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4.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5.xml" ContentType="application/vnd.openxmlformats-officedocument.drawing+xml"/>
  <Override PartName="/xl/ctrlProps/ctrlProp132.xml" ContentType="application/vnd.ms-excel.controlproperties+xml"/>
  <Override PartName="/xl/ctrlProps/ctrlProp133.xml" ContentType="application/vnd.ms-excel.controlproperties+xml"/>
  <Override PartName="/xl/drawings/drawing6.xml" ContentType="application/vnd.openxmlformats-officedocument.drawing+xml"/>
  <Override PartName="/xl/ctrlProps/ctrlProp134.xml" ContentType="application/vnd.ms-excel.controlproperties+xml"/>
  <Override PartName="/xl/ctrlProps/ctrlProp135.xml" ContentType="application/vnd.ms-excel.controlproperties+xml"/>
  <Override PartName="/xl/drawings/drawing7.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8.xml" ContentType="application/vnd.openxmlformats-officedocument.drawing+xml"/>
  <Override PartName="/xl/ctrlProps/ctrlProp142.xml" ContentType="application/vnd.ms-excel.controlproperties+xml"/>
  <Override PartName="/xl/ctrlProps/ctrlProp143.xml" ContentType="application/vnd.ms-excel.controlproperties+xml"/>
  <Override PartName="/xl/drawings/drawing9.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10.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omments2.xml" ContentType="application/vnd.openxmlformats-officedocument.spreadsheetml.comments+xml"/>
  <Override PartName="/xl/drawings/drawing11.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drawings/drawing12.xml" ContentType="application/vnd.openxmlformats-officedocument.drawing+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21tkj-sv21\国立山口徳地青少年自然の家\山口徳地共通\1事業管理\2 研修支援\現行データ（R5年度）\5.利用申込書等様式\R6.4.1～\"/>
    </mc:Choice>
  </mc:AlternateContent>
  <xr:revisionPtr revIDLastSave="0" documentId="13_ncr:1_{6A874BC5-5421-44DA-BC38-7BC572E99B80}" xr6:coauthVersionLast="36" xr6:coauthVersionMax="36" xr10:uidLastSave="{00000000-0000-0000-0000-000000000000}"/>
  <bookViews>
    <workbookView xWindow="0" yWindow="0" windowWidth="28800" windowHeight="12135" xr2:uid="{00000000-000D-0000-FFFF-FFFF00000000}"/>
  </bookViews>
  <sheets>
    <sheet name="目次" sheetId="15" r:id="rId1"/>
    <sheet name="①【2ヵ月前】利用申込書" sheetId="1" r:id="rId2"/>
    <sheet name="②【2ヵ月前】行程計画書" sheetId="2" r:id="rId3"/>
    <sheet name="（記入例）②【2ヵ月前】行程計画書" sheetId="21" r:id="rId4"/>
    <sheet name="③【2ヵ月前】食事注文票" sheetId="4" r:id="rId5"/>
    <sheet name="④【2ヵ月前】追加食材・補助食注文票" sheetId="7" r:id="rId6"/>
    <sheet name="⑤【2ヵ月前】活動教材注文票" sheetId="8" r:id="rId7"/>
    <sheet name="⑥【2ヵ月前】バス運行申込書" sheetId="12" r:id="rId8"/>
    <sheet name="⑦【2ヵ月前】食物アレルギー調査票" sheetId="9" r:id="rId9"/>
    <sheet name="⑧【1ヵ月前】食物アレルギー個別確認票" sheetId="10" r:id="rId10"/>
    <sheet name="⑨【2週間前】TAP事前打合せシート" sheetId="16" r:id="rId11"/>
    <sheet name="⑩【2週間前】野外炊飯活動計画書" sheetId="23" r:id="rId12"/>
    <sheet name="（記入例）⑩野外炊飯活動計画書" sheetId="22" r:id="rId13"/>
    <sheet name="班別借用物品(⑩野外炊飯活動計画書の内容を反映します)" sheetId="24" r:id="rId14"/>
    <sheet name="⑪【2週間前】野外活動計画書_登山・ハイキング" sheetId="18" r:id="rId15"/>
    <sheet name="⑫【2週間前】野外活動計画書_OL・WR・NW" sheetId="17" r:id="rId16"/>
    <sheet name="⑬【入所時】利用者名簿" sheetId="14" r:id="rId17"/>
    <sheet name="⑭【入所時】健康調査票" sheetId="11" r:id="rId18"/>
    <sheet name="⑮【入所時】利用団体票" sheetId="20" r:id="rId19"/>
    <sheet name="※（参考）簡易計算シート" sheetId="19" r:id="rId20"/>
    <sheet name="リスト" sheetId="3" state="hidden" r:id="rId21"/>
  </sheets>
  <definedNames>
    <definedName name="_xlnm.Print_Area" localSheetId="3">'（記入例）②【2ヵ月前】行程計画書'!$A$1:$AP$42</definedName>
    <definedName name="_xlnm.Print_Area" localSheetId="19">'※（参考）簡易計算シート'!$A$1:$AG$123</definedName>
    <definedName name="_xlnm.Print_Area" localSheetId="1">①【2ヵ月前】利用申込書!$A$1:$BA$39</definedName>
    <definedName name="_xlnm.Print_Area" localSheetId="2">②【2ヵ月前】行程計画書!$A$1:$AP$42</definedName>
    <definedName name="_xlnm.Print_Area" localSheetId="4">③【2ヵ月前】食事注文票!$A$1:$AI$56</definedName>
    <definedName name="_xlnm.Print_Area" localSheetId="5">④【2ヵ月前】追加食材・補助食注文票!$A$1:$AI$44</definedName>
    <definedName name="_xlnm.Print_Area" localSheetId="6">⑤【2ヵ月前】活動教材注文票!$A$1:$AI$38</definedName>
    <definedName name="_xlnm.Print_Area" localSheetId="7">⑥【2ヵ月前】バス運行申込書!$A$1:$AI$116</definedName>
    <definedName name="_xlnm.Print_Area" localSheetId="8">⑦【2ヵ月前】食物アレルギー調査票!$A$1:$AI$43</definedName>
    <definedName name="_xlnm.Print_Area" localSheetId="9">⑧【1ヵ月前】食物アレルギー個別確認票!$A$1:$AI$54</definedName>
    <definedName name="_xlnm.Print_Area" localSheetId="10">⑨【2週間前】TAP事前打合せシート!$A$1:$P$34</definedName>
    <definedName name="_xlnm.Print_Area" localSheetId="14">⑪【2週間前】野外活動計画書_登山・ハイキング!$A$1:$P$43</definedName>
    <definedName name="_xlnm.Print_Area" localSheetId="15">⑫【2週間前】野外活動計画書_OL・WR・NW!$A$1:$P$40</definedName>
    <definedName name="_xlnm.Print_Area" localSheetId="16">⑬【入所時】利用者名簿!$A$1:$AR$35</definedName>
    <definedName name="_xlnm.Print_Area" localSheetId="17">⑭【入所時】健康調査票!$A$1:$AI$37</definedName>
    <definedName name="_xlnm.Print_Area" localSheetId="18">⑮【入所時】利用団体票!$A$1:$BH$68</definedName>
    <definedName name="_xlnm.Print_Area" localSheetId="0">目次!$A$1:$N$46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15" l="1"/>
  <c r="J32" i="15"/>
  <c r="E32" i="15"/>
  <c r="B32" i="15"/>
  <c r="E38" i="15"/>
  <c r="K120" i="24"/>
  <c r="H120" i="24"/>
  <c r="E120" i="24"/>
  <c r="B120" i="24"/>
  <c r="K119" i="24"/>
  <c r="H119" i="24"/>
  <c r="E119" i="24"/>
  <c r="B119" i="24"/>
  <c r="K118" i="24"/>
  <c r="H118" i="24"/>
  <c r="E118" i="24"/>
  <c r="B118" i="24"/>
  <c r="K117" i="24"/>
  <c r="H117" i="24"/>
  <c r="E117" i="24"/>
  <c r="B117" i="24"/>
  <c r="K116" i="24"/>
  <c r="H116" i="24"/>
  <c r="E116" i="24"/>
  <c r="B116" i="24"/>
  <c r="K115" i="24"/>
  <c r="H115" i="24"/>
  <c r="E115" i="24"/>
  <c r="B115" i="24"/>
  <c r="K114" i="24"/>
  <c r="H114" i="24"/>
  <c r="E114" i="24"/>
  <c r="B114" i="24"/>
  <c r="K113" i="24"/>
  <c r="H113" i="24"/>
  <c r="E113" i="24"/>
  <c r="B113" i="24"/>
  <c r="K112" i="24"/>
  <c r="H112" i="24"/>
  <c r="E112" i="24"/>
  <c r="B112" i="24"/>
  <c r="K111" i="24"/>
  <c r="H111" i="24"/>
  <c r="E111" i="24"/>
  <c r="B111" i="24"/>
  <c r="K110" i="24"/>
  <c r="H110" i="24"/>
  <c r="E110" i="24"/>
  <c r="B110" i="24"/>
  <c r="K109" i="24"/>
  <c r="H109" i="24"/>
  <c r="E109" i="24"/>
  <c r="B109" i="24"/>
  <c r="K108" i="24"/>
  <c r="H108" i="24"/>
  <c r="E108" i="24"/>
  <c r="B108" i="24"/>
  <c r="K107" i="24"/>
  <c r="H107" i="24"/>
  <c r="E107" i="24"/>
  <c r="B107" i="24"/>
  <c r="K106" i="24"/>
  <c r="H106" i="24"/>
  <c r="E106" i="24"/>
  <c r="B106" i="24"/>
  <c r="K105" i="24"/>
  <c r="H105" i="24"/>
  <c r="E105" i="24"/>
  <c r="B105" i="24"/>
  <c r="K104" i="24"/>
  <c r="H104" i="24"/>
  <c r="E104" i="24"/>
  <c r="B104" i="24"/>
  <c r="K103" i="24"/>
  <c r="H103" i="24"/>
  <c r="E103" i="24"/>
  <c r="B103" i="24"/>
  <c r="K100" i="24"/>
  <c r="H100" i="24"/>
  <c r="E100" i="24"/>
  <c r="B100" i="24"/>
  <c r="K99" i="24"/>
  <c r="H99" i="24"/>
  <c r="E99" i="24"/>
  <c r="B99" i="24"/>
  <c r="K98" i="24"/>
  <c r="H98" i="24"/>
  <c r="E98" i="24"/>
  <c r="B98" i="24"/>
  <c r="K97" i="24"/>
  <c r="H97" i="24"/>
  <c r="E97" i="24"/>
  <c r="B97" i="24"/>
  <c r="K96" i="24"/>
  <c r="H96" i="24"/>
  <c r="E96" i="24"/>
  <c r="B96" i="24"/>
  <c r="K95" i="24"/>
  <c r="H95" i="24"/>
  <c r="E95" i="24"/>
  <c r="B95" i="24"/>
  <c r="K94" i="24"/>
  <c r="H94" i="24"/>
  <c r="E94" i="24"/>
  <c r="B94" i="24"/>
  <c r="K93" i="24"/>
  <c r="H93" i="24"/>
  <c r="E93" i="24"/>
  <c r="B93" i="24"/>
  <c r="K92" i="24"/>
  <c r="H92" i="24"/>
  <c r="E92" i="24"/>
  <c r="B92" i="24"/>
  <c r="K91" i="24"/>
  <c r="H91" i="24"/>
  <c r="E91" i="24"/>
  <c r="B91" i="24"/>
  <c r="K90" i="24"/>
  <c r="H90" i="24"/>
  <c r="E90" i="24"/>
  <c r="B90" i="24"/>
  <c r="K89" i="24"/>
  <c r="H89" i="24"/>
  <c r="E89" i="24"/>
  <c r="B89" i="24"/>
  <c r="K88" i="24"/>
  <c r="H88" i="24"/>
  <c r="E88" i="24"/>
  <c r="B88" i="24"/>
  <c r="K87" i="24"/>
  <c r="H87" i="24"/>
  <c r="E87" i="24"/>
  <c r="B87" i="24"/>
  <c r="K86" i="24"/>
  <c r="H86" i="24"/>
  <c r="E86" i="24"/>
  <c r="B86" i="24"/>
  <c r="K85" i="24"/>
  <c r="H85" i="24"/>
  <c r="E85" i="24"/>
  <c r="B85" i="24"/>
  <c r="K84" i="24"/>
  <c r="H84" i="24"/>
  <c r="E84" i="24"/>
  <c r="B84" i="24"/>
  <c r="K83" i="24"/>
  <c r="H83" i="24"/>
  <c r="E83" i="24"/>
  <c r="B83" i="24"/>
  <c r="K80" i="24"/>
  <c r="H80" i="24"/>
  <c r="E80" i="24"/>
  <c r="B80" i="24"/>
  <c r="K79" i="24"/>
  <c r="H79" i="24"/>
  <c r="E79" i="24"/>
  <c r="B79" i="24"/>
  <c r="K78" i="24"/>
  <c r="H78" i="24"/>
  <c r="E78" i="24"/>
  <c r="B78" i="24"/>
  <c r="K77" i="24"/>
  <c r="H77" i="24"/>
  <c r="E77" i="24"/>
  <c r="B77" i="24"/>
  <c r="K76" i="24"/>
  <c r="H76" i="24"/>
  <c r="E76" i="24"/>
  <c r="B76" i="24"/>
  <c r="K75" i="24"/>
  <c r="H75" i="24"/>
  <c r="E75" i="24"/>
  <c r="B75" i="24"/>
  <c r="K74" i="24"/>
  <c r="H74" i="24"/>
  <c r="E74" i="24"/>
  <c r="B74" i="24"/>
  <c r="K73" i="24"/>
  <c r="H73" i="24"/>
  <c r="E73" i="24"/>
  <c r="B73" i="24"/>
  <c r="K72" i="24"/>
  <c r="H72" i="24"/>
  <c r="E72" i="24"/>
  <c r="B72" i="24"/>
  <c r="K71" i="24"/>
  <c r="H71" i="24"/>
  <c r="E71" i="24"/>
  <c r="B71" i="24"/>
  <c r="K70" i="24"/>
  <c r="H70" i="24"/>
  <c r="E70" i="24"/>
  <c r="B70" i="24"/>
  <c r="K69" i="24"/>
  <c r="H69" i="24"/>
  <c r="E69" i="24"/>
  <c r="B69" i="24"/>
  <c r="K68" i="24"/>
  <c r="H68" i="24"/>
  <c r="E68" i="24"/>
  <c r="B68" i="24"/>
  <c r="K67" i="24"/>
  <c r="H67" i="24"/>
  <c r="E67" i="24"/>
  <c r="B67" i="24"/>
  <c r="K66" i="24"/>
  <c r="H66" i="24"/>
  <c r="E66" i="24"/>
  <c r="B66" i="24"/>
  <c r="K65" i="24"/>
  <c r="H65" i="24"/>
  <c r="E65" i="24"/>
  <c r="B65" i="24"/>
  <c r="K64" i="24"/>
  <c r="H64" i="24"/>
  <c r="E64" i="24"/>
  <c r="B64" i="24"/>
  <c r="K63" i="24"/>
  <c r="H63" i="24"/>
  <c r="E63" i="24"/>
  <c r="B63" i="24"/>
  <c r="K60" i="24"/>
  <c r="H60" i="24"/>
  <c r="E60" i="24"/>
  <c r="B60" i="24"/>
  <c r="K59" i="24"/>
  <c r="H59" i="24"/>
  <c r="E59" i="24"/>
  <c r="B59" i="24"/>
  <c r="K58" i="24"/>
  <c r="H58" i="24"/>
  <c r="E58" i="24"/>
  <c r="B58" i="24"/>
  <c r="K57" i="24"/>
  <c r="H57" i="24"/>
  <c r="E57" i="24"/>
  <c r="B57" i="24"/>
  <c r="K56" i="24"/>
  <c r="H56" i="24"/>
  <c r="E56" i="24"/>
  <c r="B56" i="24"/>
  <c r="K55" i="24"/>
  <c r="H55" i="24"/>
  <c r="E55" i="24"/>
  <c r="B55" i="24"/>
  <c r="K54" i="24"/>
  <c r="H54" i="24"/>
  <c r="E54" i="24"/>
  <c r="B54" i="24"/>
  <c r="K53" i="24"/>
  <c r="H53" i="24"/>
  <c r="E53" i="24"/>
  <c r="B53" i="24"/>
  <c r="K52" i="24"/>
  <c r="H52" i="24"/>
  <c r="E52" i="24"/>
  <c r="B52" i="24"/>
  <c r="K51" i="24"/>
  <c r="H51" i="24"/>
  <c r="E51" i="24"/>
  <c r="B51" i="24"/>
  <c r="K50" i="24"/>
  <c r="H50" i="24"/>
  <c r="E50" i="24"/>
  <c r="B50" i="24"/>
  <c r="K49" i="24"/>
  <c r="H49" i="24"/>
  <c r="E49" i="24"/>
  <c r="B49" i="24"/>
  <c r="K48" i="24"/>
  <c r="H48" i="24"/>
  <c r="E48" i="24"/>
  <c r="B48" i="24"/>
  <c r="K47" i="24"/>
  <c r="H47" i="24"/>
  <c r="E47" i="24"/>
  <c r="B47" i="24"/>
  <c r="K46" i="24"/>
  <c r="H46" i="24"/>
  <c r="E46" i="24"/>
  <c r="B46" i="24"/>
  <c r="K45" i="24"/>
  <c r="H45" i="24"/>
  <c r="E45" i="24"/>
  <c r="B45" i="24"/>
  <c r="K44" i="24"/>
  <c r="H44" i="24"/>
  <c r="E44" i="24"/>
  <c r="B44" i="24"/>
  <c r="K43" i="24"/>
  <c r="H43" i="24"/>
  <c r="E43" i="24"/>
  <c r="B43" i="24"/>
  <c r="K40" i="24"/>
  <c r="H40" i="24"/>
  <c r="E40" i="24"/>
  <c r="B40" i="24"/>
  <c r="K39" i="24"/>
  <c r="H39" i="24"/>
  <c r="E39" i="24"/>
  <c r="B39" i="24"/>
  <c r="K38" i="24"/>
  <c r="H38" i="24"/>
  <c r="E38" i="24"/>
  <c r="B38" i="24"/>
  <c r="K37" i="24"/>
  <c r="H37" i="24"/>
  <c r="E37" i="24"/>
  <c r="B37" i="24"/>
  <c r="K36" i="24"/>
  <c r="H36" i="24"/>
  <c r="E36" i="24"/>
  <c r="B36" i="24"/>
  <c r="K35" i="24"/>
  <c r="H35" i="24"/>
  <c r="E35" i="24"/>
  <c r="B35" i="24"/>
  <c r="K34" i="24"/>
  <c r="H34" i="24"/>
  <c r="E34" i="24"/>
  <c r="B34" i="24"/>
  <c r="K33" i="24"/>
  <c r="H33" i="24"/>
  <c r="E33" i="24"/>
  <c r="B33" i="24"/>
  <c r="K32" i="24"/>
  <c r="H32" i="24"/>
  <c r="E32" i="24"/>
  <c r="B32" i="24"/>
  <c r="K31" i="24"/>
  <c r="H31" i="24"/>
  <c r="E31" i="24"/>
  <c r="B31" i="24"/>
  <c r="K30" i="24"/>
  <c r="H30" i="24"/>
  <c r="E30" i="24"/>
  <c r="B30" i="24"/>
  <c r="K29" i="24"/>
  <c r="H29" i="24"/>
  <c r="E29" i="24"/>
  <c r="B29" i="24"/>
  <c r="K28" i="24"/>
  <c r="H28" i="24"/>
  <c r="E28" i="24"/>
  <c r="B28" i="24"/>
  <c r="K27" i="24"/>
  <c r="H27" i="24"/>
  <c r="E27" i="24"/>
  <c r="B27" i="24"/>
  <c r="K26" i="24"/>
  <c r="H26" i="24"/>
  <c r="E26" i="24"/>
  <c r="B26" i="24"/>
  <c r="K25" i="24"/>
  <c r="H25" i="24"/>
  <c r="E25" i="24"/>
  <c r="B25" i="24"/>
  <c r="K24" i="24"/>
  <c r="H24" i="24"/>
  <c r="E24" i="24"/>
  <c r="B24" i="24"/>
  <c r="K23" i="24"/>
  <c r="H23" i="24"/>
  <c r="E23" i="24"/>
  <c r="B23" i="24"/>
  <c r="K20" i="24"/>
  <c r="H20" i="24"/>
  <c r="E20" i="24"/>
  <c r="B20" i="24"/>
  <c r="K19" i="24"/>
  <c r="H19" i="24"/>
  <c r="E19" i="24"/>
  <c r="B19" i="24"/>
  <c r="K18" i="24"/>
  <c r="H18" i="24"/>
  <c r="E18" i="24"/>
  <c r="B18" i="24"/>
  <c r="K17" i="24"/>
  <c r="H17" i="24"/>
  <c r="E17" i="24"/>
  <c r="B17" i="24"/>
  <c r="K16" i="24"/>
  <c r="H16" i="24"/>
  <c r="E16" i="24"/>
  <c r="B16" i="24"/>
  <c r="K15" i="24"/>
  <c r="H15" i="24"/>
  <c r="E15" i="24"/>
  <c r="B15" i="24"/>
  <c r="K14" i="24"/>
  <c r="H14" i="24"/>
  <c r="E14" i="24"/>
  <c r="B14" i="24"/>
  <c r="K13" i="24"/>
  <c r="H13" i="24"/>
  <c r="E13" i="24"/>
  <c r="B13" i="24"/>
  <c r="K12" i="24"/>
  <c r="H12" i="24"/>
  <c r="E12" i="24"/>
  <c r="B12" i="24"/>
  <c r="K11" i="24"/>
  <c r="H11" i="24"/>
  <c r="E11" i="24"/>
  <c r="B11" i="24"/>
  <c r="K10" i="24"/>
  <c r="H10" i="24"/>
  <c r="E10" i="24"/>
  <c r="B10" i="24"/>
  <c r="K9" i="24"/>
  <c r="H9" i="24"/>
  <c r="E9" i="24"/>
  <c r="B9" i="24"/>
  <c r="K8" i="24"/>
  <c r="H8" i="24"/>
  <c r="E8" i="24"/>
  <c r="B8" i="24"/>
  <c r="K7" i="24"/>
  <c r="H7" i="24"/>
  <c r="E7" i="24"/>
  <c r="B7" i="24"/>
  <c r="K6" i="24"/>
  <c r="H6" i="24"/>
  <c r="E6" i="24"/>
  <c r="B6" i="24"/>
  <c r="K5" i="24"/>
  <c r="H5" i="24"/>
  <c r="E5" i="24"/>
  <c r="B5" i="24"/>
  <c r="K4" i="24"/>
  <c r="H4" i="24"/>
  <c r="E4" i="24"/>
  <c r="B4" i="24"/>
  <c r="K3" i="24"/>
  <c r="H3" i="24"/>
  <c r="E3" i="24"/>
  <c r="B3" i="24"/>
  <c r="B32" i="23"/>
  <c r="B31" i="23"/>
  <c r="B30" i="23"/>
  <c r="B29" i="23"/>
  <c r="B28" i="23"/>
  <c r="B27" i="23"/>
  <c r="B26" i="23"/>
  <c r="B25" i="23"/>
  <c r="B24" i="23"/>
  <c r="B23" i="23"/>
  <c r="B22" i="23"/>
  <c r="B21" i="23"/>
  <c r="B20" i="23"/>
  <c r="B19" i="23"/>
  <c r="B18" i="23"/>
  <c r="B17" i="23"/>
  <c r="B16" i="23"/>
  <c r="B15" i="23"/>
  <c r="B7" i="23"/>
  <c r="B6" i="23"/>
  <c r="B32" i="22"/>
  <c r="B31" i="22"/>
  <c r="B30" i="22"/>
  <c r="B29" i="22"/>
  <c r="B28" i="22"/>
  <c r="B27" i="22"/>
  <c r="B26" i="22"/>
  <c r="B25" i="22"/>
  <c r="B24" i="22"/>
  <c r="B23" i="22"/>
  <c r="B22" i="22"/>
  <c r="B21" i="22"/>
  <c r="B20" i="22"/>
  <c r="B19" i="22"/>
  <c r="B18" i="22"/>
  <c r="B17" i="22"/>
  <c r="B16" i="22"/>
  <c r="B15" i="22"/>
  <c r="B7" i="22"/>
  <c r="B6" i="22"/>
  <c r="AY8" i="1" l="1"/>
  <c r="AY9" i="1"/>
  <c r="AY10" i="1"/>
  <c r="AY11" i="1"/>
  <c r="AY12" i="1"/>
  <c r="AY13" i="1"/>
  <c r="AY14" i="1"/>
  <c r="AY15" i="1"/>
  <c r="AY17" i="1"/>
  <c r="AY18" i="1"/>
  <c r="H24" i="15" l="1"/>
  <c r="E24" i="15"/>
  <c r="O106" i="19" l="1"/>
  <c r="S106" i="19" s="1"/>
  <c r="Q106" i="19"/>
  <c r="V106" i="19" s="1"/>
  <c r="O54" i="19"/>
  <c r="O27" i="19"/>
  <c r="O24" i="19"/>
  <c r="O25" i="19"/>
  <c r="O21" i="19"/>
  <c r="AN36" i="7"/>
  <c r="AN34" i="7"/>
  <c r="AN33" i="7"/>
  <c r="AN32" i="7"/>
  <c r="AN31" i="7"/>
  <c r="AN29" i="7"/>
  <c r="AN28" i="7"/>
  <c r="AN27" i="7"/>
  <c r="AN26" i="7"/>
  <c r="AN25" i="7"/>
  <c r="AN24" i="7"/>
  <c r="AN23" i="7"/>
  <c r="AN21" i="7"/>
  <c r="AN20" i="7"/>
  <c r="AN19" i="7"/>
  <c r="AN17" i="7"/>
  <c r="AN16" i="7"/>
  <c r="AN15" i="7"/>
  <c r="AN14" i="7"/>
  <c r="AN13" i="7"/>
  <c r="AN12" i="7"/>
  <c r="AN11" i="7"/>
  <c r="AN10" i="7"/>
  <c r="E22" i="15" l="1"/>
  <c r="R54" i="19" l="1"/>
  <c r="D9" i="16" l="1"/>
  <c r="AQ15" i="8" l="1"/>
  <c r="AQ16" i="8"/>
  <c r="A5" i="8" l="1"/>
  <c r="W6" i="7"/>
  <c r="O6" i="7"/>
  <c r="D6" i="7"/>
  <c r="AD43" i="4"/>
  <c r="AF36" i="4"/>
  <c r="O36" i="4"/>
  <c r="W6" i="4"/>
  <c r="O6" i="4"/>
  <c r="D6" i="4"/>
  <c r="AQ19" i="1"/>
  <c r="AT19" i="1"/>
  <c r="AL19" i="1"/>
  <c r="AI19" i="1"/>
  <c r="AW8" i="1"/>
  <c r="AW9" i="1"/>
  <c r="AW10" i="1"/>
  <c r="AW11" i="1"/>
  <c r="AW12" i="1"/>
  <c r="AW13" i="1"/>
  <c r="AW14" i="1"/>
  <c r="AW15" i="1"/>
  <c r="AW16" i="1"/>
  <c r="AW17" i="1"/>
  <c r="AW18" i="1"/>
  <c r="AO8" i="1"/>
  <c r="AO9" i="1"/>
  <c r="AO10" i="1"/>
  <c r="AO11" i="1"/>
  <c r="AO12" i="1"/>
  <c r="AO13" i="1"/>
  <c r="AO14" i="1"/>
  <c r="AO15" i="1"/>
  <c r="AO16" i="1"/>
  <c r="AO17" i="1"/>
  <c r="AO18" i="1"/>
  <c r="AW7" i="1"/>
  <c r="AO7" i="1"/>
  <c r="AY16" i="1" l="1"/>
  <c r="AY7" i="1"/>
  <c r="AW19" i="1"/>
  <c r="AO19" i="1"/>
  <c r="R8" i="19"/>
  <c r="R7" i="19"/>
  <c r="AY19" i="1" l="1"/>
  <c r="M10" i="20"/>
  <c r="P10" i="20"/>
  <c r="S10" i="20"/>
  <c r="V10" i="20"/>
  <c r="M11" i="20"/>
  <c r="P11" i="20"/>
  <c r="S11" i="20"/>
  <c r="V11" i="20"/>
  <c r="Q28" i="12" l="1"/>
  <c r="M28" i="12"/>
  <c r="D6" i="9" l="1"/>
  <c r="U6" i="9"/>
  <c r="Q108" i="19" l="1"/>
  <c r="Q109" i="19"/>
  <c r="Q110" i="19"/>
  <c r="Q111" i="19"/>
  <c r="O108" i="19"/>
  <c r="O109" i="19"/>
  <c r="O110" i="19"/>
  <c r="O111" i="19"/>
  <c r="V111" i="19" l="1"/>
  <c r="S111" i="19"/>
  <c r="V110" i="19"/>
  <c r="S110" i="19"/>
  <c r="AQ32" i="8"/>
  <c r="AP32" i="8"/>
  <c r="AQ31" i="8"/>
  <c r="AP31" i="8"/>
  <c r="AI6" i="14" l="1"/>
  <c r="V6" i="14"/>
  <c r="J6" i="14"/>
  <c r="AQ21" i="8" l="1"/>
  <c r="AQ25" i="8"/>
  <c r="AQ17" i="8"/>
  <c r="AQ18" i="8"/>
  <c r="AQ19" i="8"/>
  <c r="AQ20" i="8"/>
  <c r="AQ23" i="8"/>
  <c r="AQ24" i="8"/>
  <c r="AQ26" i="8"/>
  <c r="AQ27" i="8"/>
  <c r="AQ28" i="8"/>
  <c r="AQ29" i="8"/>
  <c r="AQ30" i="8"/>
  <c r="AQ33" i="8"/>
  <c r="AP21" i="8"/>
  <c r="AP33" i="8"/>
  <c r="AP30" i="8"/>
  <c r="AP29" i="8"/>
  <c r="AP28" i="8"/>
  <c r="AP25" i="8"/>
  <c r="AP16" i="8"/>
  <c r="AP17" i="8"/>
  <c r="AP18" i="8"/>
  <c r="AP19" i="8"/>
  <c r="AP20" i="8"/>
  <c r="AP23" i="8"/>
  <c r="AP24" i="8"/>
  <c r="AP26" i="8"/>
  <c r="AP27" i="8"/>
  <c r="AP15" i="8"/>
  <c r="AP13" i="8"/>
  <c r="AP14" i="8"/>
  <c r="AP12" i="8"/>
  <c r="AM13" i="8" l="1"/>
  <c r="AU41" i="4"/>
  <c r="AT41" i="4"/>
  <c r="AS41" i="4"/>
  <c r="AR41" i="4"/>
  <c r="AQ41" i="4"/>
  <c r="AP41" i="4"/>
  <c r="AP40" i="4"/>
  <c r="AV41" i="4" l="1"/>
  <c r="AW41" i="4"/>
  <c r="O57" i="19" s="1"/>
  <c r="R57" i="19" s="1"/>
  <c r="AP13" i="4"/>
  <c r="AP12" i="4"/>
  <c r="AP11" i="4"/>
  <c r="AP10" i="4"/>
  <c r="AP9" i="4"/>
  <c r="AP8" i="4"/>
  <c r="AP7" i="4"/>
  <c r="AP6" i="4"/>
  <c r="AP5" i="4"/>
  <c r="AP19" i="4" l="1"/>
  <c r="AW14" i="20" l="1"/>
  <c r="AC31" i="20"/>
  <c r="AF31" i="20"/>
  <c r="AI31" i="20"/>
  <c r="AL31" i="20"/>
  <c r="AC33" i="20"/>
  <c r="AF33" i="20"/>
  <c r="AI33" i="20"/>
  <c r="AL33" i="20"/>
  <c r="AL29" i="20"/>
  <c r="AL27" i="20"/>
  <c r="AI29" i="20"/>
  <c r="AI27" i="20"/>
  <c r="AF29" i="20"/>
  <c r="AF27" i="20"/>
  <c r="AC29" i="20"/>
  <c r="AC27" i="20"/>
  <c r="Q31" i="20"/>
  <c r="T31" i="20"/>
  <c r="W31" i="20"/>
  <c r="Z31" i="20"/>
  <c r="Q33" i="20"/>
  <c r="T33" i="20"/>
  <c r="W33" i="20"/>
  <c r="Z33" i="20"/>
  <c r="Z29" i="20"/>
  <c r="Z27" i="20"/>
  <c r="W29" i="20"/>
  <c r="W27" i="20"/>
  <c r="T29" i="20"/>
  <c r="T27" i="20"/>
  <c r="Q29" i="20"/>
  <c r="Q27" i="20"/>
  <c r="H31" i="20"/>
  <c r="K31" i="20"/>
  <c r="N31" i="20"/>
  <c r="H33" i="20"/>
  <c r="K33" i="20"/>
  <c r="N33" i="20"/>
  <c r="N29" i="20"/>
  <c r="N27" i="20"/>
  <c r="K29" i="20"/>
  <c r="K27" i="20"/>
  <c r="H29" i="20"/>
  <c r="H27" i="20"/>
  <c r="E31" i="20"/>
  <c r="E33" i="20"/>
  <c r="E29" i="20"/>
  <c r="E27" i="20"/>
  <c r="V12" i="20"/>
  <c r="V13" i="20"/>
  <c r="V14" i="20"/>
  <c r="V15" i="20"/>
  <c r="V16" i="20"/>
  <c r="V17" i="20"/>
  <c r="V18" i="20"/>
  <c r="V19" i="20"/>
  <c r="V20" i="20"/>
  <c r="V9" i="20"/>
  <c r="S12" i="20"/>
  <c r="S13" i="20"/>
  <c r="S14" i="20"/>
  <c r="S15" i="20"/>
  <c r="S16" i="20"/>
  <c r="S17" i="20"/>
  <c r="S18" i="20"/>
  <c r="S19" i="20"/>
  <c r="S20" i="20"/>
  <c r="S9" i="20"/>
  <c r="P12" i="20"/>
  <c r="P13" i="20"/>
  <c r="P14" i="20"/>
  <c r="P15" i="20"/>
  <c r="P16" i="20"/>
  <c r="P17" i="20"/>
  <c r="P18" i="20"/>
  <c r="P19" i="20"/>
  <c r="P20" i="20"/>
  <c r="P9" i="20"/>
  <c r="M18" i="20"/>
  <c r="M19" i="20"/>
  <c r="M20" i="20"/>
  <c r="M12" i="20"/>
  <c r="M13" i="20"/>
  <c r="M14" i="20"/>
  <c r="M15" i="20"/>
  <c r="M16" i="20"/>
  <c r="M17" i="20"/>
  <c r="M9" i="20"/>
  <c r="BF3" i="20"/>
  <c r="BC3" i="20"/>
  <c r="AY3" i="20"/>
  <c r="AV3" i="20"/>
  <c r="AH3" i="20"/>
  <c r="X3" i="20"/>
  <c r="D3" i="20"/>
  <c r="AM14" i="8" l="1"/>
  <c r="O79" i="19"/>
  <c r="R79" i="19" s="1"/>
  <c r="O80" i="19"/>
  <c r="O77" i="19"/>
  <c r="AN4" i="2" l="1"/>
  <c r="AK4" i="2"/>
  <c r="AG4" i="2"/>
  <c r="B28" i="15" l="1"/>
  <c r="B24" i="15"/>
  <c r="K22" i="15"/>
  <c r="H22" i="15"/>
  <c r="Q96" i="19" l="1"/>
  <c r="O96" i="19"/>
  <c r="O95" i="19"/>
  <c r="Q95" i="19"/>
  <c r="Q105" i="19" l="1"/>
  <c r="V105" i="19" s="1"/>
  <c r="Q107" i="19"/>
  <c r="V107" i="19" s="1"/>
  <c r="V108" i="19"/>
  <c r="V109" i="19"/>
  <c r="Q93" i="19"/>
  <c r="V93" i="19" s="1"/>
  <c r="Q94" i="19"/>
  <c r="V94" i="19" s="1"/>
  <c r="V95" i="19"/>
  <c r="V96" i="19"/>
  <c r="Q100" i="19"/>
  <c r="V100" i="19" s="1"/>
  <c r="Q101" i="19"/>
  <c r="V101" i="19" s="1"/>
  <c r="Q92" i="19"/>
  <c r="V92" i="19" s="1"/>
  <c r="S109" i="19"/>
  <c r="S108" i="19"/>
  <c r="O107" i="19"/>
  <c r="S107" i="19" s="1"/>
  <c r="O105" i="19"/>
  <c r="S105" i="19" s="1"/>
  <c r="O104" i="19"/>
  <c r="S104" i="19" s="1"/>
  <c r="O103" i="19"/>
  <c r="S103" i="19" s="1"/>
  <c r="O102" i="19"/>
  <c r="V102" i="19" s="1"/>
  <c r="O101" i="19"/>
  <c r="S101" i="19" s="1"/>
  <c r="O100" i="19"/>
  <c r="S100" i="19" s="1"/>
  <c r="S96" i="19"/>
  <c r="S95" i="19"/>
  <c r="O94" i="19"/>
  <c r="S94" i="19" s="1"/>
  <c r="O93" i="19"/>
  <c r="S93" i="19" s="1"/>
  <c r="O92" i="19"/>
  <c r="S92" i="19" s="1"/>
  <c r="O91" i="19"/>
  <c r="S91" i="19" s="1"/>
  <c r="O90" i="19"/>
  <c r="S90" i="19" s="1"/>
  <c r="O89" i="19"/>
  <c r="S89" i="19" s="1"/>
  <c r="O81" i="19"/>
  <c r="R81" i="19" s="1"/>
  <c r="R80" i="19"/>
  <c r="O78" i="19"/>
  <c r="R78" i="19" s="1"/>
  <c r="R77" i="19"/>
  <c r="O76" i="19"/>
  <c r="R76" i="19" s="1"/>
  <c r="O75" i="19"/>
  <c r="R75" i="19" s="1"/>
  <c r="O74" i="19"/>
  <c r="R74" i="19" s="1"/>
  <c r="O73" i="19"/>
  <c r="R73" i="19" s="1"/>
  <c r="O72" i="19"/>
  <c r="R72" i="19" s="1"/>
  <c r="O56" i="19"/>
  <c r="R56" i="19" s="1"/>
  <c r="O55" i="19"/>
  <c r="R55" i="19" s="1"/>
  <c r="O53" i="19"/>
  <c r="R53" i="19" s="1"/>
  <c r="O52" i="19"/>
  <c r="R52" i="19" s="1"/>
  <c r="O51" i="19"/>
  <c r="R51" i="19" s="1"/>
  <c r="O50" i="19"/>
  <c r="R50" i="19" s="1"/>
  <c r="O49" i="19"/>
  <c r="R49" i="19" s="1"/>
  <c r="AU18" i="4"/>
  <c r="R82" i="19"/>
  <c r="O29" i="19"/>
  <c r="R29" i="19" s="1"/>
  <c r="R27" i="19"/>
  <c r="O28" i="19"/>
  <c r="R28" i="19" s="1"/>
  <c r="O26" i="19"/>
  <c r="R26" i="19" s="1"/>
  <c r="R25" i="19"/>
  <c r="R24" i="19"/>
  <c r="O23" i="19"/>
  <c r="R23" i="19" s="1"/>
  <c r="O22" i="19"/>
  <c r="R22" i="19" s="1"/>
  <c r="R21" i="19"/>
  <c r="AU24" i="4"/>
  <c r="R119" i="19"/>
  <c r="R118" i="19"/>
  <c r="R15" i="19"/>
  <c r="R14" i="19"/>
  <c r="R13" i="19"/>
  <c r="R12" i="19"/>
  <c r="R11" i="19"/>
  <c r="R6" i="19"/>
  <c r="V120" i="19" l="1"/>
  <c r="V83" i="19"/>
  <c r="S102" i="19"/>
  <c r="V104" i="19"/>
  <c r="V103" i="19"/>
  <c r="V112" i="19"/>
  <c r="V30" i="19"/>
  <c r="V113" i="19" l="1"/>
  <c r="AU40" i="4"/>
  <c r="AT40" i="4"/>
  <c r="AS40" i="4"/>
  <c r="AR40" i="4"/>
  <c r="AQ40" i="4"/>
  <c r="AU39" i="4"/>
  <c r="AT39" i="4"/>
  <c r="AS39" i="4"/>
  <c r="AR39" i="4"/>
  <c r="AQ39" i="4"/>
  <c r="AP39" i="4"/>
  <c r="AU38" i="4"/>
  <c r="AT38" i="4"/>
  <c r="AS38" i="4"/>
  <c r="AR38" i="4"/>
  <c r="AQ38" i="4"/>
  <c r="AP38" i="4"/>
  <c r="AU37" i="4"/>
  <c r="AT37" i="4"/>
  <c r="AS37" i="4"/>
  <c r="AR37" i="4"/>
  <c r="AQ37" i="4"/>
  <c r="AP37" i="4"/>
  <c r="AU36" i="4"/>
  <c r="AT36" i="4"/>
  <c r="AR36" i="4"/>
  <c r="AS36" i="4"/>
  <c r="AQ36" i="4"/>
  <c r="AP36" i="4"/>
  <c r="AU35" i="4"/>
  <c r="AT35" i="4"/>
  <c r="AS35" i="4"/>
  <c r="AR35" i="4"/>
  <c r="AQ35" i="4"/>
  <c r="AP35" i="4"/>
  <c r="AU34" i="4"/>
  <c r="AT34" i="4"/>
  <c r="AS34" i="4"/>
  <c r="AR34" i="4"/>
  <c r="AQ34" i="4"/>
  <c r="AP34" i="4"/>
  <c r="AU33" i="4"/>
  <c r="AT33" i="4"/>
  <c r="AS33" i="4"/>
  <c r="AR33" i="4"/>
  <c r="AQ33" i="4"/>
  <c r="AP33" i="4"/>
  <c r="AU32" i="4"/>
  <c r="AT32" i="4"/>
  <c r="AS32" i="4"/>
  <c r="AR32" i="4"/>
  <c r="AP32" i="4"/>
  <c r="AQ32" i="4"/>
  <c r="AU31" i="4"/>
  <c r="AT31" i="4"/>
  <c r="AS31" i="4"/>
  <c r="AR31" i="4"/>
  <c r="AQ31" i="4"/>
  <c r="AP31" i="4"/>
  <c r="AU30" i="4"/>
  <c r="AT30" i="4"/>
  <c r="AS30" i="4"/>
  <c r="AR30" i="4"/>
  <c r="AQ30" i="4"/>
  <c r="AP30" i="4"/>
  <c r="AU29" i="4"/>
  <c r="AT29" i="4"/>
  <c r="AS29" i="4"/>
  <c r="AR29" i="4"/>
  <c r="AQ29" i="4"/>
  <c r="AP29" i="4"/>
  <c r="AU28" i="4"/>
  <c r="AT28" i="4"/>
  <c r="AS28" i="4"/>
  <c r="AR28" i="4"/>
  <c r="AQ28" i="4"/>
  <c r="AP28" i="4"/>
  <c r="AU27" i="4"/>
  <c r="AT27" i="4"/>
  <c r="AS27" i="4"/>
  <c r="AR27" i="4"/>
  <c r="AQ27" i="4"/>
  <c r="AP27" i="4"/>
  <c r="AU26" i="4"/>
  <c r="AT26" i="4"/>
  <c r="AS26" i="4"/>
  <c r="AR26" i="4"/>
  <c r="AQ26" i="4"/>
  <c r="AP26" i="4"/>
  <c r="AU25" i="4"/>
  <c r="AT25" i="4"/>
  <c r="AS25" i="4"/>
  <c r="AR25" i="4"/>
  <c r="AQ25" i="4"/>
  <c r="AP25" i="4"/>
  <c r="AS24" i="4"/>
  <c r="AT24" i="4"/>
  <c r="AR24" i="4"/>
  <c r="AQ24" i="4"/>
  <c r="AP24" i="4"/>
  <c r="AU22" i="4"/>
  <c r="AT22" i="4"/>
  <c r="AS22" i="4"/>
  <c r="AR22" i="4"/>
  <c r="AQ22" i="4"/>
  <c r="AP22" i="4"/>
  <c r="AU21" i="4"/>
  <c r="AT21" i="4"/>
  <c r="AS21" i="4"/>
  <c r="AR21" i="4"/>
  <c r="AQ21" i="4"/>
  <c r="AP21" i="4"/>
  <c r="AU20" i="4"/>
  <c r="AT20" i="4"/>
  <c r="AS20" i="4"/>
  <c r="AR20" i="4"/>
  <c r="AP20" i="4"/>
  <c r="AQ20" i="4"/>
  <c r="AU19" i="4"/>
  <c r="AT19" i="4"/>
  <c r="AS19" i="4"/>
  <c r="AR19" i="4"/>
  <c r="AQ19" i="4"/>
  <c r="AT18" i="4"/>
  <c r="AS18" i="4"/>
  <c r="AR18" i="4"/>
  <c r="AQ18" i="4"/>
  <c r="AP18" i="4"/>
  <c r="AV18" i="4" l="1"/>
  <c r="AW18" i="4"/>
  <c r="O64" i="19" s="1"/>
  <c r="R64" i="19" s="1"/>
  <c r="AV40" i="4"/>
  <c r="AW40" i="4"/>
  <c r="AW22" i="4"/>
  <c r="O63" i="19" s="1"/>
  <c r="R63" i="19" s="1"/>
  <c r="AW20" i="4"/>
  <c r="AW19" i="4"/>
  <c r="O65" i="19" s="1"/>
  <c r="R65" i="19" s="1"/>
  <c r="AW21" i="4"/>
  <c r="O66" i="19" s="1"/>
  <c r="AW32" i="4"/>
  <c r="O43" i="19" s="1"/>
  <c r="R43" i="19" s="1"/>
  <c r="AW26" i="4"/>
  <c r="O37" i="19" s="1"/>
  <c r="R37" i="19" s="1"/>
  <c r="AW28" i="4"/>
  <c r="O39" i="19" s="1"/>
  <c r="R39" i="19" s="1"/>
  <c r="AW30" i="4"/>
  <c r="O41" i="19" s="1"/>
  <c r="R41" i="19" s="1"/>
  <c r="AW34" i="4"/>
  <c r="O45" i="19" s="1"/>
  <c r="R45" i="19" s="1"/>
  <c r="AW38" i="4"/>
  <c r="AW36" i="4"/>
  <c r="O47" i="19" s="1"/>
  <c r="R47" i="19" s="1"/>
  <c r="AW25" i="4"/>
  <c r="O36" i="19" s="1"/>
  <c r="R36" i="19" s="1"/>
  <c r="AW27" i="4"/>
  <c r="O38" i="19" s="1"/>
  <c r="R38" i="19" s="1"/>
  <c r="AW29" i="4"/>
  <c r="O40" i="19" s="1"/>
  <c r="R40" i="19" s="1"/>
  <c r="AW31" i="4"/>
  <c r="O42" i="19" s="1"/>
  <c r="R42" i="19" s="1"/>
  <c r="AW33" i="4"/>
  <c r="O44" i="19" s="1"/>
  <c r="R44" i="19" s="1"/>
  <c r="AW35" i="4"/>
  <c r="O46" i="19" s="1"/>
  <c r="R46" i="19" s="1"/>
  <c r="AW37" i="4"/>
  <c r="O48" i="19" s="1"/>
  <c r="R48" i="19" s="1"/>
  <c r="AW39" i="4"/>
  <c r="AV24" i="4"/>
  <c r="AW24" i="4"/>
  <c r="O35" i="19" s="1"/>
  <c r="R35" i="19" s="1"/>
  <c r="AV32" i="4"/>
  <c r="AV19" i="4"/>
  <c r="AV20" i="4"/>
  <c r="AV22" i="4"/>
  <c r="AV34" i="4"/>
  <c r="AV31" i="4"/>
  <c r="AV33" i="4"/>
  <c r="AV26" i="4"/>
  <c r="AV28" i="4"/>
  <c r="AV39" i="4"/>
  <c r="AV38" i="4"/>
  <c r="AV37" i="4"/>
  <c r="AV36" i="4"/>
  <c r="AV35" i="4"/>
  <c r="AV30" i="4"/>
  <c r="AV29" i="4"/>
  <c r="AV27" i="4"/>
  <c r="AV25" i="4"/>
  <c r="AV21" i="4"/>
  <c r="N15" i="18"/>
  <c r="N14" i="18"/>
  <c r="N16" i="18" s="1"/>
  <c r="E59" i="12"/>
  <c r="Q26" i="12"/>
  <c r="M26" i="12"/>
  <c r="T27" i="12"/>
  <c r="O27" i="12"/>
  <c r="J27" i="12"/>
  <c r="T23" i="12"/>
  <c r="O23" i="12"/>
  <c r="J23" i="12"/>
  <c r="AB21" i="12"/>
  <c r="D13" i="12"/>
  <c r="W17" i="12"/>
  <c r="W15" i="12"/>
  <c r="W13" i="12"/>
  <c r="AD5" i="8"/>
  <c r="X5" i="8"/>
  <c r="A17" i="4"/>
  <c r="A27" i="20" s="1"/>
  <c r="V21" i="20"/>
  <c r="S21" i="20"/>
  <c r="P21" i="20"/>
  <c r="M21" i="20"/>
  <c r="AC5" i="2"/>
  <c r="V58" i="19" l="1"/>
  <c r="AL14" i="4"/>
  <c r="AL15" i="4"/>
  <c r="AL11" i="7"/>
  <c r="R9" i="19"/>
  <c r="V16" i="19" s="1"/>
  <c r="R66" i="19"/>
  <c r="V67" i="19" s="1"/>
  <c r="V123" i="19" l="1"/>
  <c r="V122" i="19"/>
  <c r="AQ13" i="4" l="1"/>
  <c r="AQ12" i="4"/>
  <c r="AQ11" i="4"/>
  <c r="AQ10" i="4"/>
  <c r="AQ9" i="4"/>
  <c r="AQ8" i="4"/>
  <c r="AQ7" i="4"/>
  <c r="AQ6" i="4"/>
  <c r="AQ5" i="4"/>
  <c r="AL13" i="4" l="1"/>
  <c r="AL16" i="4" s="1"/>
  <c r="P18" i="10"/>
  <c r="AC6" i="9"/>
  <c r="G18" i="10"/>
  <c r="G16" i="10"/>
  <c r="D14" i="12" l="1"/>
  <c r="D9" i="12"/>
  <c r="AD8" i="11" l="1"/>
  <c r="W8" i="11"/>
  <c r="D17" i="4"/>
  <c r="A19" i="4" l="1"/>
  <c r="R13" i="1"/>
  <c r="Z27" i="12" s="1"/>
  <c r="Q5" i="2"/>
  <c r="D7" i="16"/>
  <c r="C5" i="16"/>
  <c r="I4" i="16"/>
  <c r="C6" i="17"/>
  <c r="I4" i="17"/>
  <c r="I4" i="18"/>
  <c r="C6" i="18"/>
  <c r="D10" i="17"/>
  <c r="D10" i="18"/>
  <c r="A21" i="4" l="1"/>
  <c r="A29" i="20"/>
  <c r="D19" i="4"/>
  <c r="N14" i="17"/>
  <c r="N13" i="17"/>
  <c r="N15" i="17" s="1"/>
  <c r="A23" i="4" l="1"/>
  <c r="A31" i="20"/>
  <c r="D21" i="4"/>
  <c r="F5" i="14"/>
  <c r="F3" i="14"/>
  <c r="AJ4" i="14"/>
  <c r="AF4" i="14"/>
  <c r="AC4" i="14"/>
  <c r="Y4" i="14"/>
  <c r="M4" i="14"/>
  <c r="J4" i="14"/>
  <c r="F4" i="14"/>
  <c r="A25" i="4" l="1"/>
  <c r="A27" i="4" s="1"/>
  <c r="D27" i="4" s="1"/>
  <c r="A33" i="20"/>
  <c r="D23" i="4"/>
  <c r="D25" i="4" l="1"/>
  <c r="D11" i="12"/>
  <c r="D8" i="11"/>
  <c r="R12" i="1" l="1"/>
  <c r="Z23" i="12" l="1"/>
  <c r="T4" i="14"/>
  <c r="D5" i="2" l="1"/>
  <c r="A11" i="2" l="1"/>
  <c r="A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ch.kanetsugi</author>
  </authors>
  <commentList>
    <comment ref="AI5" authorId="0" shapeId="0" xr:uid="{C85ED41C-2F44-40FE-8F5A-A3BCA6E45F2D}">
      <text>
        <r>
          <rPr>
            <sz val="9"/>
            <color indexed="81"/>
            <rFont val="ＭＳ Ｐゴシック"/>
            <family val="3"/>
            <charset val="128"/>
          </rPr>
          <t>運転手・カメラマン等が宿泊する場合、その人数も「団体の構成」に加えて記入するようにお願いいたします。</t>
        </r>
        <r>
          <rPr>
            <sz val="9"/>
            <color indexed="81"/>
            <rFont val="MS P ゴシック"/>
            <family val="2"/>
          </rPr>
          <t xml:space="preserve">
</t>
        </r>
      </text>
    </comment>
    <comment ref="U12" authorId="0" shapeId="0" xr:uid="{A90D1CAA-EB83-418D-B161-6099C00194AB}">
      <text>
        <r>
          <rPr>
            <sz val="9"/>
            <color indexed="81"/>
            <rFont val="ＭＳ Ｐゴシック"/>
            <family val="3"/>
            <charset val="128"/>
          </rPr>
          <t>入所時間と退所時間は</t>
        </r>
        <r>
          <rPr>
            <sz val="9"/>
            <color indexed="81"/>
            <rFont val="MS P ゴシック"/>
            <family val="2"/>
          </rPr>
          <t>9:30</t>
        </r>
        <r>
          <rPr>
            <sz val="9"/>
            <color indexed="81"/>
            <rFont val="ＭＳ Ｐゴシック"/>
            <family val="3"/>
            <charset val="128"/>
          </rPr>
          <t>から</t>
        </r>
        <r>
          <rPr>
            <sz val="9"/>
            <color indexed="81"/>
            <rFont val="MS P ゴシック"/>
            <family val="2"/>
          </rPr>
          <t>16:00</t>
        </r>
        <r>
          <rPr>
            <sz val="9"/>
            <color indexed="81"/>
            <rFont val="ＭＳ Ｐゴシック"/>
            <family val="3"/>
            <charset val="128"/>
          </rPr>
          <t>までの間にお願いします。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hi.himeno</author>
  </authors>
  <commentList>
    <comment ref="B11" authorId="0" shapeId="0" xr:uid="{A9E1898B-2103-479F-B0F4-6205A1A62B12}">
      <text>
        <r>
          <rPr>
            <b/>
            <sz val="9"/>
            <color indexed="81"/>
            <rFont val="MS P ゴシック"/>
            <family val="3"/>
            <charset val="128"/>
          </rPr>
          <t>借用物品担当者と薪割り担当者は重複不可です</t>
        </r>
      </text>
    </comment>
    <comment ref="H15" authorId="0" shapeId="0" xr:uid="{21927F2C-928E-42F7-9028-01C57EE1839B}">
      <text>
        <r>
          <rPr>
            <b/>
            <sz val="9"/>
            <color indexed="81"/>
            <rFont val="MS P ゴシック"/>
            <family val="3"/>
            <charset val="128"/>
          </rPr>
          <t>記入した数は「班別借用物品」のタブに自動反映します。
「班別借用物品」のシートを印刷し当日ご活用ください。</t>
        </r>
      </text>
    </comment>
  </commentList>
</comments>
</file>

<file path=xl/sharedStrings.xml><?xml version="1.0" encoding="utf-8"?>
<sst xmlns="http://schemas.openxmlformats.org/spreadsheetml/2006/main" count="2462" uniqueCount="949">
  <si>
    <t>団体名</t>
    <rPh sb="0" eb="2">
      <t>ダンタイ</t>
    </rPh>
    <rPh sb="2" eb="3">
      <t>メイ</t>
    </rPh>
    <phoneticPr fontId="4"/>
  </si>
  <si>
    <t>住　所</t>
    <rPh sb="0" eb="1">
      <t>ジュウ</t>
    </rPh>
    <rPh sb="2" eb="3">
      <t>ショ</t>
    </rPh>
    <phoneticPr fontId="4"/>
  </si>
  <si>
    <t>〒</t>
    <phoneticPr fontId="4"/>
  </si>
  <si>
    <t>FAX</t>
    <phoneticPr fontId="4"/>
  </si>
  <si>
    <t>朝食</t>
    <rPh sb="0" eb="1">
      <t>アサ</t>
    </rPh>
    <rPh sb="1" eb="2">
      <t>ショク</t>
    </rPh>
    <phoneticPr fontId="4"/>
  </si>
  <si>
    <t>昼食</t>
    <rPh sb="0" eb="2">
      <t>チュウショク</t>
    </rPh>
    <phoneticPr fontId="4"/>
  </si>
  <si>
    <t>夕食</t>
    <rPh sb="0" eb="2">
      <t>ユウショク</t>
    </rPh>
    <phoneticPr fontId="4"/>
  </si>
  <si>
    <t>月</t>
    <rPh sb="0" eb="1">
      <t>ツキ</t>
    </rPh>
    <phoneticPr fontId="4"/>
  </si>
  <si>
    <t>日</t>
    <rPh sb="0" eb="1">
      <t>ヒ</t>
    </rPh>
    <phoneticPr fontId="4"/>
  </si>
  <si>
    <t>年</t>
    <rPh sb="0" eb="1">
      <t>ネン</t>
    </rPh>
    <phoneticPr fontId="3"/>
  </si>
  <si>
    <t>月</t>
    <rPh sb="0" eb="1">
      <t>ツキ</t>
    </rPh>
    <phoneticPr fontId="3"/>
  </si>
  <si>
    <t>日</t>
    <rPh sb="0" eb="1">
      <t>ニチ</t>
    </rPh>
    <phoneticPr fontId="3"/>
  </si>
  <si>
    <t>(</t>
    <phoneticPr fontId="3"/>
  </si>
  <si>
    <t>)</t>
    <phoneticPr fontId="3"/>
  </si>
  <si>
    <t>時</t>
    <rPh sb="0" eb="1">
      <t>ジ</t>
    </rPh>
    <phoneticPr fontId="3"/>
  </si>
  <si>
    <t>分</t>
    <rPh sb="0" eb="1">
      <t>フン</t>
    </rPh>
    <phoneticPr fontId="3"/>
  </si>
  <si>
    <t>-</t>
    <phoneticPr fontId="3"/>
  </si>
  <si>
    <t>西暦</t>
    <rPh sb="0" eb="2">
      <t>セイレキ</t>
    </rPh>
    <phoneticPr fontId="3"/>
  </si>
  <si>
    <t>・</t>
    <phoneticPr fontId="3"/>
  </si>
  <si>
    <t>人</t>
    <rPh sb="0" eb="1">
      <t>ニン</t>
    </rPh>
    <phoneticPr fontId="3"/>
  </si>
  <si>
    <t>国立山口徳地青少年自然の家　利用申込書　　</t>
    <rPh sb="0" eb="2">
      <t>コクリツ</t>
    </rPh>
    <rPh sb="2" eb="4">
      <t>ヤマグチ</t>
    </rPh>
    <rPh sb="4" eb="6">
      <t>トクヂ</t>
    </rPh>
    <rPh sb="6" eb="9">
      <t>セイショウネン</t>
    </rPh>
    <rPh sb="9" eb="11">
      <t>シゼン</t>
    </rPh>
    <rPh sb="12" eb="13">
      <t>イエ</t>
    </rPh>
    <rPh sb="14" eb="16">
      <t>リヨウ</t>
    </rPh>
    <rPh sb="16" eb="19">
      <t>モウシコミショ</t>
    </rPh>
    <phoneticPr fontId="4"/>
  </si>
  <si>
    <t>朝のつどい</t>
    <rPh sb="0" eb="1">
      <t>アサ</t>
    </rPh>
    <phoneticPr fontId="3"/>
  </si>
  <si>
    <t>団体名</t>
    <rPh sb="0" eb="2">
      <t>ダンタイ</t>
    </rPh>
    <rPh sb="2" eb="3">
      <t>メイ</t>
    </rPh>
    <phoneticPr fontId="3"/>
  </si>
  <si>
    <t>食堂</t>
    <rPh sb="0" eb="2">
      <t>ショクドウ</t>
    </rPh>
    <phoneticPr fontId="3"/>
  </si>
  <si>
    <t>野外炊飯</t>
    <rPh sb="0" eb="2">
      <t>ヤガイ</t>
    </rPh>
    <rPh sb="2" eb="4">
      <t>スイハン</t>
    </rPh>
    <phoneticPr fontId="3"/>
  </si>
  <si>
    <t>　</t>
    <phoneticPr fontId="3"/>
  </si>
  <si>
    <t>朝食</t>
    <rPh sb="0" eb="2">
      <t>チョウショク</t>
    </rPh>
    <phoneticPr fontId="3"/>
  </si>
  <si>
    <t>昼食</t>
    <rPh sb="0" eb="2">
      <t>チュウショク</t>
    </rPh>
    <phoneticPr fontId="3"/>
  </si>
  <si>
    <t>夕食</t>
    <rPh sb="0" eb="2">
      <t>ユウショク</t>
    </rPh>
    <phoneticPr fontId="3"/>
  </si>
  <si>
    <t>パン弁当</t>
    <rPh sb="2" eb="4">
      <t>ベントウ</t>
    </rPh>
    <phoneticPr fontId="3"/>
  </si>
  <si>
    <t>幕の内弁当</t>
    <rPh sb="0" eb="1">
      <t>マク</t>
    </rPh>
    <rPh sb="2" eb="5">
      <t>ウチベントウ</t>
    </rPh>
    <phoneticPr fontId="3"/>
  </si>
  <si>
    <t>：</t>
    <phoneticPr fontId="3"/>
  </si>
  <si>
    <t>～</t>
    <phoneticPr fontId="3"/>
  </si>
  <si>
    <t>ふりがな</t>
    <phoneticPr fontId="4"/>
  </si>
  <si>
    <t>※</t>
  </si>
  <si>
    <t>曜日</t>
    <rPh sb="0" eb="2">
      <t>ヨウビ</t>
    </rPh>
    <phoneticPr fontId="3"/>
  </si>
  <si>
    <t>朝　 食</t>
    <rPh sb="0" eb="1">
      <t>アサ</t>
    </rPh>
    <rPh sb="3" eb="4">
      <t>ショク</t>
    </rPh>
    <phoneticPr fontId="3"/>
  </si>
  <si>
    <t>昼　 食</t>
    <rPh sb="0" eb="1">
      <t>ヒル</t>
    </rPh>
    <rPh sb="3" eb="4">
      <t>ショク</t>
    </rPh>
    <phoneticPr fontId="3"/>
  </si>
  <si>
    <t>夕　 食</t>
    <rPh sb="0" eb="1">
      <t>ユウ</t>
    </rPh>
    <rPh sb="3" eb="4">
      <t>ショク</t>
    </rPh>
    <phoneticPr fontId="3"/>
  </si>
  <si>
    <t>小学生</t>
    <rPh sb="0" eb="3">
      <t>ショウガクセイ</t>
    </rPh>
    <phoneticPr fontId="3"/>
  </si>
  <si>
    <t>中学生以上</t>
    <rPh sb="0" eb="3">
      <t>チュウガクセイ</t>
    </rPh>
    <rPh sb="3" eb="5">
      <t>イジョウ</t>
    </rPh>
    <phoneticPr fontId="3"/>
  </si>
  <si>
    <t>利用期間</t>
    <rPh sb="0" eb="2">
      <t>リヨウ</t>
    </rPh>
    <rPh sb="2" eb="4">
      <t>キカン</t>
    </rPh>
    <phoneticPr fontId="3"/>
  </si>
  <si>
    <t>宿泊利用者数</t>
    <phoneticPr fontId="3"/>
  </si>
  <si>
    <t>日帰り利用者数</t>
    <phoneticPr fontId="3"/>
  </si>
  <si>
    <t>利用日</t>
    <rPh sb="0" eb="2">
      <t>リヨウ</t>
    </rPh>
    <rPh sb="2" eb="3">
      <t>ビ</t>
    </rPh>
    <phoneticPr fontId="3"/>
  </si>
  <si>
    <t>男性</t>
    <phoneticPr fontId="3"/>
  </si>
  <si>
    <t>女性</t>
    <phoneticPr fontId="3"/>
  </si>
  <si>
    <t>1日目</t>
    <phoneticPr fontId="20"/>
  </si>
  <si>
    <t>2日目</t>
  </si>
  <si>
    <t>4日目</t>
  </si>
  <si>
    <t>※</t>
    <phoneticPr fontId="3"/>
  </si>
  <si>
    <r>
      <t>食事注文票　</t>
    </r>
    <r>
      <rPr>
        <sz val="18"/>
        <rFont val="ＭＳ Ｐゴシック"/>
        <family val="3"/>
        <charset val="128"/>
        <scheme val="minor"/>
      </rPr>
      <t>【　　　　　　】</t>
    </r>
    <rPh sb="0" eb="2">
      <t>ショクジ</t>
    </rPh>
    <rPh sb="2" eb="4">
      <t>チュウモン</t>
    </rPh>
    <rPh sb="4" eb="5">
      <t>ヒョウ</t>
    </rPh>
    <phoneticPr fontId="4"/>
  </si>
  <si>
    <t>団体名</t>
    <rPh sb="0" eb="2">
      <t>ダンタイ</t>
    </rPh>
    <rPh sb="2" eb="3">
      <t>メイ</t>
    </rPh>
    <phoneticPr fontId="3"/>
  </si>
  <si>
    <t>担当者</t>
    <rPh sb="0" eb="3">
      <t>タントウシャ</t>
    </rPh>
    <phoneticPr fontId="3"/>
  </si>
  <si>
    <t>TEL</t>
    <phoneticPr fontId="3"/>
  </si>
  <si>
    <t>メニュー</t>
    <phoneticPr fontId="3"/>
  </si>
  <si>
    <t>班分け</t>
    <rPh sb="0" eb="2">
      <t>ハンワ</t>
    </rPh>
    <phoneticPr fontId="3"/>
  </si>
  <si>
    <t>人</t>
    <rPh sb="0" eb="1">
      <t>ニン</t>
    </rPh>
    <phoneticPr fontId="3"/>
  </si>
  <si>
    <t>×</t>
    <phoneticPr fontId="3"/>
  </si>
  <si>
    <t>班</t>
    <rPh sb="0" eb="1">
      <t>ハン</t>
    </rPh>
    <phoneticPr fontId="3"/>
  </si>
  <si>
    <t>合計</t>
    <rPh sb="0" eb="2">
      <t>ゴウケイ</t>
    </rPh>
    <phoneticPr fontId="3"/>
  </si>
  <si>
    <t>日</t>
    <rPh sb="0" eb="1">
      <t>ニチ</t>
    </rPh>
    <phoneticPr fontId="3"/>
  </si>
  <si>
    <t>（</t>
    <phoneticPr fontId="3"/>
  </si>
  <si>
    <t>）</t>
    <phoneticPr fontId="3"/>
  </si>
  <si>
    <t>野外炊飯</t>
    <rPh sb="0" eb="4">
      <t>ヤガイスイハン</t>
    </rPh>
    <phoneticPr fontId="3"/>
  </si>
  <si>
    <t>ビーフカレー</t>
    <phoneticPr fontId="3"/>
  </si>
  <si>
    <t>親子丼</t>
    <rPh sb="0" eb="3">
      <t>オヤコドン</t>
    </rPh>
    <phoneticPr fontId="3"/>
  </si>
  <si>
    <t>豚汁</t>
    <rPh sb="0" eb="1">
      <t>トン</t>
    </rPh>
    <rPh sb="1" eb="2">
      <t>ジル</t>
    </rPh>
    <phoneticPr fontId="3"/>
  </si>
  <si>
    <t>クリームシチュー</t>
    <phoneticPr fontId="3"/>
  </si>
  <si>
    <t>ビーフシチュー</t>
    <phoneticPr fontId="3"/>
  </si>
  <si>
    <t>焼きそば</t>
    <rPh sb="0" eb="1">
      <t>ヤ</t>
    </rPh>
    <phoneticPr fontId="3"/>
  </si>
  <si>
    <t>ベーコンエッグ</t>
    <phoneticPr fontId="3"/>
  </si>
  <si>
    <t>ホットドッグ2本</t>
    <rPh sb="7" eb="8">
      <t>ホン</t>
    </rPh>
    <phoneticPr fontId="3"/>
  </si>
  <si>
    <t>炊き込みごはん（みそ汁付）</t>
    <rPh sb="0" eb="1">
      <t>タ</t>
    </rPh>
    <rPh sb="2" eb="3">
      <t>コ</t>
    </rPh>
    <rPh sb="10" eb="11">
      <t>シル</t>
    </rPh>
    <rPh sb="11" eb="12">
      <t>ツキ</t>
    </rPh>
    <phoneticPr fontId="3"/>
  </si>
  <si>
    <t>ポトフ（ロールパン付）</t>
    <rPh sb="9" eb="10">
      <t>ツキ</t>
    </rPh>
    <phoneticPr fontId="3"/>
  </si>
  <si>
    <t>焼肉（牛肉）</t>
    <rPh sb="0" eb="2">
      <t>ヤキニク</t>
    </rPh>
    <rPh sb="3" eb="5">
      <t>ギュウニク</t>
    </rPh>
    <phoneticPr fontId="3"/>
  </si>
  <si>
    <t>焼肉（豚肉）</t>
    <rPh sb="0" eb="2">
      <t>ヤキニク</t>
    </rPh>
    <rPh sb="3" eb="5">
      <t>ブタニク</t>
    </rPh>
    <phoneticPr fontId="3"/>
  </si>
  <si>
    <t>焼きりんご</t>
    <rPh sb="0" eb="1">
      <t>ヤ</t>
    </rPh>
    <phoneticPr fontId="3"/>
  </si>
  <si>
    <t>ピザ（10人分）</t>
    <rPh sb="5" eb="6">
      <t>ニン</t>
    </rPh>
    <rPh sb="6" eb="7">
      <t>ブン</t>
    </rPh>
    <phoneticPr fontId="3"/>
  </si>
  <si>
    <t>お好み焼き（10人分）</t>
    <rPh sb="1" eb="2">
      <t>コノ</t>
    </rPh>
    <rPh sb="3" eb="4">
      <t>ヤ</t>
    </rPh>
    <rPh sb="8" eb="10">
      <t>ニンブン</t>
    </rPh>
    <phoneticPr fontId="3"/>
  </si>
  <si>
    <t>）</t>
    <phoneticPr fontId="3"/>
  </si>
  <si>
    <t>（</t>
    <phoneticPr fontId="3"/>
  </si>
  <si>
    <t>日</t>
    <rPh sb="0" eb="1">
      <t>ニチ</t>
    </rPh>
    <phoneticPr fontId="3"/>
  </si>
  <si>
    <t>数量</t>
    <rPh sb="0" eb="2">
      <t>スウリョウ</t>
    </rPh>
    <phoneticPr fontId="3"/>
  </si>
  <si>
    <t>弁当</t>
    <rPh sb="0" eb="2">
      <t>ベントウ</t>
    </rPh>
    <phoneticPr fontId="3"/>
  </si>
  <si>
    <r>
      <t>追加食材・補助食注文票　</t>
    </r>
    <r>
      <rPr>
        <sz val="18"/>
        <rFont val="ＭＳ Ｐゴシック"/>
        <family val="3"/>
        <charset val="128"/>
        <scheme val="minor"/>
      </rPr>
      <t>【　　　　　　】</t>
    </r>
    <rPh sb="0" eb="2">
      <t>ツイカ</t>
    </rPh>
    <rPh sb="2" eb="4">
      <t>ショクザイ</t>
    </rPh>
    <rPh sb="5" eb="8">
      <t>ホジョショク</t>
    </rPh>
    <rPh sb="8" eb="10">
      <t>チュウモン</t>
    </rPh>
    <rPh sb="10" eb="11">
      <t>ヒョウ</t>
    </rPh>
    <phoneticPr fontId="4"/>
  </si>
  <si>
    <t>野外炊飯追加食材</t>
    <rPh sb="0" eb="2">
      <t>ヤガイ</t>
    </rPh>
    <rPh sb="2" eb="4">
      <t>スイハン</t>
    </rPh>
    <rPh sb="4" eb="6">
      <t>ツイカ</t>
    </rPh>
    <rPh sb="6" eb="8">
      <t>ショクザイ</t>
    </rPh>
    <phoneticPr fontId="3"/>
  </si>
  <si>
    <t>価格</t>
    <rPh sb="0" eb="2">
      <t>カカク</t>
    </rPh>
    <phoneticPr fontId="3"/>
  </si>
  <si>
    <t>受取日時</t>
    <rPh sb="0" eb="1">
      <t>ウ</t>
    </rPh>
    <rPh sb="1" eb="2">
      <t>ト</t>
    </rPh>
    <rPh sb="2" eb="4">
      <t>ニチジ</t>
    </rPh>
    <phoneticPr fontId="3"/>
  </si>
  <si>
    <t>焼きそば（3食 ソース付）</t>
    <rPh sb="0" eb="1">
      <t>ヤ</t>
    </rPh>
    <rPh sb="6" eb="7">
      <t>ショク</t>
    </rPh>
    <rPh sb="11" eb="12">
      <t>ツキ</t>
    </rPh>
    <phoneticPr fontId="3"/>
  </si>
  <si>
    <t>わかめスープ（1人分）</t>
    <rPh sb="8" eb="9">
      <t>ニン</t>
    </rPh>
    <rPh sb="9" eb="10">
      <t>ブン</t>
    </rPh>
    <phoneticPr fontId="3"/>
  </si>
  <si>
    <t>みそ汁（1人分）</t>
    <rPh sb="2" eb="3">
      <t>シル</t>
    </rPh>
    <rPh sb="5" eb="7">
      <t>ニンブン</t>
    </rPh>
    <phoneticPr fontId="3"/>
  </si>
  <si>
    <t>円</t>
    <rPh sb="0" eb="1">
      <t>エン</t>
    </rPh>
    <phoneticPr fontId="3"/>
  </si>
  <si>
    <t>食パン（8枚,8枚切サイズ）</t>
    <rPh sb="0" eb="1">
      <t>ショク</t>
    </rPh>
    <rPh sb="5" eb="6">
      <t>マイ</t>
    </rPh>
    <rPh sb="8" eb="9">
      <t>マイ</t>
    </rPh>
    <rPh sb="9" eb="10">
      <t>ギ</t>
    </rPh>
    <phoneticPr fontId="3"/>
  </si>
  <si>
    <t>/</t>
    <phoneticPr fontId="3"/>
  </si>
  <si>
    <t>菓子・デザート</t>
    <rPh sb="0" eb="2">
      <t>カシ</t>
    </rPh>
    <phoneticPr fontId="3"/>
  </si>
  <si>
    <t>カスタードプリン</t>
    <phoneticPr fontId="3"/>
  </si>
  <si>
    <t>青りんごゼリー</t>
    <rPh sb="0" eb="1">
      <t>アオ</t>
    </rPh>
    <phoneticPr fontId="3"/>
  </si>
  <si>
    <t>アイス（店頭販売品）</t>
    <rPh sb="4" eb="6">
      <t>テントウ</t>
    </rPh>
    <rPh sb="6" eb="8">
      <t>ハンバイ</t>
    </rPh>
    <rPh sb="8" eb="9">
      <t>ヒン</t>
    </rPh>
    <phoneticPr fontId="3"/>
  </si>
  <si>
    <t>補助食・夜食</t>
    <rPh sb="0" eb="2">
      <t>ホジョ</t>
    </rPh>
    <rPh sb="2" eb="3">
      <t>ショク</t>
    </rPh>
    <rPh sb="4" eb="6">
      <t>ヤショク</t>
    </rPh>
    <phoneticPr fontId="3"/>
  </si>
  <si>
    <t>菓子パン メロンパン</t>
    <rPh sb="0" eb="2">
      <t>カシ</t>
    </rPh>
    <phoneticPr fontId="3"/>
  </si>
  <si>
    <t>オレンジジュース100%</t>
    <phoneticPr fontId="3"/>
  </si>
  <si>
    <t>アップルジュース100%</t>
    <phoneticPr fontId="3"/>
  </si>
  <si>
    <t>活動補助ドリンク</t>
    <rPh sb="0" eb="2">
      <t>カツドウ</t>
    </rPh>
    <rPh sb="2" eb="4">
      <t>ホジョ</t>
    </rPh>
    <phoneticPr fontId="3"/>
  </si>
  <si>
    <t>氷</t>
    <rPh sb="0" eb="1">
      <t>コオリ</t>
    </rPh>
    <phoneticPr fontId="3"/>
  </si>
  <si>
    <t>ミネラルウォーター 500ml</t>
    <phoneticPr fontId="3"/>
  </si>
  <si>
    <t>アクエリアスパウチ 280ml</t>
    <phoneticPr fontId="3"/>
  </si>
  <si>
    <t>牛乳 200ml</t>
    <rPh sb="0" eb="2">
      <t>ギュウニュウ</t>
    </rPh>
    <phoneticPr fontId="3"/>
  </si>
  <si>
    <t>緑茶 200ml</t>
    <rPh sb="0" eb="1">
      <t>リョク</t>
    </rPh>
    <rPh sb="1" eb="2">
      <t>チャ</t>
    </rPh>
    <phoneticPr fontId="3"/>
  </si>
  <si>
    <t>米（100g）</t>
    <rPh sb="0" eb="1">
      <t>コメ</t>
    </rPh>
    <phoneticPr fontId="3"/>
  </si>
  <si>
    <t>豚肉500g（焼肉用）</t>
    <rPh sb="0" eb="2">
      <t>ブタニク</t>
    </rPh>
    <rPh sb="7" eb="9">
      <t>ヤキニク</t>
    </rPh>
    <rPh sb="9" eb="10">
      <t>ヨウ</t>
    </rPh>
    <phoneticPr fontId="3"/>
  </si>
  <si>
    <t>牛肉500g（焼肉用）</t>
    <rPh sb="0" eb="2">
      <t>ギュウニク</t>
    </rPh>
    <rPh sb="7" eb="9">
      <t>ヤキニク</t>
    </rPh>
    <rPh sb="9" eb="10">
      <t>ヨウ</t>
    </rPh>
    <phoneticPr fontId="3"/>
  </si>
  <si>
    <r>
      <t>活動教材注文票　</t>
    </r>
    <r>
      <rPr>
        <sz val="18"/>
        <rFont val="ＭＳ Ｐゴシック"/>
        <family val="3"/>
        <charset val="128"/>
        <scheme val="minor"/>
      </rPr>
      <t>【　　　　　　】</t>
    </r>
    <rPh sb="0" eb="2">
      <t>カツドウ</t>
    </rPh>
    <rPh sb="2" eb="4">
      <t>キョウザイ</t>
    </rPh>
    <rPh sb="4" eb="6">
      <t>チュウモン</t>
    </rPh>
    <rPh sb="6" eb="7">
      <t>ヒョウ</t>
    </rPh>
    <phoneticPr fontId="4"/>
  </si>
  <si>
    <t>プラホビー</t>
    <phoneticPr fontId="3"/>
  </si>
  <si>
    <t>ホットボンド用接着剤</t>
    <rPh sb="6" eb="7">
      <t>ヨウ</t>
    </rPh>
    <rPh sb="7" eb="10">
      <t>セッチャクザイ</t>
    </rPh>
    <phoneticPr fontId="3"/>
  </si>
  <si>
    <t>竹細工</t>
    <rPh sb="0" eb="1">
      <t>タケ</t>
    </rPh>
    <rPh sb="1" eb="3">
      <t>ザイク</t>
    </rPh>
    <phoneticPr fontId="3"/>
  </si>
  <si>
    <t>葉っぱのスタンプ</t>
    <rPh sb="0" eb="1">
      <t>ハ</t>
    </rPh>
    <phoneticPr fontId="3"/>
  </si>
  <si>
    <t>丸太のペンスタンドづくり</t>
    <rPh sb="0" eb="2">
      <t>マルタ</t>
    </rPh>
    <phoneticPr fontId="3"/>
  </si>
  <si>
    <t>コップ</t>
    <phoneticPr fontId="3"/>
  </si>
  <si>
    <t>コップ以外</t>
    <rPh sb="3" eb="5">
      <t>イガイ</t>
    </rPh>
    <phoneticPr fontId="3"/>
  </si>
  <si>
    <t>1人分</t>
    <rPh sb="1" eb="3">
      <t>ニンブン</t>
    </rPh>
    <phoneticPr fontId="3"/>
  </si>
  <si>
    <t>1本</t>
    <rPh sb="1" eb="2">
      <t>ホン</t>
    </rPh>
    <phoneticPr fontId="3"/>
  </si>
  <si>
    <t>1束</t>
    <rPh sb="1" eb="2">
      <t>タバ</t>
    </rPh>
    <phoneticPr fontId="3"/>
  </si>
  <si>
    <t>/</t>
    <phoneticPr fontId="3"/>
  </si>
  <si>
    <t>本件
担当者</t>
    <rPh sb="0" eb="2">
      <t>ホンケン</t>
    </rPh>
    <rPh sb="3" eb="6">
      <t>タントウシャ</t>
    </rPh>
    <phoneticPr fontId="3"/>
  </si>
  <si>
    <t>氏名</t>
    <rPh sb="0" eb="2">
      <t>シメイ</t>
    </rPh>
    <phoneticPr fontId="3"/>
  </si>
  <si>
    <t>利用日</t>
    <rPh sb="0" eb="3">
      <t>リヨウビ</t>
    </rPh>
    <phoneticPr fontId="3"/>
  </si>
  <si>
    <t>NO</t>
    <phoneticPr fontId="3"/>
  </si>
  <si>
    <t>性別</t>
    <rPh sb="0" eb="2">
      <t>セイベツ</t>
    </rPh>
    <phoneticPr fontId="3"/>
  </si>
  <si>
    <t>アレルギー食材</t>
    <rPh sb="5" eb="7">
      <t>ショクザイ</t>
    </rPh>
    <phoneticPr fontId="3"/>
  </si>
  <si>
    <t>薬持参</t>
    <rPh sb="0" eb="1">
      <t>クスリ</t>
    </rPh>
    <rPh sb="1" eb="3">
      <t>ジサン</t>
    </rPh>
    <phoneticPr fontId="3"/>
  </si>
  <si>
    <t>特別対応</t>
    <rPh sb="0" eb="2">
      <t>トクベツ</t>
    </rPh>
    <rPh sb="2" eb="4">
      <t>タイオウ</t>
    </rPh>
    <phoneticPr fontId="3"/>
  </si>
  <si>
    <t>氏　　名</t>
    <rPh sb="0" eb="1">
      <t>シ</t>
    </rPh>
    <rPh sb="3" eb="4">
      <t>メイ</t>
    </rPh>
    <phoneticPr fontId="3"/>
  </si>
  <si>
    <t>性別</t>
    <rPh sb="0" eb="2">
      <t>セイベツ</t>
    </rPh>
    <phoneticPr fontId="3"/>
  </si>
  <si>
    <t>男</t>
    <rPh sb="0" eb="1">
      <t>オトコ</t>
    </rPh>
    <phoneticPr fontId="3"/>
  </si>
  <si>
    <t>女</t>
    <rPh sb="0" eb="1">
      <t>オンナ</t>
    </rPh>
    <phoneticPr fontId="3"/>
  </si>
  <si>
    <t>男・女</t>
    <rPh sb="0" eb="1">
      <t>オトコ</t>
    </rPh>
    <rPh sb="2" eb="3">
      <t>オンナ</t>
    </rPh>
    <phoneticPr fontId="3"/>
  </si>
  <si>
    <t>普通食対応</t>
    <rPh sb="0" eb="2">
      <t>フツウ</t>
    </rPh>
    <rPh sb="2" eb="3">
      <t>ショク</t>
    </rPh>
    <rPh sb="3" eb="5">
      <t>タイオウ</t>
    </rPh>
    <phoneticPr fontId="3"/>
  </si>
  <si>
    <t>○</t>
    <phoneticPr fontId="3"/>
  </si>
  <si>
    <t>特別対応</t>
    <rPh sb="0" eb="2">
      <t>トクベツ</t>
    </rPh>
    <rPh sb="2" eb="4">
      <t>タイオウ</t>
    </rPh>
    <phoneticPr fontId="3"/>
  </si>
  <si>
    <t>代替食</t>
    <rPh sb="0" eb="2">
      <t>ダイガ</t>
    </rPh>
    <rPh sb="2" eb="3">
      <t>ショク</t>
    </rPh>
    <phoneticPr fontId="3"/>
  </si>
  <si>
    <t>持参</t>
    <rPh sb="0" eb="2">
      <t>ジサン</t>
    </rPh>
    <phoneticPr fontId="3"/>
  </si>
  <si>
    <t>薬の持参</t>
    <rPh sb="0" eb="1">
      <t>クスリ</t>
    </rPh>
    <rPh sb="2" eb="4">
      <t>ジサン</t>
    </rPh>
    <phoneticPr fontId="3"/>
  </si>
  <si>
    <t>有</t>
    <rPh sb="0" eb="1">
      <t>ア</t>
    </rPh>
    <phoneticPr fontId="3"/>
  </si>
  <si>
    <t>無</t>
    <rPh sb="0" eb="1">
      <t>ナ</t>
    </rPh>
    <phoneticPr fontId="3"/>
  </si>
  <si>
    <t>学年
年齢</t>
    <rPh sb="0" eb="2">
      <t>ガクネン</t>
    </rPh>
    <rPh sb="3" eb="5">
      <t>ネンレイ</t>
    </rPh>
    <phoneticPr fontId="3"/>
  </si>
  <si>
    <t>有 ・無</t>
    <rPh sb="0" eb="1">
      <t>ア</t>
    </rPh>
    <rPh sb="3" eb="4">
      <t>ナ</t>
    </rPh>
    <phoneticPr fontId="3"/>
  </si>
  <si>
    <t>・</t>
    <phoneticPr fontId="3"/>
  </si>
  <si>
    <t>・・・</t>
    <phoneticPr fontId="3"/>
  </si>
  <si>
    <r>
      <t>食物アレルギー調査票　</t>
    </r>
    <r>
      <rPr>
        <sz val="18"/>
        <rFont val="ＭＳ Ｐゴシック"/>
        <family val="3"/>
        <charset val="128"/>
        <scheme val="minor"/>
      </rPr>
      <t>【　　　　　　】</t>
    </r>
    <rPh sb="0" eb="2">
      <t>ショクモツ</t>
    </rPh>
    <rPh sb="7" eb="9">
      <t>チョウサ</t>
    </rPh>
    <rPh sb="9" eb="10">
      <t>ヒョウ</t>
    </rPh>
    <phoneticPr fontId="4"/>
  </si>
  <si>
    <t>※行は適宜追加してください</t>
    <rPh sb="1" eb="2">
      <t>ギョウ</t>
    </rPh>
    <rPh sb="3" eb="5">
      <t>テキギ</t>
    </rPh>
    <rPh sb="5" eb="7">
      <t>ツイカ</t>
    </rPh>
    <phoneticPr fontId="3"/>
  </si>
  <si>
    <t>特別対応の内容</t>
    <rPh sb="0" eb="2">
      <t>トクベツ</t>
    </rPh>
    <rPh sb="2" eb="4">
      <t>タイオウ</t>
    </rPh>
    <rPh sb="5" eb="7">
      <t>ナイヨウ</t>
    </rPh>
    <phoneticPr fontId="3"/>
  </si>
  <si>
    <t>対象アレルゲン</t>
    <rPh sb="0" eb="2">
      <t>タイショウ</t>
    </rPh>
    <phoneticPr fontId="3"/>
  </si>
  <si>
    <t>☑をつけてください</t>
    <phoneticPr fontId="3"/>
  </si>
  <si>
    <t>その他</t>
    <rPh sb="2" eb="3">
      <t>タ</t>
    </rPh>
    <phoneticPr fontId="3"/>
  </si>
  <si>
    <t>症　　状</t>
    <rPh sb="0" eb="1">
      <t>ショウ</t>
    </rPh>
    <rPh sb="3" eb="4">
      <t>ジョウ</t>
    </rPh>
    <phoneticPr fontId="3"/>
  </si>
  <si>
    <t>症 状 が 出 る ま で の 時 間</t>
    <rPh sb="0" eb="1">
      <t>ショウ</t>
    </rPh>
    <rPh sb="2" eb="3">
      <t>ジョウ</t>
    </rPh>
    <rPh sb="6" eb="7">
      <t>デ</t>
    </rPh>
    <rPh sb="16" eb="17">
      <t>トキ</t>
    </rPh>
    <rPh sb="18" eb="19">
      <t>アイダ</t>
    </rPh>
    <phoneticPr fontId="3"/>
  </si>
  <si>
    <t>除去する食材</t>
    <rPh sb="0" eb="2">
      <t>ジョキョ</t>
    </rPh>
    <rPh sb="4" eb="6">
      <t>ショクザイ</t>
    </rPh>
    <phoneticPr fontId="3"/>
  </si>
  <si>
    <t>その食物アレルギー中でも食べられる食品</t>
    <rPh sb="2" eb="4">
      <t>ショクモツ</t>
    </rPh>
    <rPh sb="9" eb="10">
      <t>ナカ</t>
    </rPh>
    <rPh sb="12" eb="13">
      <t>タ</t>
    </rPh>
    <rPh sb="17" eb="19">
      <t>ショクヒン</t>
    </rPh>
    <phoneticPr fontId="3"/>
  </si>
  <si>
    <t>緊急時
連絡先</t>
    <rPh sb="0" eb="2">
      <t>キンキュウ</t>
    </rPh>
    <rPh sb="2" eb="3">
      <t>ジ</t>
    </rPh>
    <rPh sb="4" eb="6">
      <t>レンラク</t>
    </rPh>
    <rPh sb="6" eb="7">
      <t>サキ</t>
    </rPh>
    <phoneticPr fontId="3"/>
  </si>
  <si>
    <t>症名及び症状</t>
    <rPh sb="0" eb="2">
      <t>ショウメイ</t>
    </rPh>
    <rPh sb="2" eb="3">
      <t>オヨ</t>
    </rPh>
    <rPh sb="4" eb="6">
      <t>ショウジョウ</t>
    </rPh>
    <phoneticPr fontId="3"/>
  </si>
  <si>
    <t>健康に関して心配な方がいる場合、入所受付時に提出ください</t>
    <rPh sb="0" eb="2">
      <t>ケンコウ</t>
    </rPh>
    <rPh sb="3" eb="4">
      <t>カン</t>
    </rPh>
    <rPh sb="6" eb="8">
      <t>シンパイ</t>
    </rPh>
    <rPh sb="9" eb="10">
      <t>カタ</t>
    </rPh>
    <rPh sb="13" eb="15">
      <t>バアイ</t>
    </rPh>
    <rPh sb="16" eb="18">
      <t>ニュウショ</t>
    </rPh>
    <rPh sb="18" eb="20">
      <t>ウケツケ</t>
    </rPh>
    <rPh sb="20" eb="21">
      <t>ジ</t>
    </rPh>
    <rPh sb="22" eb="24">
      <t>テイシュツ</t>
    </rPh>
    <phoneticPr fontId="3"/>
  </si>
  <si>
    <r>
      <t>バス運行申込書　</t>
    </r>
    <r>
      <rPr>
        <sz val="18"/>
        <rFont val="ＭＳ Ｐゴシック"/>
        <family val="3"/>
        <charset val="128"/>
        <scheme val="minor"/>
      </rPr>
      <t>【　　　　　　】</t>
    </r>
    <rPh sb="2" eb="4">
      <t>ウンコウ</t>
    </rPh>
    <rPh sb="4" eb="6">
      <t>モウシコミ</t>
    </rPh>
    <rPh sb="6" eb="7">
      <t>ショ</t>
    </rPh>
    <phoneticPr fontId="4"/>
  </si>
  <si>
    <t>団体住所</t>
    <rPh sb="0" eb="2">
      <t>ダンタイ</t>
    </rPh>
    <rPh sb="2" eb="4">
      <t>ジュウショ</t>
    </rPh>
    <phoneticPr fontId="3"/>
  </si>
  <si>
    <t>運行種別</t>
    <rPh sb="0" eb="2">
      <t>ウンコウ</t>
    </rPh>
    <rPh sb="2" eb="4">
      <t>シュベツ</t>
    </rPh>
    <phoneticPr fontId="3"/>
  </si>
  <si>
    <t>運行種別</t>
    <rPh sb="0" eb="2">
      <t>ウンコウ</t>
    </rPh>
    <rPh sb="2" eb="4">
      <t>シュベツ</t>
    </rPh>
    <phoneticPr fontId="3"/>
  </si>
  <si>
    <t>往復</t>
    <rPh sb="0" eb="2">
      <t>オウフク</t>
    </rPh>
    <phoneticPr fontId="3"/>
  </si>
  <si>
    <t>往路のみ</t>
    <rPh sb="0" eb="2">
      <t>オウロ</t>
    </rPh>
    <phoneticPr fontId="3"/>
  </si>
  <si>
    <t>復路のみ</t>
    <rPh sb="0" eb="2">
      <t>フクロ</t>
    </rPh>
    <phoneticPr fontId="3"/>
  </si>
  <si>
    <t>往復・往のみ・復のみ</t>
    <rPh sb="0" eb="2">
      <t>オウフク</t>
    </rPh>
    <rPh sb="3" eb="4">
      <t>オウ</t>
    </rPh>
    <rPh sb="7" eb="8">
      <t>フク</t>
    </rPh>
    <phoneticPr fontId="3"/>
  </si>
  <si>
    <t>ジュニアシート</t>
    <phoneticPr fontId="3"/>
  </si>
  <si>
    <t>不要</t>
    <rPh sb="0" eb="2">
      <t>フヨウ</t>
    </rPh>
    <phoneticPr fontId="3"/>
  </si>
  <si>
    <t>必要</t>
    <rPh sb="0" eb="2">
      <t>ヒツヨウ</t>
    </rPh>
    <phoneticPr fontId="3"/>
  </si>
  <si>
    <t>必要・不要</t>
    <rPh sb="0" eb="2">
      <t>ヒツヨウ</t>
    </rPh>
    <rPh sb="3" eb="5">
      <t>フヨウ</t>
    </rPh>
    <phoneticPr fontId="3"/>
  </si>
  <si>
    <t>乗員数</t>
    <rPh sb="0" eb="2">
      <t>ジョウイン</t>
    </rPh>
    <rPh sb="2" eb="3">
      <t>スウ</t>
    </rPh>
    <phoneticPr fontId="3"/>
  </si>
  <si>
    <t>→</t>
    <phoneticPr fontId="3"/>
  </si>
  <si>
    <t>乗降場所
（施設名等）</t>
    <rPh sb="0" eb="2">
      <t>ノリオ</t>
    </rPh>
    <rPh sb="2" eb="4">
      <t>バショ</t>
    </rPh>
    <rPh sb="6" eb="8">
      <t>シセツ</t>
    </rPh>
    <rPh sb="8" eb="9">
      <t>メイ</t>
    </rPh>
    <rPh sb="9" eb="10">
      <t>ナド</t>
    </rPh>
    <phoneticPr fontId="3"/>
  </si>
  <si>
    <t>乗降場所
住　　所</t>
    <rPh sb="0" eb="2">
      <t>ノリオ</t>
    </rPh>
    <rPh sb="2" eb="4">
      <t>バショ</t>
    </rPh>
    <rPh sb="5" eb="6">
      <t>ジュウ</t>
    </rPh>
    <rPh sb="8" eb="9">
      <t>ショ</t>
    </rPh>
    <phoneticPr fontId="3"/>
  </si>
  <si>
    <t>乗降場所見取り図</t>
    <rPh sb="0" eb="2">
      <t>ノリオ</t>
    </rPh>
    <rPh sb="2" eb="4">
      <t>バショ</t>
    </rPh>
    <rPh sb="4" eb="6">
      <t>ミト</t>
    </rPh>
    <rPh sb="7" eb="8">
      <t>ズ</t>
    </rPh>
    <phoneticPr fontId="3"/>
  </si>
  <si>
    <t>年</t>
    <rPh sb="0" eb="1">
      <t>ネン</t>
    </rPh>
    <phoneticPr fontId="3"/>
  </si>
  <si>
    <t>月</t>
    <rPh sb="0" eb="1">
      <t>ツキ</t>
    </rPh>
    <phoneticPr fontId="3"/>
  </si>
  <si>
    <t>日</t>
    <rPh sb="0" eb="1">
      <t>ニチ</t>
    </rPh>
    <phoneticPr fontId="3"/>
  </si>
  <si>
    <t>（</t>
    <phoneticPr fontId="3"/>
  </si>
  <si>
    <t>）</t>
    <phoneticPr fontId="3"/>
  </si>
  <si>
    <t>～</t>
    <phoneticPr fontId="3"/>
  </si>
  <si>
    <t xml:space="preserve"> 団　体　名</t>
    <rPh sb="1" eb="6">
      <t>ダンタイメイ</t>
    </rPh>
    <phoneticPr fontId="4"/>
  </si>
  <si>
    <t>利 用 期 間</t>
    <rPh sb="0" eb="3">
      <t>リヨウ</t>
    </rPh>
    <rPh sb="4" eb="7">
      <t>キカン</t>
    </rPh>
    <phoneticPr fontId="4"/>
  </si>
  <si>
    <t>連絡担当者</t>
    <rPh sb="0" eb="2">
      <t>レンラク</t>
    </rPh>
    <rPh sb="2" eb="5">
      <t>タントウシャ</t>
    </rPh>
    <phoneticPr fontId="4"/>
  </si>
  <si>
    <t>宿 泊 人 数</t>
    <rPh sb="0" eb="3">
      <t>シュクハク</t>
    </rPh>
    <rPh sb="4" eb="7">
      <t>ニンズウ</t>
    </rPh>
    <phoneticPr fontId="4"/>
  </si>
  <si>
    <t>氏　　　名</t>
    <rPh sb="0" eb="5">
      <t>シメイ</t>
    </rPh>
    <phoneticPr fontId="4"/>
  </si>
  <si>
    <t>性　別</t>
    <rPh sb="0" eb="3">
      <t>セイベツ</t>
    </rPh>
    <phoneticPr fontId="4"/>
  </si>
  <si>
    <t>学年</t>
    <rPh sb="0" eb="2">
      <t>ガクネン</t>
    </rPh>
    <phoneticPr fontId="4"/>
  </si>
  <si>
    <t>（年齢）</t>
    <rPh sb="1" eb="3">
      <t>ネンレイ</t>
    </rPh>
    <phoneticPr fontId="4"/>
  </si>
  <si>
    <t>天体観測</t>
    <rPh sb="0" eb="2">
      <t>テンタイ</t>
    </rPh>
    <rPh sb="2" eb="4">
      <t>カンソク</t>
    </rPh>
    <phoneticPr fontId="3"/>
  </si>
  <si>
    <t>TAP</t>
    <phoneticPr fontId="3"/>
  </si>
  <si>
    <t>こんにゃくづくり</t>
    <phoneticPr fontId="3"/>
  </si>
  <si>
    <t>自然観察</t>
    <rPh sb="0" eb="2">
      <t>シゼン</t>
    </rPh>
    <rPh sb="2" eb="4">
      <t>カンサツ</t>
    </rPh>
    <phoneticPr fontId="3"/>
  </si>
  <si>
    <t>①</t>
    <phoneticPr fontId="3"/>
  </si>
  <si>
    <t>②</t>
    <phoneticPr fontId="3"/>
  </si>
  <si>
    <t>③</t>
    <phoneticPr fontId="3"/>
  </si>
  <si>
    <t>④</t>
    <phoneticPr fontId="3"/>
  </si>
  <si>
    <t>⑤</t>
    <phoneticPr fontId="3"/>
  </si>
  <si>
    <t>⑥</t>
    <phoneticPr fontId="3"/>
  </si>
  <si>
    <t>男性</t>
    <phoneticPr fontId="4"/>
  </si>
  <si>
    <t>名</t>
    <rPh sb="0" eb="1">
      <t>メイ</t>
    </rPh>
    <phoneticPr fontId="3"/>
  </si>
  <si>
    <t>女性</t>
    <phoneticPr fontId="4"/>
  </si>
  <si>
    <t>合計</t>
    <phoneticPr fontId="4"/>
  </si>
  <si>
    <t>No</t>
    <phoneticPr fontId="4"/>
  </si>
  <si>
    <t>利 用 者 名 簿</t>
    <rPh sb="0" eb="1">
      <t>リ</t>
    </rPh>
    <rPh sb="2" eb="3">
      <t>ヨウ</t>
    </rPh>
    <rPh sb="4" eb="5">
      <t>シャ</t>
    </rPh>
    <rPh sb="6" eb="7">
      <t>メイボ</t>
    </rPh>
    <rPh sb="8" eb="9">
      <t>ボ</t>
    </rPh>
    <phoneticPr fontId="4"/>
  </si>
  <si>
    <t>宿泊棟</t>
    <rPh sb="0" eb="3">
      <t>シュクハクトウ</t>
    </rPh>
    <phoneticPr fontId="4"/>
  </si>
  <si>
    <t>男</t>
    <rPh sb="0" eb="1">
      <t>オトコ</t>
    </rPh>
    <phoneticPr fontId="3"/>
  </si>
  <si>
    <t>女</t>
    <rPh sb="0" eb="1">
      <t>オンナ</t>
    </rPh>
    <phoneticPr fontId="3"/>
  </si>
  <si>
    <t>男・女</t>
    <rPh sb="0" eb="1">
      <t>オトコ</t>
    </rPh>
    <rPh sb="2" eb="3">
      <t>オンナ</t>
    </rPh>
    <phoneticPr fontId="3"/>
  </si>
  <si>
    <t>ロックアイス（1.0kg）</t>
    <phoneticPr fontId="3"/>
  </si>
  <si>
    <t>備考</t>
    <rPh sb="0" eb="2">
      <t>ビコウ</t>
    </rPh>
    <phoneticPr fontId="3"/>
  </si>
  <si>
    <t>TAP（徳地アドベンチャー教育プログラム）　事前打ち合わせシート</t>
    <rPh sb="4" eb="6">
      <t>トクジ</t>
    </rPh>
    <rPh sb="13" eb="15">
      <t>キョウイク</t>
    </rPh>
    <rPh sb="22" eb="24">
      <t>ジゼン</t>
    </rPh>
    <rPh sb="24" eb="25">
      <t>ウ</t>
    </rPh>
    <rPh sb="26" eb="27">
      <t>ア</t>
    </rPh>
    <phoneticPr fontId="3"/>
  </si>
  <si>
    <t>記入日：</t>
    <rPh sb="0" eb="2">
      <t>キニュウ</t>
    </rPh>
    <rPh sb="2" eb="3">
      <t>ビ</t>
    </rPh>
    <phoneticPr fontId="3"/>
  </si>
  <si>
    <t>月</t>
    <rPh sb="0" eb="1">
      <t>ガツ</t>
    </rPh>
    <phoneticPr fontId="3"/>
  </si>
  <si>
    <t>記入者：</t>
    <rPh sb="0" eb="2">
      <t>キニュウ</t>
    </rPh>
    <rPh sb="2" eb="3">
      <t>シャ</t>
    </rPh>
    <phoneticPr fontId="3"/>
  </si>
  <si>
    <t>学年</t>
    <rPh sb="0" eb="2">
      <t>ガクネン</t>
    </rPh>
    <phoneticPr fontId="3"/>
  </si>
  <si>
    <t>クラス数</t>
    <rPh sb="3" eb="4">
      <t>スウ</t>
    </rPh>
    <phoneticPr fontId="3"/>
  </si>
  <si>
    <t>TAP活動日時①</t>
    <rPh sb="3" eb="5">
      <t>カツドウ</t>
    </rPh>
    <rPh sb="5" eb="7">
      <t>ニチジ</t>
    </rPh>
    <phoneticPr fontId="3"/>
  </si>
  <si>
    <t>TAP活動日時②</t>
    <rPh sb="3" eb="5">
      <t>カツドウ</t>
    </rPh>
    <rPh sb="5" eb="7">
      <t>ニチジ</t>
    </rPh>
    <phoneticPr fontId="3"/>
  </si>
  <si>
    <t>グループ</t>
    <phoneticPr fontId="3"/>
  </si>
  <si>
    <t>グループ数</t>
    <rPh sb="4" eb="5">
      <t>スウ</t>
    </rPh>
    <phoneticPr fontId="3"/>
  </si>
  <si>
    <t>グループ</t>
    <phoneticPr fontId="3"/>
  </si>
  <si>
    <t>１グループの人数</t>
    <rPh sb="6" eb="8">
      <t>ニンズウ</t>
    </rPh>
    <phoneticPr fontId="3"/>
  </si>
  <si>
    <t>約</t>
    <rPh sb="0" eb="1">
      <t>ヤク</t>
    </rPh>
    <phoneticPr fontId="3"/>
  </si>
  <si>
    <t>1グループの男女数</t>
    <rPh sb="6" eb="8">
      <t>ダンジョ</t>
    </rPh>
    <rPh sb="8" eb="9">
      <t>スウ</t>
    </rPh>
    <phoneticPr fontId="3"/>
  </si>
  <si>
    <t>団体の様子
（あてはまるすべて）</t>
    <rPh sb="0" eb="2">
      <t>ダンタイ</t>
    </rPh>
    <rPh sb="3" eb="5">
      <t>ヨウス</t>
    </rPh>
    <phoneticPr fontId="3"/>
  </si>
  <si>
    <t>男女の仲がよい</t>
    <rPh sb="0" eb="2">
      <t>ダンジョ</t>
    </rPh>
    <rPh sb="3" eb="4">
      <t>ナカ</t>
    </rPh>
    <phoneticPr fontId="3"/>
  </si>
  <si>
    <t>活動中の発言が活発にある</t>
  </si>
  <si>
    <t>休み時間など，お互いによくしゃべっている</t>
    <rPh sb="0" eb="1">
      <t>ヤス</t>
    </rPh>
    <rPh sb="2" eb="4">
      <t>ジカン</t>
    </rPh>
    <rPh sb="8" eb="9">
      <t>タガ</t>
    </rPh>
    <phoneticPr fontId="3"/>
  </si>
  <si>
    <t>お互いに温かい声かけができる</t>
    <rPh sb="1" eb="2">
      <t>タガ</t>
    </rPh>
    <rPh sb="4" eb="5">
      <t>アタタ</t>
    </rPh>
    <rPh sb="7" eb="8">
      <t>コエ</t>
    </rPh>
    <phoneticPr fontId="3"/>
  </si>
  <si>
    <t>グループの中にリーダー的存在がいる</t>
    <rPh sb="5" eb="6">
      <t>ナカ</t>
    </rPh>
    <rPh sb="11" eb="12">
      <t>テキ</t>
    </rPh>
    <rPh sb="12" eb="14">
      <t>ソンザイ</t>
    </rPh>
    <phoneticPr fontId="3"/>
  </si>
  <si>
    <t>あきらめずに活動する姿がある</t>
    <rPh sb="6" eb="8">
      <t>カツドウ</t>
    </rPh>
    <rPh sb="10" eb="11">
      <t>スガタ</t>
    </rPh>
    <phoneticPr fontId="3"/>
  </si>
  <si>
    <t>最も大切したいねらい
(1つまでチェック)</t>
    <rPh sb="0" eb="1">
      <t>モット</t>
    </rPh>
    <rPh sb="2" eb="4">
      <t>タイセツ</t>
    </rPh>
    <phoneticPr fontId="3"/>
  </si>
  <si>
    <t>協調性</t>
    <rPh sb="0" eb="3">
      <t>キョウチョウセイ</t>
    </rPh>
    <phoneticPr fontId="3"/>
  </si>
  <si>
    <t>コミュニケーション力</t>
    <rPh sb="9" eb="10">
      <t>リョク</t>
    </rPh>
    <phoneticPr fontId="3"/>
  </si>
  <si>
    <t>信頼感</t>
    <rPh sb="0" eb="3">
      <t>シンライカン</t>
    </rPh>
    <phoneticPr fontId="3"/>
  </si>
  <si>
    <t>考え抜く力</t>
    <rPh sb="0" eb="1">
      <t>カンガ</t>
    </rPh>
    <rPh sb="2" eb="3">
      <t>ヌ</t>
    </rPh>
    <rPh sb="4" eb="5">
      <t>チカラ</t>
    </rPh>
    <phoneticPr fontId="3"/>
  </si>
  <si>
    <t>自己肯定感・自信</t>
    <rPh sb="0" eb="2">
      <t>ジコ</t>
    </rPh>
    <rPh sb="2" eb="4">
      <t>コウテイ</t>
    </rPh>
    <rPh sb="4" eb="5">
      <t>カン</t>
    </rPh>
    <rPh sb="6" eb="8">
      <t>ジシン</t>
    </rPh>
    <phoneticPr fontId="3"/>
  </si>
  <si>
    <t>自主性</t>
    <rPh sb="0" eb="3">
      <t>ジシュセイ</t>
    </rPh>
    <phoneticPr fontId="3"/>
  </si>
  <si>
    <t>その他</t>
    <rPh sb="2" eb="3">
      <t>ホカ</t>
    </rPh>
    <phoneticPr fontId="3"/>
  </si>
  <si>
    <t>（</t>
    <phoneticPr fontId="3"/>
  </si>
  <si>
    <t>）</t>
    <phoneticPr fontId="3"/>
  </si>
  <si>
    <t>ねがい</t>
    <phoneticPr fontId="3"/>
  </si>
  <si>
    <t>上記を踏まえて、こうなってほしいと思うことを教えてください。</t>
    <rPh sb="0" eb="2">
      <t>ジョウキ</t>
    </rPh>
    <rPh sb="3" eb="4">
      <t>フ</t>
    </rPh>
    <rPh sb="17" eb="18">
      <t>オモ</t>
    </rPh>
    <rPh sb="22" eb="23">
      <t>オシ</t>
    </rPh>
    <phoneticPr fontId="3"/>
  </si>
  <si>
    <t>引率の方はTAPを知っていますか？</t>
    <rPh sb="0" eb="2">
      <t>インソツ</t>
    </rPh>
    <rPh sb="3" eb="4">
      <t>カタ</t>
    </rPh>
    <rPh sb="9" eb="10">
      <t>シ</t>
    </rPh>
    <phoneticPr fontId="3"/>
  </si>
  <si>
    <t>知っている</t>
    <rPh sb="0" eb="1">
      <t>シ</t>
    </rPh>
    <phoneticPr fontId="3"/>
  </si>
  <si>
    <t>人</t>
    <rPh sb="0" eb="1">
      <t>ヒト</t>
    </rPh>
    <phoneticPr fontId="3"/>
  </si>
  <si>
    <t>知らない</t>
    <rPh sb="0" eb="1">
      <t>シ</t>
    </rPh>
    <phoneticPr fontId="3"/>
  </si>
  <si>
    <t>体験したことがある</t>
    <rPh sb="0" eb="2">
      <t>タイケン</t>
    </rPh>
    <phoneticPr fontId="3"/>
  </si>
  <si>
    <t>活動中配慮が必要な人はいますか？
ＴＡＰ時のグループごとに教えてください。
例：特別支援学級
（情緒）に在籍
例：右足首を１ヶ月前に捻挫（治療中）</t>
    <rPh sb="0" eb="3">
      <t>カツドウチュウ</t>
    </rPh>
    <rPh sb="3" eb="5">
      <t>ハイリョ</t>
    </rPh>
    <rPh sb="6" eb="8">
      <t>ヒツヨウ</t>
    </rPh>
    <rPh sb="9" eb="10">
      <t>ヒト</t>
    </rPh>
    <rPh sb="20" eb="21">
      <t>ジ</t>
    </rPh>
    <rPh sb="29" eb="30">
      <t>オシ</t>
    </rPh>
    <rPh sb="39" eb="40">
      <t>レイ</t>
    </rPh>
    <rPh sb="41" eb="43">
      <t>トクベツ</t>
    </rPh>
    <rPh sb="43" eb="45">
      <t>シエン</t>
    </rPh>
    <rPh sb="45" eb="47">
      <t>ガッキュウ</t>
    </rPh>
    <rPh sb="49" eb="51">
      <t>ジョウチョ</t>
    </rPh>
    <rPh sb="53" eb="55">
      <t>ザイセキ</t>
    </rPh>
    <rPh sb="56" eb="57">
      <t>レイ</t>
    </rPh>
    <rPh sb="58" eb="61">
      <t>ミギアシクビ</t>
    </rPh>
    <rPh sb="64" eb="65">
      <t>ゲツ</t>
    </rPh>
    <rPh sb="65" eb="66">
      <t>マエ</t>
    </rPh>
    <rPh sb="67" eb="69">
      <t>ネンザ</t>
    </rPh>
    <rPh sb="70" eb="73">
      <t>チリョウチュウ</t>
    </rPh>
    <phoneticPr fontId="3"/>
  </si>
  <si>
    <t>グループ名</t>
    <rPh sb="4" eb="5">
      <t>メイ</t>
    </rPh>
    <phoneticPr fontId="3"/>
  </si>
  <si>
    <t>配慮児童生徒</t>
    <rPh sb="0" eb="2">
      <t>ハイリョ</t>
    </rPh>
    <rPh sb="2" eb="4">
      <t>ジドウ</t>
    </rPh>
    <rPh sb="4" eb="6">
      <t>セイト</t>
    </rPh>
    <phoneticPr fontId="3"/>
  </si>
  <si>
    <t>※活動部屋</t>
    <rPh sb="1" eb="3">
      <t>カツドウ</t>
    </rPh>
    <rPh sb="3" eb="5">
      <t>ベヤ</t>
    </rPh>
    <phoneticPr fontId="3"/>
  </si>
  <si>
    <t>※ファシ</t>
    <phoneticPr fontId="3"/>
  </si>
  <si>
    <t>　　※チェック項目
記録職員：</t>
    <rPh sb="7" eb="9">
      <t>コウモク</t>
    </rPh>
    <rPh sb="11" eb="13">
      <t>キロク</t>
    </rPh>
    <rPh sb="13" eb="15">
      <t>ショクイン</t>
    </rPh>
    <phoneticPr fontId="3"/>
  </si>
  <si>
    <t>□スタート場所（　　　　　　　　　）　□集合時の並び
□終了後　→　□各グループで解散　□全体で集合（　　：　　に　　　　　　　　　）
□各グループにつかれる引率者へのお願い（静観しての観察・記録シートの記入）
□ファシリテーターからの確認事項
□水筒の中身・虫よけスプレー・服装・帽子・雨具（カッパ）・タオルなどの確認</t>
    <rPh sb="5" eb="7">
      <t>バショ</t>
    </rPh>
    <rPh sb="20" eb="22">
      <t>シュウゴウ</t>
    </rPh>
    <rPh sb="22" eb="23">
      <t>ジ</t>
    </rPh>
    <rPh sb="24" eb="25">
      <t>ナラ</t>
    </rPh>
    <rPh sb="28" eb="31">
      <t>シュウリョウゴ</t>
    </rPh>
    <rPh sb="35" eb="36">
      <t>カク</t>
    </rPh>
    <rPh sb="41" eb="43">
      <t>カイサン</t>
    </rPh>
    <rPh sb="45" eb="47">
      <t>ゼンタイ</t>
    </rPh>
    <rPh sb="48" eb="50">
      <t>シュウゴウ</t>
    </rPh>
    <rPh sb="69" eb="70">
      <t>カク</t>
    </rPh>
    <rPh sb="79" eb="82">
      <t>インソツシャ</t>
    </rPh>
    <rPh sb="85" eb="86">
      <t>ネガ</t>
    </rPh>
    <rPh sb="88" eb="90">
      <t>セイカン</t>
    </rPh>
    <rPh sb="93" eb="95">
      <t>カンサツ</t>
    </rPh>
    <rPh sb="96" eb="98">
      <t>キロク</t>
    </rPh>
    <rPh sb="102" eb="104">
      <t>キニュウ</t>
    </rPh>
    <rPh sb="118" eb="120">
      <t>カクニン</t>
    </rPh>
    <rPh sb="120" eb="122">
      <t>ジコウ</t>
    </rPh>
    <rPh sb="124" eb="126">
      <t>スイトウ</t>
    </rPh>
    <rPh sb="127" eb="129">
      <t>ナカミ</t>
    </rPh>
    <rPh sb="130" eb="131">
      <t>ムシ</t>
    </rPh>
    <rPh sb="138" eb="140">
      <t>フクソウ</t>
    </rPh>
    <rPh sb="141" eb="143">
      <t>ボウシ</t>
    </rPh>
    <rPh sb="144" eb="146">
      <t>アマグ</t>
    </rPh>
    <rPh sb="158" eb="160">
      <t>カクニン</t>
    </rPh>
    <phoneticPr fontId="3"/>
  </si>
  <si>
    <t>実施活動</t>
    <rPh sb="0" eb="2">
      <t>ジッシ</t>
    </rPh>
    <rPh sb="2" eb="4">
      <t>カツドウ</t>
    </rPh>
    <phoneticPr fontId="3"/>
  </si>
  <si>
    <t>　　　　オリエンテーリング　　　　　　ウォークラリー　　　　　ナイトウォーク</t>
    <phoneticPr fontId="3"/>
  </si>
  <si>
    <t>実施日</t>
    <rPh sb="0" eb="3">
      <t>ジッシビ</t>
    </rPh>
    <phoneticPr fontId="3"/>
  </si>
  <si>
    <t>：</t>
    <phoneticPr fontId="3"/>
  </si>
  <si>
    <t>～</t>
    <phoneticPr fontId="3"/>
  </si>
  <si>
    <t>：</t>
    <phoneticPr fontId="3"/>
  </si>
  <si>
    <t>人数</t>
    <rPh sb="0" eb="2">
      <t>ニンズウ</t>
    </rPh>
    <phoneticPr fontId="3"/>
  </si>
  <si>
    <t>引率（男）</t>
    <rPh sb="0" eb="2">
      <t>インソツ</t>
    </rPh>
    <rPh sb="3" eb="4">
      <t>オトコ</t>
    </rPh>
    <phoneticPr fontId="3"/>
  </si>
  <si>
    <t>引率（女）</t>
    <rPh sb="0" eb="2">
      <t>インソツ</t>
    </rPh>
    <rPh sb="3" eb="4">
      <t>オンナ</t>
    </rPh>
    <phoneticPr fontId="3"/>
  </si>
  <si>
    <t>参加者数</t>
    <rPh sb="0" eb="3">
      <t>サンカシャ</t>
    </rPh>
    <rPh sb="3" eb="4">
      <t>スウ</t>
    </rPh>
    <phoneticPr fontId="3"/>
  </si>
  <si>
    <t>不参加・本部人員</t>
    <rPh sb="0" eb="3">
      <t>フサンカ</t>
    </rPh>
    <rPh sb="4" eb="6">
      <t>ホンブ</t>
    </rPh>
    <rPh sb="6" eb="8">
      <t>ジンイン</t>
    </rPh>
    <phoneticPr fontId="3"/>
  </si>
  <si>
    <t>グループ</t>
    <phoneticPr fontId="3"/>
  </si>
  <si>
    <t>団体総計</t>
    <rPh sb="0" eb="2">
      <t>ダンタイ</t>
    </rPh>
    <rPh sb="2" eb="4">
      <t>ソウケイ</t>
    </rPh>
    <phoneticPr fontId="3"/>
  </si>
  <si>
    <t>引率体制</t>
    <rPh sb="0" eb="2">
      <t>インソツ</t>
    </rPh>
    <rPh sb="2" eb="4">
      <t>タイセイ</t>
    </rPh>
    <phoneticPr fontId="3"/>
  </si>
  <si>
    <t>代表担当者氏名・電話番号</t>
    <rPh sb="0" eb="2">
      <t>ダイヒョウ</t>
    </rPh>
    <rPh sb="2" eb="4">
      <t>タントウ</t>
    </rPh>
    <rPh sb="4" eb="5">
      <t>シャ</t>
    </rPh>
    <rPh sb="5" eb="7">
      <t>シメイ</t>
    </rPh>
    <rPh sb="8" eb="10">
      <t>デンワ</t>
    </rPh>
    <rPh sb="10" eb="12">
      <t>バンゴウ</t>
    </rPh>
    <phoneticPr fontId="3"/>
  </si>
  <si>
    <t>番号</t>
    <rPh sb="0" eb="2">
      <t>バンゴウ</t>
    </rPh>
    <phoneticPr fontId="3"/>
  </si>
  <si>
    <t>引率の方法
※あてはまるものにチェックをつけてください</t>
    <rPh sb="0" eb="2">
      <t>インソツ</t>
    </rPh>
    <rPh sb="3" eb="5">
      <t>ホウホウ</t>
    </rPh>
    <phoneticPr fontId="3"/>
  </si>
  <si>
    <t>各グループにつく</t>
    <rPh sb="0" eb="1">
      <t>カク</t>
    </rPh>
    <phoneticPr fontId="3"/>
  </si>
  <si>
    <t>ポイントに立哨する</t>
    <rPh sb="5" eb="7">
      <t>リッショウ</t>
    </rPh>
    <phoneticPr fontId="3"/>
  </si>
  <si>
    <t>コースを巡回する</t>
    <rPh sb="4" eb="6">
      <t>ジュンカイ</t>
    </rPh>
    <phoneticPr fontId="3"/>
  </si>
  <si>
    <t>その他：</t>
    <rPh sb="2" eb="3">
      <t>ホカ</t>
    </rPh>
    <phoneticPr fontId="3"/>
  </si>
  <si>
    <t>コースの事前踏査</t>
    <rPh sb="4" eb="6">
      <t>ジゼン</t>
    </rPh>
    <rPh sb="6" eb="8">
      <t>トウサ</t>
    </rPh>
    <phoneticPr fontId="3"/>
  </si>
  <si>
    <t>あり</t>
    <phoneticPr fontId="3"/>
  </si>
  <si>
    <t>→</t>
    <phoneticPr fontId="3"/>
  </si>
  <si>
    <t>時頃</t>
    <rPh sb="0" eb="2">
      <t>ジゴロ</t>
    </rPh>
    <phoneticPr fontId="3"/>
  </si>
  <si>
    <t>なし</t>
    <phoneticPr fontId="3"/>
  </si>
  <si>
    <t>参加者への対応</t>
    <rPh sb="0" eb="3">
      <t>サンカシャ</t>
    </rPh>
    <rPh sb="5" eb="7">
      <t>タイオウ</t>
    </rPh>
    <phoneticPr fontId="3"/>
  </si>
  <si>
    <t>不参加者への対応
（内容・場所）</t>
    <rPh sb="0" eb="3">
      <t>フサンカ</t>
    </rPh>
    <rPh sb="3" eb="4">
      <t>シャ</t>
    </rPh>
    <rPh sb="6" eb="8">
      <t>タイオウ</t>
    </rPh>
    <rPh sb="10" eb="12">
      <t>ナイヨウ</t>
    </rPh>
    <rPh sb="13" eb="15">
      <t>バショ</t>
    </rPh>
    <phoneticPr fontId="3"/>
  </si>
  <si>
    <t>別活動・一部参加等への
対応（内容・場所）</t>
    <rPh sb="0" eb="1">
      <t>ベツ</t>
    </rPh>
    <rPh sb="1" eb="3">
      <t>カツドウ</t>
    </rPh>
    <rPh sb="4" eb="6">
      <t>イチブ</t>
    </rPh>
    <rPh sb="6" eb="8">
      <t>サンカ</t>
    </rPh>
    <rPh sb="8" eb="9">
      <t>トウ</t>
    </rPh>
    <rPh sb="12" eb="14">
      <t>タイオウ</t>
    </rPh>
    <rPh sb="15" eb="17">
      <t>ナイヨウ</t>
    </rPh>
    <rPh sb="18" eb="20">
      <t>バショ</t>
    </rPh>
    <phoneticPr fontId="3"/>
  </si>
  <si>
    <t>本部対応者氏名・電話番号</t>
    <rPh sb="0" eb="2">
      <t>ホンブ</t>
    </rPh>
    <rPh sb="2" eb="4">
      <t>タイオウ</t>
    </rPh>
    <rPh sb="4" eb="5">
      <t>シャ</t>
    </rPh>
    <rPh sb="5" eb="7">
      <t>シメイ</t>
    </rPh>
    <rPh sb="8" eb="10">
      <t>デンワ</t>
    </rPh>
    <rPh sb="10" eb="12">
      <t>バンゴウ</t>
    </rPh>
    <phoneticPr fontId="3"/>
  </si>
  <si>
    <t>来所までに参加者に対して安全指導されたものにチェックを入れてください。</t>
    <rPh sb="0" eb="2">
      <t>ライショ</t>
    </rPh>
    <rPh sb="5" eb="8">
      <t>サンカシャ</t>
    </rPh>
    <rPh sb="9" eb="10">
      <t>タイ</t>
    </rPh>
    <rPh sb="12" eb="14">
      <t>アンゼン</t>
    </rPh>
    <rPh sb="14" eb="16">
      <t>シドウ</t>
    </rPh>
    <rPh sb="27" eb="28">
      <t>イ</t>
    </rPh>
    <phoneticPr fontId="3"/>
  </si>
  <si>
    <t>服装</t>
    <rPh sb="0" eb="2">
      <t>フクソウ</t>
    </rPh>
    <phoneticPr fontId="3"/>
  </si>
  <si>
    <t>雨具</t>
    <rPh sb="0" eb="2">
      <t>アマグ</t>
    </rPh>
    <phoneticPr fontId="3"/>
  </si>
  <si>
    <t>靴</t>
    <rPh sb="0" eb="1">
      <t>クツ</t>
    </rPh>
    <phoneticPr fontId="3"/>
  </si>
  <si>
    <t>水分</t>
    <rPh sb="0" eb="1">
      <t>ミズ</t>
    </rPh>
    <rPh sb="1" eb="2">
      <t>フン</t>
    </rPh>
    <phoneticPr fontId="3"/>
  </si>
  <si>
    <t>携行食</t>
    <rPh sb="0" eb="2">
      <t>ケイコウ</t>
    </rPh>
    <rPh sb="2" eb="3">
      <t>ショク</t>
    </rPh>
    <phoneticPr fontId="3"/>
  </si>
  <si>
    <t>ルート</t>
    <phoneticPr fontId="3"/>
  </si>
  <si>
    <t>活動中のマナー</t>
    <rPh sb="0" eb="3">
      <t>カツドウチュウ</t>
    </rPh>
    <phoneticPr fontId="3"/>
  </si>
  <si>
    <t>活動手順</t>
    <rPh sb="0" eb="2">
      <t>カツドウ</t>
    </rPh>
    <rPh sb="2" eb="4">
      <t>テジュン</t>
    </rPh>
    <phoneticPr fontId="3"/>
  </si>
  <si>
    <t>【注意事項】</t>
    <rPh sb="1" eb="3">
      <t>チュウイ</t>
    </rPh>
    <rPh sb="3" eb="5">
      <t>ジコウ</t>
    </rPh>
    <phoneticPr fontId="3"/>
  </si>
  <si>
    <t>落石</t>
    <rPh sb="0" eb="2">
      <t>ラクセキ</t>
    </rPh>
    <phoneticPr fontId="3"/>
  </si>
  <si>
    <t>浮石</t>
    <rPh sb="0" eb="2">
      <t>ウキイシ</t>
    </rPh>
    <phoneticPr fontId="3"/>
  </si>
  <si>
    <t>落雷</t>
    <rPh sb="0" eb="2">
      <t>ラクライ</t>
    </rPh>
    <phoneticPr fontId="3"/>
  </si>
  <si>
    <t>動植物</t>
    <rPh sb="0" eb="3">
      <t>ドウショクブツ</t>
    </rPh>
    <phoneticPr fontId="3"/>
  </si>
  <si>
    <t>交通</t>
    <rPh sb="0" eb="2">
      <t>コウツウ</t>
    </rPh>
    <phoneticPr fontId="3"/>
  </si>
  <si>
    <t>急激な天候の変化</t>
    <rPh sb="0" eb="2">
      <t>キュウゲキ</t>
    </rPh>
    <rPh sb="3" eb="5">
      <t>テンコウ</t>
    </rPh>
    <rPh sb="6" eb="8">
      <t>ヘンカ</t>
    </rPh>
    <phoneticPr fontId="3"/>
  </si>
  <si>
    <t>引率者の事前準備として，対応されたものにチェックを入れてください。</t>
    <rPh sb="0" eb="3">
      <t>インソツシャ</t>
    </rPh>
    <rPh sb="4" eb="6">
      <t>ジゼン</t>
    </rPh>
    <rPh sb="6" eb="8">
      <t>ジュンビ</t>
    </rPh>
    <rPh sb="12" eb="14">
      <t>タイオウ</t>
    </rPh>
    <rPh sb="25" eb="26">
      <t>イ</t>
    </rPh>
    <phoneticPr fontId="3"/>
  </si>
  <si>
    <t>同コースの経験者</t>
    <rPh sb="0" eb="1">
      <t>ドウ</t>
    </rPh>
    <rPh sb="5" eb="8">
      <t>ケイケンシャ</t>
    </rPh>
    <phoneticPr fontId="3"/>
  </si>
  <si>
    <t>有</t>
    <rPh sb="0" eb="1">
      <t>アリ</t>
    </rPh>
    <phoneticPr fontId="3"/>
  </si>
  <si>
    <t>緊急時の体制（連絡手順・動線）の確認</t>
    <rPh sb="0" eb="3">
      <t>キンキュウジ</t>
    </rPh>
    <rPh sb="4" eb="6">
      <t>タイセイ</t>
    </rPh>
    <rPh sb="7" eb="9">
      <t>レンラク</t>
    </rPh>
    <rPh sb="9" eb="11">
      <t>テジュン</t>
    </rPh>
    <rPh sb="12" eb="14">
      <t>ドウセン</t>
    </rPh>
    <rPh sb="16" eb="18">
      <t>カクニン</t>
    </rPh>
    <phoneticPr fontId="3"/>
  </si>
  <si>
    <t>救急バックの携行体制の確認</t>
    <rPh sb="0" eb="2">
      <t>キュウキュウ</t>
    </rPh>
    <rPh sb="6" eb="8">
      <t>ケイコウ</t>
    </rPh>
    <rPh sb="8" eb="10">
      <t>タイセイ</t>
    </rPh>
    <rPh sb="11" eb="13">
      <t>カクニン</t>
    </rPh>
    <phoneticPr fontId="3"/>
  </si>
  <si>
    <t>本部</t>
    <rPh sb="0" eb="2">
      <t>ホンブ</t>
    </rPh>
    <phoneticPr fontId="3"/>
  </si>
  <si>
    <t>立哨</t>
    <rPh sb="0" eb="2">
      <t>リッショウ</t>
    </rPh>
    <phoneticPr fontId="3"/>
  </si>
  <si>
    <t>巡回</t>
    <rPh sb="0" eb="2">
      <t>ジュンカイ</t>
    </rPh>
    <phoneticPr fontId="3"/>
  </si>
  <si>
    <t>参加者の健康状態の確認</t>
    <rPh sb="0" eb="3">
      <t>サンカシャ</t>
    </rPh>
    <rPh sb="4" eb="6">
      <t>ケンコウ</t>
    </rPh>
    <rPh sb="6" eb="8">
      <t>ジョウタイ</t>
    </rPh>
    <rPh sb="9" eb="11">
      <t>カクニン</t>
    </rPh>
    <phoneticPr fontId="3"/>
  </si>
  <si>
    <t>日暮ヶ岳登山  　   （</t>
    <rPh sb="0" eb="2">
      <t>ヒグレ</t>
    </rPh>
    <rPh sb="3" eb="4">
      <t>タケ</t>
    </rPh>
    <rPh sb="4" eb="6">
      <t>トザン</t>
    </rPh>
    <phoneticPr fontId="3"/>
  </si>
  <si>
    <t>　　 Aコース</t>
    <phoneticPr fontId="3"/>
  </si>
  <si>
    <t>Bコース</t>
    <phoneticPr fontId="3"/>
  </si>
  <si>
    <t>　　Cコース　）</t>
    <phoneticPr fontId="3"/>
  </si>
  <si>
    <t>愛鳥林コース</t>
    <rPh sb="0" eb="2">
      <t>アイチョウ</t>
    </rPh>
    <rPh sb="2" eb="3">
      <t>リン</t>
    </rPh>
    <phoneticPr fontId="3"/>
  </si>
  <si>
    <t>　 中距離コース</t>
    <rPh sb="2" eb="5">
      <t>チュウキョリ</t>
    </rPh>
    <phoneticPr fontId="3"/>
  </si>
  <si>
    <t>　　　長距離コース</t>
    <rPh sb="3" eb="6">
      <t>チョウキョリ</t>
    </rPh>
    <phoneticPr fontId="3"/>
  </si>
  <si>
    <t>：</t>
    <phoneticPr fontId="3"/>
  </si>
  <si>
    <t>日程</t>
    <rPh sb="0" eb="2">
      <t>ニッテイ</t>
    </rPh>
    <phoneticPr fontId="3"/>
  </si>
  <si>
    <t>出発</t>
    <rPh sb="0" eb="2">
      <t>シュッパツ</t>
    </rPh>
    <phoneticPr fontId="3"/>
  </si>
  <si>
    <t>：</t>
    <phoneticPr fontId="3"/>
  </si>
  <si>
    <t>帰着</t>
    <rPh sb="0" eb="2">
      <t>キチャク</t>
    </rPh>
    <phoneticPr fontId="3"/>
  </si>
  <si>
    <t>食事場所</t>
    <rPh sb="0" eb="2">
      <t>ショクジ</t>
    </rPh>
    <rPh sb="2" eb="4">
      <t>バショ</t>
    </rPh>
    <phoneticPr fontId="3"/>
  </si>
  <si>
    <t>※合計は
自動計算
します</t>
    <rPh sb="1" eb="3">
      <t>ゴウケイ</t>
    </rPh>
    <rPh sb="5" eb="7">
      <t>ジドウ</t>
    </rPh>
    <rPh sb="7" eb="9">
      <t>ケイサン</t>
    </rPh>
    <phoneticPr fontId="3"/>
  </si>
  <si>
    <t>グループ</t>
    <phoneticPr fontId="3"/>
  </si>
  <si>
    <t>先頭・最後尾につく</t>
    <rPh sb="0" eb="2">
      <t>セントウ</t>
    </rPh>
    <rPh sb="3" eb="6">
      <t>サイコウビ</t>
    </rPh>
    <phoneticPr fontId="3"/>
  </si>
  <si>
    <t>各グループ・学級にそれぞれつく</t>
    <rPh sb="0" eb="1">
      <t>カク</t>
    </rPh>
    <rPh sb="6" eb="8">
      <t>ガッキュウ</t>
    </rPh>
    <phoneticPr fontId="3"/>
  </si>
  <si>
    <t>団体の車で追走する</t>
    <rPh sb="0" eb="2">
      <t>ダンタイ</t>
    </rPh>
    <rPh sb="3" eb="4">
      <t>クルマ</t>
    </rPh>
    <rPh sb="5" eb="7">
      <t>ツイソウ</t>
    </rPh>
    <phoneticPr fontId="3"/>
  </si>
  <si>
    <t>あり</t>
    <phoneticPr fontId="3"/>
  </si>
  <si>
    <t>来所までに参加者に対して安全指導されたものに（予定）チェックを入れてください。</t>
    <rPh sb="0" eb="2">
      <t>ライショ</t>
    </rPh>
    <rPh sb="5" eb="8">
      <t>サンカシャ</t>
    </rPh>
    <rPh sb="9" eb="10">
      <t>タイ</t>
    </rPh>
    <rPh sb="12" eb="14">
      <t>アンゼン</t>
    </rPh>
    <rPh sb="14" eb="16">
      <t>シドウ</t>
    </rPh>
    <rPh sb="23" eb="25">
      <t>ヨテイ</t>
    </rPh>
    <rPh sb="31" eb="32">
      <t>イ</t>
    </rPh>
    <phoneticPr fontId="3"/>
  </si>
  <si>
    <t>ルート</t>
    <phoneticPr fontId="3"/>
  </si>
  <si>
    <t>登山・ハイキングの歩き方</t>
    <rPh sb="0" eb="2">
      <t>トザン</t>
    </rPh>
    <rPh sb="9" eb="10">
      <t>アル</t>
    </rPh>
    <rPh sb="11" eb="12">
      <t>カタ</t>
    </rPh>
    <phoneticPr fontId="3"/>
  </si>
  <si>
    <t>活動中の引率者間の連絡体制の確認</t>
    <rPh sb="0" eb="3">
      <t>カツドウチュウ</t>
    </rPh>
    <rPh sb="4" eb="7">
      <t>インソツシャ</t>
    </rPh>
    <rPh sb="7" eb="8">
      <t>カン</t>
    </rPh>
    <rPh sb="9" eb="11">
      <t>レンラク</t>
    </rPh>
    <rPh sb="11" eb="13">
      <t>タイセイ</t>
    </rPh>
    <rPh sb="14" eb="16">
      <t>カクニン</t>
    </rPh>
    <phoneticPr fontId="3"/>
  </si>
  <si>
    <t>【お願い】
①　ご利用の２週間前までにＦＡＸかメールにてご提出ください。（安全に活動していただくために作成をお願い
　 しています）
②　ロングウォーク・ハイキングに関して，所外のコースを計画される際のトイレ・休息場所の確保は団体の方
   でお願いします。
③　活動終了時には，貸出物品の返却とともに終了の報告を，事務室にてお願いいたします。</t>
    <rPh sb="2" eb="3">
      <t>ネガ</t>
    </rPh>
    <rPh sb="9" eb="11">
      <t>リヨウ</t>
    </rPh>
    <rPh sb="13" eb="16">
      <t>シュウカンマエ</t>
    </rPh>
    <rPh sb="29" eb="31">
      <t>テイシュツ</t>
    </rPh>
    <rPh sb="37" eb="39">
      <t>アンゼン</t>
    </rPh>
    <rPh sb="40" eb="42">
      <t>カツドウ</t>
    </rPh>
    <rPh sb="51" eb="53">
      <t>サクセイ</t>
    </rPh>
    <rPh sb="55" eb="56">
      <t>ネガ</t>
    </rPh>
    <rPh sb="83" eb="84">
      <t>カン</t>
    </rPh>
    <rPh sb="87" eb="89">
      <t>ショガイ</t>
    </rPh>
    <rPh sb="94" eb="96">
      <t>ケイカク</t>
    </rPh>
    <rPh sb="99" eb="100">
      <t>サイ</t>
    </rPh>
    <rPh sb="105" eb="107">
      <t>キュウソク</t>
    </rPh>
    <rPh sb="107" eb="109">
      <t>バショ</t>
    </rPh>
    <rPh sb="110" eb="112">
      <t>カクホ</t>
    </rPh>
    <rPh sb="113" eb="115">
      <t>ダンタイ</t>
    </rPh>
    <rPh sb="116" eb="117">
      <t>ホウ</t>
    </rPh>
    <rPh sb="123" eb="124">
      <t>ネガ</t>
    </rPh>
    <rPh sb="132" eb="134">
      <t>カツドウ</t>
    </rPh>
    <rPh sb="134" eb="136">
      <t>シュウリョウ</t>
    </rPh>
    <rPh sb="136" eb="137">
      <t>ジ</t>
    </rPh>
    <rPh sb="140" eb="142">
      <t>カシダシ</t>
    </rPh>
    <rPh sb="142" eb="144">
      <t>ブッピン</t>
    </rPh>
    <rPh sb="145" eb="147">
      <t>ヘンキャク</t>
    </rPh>
    <rPh sb="151" eb="153">
      <t>シュウリョウ</t>
    </rPh>
    <rPh sb="154" eb="156">
      <t>ホウコク</t>
    </rPh>
    <rPh sb="158" eb="161">
      <t>ジムシツ</t>
    </rPh>
    <rPh sb="164" eb="165">
      <t>ネガ</t>
    </rPh>
    <phoneticPr fontId="3"/>
  </si>
  <si>
    <t>担当者名</t>
    <rPh sb="0" eb="3">
      <t>タントウシャ</t>
    </rPh>
    <rPh sb="3" eb="4">
      <t>メイ</t>
    </rPh>
    <phoneticPr fontId="3"/>
  </si>
  <si>
    <t>国立山口徳地青少年自然の家</t>
    <rPh sb="0" eb="2">
      <t>コクリツ</t>
    </rPh>
    <rPh sb="2" eb="4">
      <t>ヤマグチ</t>
    </rPh>
    <rPh sb="4" eb="6">
      <t>トクジ</t>
    </rPh>
    <rPh sb="6" eb="11">
      <t>セイショウネンシゼン</t>
    </rPh>
    <rPh sb="12" eb="13">
      <t>イエ</t>
    </rPh>
    <phoneticPr fontId="3"/>
  </si>
  <si>
    <t>提出書類一式</t>
    <rPh sb="0" eb="2">
      <t>テイシュツ</t>
    </rPh>
    <rPh sb="2" eb="4">
      <t>ショルイ</t>
    </rPh>
    <rPh sb="4" eb="6">
      <t>イッシキ</t>
    </rPh>
    <phoneticPr fontId="3"/>
  </si>
  <si>
    <t>→</t>
    <phoneticPr fontId="3"/>
  </si>
  <si>
    <t>はい</t>
    <phoneticPr fontId="3"/>
  </si>
  <si>
    <t>いいえ</t>
    <phoneticPr fontId="3"/>
  </si>
  <si>
    <t>郵便</t>
    <rPh sb="0" eb="2">
      <t>ユウビン</t>
    </rPh>
    <phoneticPr fontId="3"/>
  </si>
  <si>
    <t>メール</t>
    <phoneticPr fontId="3"/>
  </si>
  <si>
    <t>FAX</t>
    <phoneticPr fontId="3"/>
  </si>
  <si>
    <t>0835-56-0130</t>
    <phoneticPr fontId="3"/>
  </si>
  <si>
    <t>tokuji-suishin@niye.go.jp</t>
  </si>
  <si>
    <t>キャンプファイヤー、キャンドルサービス、工作活動をする</t>
    <rPh sb="20" eb="22">
      <t>コウサク</t>
    </rPh>
    <rPh sb="22" eb="24">
      <t>カツドウ</t>
    </rPh>
    <phoneticPr fontId="3"/>
  </si>
  <si>
    <t>食物アレルギーの方がいる</t>
    <rPh sb="0" eb="2">
      <t>ショクモツ</t>
    </rPh>
    <rPh sb="8" eb="9">
      <t>カタ</t>
    </rPh>
    <phoneticPr fontId="3"/>
  </si>
  <si>
    <t>TAP（徳地アドベンチャー教育プログラム）をする</t>
    <phoneticPr fontId="3"/>
  </si>
  <si>
    <t>登山、ハイキングをする</t>
    <rPh sb="0" eb="2">
      <t>トザン</t>
    </rPh>
    <phoneticPr fontId="3"/>
  </si>
  <si>
    <t>オリエンテーリング、ウォークラリー、ナイトウォークをする</t>
    <phoneticPr fontId="3"/>
  </si>
  <si>
    <t>健康に心配のある方がいる</t>
    <rPh sb="0" eb="2">
      <t>ケンコウ</t>
    </rPh>
    <rPh sb="3" eb="5">
      <t>シンパイ</t>
    </rPh>
    <rPh sb="8" eb="9">
      <t>カタ</t>
    </rPh>
    <phoneticPr fontId="3"/>
  </si>
  <si>
    <t>食堂でごはんを食べる、野外炊飯、弁当注文をする</t>
    <rPh sb="0" eb="2">
      <t>ショクドウ</t>
    </rPh>
    <rPh sb="7" eb="8">
      <t>タ</t>
    </rPh>
    <phoneticPr fontId="3"/>
  </si>
  <si>
    <t>↓チェック</t>
    <phoneticPr fontId="3"/>
  </si>
  <si>
    <t>提出方法（以下のいずれかの方法にてご提出ください）</t>
    <rPh sb="0" eb="2">
      <t>テイシュツ</t>
    </rPh>
    <rPh sb="2" eb="4">
      <t>ホウホウ</t>
    </rPh>
    <rPh sb="5" eb="7">
      <t>イカ</t>
    </rPh>
    <rPh sb="13" eb="15">
      <t>ホウホウ</t>
    </rPh>
    <rPh sb="18" eb="20">
      <t>テイシュツ</t>
    </rPh>
    <phoneticPr fontId="3"/>
  </si>
  <si>
    <t>①利用申込書</t>
    <rPh sb="1" eb="3">
      <t>リヨウ</t>
    </rPh>
    <rPh sb="3" eb="5">
      <t>モウシコミ</t>
    </rPh>
    <rPh sb="5" eb="6">
      <t>ショ</t>
    </rPh>
    <phoneticPr fontId="3"/>
  </si>
  <si>
    <r>
      <t xml:space="preserve">緊急時連絡先
</t>
    </r>
    <r>
      <rPr>
        <sz val="8"/>
        <rFont val="ＭＳ ゴシック"/>
        <family val="3"/>
        <charset val="128"/>
      </rPr>
      <t>（入所中所持している携帯番号）</t>
    </r>
    <rPh sb="0" eb="3">
      <t>キンキュウジ</t>
    </rPh>
    <rPh sb="3" eb="6">
      <t>レンラクサキ</t>
    </rPh>
    <rPh sb="8" eb="10">
      <t>ニュウショ</t>
    </rPh>
    <rPh sb="10" eb="11">
      <t>ナカ</t>
    </rPh>
    <rPh sb="11" eb="13">
      <t>ショジ</t>
    </rPh>
    <rPh sb="17" eb="19">
      <t>ケイタイ</t>
    </rPh>
    <rPh sb="19" eb="21">
      <t>バンゴウ</t>
    </rPh>
    <phoneticPr fontId="4"/>
  </si>
  <si>
    <r>
      <t>食物アレルギー個別確認票　</t>
    </r>
    <r>
      <rPr>
        <sz val="18"/>
        <rFont val="ＭＳ Ｐゴシック"/>
        <family val="3"/>
        <charset val="128"/>
        <scheme val="minor"/>
      </rPr>
      <t>【　　　　　】</t>
    </r>
    <rPh sb="0" eb="2">
      <t>ショクモツ</t>
    </rPh>
    <rPh sb="7" eb="9">
      <t>コベツ</t>
    </rPh>
    <rPh sb="9" eb="11">
      <t>カクニン</t>
    </rPh>
    <rPh sb="11" eb="12">
      <t>ヒョウ</t>
    </rPh>
    <phoneticPr fontId="4"/>
  </si>
  <si>
    <t>参考</t>
    <rPh sb="0" eb="2">
      <t>サンコウ</t>
    </rPh>
    <phoneticPr fontId="3"/>
  </si>
  <si>
    <t>食堂</t>
    <rPh sb="0" eb="2">
      <t>ショクドウ</t>
    </rPh>
    <phoneticPr fontId="3"/>
  </si>
  <si>
    <t>野外炊飯</t>
    <rPh sb="0" eb="4">
      <t>ヤガイスイハン</t>
    </rPh>
    <phoneticPr fontId="3"/>
  </si>
  <si>
    <t>弁当</t>
    <rPh sb="0" eb="2">
      <t>ベントウ</t>
    </rPh>
    <phoneticPr fontId="3"/>
  </si>
  <si>
    <t>円</t>
    <rPh sb="0" eb="1">
      <t>エン</t>
    </rPh>
    <phoneticPr fontId="3"/>
  </si>
  <si>
    <t>合計</t>
    <rPh sb="0" eb="2">
      <t>ゴウケイ</t>
    </rPh>
    <phoneticPr fontId="3"/>
  </si>
  <si>
    <t>雨天時合計</t>
    <rPh sb="0" eb="2">
      <t>ウテン</t>
    </rPh>
    <rPh sb="2" eb="3">
      <t>ジ</t>
    </rPh>
    <rPh sb="3" eb="5">
      <t>ゴウケイ</t>
    </rPh>
    <phoneticPr fontId="3"/>
  </si>
  <si>
    <t>晴天時合計</t>
    <rPh sb="0" eb="2">
      <t>セイテン</t>
    </rPh>
    <rPh sb="2" eb="3">
      <t>ジ</t>
    </rPh>
    <rPh sb="3" eb="5">
      <t>ゴウケイ</t>
    </rPh>
    <phoneticPr fontId="3"/>
  </si>
  <si>
    <t>朝食</t>
    <rPh sb="0" eb="2">
      <t>チョウショク</t>
    </rPh>
    <phoneticPr fontId="3"/>
  </si>
  <si>
    <t>昼食</t>
    <rPh sb="0" eb="2">
      <t>チュウショク</t>
    </rPh>
    <phoneticPr fontId="3"/>
  </si>
  <si>
    <t>夕食</t>
    <rPh sb="0" eb="2">
      <t>ユウショク</t>
    </rPh>
    <phoneticPr fontId="3"/>
  </si>
  <si>
    <t>入所:</t>
    <rPh sb="0" eb="2">
      <t>ニュウショ</t>
    </rPh>
    <phoneticPr fontId="3"/>
  </si>
  <si>
    <t>退所:</t>
    <rPh sb="0" eb="2">
      <t>タイショ</t>
    </rPh>
    <phoneticPr fontId="3"/>
  </si>
  <si>
    <t>利用期間</t>
    <rPh sb="0" eb="2">
      <t>リヨウ</t>
    </rPh>
    <rPh sb="2" eb="4">
      <t>キカン</t>
    </rPh>
    <phoneticPr fontId="4"/>
  </si>
  <si>
    <t>日</t>
    <rPh sb="0" eb="1">
      <t>ニチ</t>
    </rPh>
    <phoneticPr fontId="3"/>
  </si>
  <si>
    <t>月</t>
    <rPh sb="0" eb="1">
      <t>ツキ</t>
    </rPh>
    <phoneticPr fontId="3"/>
  </si>
  <si>
    <t>年</t>
    <rPh sb="0" eb="1">
      <t>ネン</t>
    </rPh>
    <phoneticPr fontId="3"/>
  </si>
  <si>
    <t>提出日：</t>
    <rPh sb="0" eb="2">
      <t>テイシュツ</t>
    </rPh>
    <rPh sb="2" eb="3">
      <t>ビ</t>
    </rPh>
    <phoneticPr fontId="3"/>
  </si>
  <si>
    <t>利用目的</t>
    <rPh sb="0" eb="2">
      <t>リヨウ</t>
    </rPh>
    <rPh sb="2" eb="4">
      <t>モクテキ</t>
    </rPh>
    <phoneticPr fontId="3"/>
  </si>
  <si>
    <t>&lt;補足・詳細&gt;</t>
    <rPh sb="1" eb="3">
      <t>ホソク</t>
    </rPh>
    <rPh sb="4" eb="6">
      <t>ショウサイ</t>
    </rPh>
    <phoneticPr fontId="3"/>
  </si>
  <si>
    <t>代  表  者
職名・氏名</t>
    <rPh sb="0" eb="1">
      <t>ダイ</t>
    </rPh>
    <rPh sb="3" eb="4">
      <t>オモテ</t>
    </rPh>
    <rPh sb="6" eb="7">
      <t>モノ</t>
    </rPh>
    <rPh sb="8" eb="10">
      <t>ショクメイ</t>
    </rPh>
    <rPh sb="11" eb="13">
      <t>シメイ</t>
    </rPh>
    <phoneticPr fontId="4"/>
  </si>
  <si>
    <t>担当者</t>
    <rPh sb="0" eb="3">
      <t>タントウシャ</t>
    </rPh>
    <phoneticPr fontId="3"/>
  </si>
  <si>
    <t>氏　名</t>
    <rPh sb="0" eb="1">
      <t>シ</t>
    </rPh>
    <rPh sb="2" eb="3">
      <t>メイ</t>
    </rPh>
    <phoneticPr fontId="3"/>
  </si>
  <si>
    <t>TEL</t>
    <phoneticPr fontId="4"/>
  </si>
  <si>
    <t>携帯電話</t>
    <rPh sb="0" eb="2">
      <t>ケイタイ</t>
    </rPh>
    <rPh sb="2" eb="4">
      <t>デンワ</t>
    </rPh>
    <phoneticPr fontId="4"/>
  </si>
  <si>
    <t>E-mail</t>
    <phoneticPr fontId="4"/>
  </si>
  <si>
    <t>団体構成</t>
    <rPh sb="0" eb="2">
      <t>ダンタイ</t>
    </rPh>
    <rPh sb="2" eb="4">
      <t>コウセイ</t>
    </rPh>
    <phoneticPr fontId="3"/>
  </si>
  <si>
    <t>合計</t>
    <rPh sb="0" eb="2">
      <t>ゴウケイ</t>
    </rPh>
    <phoneticPr fontId="3"/>
  </si>
  <si>
    <t>宿泊</t>
    <rPh sb="0" eb="2">
      <t>シュクハク</t>
    </rPh>
    <phoneticPr fontId="3"/>
  </si>
  <si>
    <t>日帰り</t>
    <rPh sb="0" eb="2">
      <t>ヒガエ</t>
    </rPh>
    <phoneticPr fontId="3"/>
  </si>
  <si>
    <t>男性</t>
    <rPh sb="0" eb="2">
      <t>ダンセイ</t>
    </rPh>
    <phoneticPr fontId="3"/>
  </si>
  <si>
    <t>女性</t>
    <rPh sb="0" eb="2">
      <t>ジョセイ</t>
    </rPh>
    <phoneticPr fontId="3"/>
  </si>
  <si>
    <t>計</t>
    <rPh sb="0" eb="1">
      <t>ケイ</t>
    </rPh>
    <phoneticPr fontId="3"/>
  </si>
  <si>
    <t>社会人</t>
    <rPh sb="0" eb="2">
      <t>シャカイ</t>
    </rPh>
    <rPh sb="2" eb="3">
      <t>ジン</t>
    </rPh>
    <phoneticPr fontId="3"/>
  </si>
  <si>
    <t>確認事項</t>
    <rPh sb="0" eb="2">
      <t>カクニン</t>
    </rPh>
    <rPh sb="2" eb="4">
      <t>ジコウ</t>
    </rPh>
    <phoneticPr fontId="3"/>
  </si>
  <si>
    <t>①今までに、本所を利用したことが</t>
    <rPh sb="1" eb="2">
      <t>イマ</t>
    </rPh>
    <rPh sb="6" eb="8">
      <t>ホンショ</t>
    </rPh>
    <rPh sb="9" eb="11">
      <t>リヨウ</t>
    </rPh>
    <phoneticPr fontId="3"/>
  </si>
  <si>
    <t>②車いすや松葉杖の方が</t>
    <rPh sb="1" eb="2">
      <t>クルマ</t>
    </rPh>
    <rPh sb="5" eb="7">
      <t>マツバ</t>
    </rPh>
    <rPh sb="7" eb="8">
      <t>ヅエ</t>
    </rPh>
    <rPh sb="9" eb="10">
      <t>ホウ</t>
    </rPh>
    <phoneticPr fontId="3"/>
  </si>
  <si>
    <t>③養護教諭または看護師等の同行が</t>
    <rPh sb="1" eb="3">
      <t>ヨウゴ</t>
    </rPh>
    <rPh sb="3" eb="5">
      <t>キョウユ</t>
    </rPh>
    <rPh sb="8" eb="11">
      <t>カンゴシ</t>
    </rPh>
    <rPh sb="11" eb="12">
      <t>トウ</t>
    </rPh>
    <rPh sb="13" eb="15">
      <t>ドウコウ</t>
    </rPh>
    <phoneticPr fontId="3"/>
  </si>
  <si>
    <t>※ご記入いただいた個人情報は当所の事業目的以外には利用いたしません。なお，規定上5年を過ぎた場合は速やかに廃棄します。</t>
    <phoneticPr fontId="3"/>
  </si>
  <si>
    <t>（男性</t>
    <rPh sb="1" eb="3">
      <t>ダンセイ</t>
    </rPh>
    <phoneticPr fontId="3"/>
  </si>
  <si>
    <t>人，</t>
    <rPh sb="0" eb="1">
      <t>ニン</t>
    </rPh>
    <phoneticPr fontId="3"/>
  </si>
  <si>
    <t>人）</t>
    <rPh sb="0" eb="1">
      <t>ニン</t>
    </rPh>
    <phoneticPr fontId="3"/>
  </si>
  <si>
    <t>（</t>
    <phoneticPr fontId="3"/>
  </si>
  <si>
    <t>）</t>
    <phoneticPr fontId="3"/>
  </si>
  <si>
    <t xml:space="preserve"> 小学生</t>
    <rPh sb="1" eb="4">
      <t>ショウガクセイ</t>
    </rPh>
    <phoneticPr fontId="4"/>
  </si>
  <si>
    <t xml:space="preserve"> 中学生</t>
    <rPh sb="1" eb="4">
      <t>チュウガクセイ</t>
    </rPh>
    <phoneticPr fontId="4"/>
  </si>
  <si>
    <t xml:space="preserve"> 高校生</t>
    <rPh sb="1" eb="4">
      <t>コウコウセイ</t>
    </rPh>
    <phoneticPr fontId="4"/>
  </si>
  <si>
    <t xml:space="preserve"> 中等教育学校生</t>
    <rPh sb="1" eb="3">
      <t>チュウトウ</t>
    </rPh>
    <rPh sb="3" eb="5">
      <t>キョウイク</t>
    </rPh>
    <rPh sb="5" eb="8">
      <t>ガッコウセイ</t>
    </rPh>
    <phoneticPr fontId="4"/>
  </si>
  <si>
    <t xml:space="preserve"> 特別支援学校生</t>
    <rPh sb="1" eb="3">
      <t>トクベツ</t>
    </rPh>
    <rPh sb="3" eb="5">
      <t>シエン</t>
    </rPh>
    <rPh sb="5" eb="7">
      <t>ガッコウ</t>
    </rPh>
    <rPh sb="7" eb="8">
      <t>セイ</t>
    </rPh>
    <phoneticPr fontId="4"/>
  </si>
  <si>
    <t xml:space="preserve"> 大学・短大・高等専門学校生</t>
    <rPh sb="1" eb="3">
      <t>ダイガク</t>
    </rPh>
    <rPh sb="4" eb="6">
      <t>タンダイ</t>
    </rPh>
    <rPh sb="7" eb="9">
      <t>コウトウ</t>
    </rPh>
    <rPh sb="9" eb="11">
      <t>センモン</t>
    </rPh>
    <rPh sb="11" eb="14">
      <t>ガッコウセイ</t>
    </rPh>
    <phoneticPr fontId="4"/>
  </si>
  <si>
    <t xml:space="preserve"> 専修・専門学校生</t>
    <rPh sb="1" eb="3">
      <t>センシュウ</t>
    </rPh>
    <rPh sb="4" eb="6">
      <t>センモン</t>
    </rPh>
    <rPh sb="6" eb="9">
      <t>ガッコウセイ</t>
    </rPh>
    <phoneticPr fontId="4"/>
  </si>
  <si>
    <t xml:space="preserve"> 29歳以下</t>
    <rPh sb="3" eb="4">
      <t>サイ</t>
    </rPh>
    <rPh sb="4" eb="6">
      <t>イカ</t>
    </rPh>
    <phoneticPr fontId="3"/>
  </si>
  <si>
    <t xml:space="preserve"> 指導者（引率者含む）</t>
    <rPh sb="1" eb="4">
      <t>シドウシャ</t>
    </rPh>
    <rPh sb="5" eb="7">
      <t>インソツ</t>
    </rPh>
    <rPh sb="7" eb="8">
      <t>シャ</t>
    </rPh>
    <rPh sb="8" eb="9">
      <t>フク</t>
    </rPh>
    <phoneticPr fontId="3"/>
  </si>
  <si>
    <t>時間</t>
    <rPh sb="0" eb="2">
      <t>ジカン</t>
    </rPh>
    <phoneticPr fontId="3"/>
  </si>
  <si>
    <t>活動内容</t>
    <rPh sb="0" eb="2">
      <t>カツドウ</t>
    </rPh>
    <rPh sb="2" eb="4">
      <t>ナイヨウ</t>
    </rPh>
    <phoneticPr fontId="3"/>
  </si>
  <si>
    <t>晴天</t>
    <rPh sb="0" eb="1">
      <t>ハレ</t>
    </rPh>
    <rPh sb="1" eb="2">
      <t>テン</t>
    </rPh>
    <phoneticPr fontId="4"/>
  </si>
  <si>
    <t>荒天</t>
    <rPh sb="0" eb="2">
      <t>コウテン</t>
    </rPh>
    <phoneticPr fontId="4"/>
  </si>
  <si>
    <t>起床</t>
    <rPh sb="0" eb="2">
      <t>キショウ</t>
    </rPh>
    <phoneticPr fontId="3"/>
  </si>
  <si>
    <t>清掃・活動の準備</t>
    <rPh sb="0" eb="2">
      <t>セイソウ</t>
    </rPh>
    <rPh sb="3" eb="5">
      <t>カツドウ</t>
    </rPh>
    <rPh sb="6" eb="8">
      <t>ジュンビ</t>
    </rPh>
    <phoneticPr fontId="3"/>
  </si>
  <si>
    <t>入浴希望時間</t>
    <rPh sb="0" eb="2">
      <t>ニュウヨク</t>
    </rPh>
    <rPh sb="2" eb="4">
      <t>キボウ</t>
    </rPh>
    <rPh sb="4" eb="6">
      <t>ジカン</t>
    </rPh>
    <phoneticPr fontId="3"/>
  </si>
  <si>
    <t>～</t>
    <phoneticPr fontId="3"/>
  </si>
  <si>
    <t>：</t>
    <phoneticPr fontId="3"/>
  </si>
  <si>
    <t>就寝</t>
    <rPh sb="0" eb="2">
      <t>シュウシン</t>
    </rPh>
    <phoneticPr fontId="3"/>
  </si>
  <si>
    <t>備考欄</t>
    <rPh sb="0" eb="2">
      <t>ビコウ</t>
    </rPh>
    <rPh sb="2" eb="3">
      <t>ラン</t>
    </rPh>
    <phoneticPr fontId="3"/>
  </si>
  <si>
    <r>
      <t xml:space="preserve">退所日
</t>
    </r>
    <r>
      <rPr>
        <sz val="8"/>
        <rFont val="ＭＳ Ｐゴシック"/>
        <family val="3"/>
        <charset val="128"/>
        <scheme val="minor"/>
      </rPr>
      <t>8：45～退所点検があります。</t>
    </r>
    <rPh sb="0" eb="2">
      <t>タイショ</t>
    </rPh>
    <rPh sb="2" eb="3">
      <t>ビ</t>
    </rPh>
    <rPh sb="9" eb="11">
      <t>タイショ</t>
    </rPh>
    <rPh sb="11" eb="13">
      <t>テンケン</t>
    </rPh>
    <phoneticPr fontId="3"/>
  </si>
  <si>
    <t>提出日時</t>
    <rPh sb="0" eb="2">
      <t>テイシュツ</t>
    </rPh>
    <rPh sb="2" eb="4">
      <t>ニチジ</t>
    </rPh>
    <phoneticPr fontId="3"/>
  </si>
  <si>
    <t>日</t>
    <rPh sb="0" eb="1">
      <t>ニチ</t>
    </rPh>
    <phoneticPr fontId="3"/>
  </si>
  <si>
    <t>月</t>
    <rPh sb="0" eb="1">
      <t>ツキ</t>
    </rPh>
    <phoneticPr fontId="3"/>
  </si>
  <si>
    <t>年</t>
    <rPh sb="0" eb="1">
      <t>ネン</t>
    </rPh>
    <phoneticPr fontId="3"/>
  </si>
  <si>
    <t>食物アレルギー調査票（別紙）</t>
    <rPh sb="0" eb="2">
      <t>ショクモツ</t>
    </rPh>
    <rPh sb="7" eb="10">
      <t>チョウサヒョウ</t>
    </rPh>
    <rPh sb="11" eb="13">
      <t>ベッシ</t>
    </rPh>
    <phoneticPr fontId="3"/>
  </si>
  <si>
    <t>追加食材・補助食注文票（別紙）</t>
    <rPh sb="0" eb="2">
      <t>ツイカ</t>
    </rPh>
    <rPh sb="2" eb="4">
      <t>ショクザイ</t>
    </rPh>
    <rPh sb="5" eb="7">
      <t>ホジョ</t>
    </rPh>
    <rPh sb="7" eb="8">
      <t>ショク</t>
    </rPh>
    <rPh sb="8" eb="10">
      <t>チュウモン</t>
    </rPh>
    <rPh sb="10" eb="11">
      <t>ヒョウ</t>
    </rPh>
    <rPh sb="12" eb="14">
      <t>ベッシ</t>
    </rPh>
    <phoneticPr fontId="3"/>
  </si>
  <si>
    <t>活動教材注文票（別紙）</t>
    <rPh sb="0" eb="2">
      <t>カツドウ</t>
    </rPh>
    <rPh sb="2" eb="4">
      <t>キョウザイ</t>
    </rPh>
    <rPh sb="4" eb="6">
      <t>チュウモン</t>
    </rPh>
    <rPh sb="6" eb="7">
      <t>ヒョウ</t>
    </rPh>
    <rPh sb="8" eb="10">
      <t>ベッシ</t>
    </rPh>
    <phoneticPr fontId="3"/>
  </si>
  <si>
    <t>１． 食堂</t>
    <rPh sb="3" eb="5">
      <t>ショクドウ</t>
    </rPh>
    <phoneticPr fontId="3"/>
  </si>
  <si>
    <t>・</t>
    <phoneticPr fontId="3"/>
  </si>
  <si>
    <t>※</t>
    <phoneticPr fontId="3"/>
  </si>
  <si>
    <t>・月・日</t>
    <rPh sb="1" eb="2">
      <t>ツキ</t>
    </rPh>
    <rPh sb="3" eb="4">
      <t>ニチ</t>
    </rPh>
    <phoneticPr fontId="3"/>
  </si>
  <si>
    <t>２． 野外炊飯</t>
    <rPh sb="3" eb="5">
      <t>ヤガイ</t>
    </rPh>
    <rPh sb="5" eb="7">
      <t>スイハン</t>
    </rPh>
    <phoneticPr fontId="3"/>
  </si>
  <si>
    <t>野外炊飯は，日付（朝・昼・夕のいずれかに☑する），メニュー名，人数及び班数をご記入ください。</t>
    <rPh sb="0" eb="2">
      <t>ヤガイ</t>
    </rPh>
    <rPh sb="2" eb="4">
      <t>スイハン</t>
    </rPh>
    <rPh sb="33" eb="34">
      <t>オヨ</t>
    </rPh>
    <phoneticPr fontId="3"/>
  </si>
  <si>
    <t>３． 弁当</t>
    <rPh sb="3" eb="5">
      <t>ベントウ</t>
    </rPh>
    <phoneticPr fontId="3"/>
  </si>
  <si>
    <t>・</t>
    <phoneticPr fontId="3"/>
  </si>
  <si>
    <t>弁当は，日付（朝・昼のいずれかに☑する），メニュー名，数量をご記入ください。</t>
    <rPh sb="0" eb="2">
      <t>ベントウ</t>
    </rPh>
    <rPh sb="27" eb="29">
      <t>スウリョウ</t>
    </rPh>
    <phoneticPr fontId="3"/>
  </si>
  <si>
    <t>メニュー</t>
    <phoneticPr fontId="3"/>
  </si>
  <si>
    <t>（</t>
    <phoneticPr fontId="3"/>
  </si>
  <si>
    <t>個</t>
    <rPh sb="0" eb="1">
      <t>コ</t>
    </rPh>
    <phoneticPr fontId="3"/>
  </si>
  <si>
    <t>合計</t>
    <rPh sb="0" eb="2">
      <t>ゴウケイ</t>
    </rPh>
    <phoneticPr fontId="3"/>
  </si>
  <si>
    <t>/</t>
    <phoneticPr fontId="3"/>
  </si>
  <si>
    <t>自然の家
職員確認</t>
    <rPh sb="0" eb="2">
      <t>シゼン</t>
    </rPh>
    <rPh sb="3" eb="4">
      <t>イエ</t>
    </rPh>
    <rPh sb="6" eb="8">
      <t>ショクイン</t>
    </rPh>
    <rPh sb="8" eb="10">
      <t>カクニン</t>
    </rPh>
    <phoneticPr fontId="3"/>
  </si>
  <si>
    <t>～</t>
    <phoneticPr fontId="3"/>
  </si>
  <si>
    <t>本件担当者</t>
    <rPh sb="0" eb="2">
      <t>ホンケン</t>
    </rPh>
    <rPh sb="2" eb="5">
      <t>タントウシャ</t>
    </rPh>
    <phoneticPr fontId="3"/>
  </si>
  <si>
    <t>氏名</t>
    <rPh sb="0" eb="2">
      <t>シメイ</t>
    </rPh>
    <phoneticPr fontId="3"/>
  </si>
  <si>
    <t>職名</t>
    <rPh sb="0" eb="2">
      <t>ショクメイ</t>
    </rPh>
    <phoneticPr fontId="3"/>
  </si>
  <si>
    <t>連絡先</t>
    <rPh sb="0" eb="2">
      <t>レンラク</t>
    </rPh>
    <rPh sb="2" eb="3">
      <t>サキ</t>
    </rPh>
    <phoneticPr fontId="3"/>
  </si>
  <si>
    <t>TEL</t>
    <phoneticPr fontId="3"/>
  </si>
  <si>
    <t>FAX</t>
    <phoneticPr fontId="3"/>
  </si>
  <si>
    <t>【ご記入について】</t>
    <rPh sb="2" eb="4">
      <t>キニュウ</t>
    </rPh>
    <phoneticPr fontId="3"/>
  </si>
  <si>
    <t>（１）記入対象者</t>
    <rPh sb="3" eb="5">
      <t>キニュウ</t>
    </rPh>
    <rPh sb="5" eb="8">
      <t>タイショウシャ</t>
    </rPh>
    <phoneticPr fontId="3"/>
  </si>
  <si>
    <t>（２）アレルギー食材情報</t>
    <rPh sb="8" eb="10">
      <t>ショクザイ</t>
    </rPh>
    <rPh sb="10" eb="12">
      <t>ジョウホウ</t>
    </rPh>
    <phoneticPr fontId="3"/>
  </si>
  <si>
    <t>アレルギー反応をおこす食材を，全てご記入ください。</t>
    <rPh sb="5" eb="7">
      <t>ハンノウ</t>
    </rPh>
    <rPh sb="11" eb="13">
      <t>ショクザイ</t>
    </rPh>
    <rPh sb="15" eb="16">
      <t>スベ</t>
    </rPh>
    <rPh sb="18" eb="20">
      <t>キニュウ</t>
    </rPh>
    <phoneticPr fontId="3"/>
  </si>
  <si>
    <t>「普通食対応」ができない場合，当てはまる事項に「○」をつけてください。</t>
    <rPh sb="1" eb="3">
      <t>フツウ</t>
    </rPh>
    <rPh sb="3" eb="4">
      <t>ショク</t>
    </rPh>
    <rPh sb="4" eb="6">
      <t>タイオウ</t>
    </rPh>
    <rPh sb="12" eb="14">
      <t>バアイ</t>
    </rPh>
    <rPh sb="15" eb="16">
      <t>ア</t>
    </rPh>
    <rPh sb="20" eb="22">
      <t>ジコウ</t>
    </rPh>
    <phoneticPr fontId="3"/>
  </si>
  <si>
    <t>・・・・</t>
    <phoneticPr fontId="3"/>
  </si>
  <si>
    <t>食堂が，アレルギー食材以外で調理した食事の提供することを希望する。</t>
    <rPh sb="0" eb="2">
      <t>ショクドウ</t>
    </rPh>
    <rPh sb="9" eb="11">
      <t>ショクザイ</t>
    </rPh>
    <rPh sb="11" eb="13">
      <t>イガイ</t>
    </rPh>
    <rPh sb="14" eb="16">
      <t>チョウリ</t>
    </rPh>
    <rPh sb="18" eb="20">
      <t>ショクジ</t>
    </rPh>
    <rPh sb="21" eb="23">
      <t>テイキョウ</t>
    </rPh>
    <rPh sb="28" eb="30">
      <t>キボウ</t>
    </rPh>
    <phoneticPr fontId="3"/>
  </si>
  <si>
    <t>・・・・</t>
    <phoneticPr fontId="3"/>
  </si>
  <si>
    <t>当人が代替食材や弁当を持参する。</t>
    <rPh sb="0" eb="2">
      <t>トウニン</t>
    </rPh>
    <rPh sb="3" eb="5">
      <t>ダイガ</t>
    </rPh>
    <rPh sb="5" eb="7">
      <t>ショクザイ</t>
    </rPh>
    <rPh sb="8" eb="10">
      <t>ベントウ</t>
    </rPh>
    <rPh sb="11" eb="13">
      <t>ジサン</t>
    </rPh>
    <phoneticPr fontId="3"/>
  </si>
  <si>
    <t>「代替食」</t>
    <rPh sb="1" eb="3">
      <t>ダイガ</t>
    </rPh>
    <rPh sb="3" eb="4">
      <t>ショク</t>
    </rPh>
    <phoneticPr fontId="3"/>
  </si>
  <si>
    <t>「持参」</t>
    <rPh sb="1" eb="3">
      <t>ジサン</t>
    </rPh>
    <phoneticPr fontId="3"/>
  </si>
  <si>
    <t>食堂から，詳細についてお尋ねさせていただきます。</t>
    <rPh sb="0" eb="2">
      <t>ショクドウ</t>
    </rPh>
    <rPh sb="5" eb="7">
      <t>ショウサイ</t>
    </rPh>
    <rPh sb="12" eb="13">
      <t>タズ</t>
    </rPh>
    <phoneticPr fontId="3"/>
  </si>
  <si>
    <t>薬の
持参</t>
    <rPh sb="0" eb="1">
      <t>クスリ</t>
    </rPh>
    <rPh sb="3" eb="5">
      <t>ジサン</t>
    </rPh>
    <phoneticPr fontId="3"/>
  </si>
  <si>
    <t>氏名</t>
    <rPh sb="0" eb="1">
      <t>シ</t>
    </rPh>
    <rPh sb="1" eb="2">
      <t>メイ</t>
    </rPh>
    <phoneticPr fontId="3"/>
  </si>
  <si>
    <t>■</t>
    <phoneticPr fontId="3"/>
  </si>
  <si>
    <t>本件にかかる個人情報は，本件以外には使用いたしません。</t>
    <rPh sb="0" eb="2">
      <t>ホンケン</t>
    </rPh>
    <rPh sb="6" eb="8">
      <t>コジン</t>
    </rPh>
    <rPh sb="8" eb="10">
      <t>ジョウホウ</t>
    </rPh>
    <rPh sb="12" eb="14">
      <t>ホンケン</t>
    </rPh>
    <rPh sb="14" eb="16">
      <t>イガイ</t>
    </rPh>
    <rPh sb="18" eb="20">
      <t>シヨウ</t>
    </rPh>
    <phoneticPr fontId="3"/>
  </si>
  <si>
    <t>当人の氏名</t>
    <rPh sb="0" eb="2">
      <t>トウニン</t>
    </rPh>
    <rPh sb="3" eb="5">
      <t>シメイ</t>
    </rPh>
    <phoneticPr fontId="3"/>
  </si>
  <si>
    <t>１．当人の確認</t>
    <rPh sb="2" eb="4">
      <t>トウニン</t>
    </rPh>
    <rPh sb="5" eb="7">
      <t>カクニン</t>
    </rPh>
    <phoneticPr fontId="3"/>
  </si>
  <si>
    <t>TEL</t>
    <phoneticPr fontId="3"/>
  </si>
  <si>
    <t>２．詳細について確認する際の連絡先</t>
    <rPh sb="2" eb="4">
      <t>ショウサイ</t>
    </rPh>
    <rPh sb="8" eb="10">
      <t>カクニン</t>
    </rPh>
    <rPh sb="12" eb="13">
      <t>サイ</t>
    </rPh>
    <rPh sb="14" eb="16">
      <t>レンラク</t>
    </rPh>
    <rPh sb="16" eb="17">
      <t>サキ</t>
    </rPh>
    <phoneticPr fontId="3"/>
  </si>
  <si>
    <t>保護者等連絡先</t>
    <rPh sb="0" eb="3">
      <t>ホゴシャ</t>
    </rPh>
    <rPh sb="3" eb="4">
      <t>ナド</t>
    </rPh>
    <rPh sb="4" eb="6">
      <t>レンラク</t>
    </rPh>
    <rPh sb="6" eb="7">
      <t>サキ</t>
    </rPh>
    <phoneticPr fontId="3"/>
  </si>
  <si>
    <t>保護者等氏名</t>
    <rPh sb="0" eb="3">
      <t>ホゴシャ</t>
    </rPh>
    <rPh sb="3" eb="4">
      <t>ナド</t>
    </rPh>
    <rPh sb="4" eb="6">
      <t>シメイ</t>
    </rPh>
    <phoneticPr fontId="3"/>
  </si>
  <si>
    <t>（</t>
    <phoneticPr fontId="3"/>
  </si>
  <si>
    <t>）</t>
    <phoneticPr fontId="3"/>
  </si>
  <si>
    <t>いつ頃</t>
    <rPh sb="2" eb="3">
      <t>ゴロ</t>
    </rPh>
    <phoneticPr fontId="3"/>
  </si>
  <si>
    <t>）</t>
    <phoneticPr fontId="3"/>
  </si>
  <si>
    <t>３．特別対応の内容と食物アレルギー情報</t>
    <rPh sb="2" eb="4">
      <t>トクベツ</t>
    </rPh>
    <rPh sb="4" eb="6">
      <t>タイオウ</t>
    </rPh>
    <rPh sb="7" eb="9">
      <t>ナイヨウ</t>
    </rPh>
    <rPh sb="10" eb="12">
      <t>ショクモツ</t>
    </rPh>
    <rPh sb="17" eb="19">
      <t>ジョウホウ</t>
    </rPh>
    <phoneticPr fontId="3"/>
  </si>
  <si>
    <t>４．食物アレルギーの原因食品の除去範囲</t>
    <rPh sb="2" eb="4">
      <t>ショクモツ</t>
    </rPh>
    <rPh sb="10" eb="12">
      <t>ゲンイン</t>
    </rPh>
    <rPh sb="12" eb="14">
      <t>ショクヒン</t>
    </rPh>
    <rPh sb="15" eb="17">
      <t>ジョキョ</t>
    </rPh>
    <rPh sb="17" eb="19">
      <t>ハンイ</t>
    </rPh>
    <phoneticPr fontId="3"/>
  </si>
  <si>
    <t>５．その他，ご意見・ご要望等がございましたらご記入ください。</t>
    <rPh sb="4" eb="5">
      <t>タ</t>
    </rPh>
    <rPh sb="7" eb="9">
      <t>イケン</t>
    </rPh>
    <rPh sb="11" eb="13">
      <t>ヨウボウ</t>
    </rPh>
    <rPh sb="13" eb="14">
      <t>トウ</t>
    </rPh>
    <rPh sb="23" eb="25">
      <t>キニュウ</t>
    </rPh>
    <phoneticPr fontId="3"/>
  </si>
  <si>
    <t>（ふりがな）</t>
    <phoneticPr fontId="3"/>
  </si>
  <si>
    <t>連絡先</t>
    <rPh sb="0" eb="3">
      <t>レンラクサキ</t>
    </rPh>
    <phoneticPr fontId="3"/>
  </si>
  <si>
    <t>携帯</t>
    <rPh sb="0" eb="2">
      <t>ケイタイ</t>
    </rPh>
    <phoneticPr fontId="3"/>
  </si>
  <si>
    <t>大人</t>
    <rPh sb="0" eb="2">
      <t>オトナ</t>
    </rPh>
    <phoneticPr fontId="3"/>
  </si>
  <si>
    <t>人</t>
    <rPh sb="0" eb="1">
      <t>ニン</t>
    </rPh>
    <phoneticPr fontId="3"/>
  </si>
  <si>
    <t>，</t>
    <phoneticPr fontId="3"/>
  </si>
  <si>
    <t>子供</t>
    <rPh sb="0" eb="2">
      <t>コドモ</t>
    </rPh>
    <phoneticPr fontId="3"/>
  </si>
  <si>
    <t>，</t>
    <phoneticPr fontId="3"/>
  </si>
  <si>
    <t>計</t>
    <rPh sb="0" eb="1">
      <t>ケイ</t>
    </rPh>
    <phoneticPr fontId="3"/>
  </si>
  <si>
    <t>※ジュニアシート</t>
    <phoneticPr fontId="3"/>
  </si>
  <si>
    <t>人分</t>
    <rPh sb="0" eb="1">
      <t>ニン</t>
    </rPh>
    <rPh sb="1" eb="2">
      <t>ブン</t>
    </rPh>
    <phoneticPr fontId="3"/>
  </si>
  <si>
    <t>・</t>
    <phoneticPr fontId="3"/>
  </si>
  <si>
    <t>運行日時</t>
    <rPh sb="0" eb="2">
      <t>ウンコウ</t>
    </rPh>
    <rPh sb="2" eb="4">
      <t>ニチジ</t>
    </rPh>
    <phoneticPr fontId="3"/>
  </si>
  <si>
    <t>往路</t>
    <rPh sb="0" eb="2">
      <t>オウロ</t>
    </rPh>
    <phoneticPr fontId="3"/>
  </si>
  <si>
    <t>復路</t>
    <rPh sb="0" eb="2">
      <t>フクロ</t>
    </rPh>
    <phoneticPr fontId="3"/>
  </si>
  <si>
    <t>年</t>
    <rPh sb="0" eb="1">
      <t>ネン</t>
    </rPh>
    <phoneticPr fontId="3"/>
  </si>
  <si>
    <t>月</t>
    <rPh sb="0" eb="1">
      <t>ツキ</t>
    </rPh>
    <phoneticPr fontId="3"/>
  </si>
  <si>
    <t>日</t>
    <rPh sb="0" eb="1">
      <t>ニチ</t>
    </rPh>
    <phoneticPr fontId="3"/>
  </si>
  <si>
    <t>①</t>
    <phoneticPr fontId="3"/>
  </si>
  <si>
    <t>②</t>
    <phoneticPr fontId="3"/>
  </si>
  <si>
    <t>自然の家着</t>
    <rPh sb="0" eb="2">
      <t>シゼン</t>
    </rPh>
    <rPh sb="3" eb="4">
      <t>イエ</t>
    </rPh>
    <rPh sb="4" eb="5">
      <t>チャク</t>
    </rPh>
    <phoneticPr fontId="3"/>
  </si>
  <si>
    <t>：</t>
    <phoneticPr fontId="3"/>
  </si>
  <si>
    <t>※1</t>
    <phoneticPr fontId="3"/>
  </si>
  <si>
    <t>自然の家出発</t>
    <rPh sb="0" eb="2">
      <t>シゼン</t>
    </rPh>
    <rPh sb="3" eb="4">
      <t>イエ</t>
    </rPh>
    <rPh sb="4" eb="6">
      <t>シュッパツ</t>
    </rPh>
    <phoneticPr fontId="3"/>
  </si>
  <si>
    <t>自然の家発</t>
    <rPh sb="0" eb="2">
      <t>シゼン</t>
    </rPh>
    <rPh sb="3" eb="4">
      <t>イエ</t>
    </rPh>
    <rPh sb="4" eb="5">
      <t>ハツ</t>
    </rPh>
    <phoneticPr fontId="3"/>
  </si>
  <si>
    <t>自然の家帰着</t>
    <rPh sb="0" eb="2">
      <t>シゼン</t>
    </rPh>
    <rPh sb="3" eb="4">
      <t>イエ</t>
    </rPh>
    <rPh sb="4" eb="6">
      <t>キチャク</t>
    </rPh>
    <phoneticPr fontId="3"/>
  </si>
  <si>
    <t>※2</t>
    <phoneticPr fontId="3"/>
  </si>
  <si>
    <t>※</t>
    <phoneticPr fontId="3"/>
  </si>
  <si>
    <t>余裕を持った運行時間をご記入ください。</t>
    <rPh sb="0" eb="2">
      <t>ヨユウ</t>
    </rPh>
    <rPh sb="3" eb="4">
      <t>モ</t>
    </rPh>
    <rPh sb="6" eb="8">
      <t>ウンコウ</t>
    </rPh>
    <rPh sb="8" eb="10">
      <t>ジカン</t>
    </rPh>
    <rPh sb="12" eb="14">
      <t>キニュウ</t>
    </rPh>
    <phoneticPr fontId="3"/>
  </si>
  <si>
    <t>山口市，防府市及び周南市以外は高速道路（有料）を通行します。</t>
    <rPh sb="0" eb="3">
      <t>ヤマグチシ</t>
    </rPh>
    <rPh sb="4" eb="7">
      <t>ホウフシ</t>
    </rPh>
    <rPh sb="7" eb="8">
      <t>オヨ</t>
    </rPh>
    <rPh sb="9" eb="12">
      <t>シュウナンシ</t>
    </rPh>
    <rPh sb="12" eb="14">
      <t>イガイ</t>
    </rPh>
    <rPh sb="15" eb="17">
      <t>コウソク</t>
    </rPh>
    <rPh sb="17" eb="19">
      <t>ドウロ</t>
    </rPh>
    <rPh sb="20" eb="22">
      <t>ユウリョウ</t>
    </rPh>
    <rPh sb="24" eb="26">
      <t>ツウコウ</t>
    </rPh>
    <phoneticPr fontId="3"/>
  </si>
  <si>
    <t>※</t>
    <phoneticPr fontId="3"/>
  </si>
  <si>
    <t>※</t>
    <phoneticPr fontId="3"/>
  </si>
  <si>
    <t>運行経路には「IC」（インターチェンジ）をご記入ください。</t>
    <rPh sb="0" eb="2">
      <t>ウンコウ</t>
    </rPh>
    <rPh sb="2" eb="4">
      <t>ケイロ</t>
    </rPh>
    <rPh sb="22" eb="24">
      <t>キニュウ</t>
    </rPh>
    <phoneticPr fontId="3"/>
  </si>
  <si>
    <t>＜以下，本所が記入＞</t>
    <rPh sb="1" eb="3">
      <t>イカ</t>
    </rPh>
    <rPh sb="4" eb="6">
      <t>ホンショ</t>
    </rPh>
    <rPh sb="7" eb="9">
      <t>キニュウ</t>
    </rPh>
    <phoneticPr fontId="3"/>
  </si>
  <si>
    <t>運転手</t>
    <rPh sb="0" eb="3">
      <t>ウンテンシュ</t>
    </rPh>
    <phoneticPr fontId="3"/>
  </si>
  <si>
    <t>備考</t>
    <rPh sb="0" eb="2">
      <t>ビコウ</t>
    </rPh>
    <phoneticPr fontId="3"/>
  </si>
  <si>
    <t>決裁</t>
    <rPh sb="0" eb="2">
      <t>ケッサイ</t>
    </rPh>
    <phoneticPr fontId="3"/>
  </si>
  <si>
    <t>次長</t>
    <rPh sb="0" eb="2">
      <t>ジチョウ</t>
    </rPh>
    <phoneticPr fontId="3"/>
  </si>
  <si>
    <t>総務・管理係長</t>
    <rPh sb="0" eb="2">
      <t>ソウム</t>
    </rPh>
    <rPh sb="3" eb="5">
      <t>カンリ</t>
    </rPh>
    <rPh sb="5" eb="6">
      <t>カカリ</t>
    </rPh>
    <rPh sb="6" eb="7">
      <t>ナガ</t>
    </rPh>
    <phoneticPr fontId="3"/>
  </si>
  <si>
    <t>事業推進係長</t>
    <rPh sb="0" eb="2">
      <t>ジギョウ</t>
    </rPh>
    <rPh sb="2" eb="4">
      <t>スイシン</t>
    </rPh>
    <rPh sb="4" eb="5">
      <t>カカリ</t>
    </rPh>
    <rPh sb="5" eb="6">
      <t>ナガ</t>
    </rPh>
    <phoneticPr fontId="3"/>
  </si>
  <si>
    <t>担当者</t>
    <rPh sb="0" eb="3">
      <t>タントウシャ</t>
    </rPh>
    <phoneticPr fontId="3"/>
  </si>
  <si>
    <t>起案者</t>
    <rPh sb="0" eb="2">
      <t>キアン</t>
    </rPh>
    <rPh sb="2" eb="3">
      <t>シャ</t>
    </rPh>
    <phoneticPr fontId="3"/>
  </si>
  <si>
    <t>＜裏面へ＞</t>
    <rPh sb="1" eb="3">
      <t>ウラメン</t>
    </rPh>
    <phoneticPr fontId="3"/>
  </si>
  <si>
    <t>団体名</t>
    <rPh sb="0" eb="2">
      <t>ダンタイ</t>
    </rPh>
    <rPh sb="2" eb="3">
      <t>メイ</t>
    </rPh>
    <phoneticPr fontId="3"/>
  </si>
  <si>
    <t>【高速道路等の利用にあたっての確認事項】</t>
    <phoneticPr fontId="3"/>
  </si>
  <si>
    <t>③</t>
    <phoneticPr fontId="3"/>
  </si>
  <si>
    <t>目的地までにお送りした後，本所に戻る際の高速料金の領収書は，後日，郵送となります。</t>
    <rPh sb="0" eb="3">
      <t>モクテキチ</t>
    </rPh>
    <rPh sb="7" eb="8">
      <t>オク</t>
    </rPh>
    <rPh sb="11" eb="12">
      <t>アト</t>
    </rPh>
    <rPh sb="13" eb="15">
      <t>ホンショ</t>
    </rPh>
    <rPh sb="16" eb="17">
      <t>モド</t>
    </rPh>
    <rPh sb="18" eb="19">
      <t>サイ</t>
    </rPh>
    <rPh sb="20" eb="22">
      <t>コウソク</t>
    </rPh>
    <rPh sb="22" eb="24">
      <t>リョウキン</t>
    </rPh>
    <rPh sb="25" eb="28">
      <t>リョウシュウショ</t>
    </rPh>
    <rPh sb="30" eb="32">
      <t>ゴジツ</t>
    </rPh>
    <rPh sb="33" eb="35">
      <t>ユウソウ</t>
    </rPh>
    <phoneticPr fontId="3"/>
  </si>
  <si>
    <t>トイレ休憩等は，当日バスの運転手とご相談ください。</t>
    <rPh sb="3" eb="5">
      <t>キュウケイ</t>
    </rPh>
    <rPh sb="5" eb="6">
      <t>トウ</t>
    </rPh>
    <rPh sb="8" eb="10">
      <t>トウジツ</t>
    </rPh>
    <rPh sb="13" eb="16">
      <t>ウンテンシュ</t>
    </rPh>
    <rPh sb="18" eb="20">
      <t>ソウダン</t>
    </rPh>
    <phoneticPr fontId="3"/>
  </si>
  <si>
    <t>目印になる建物や看板等をご記入ください。</t>
    <phoneticPr fontId="3"/>
  </si>
  <si>
    <r>
      <t>キャンプファイヤー用のまき</t>
    </r>
    <r>
      <rPr>
        <sz val="9"/>
        <rFont val="ＭＳ ゴシック"/>
        <family val="3"/>
        <charset val="128"/>
      </rPr>
      <t>（灯油含む）</t>
    </r>
    <rPh sb="9" eb="10">
      <t>ヨウ</t>
    </rPh>
    <rPh sb="14" eb="16">
      <t>トウユ</t>
    </rPh>
    <rPh sb="16" eb="17">
      <t>フク</t>
    </rPh>
    <phoneticPr fontId="3"/>
  </si>
  <si>
    <r>
      <t>トーチ棒</t>
    </r>
    <r>
      <rPr>
        <sz val="10"/>
        <rFont val="ＭＳ ゴシック"/>
        <family val="3"/>
        <charset val="128"/>
      </rPr>
      <t>（針金付き）</t>
    </r>
    <rPh sb="3" eb="4">
      <t>ボウ</t>
    </rPh>
    <rPh sb="5" eb="7">
      <t>ハリガネ</t>
    </rPh>
    <rPh sb="7" eb="8">
      <t>ツキ</t>
    </rPh>
    <phoneticPr fontId="3"/>
  </si>
  <si>
    <t>トーチ棒用灯油</t>
    <rPh sb="3" eb="4">
      <t>ボウ</t>
    </rPh>
    <rPh sb="4" eb="5">
      <t>ヨウ</t>
    </rPh>
    <rPh sb="5" eb="7">
      <t>トウユ</t>
    </rPh>
    <phoneticPr fontId="3"/>
  </si>
  <si>
    <t>木工細工</t>
    <rPh sb="0" eb="2">
      <t>モッコウ</t>
    </rPh>
    <rPh sb="2" eb="3">
      <t>コマ</t>
    </rPh>
    <phoneticPr fontId="3"/>
  </si>
  <si>
    <r>
      <rPr>
        <b/>
        <sz val="11"/>
        <rFont val="ＭＳ ゴシック"/>
        <family val="3"/>
        <charset val="128"/>
      </rPr>
      <t>季節限定</t>
    </r>
    <r>
      <rPr>
        <sz val="11"/>
        <rFont val="ＭＳ ゴシック"/>
        <family val="3"/>
        <charset val="128"/>
      </rPr>
      <t xml:space="preserve">
</t>
    </r>
    <r>
      <rPr>
        <sz val="9"/>
        <rFont val="ＭＳ ゴシック"/>
        <family val="3"/>
        <charset val="128"/>
      </rPr>
      <t>（10月～3月）</t>
    </r>
    <rPh sb="0" eb="2">
      <t>キセツ</t>
    </rPh>
    <rPh sb="2" eb="4">
      <t>ゲンテイ</t>
    </rPh>
    <rPh sb="8" eb="9">
      <t>ツキ</t>
    </rPh>
    <rPh sb="11" eb="12">
      <t>ツキ</t>
    </rPh>
    <phoneticPr fontId="3"/>
  </si>
  <si>
    <t>（キーホルダー），未カット・未穴</t>
    <rPh sb="9" eb="10">
      <t>ミ</t>
    </rPh>
    <rPh sb="14" eb="15">
      <t>ミ</t>
    </rPh>
    <rPh sb="15" eb="16">
      <t>アナ</t>
    </rPh>
    <phoneticPr fontId="3"/>
  </si>
  <si>
    <t>（キーホルダー），カット・穴済み</t>
    <rPh sb="13" eb="14">
      <t>アナ</t>
    </rPh>
    <rPh sb="14" eb="15">
      <t>スミ</t>
    </rPh>
    <phoneticPr fontId="3"/>
  </si>
  <si>
    <t>和紙作り（10人分程度）
　はがき（20枚程度）</t>
    <rPh sb="0" eb="2">
      <t>ワシ</t>
    </rPh>
    <rPh sb="2" eb="3">
      <t>ヅク</t>
    </rPh>
    <rPh sb="7" eb="8">
      <t>ニン</t>
    </rPh>
    <rPh sb="8" eb="9">
      <t>ブン</t>
    </rPh>
    <rPh sb="9" eb="11">
      <t>テイド</t>
    </rPh>
    <rPh sb="20" eb="21">
      <t>マイ</t>
    </rPh>
    <rPh sb="21" eb="23">
      <t>テイド</t>
    </rPh>
    <phoneticPr fontId="3"/>
  </si>
  <si>
    <t>こんにゃく玉</t>
    <rPh sb="5" eb="6">
      <t>タマ</t>
    </rPh>
    <phoneticPr fontId="3"/>
  </si>
  <si>
    <t>（持ち帰り用袋・こんにゃく用手袋付）</t>
    <rPh sb="1" eb="2">
      <t>モ</t>
    </rPh>
    <rPh sb="3" eb="4">
      <t>カエ</t>
    </rPh>
    <rPh sb="5" eb="6">
      <t>ヨウ</t>
    </rPh>
    <rPh sb="6" eb="7">
      <t>フクロ</t>
    </rPh>
    <rPh sb="13" eb="14">
      <t>ヨウ</t>
    </rPh>
    <rPh sb="14" eb="16">
      <t>テブクロ</t>
    </rPh>
    <rPh sb="16" eb="17">
      <t>ツキ</t>
    </rPh>
    <phoneticPr fontId="3"/>
  </si>
  <si>
    <r>
      <t>ストーンアート</t>
    </r>
    <r>
      <rPr>
        <sz val="10"/>
        <rFont val="ＭＳ ゴシック"/>
        <family val="3"/>
        <charset val="128"/>
      </rPr>
      <t>（絵の具，ニス含む）</t>
    </r>
    <rPh sb="8" eb="9">
      <t>エ</t>
    </rPh>
    <rPh sb="10" eb="11">
      <t>グ</t>
    </rPh>
    <rPh sb="14" eb="15">
      <t>フク</t>
    </rPh>
    <phoneticPr fontId="3"/>
  </si>
  <si>
    <r>
      <t>焼板細工</t>
    </r>
    <r>
      <rPr>
        <sz val="10"/>
        <rFont val="ＭＳ ゴシック"/>
        <family val="3"/>
        <charset val="128"/>
      </rPr>
      <t>（まき代含む）</t>
    </r>
    <rPh sb="0" eb="1">
      <t>ヤ</t>
    </rPh>
    <rPh sb="1" eb="2">
      <t>イタ</t>
    </rPh>
    <rPh sb="2" eb="4">
      <t>サイク</t>
    </rPh>
    <rPh sb="7" eb="8">
      <t>ダイ</t>
    </rPh>
    <rPh sb="8" eb="9">
      <t>フク</t>
    </rPh>
    <phoneticPr fontId="3"/>
  </si>
  <si>
    <t>1セット</t>
    <phoneticPr fontId="3"/>
  </si>
  <si>
    <t>1本</t>
    <rPh sb="1" eb="2">
      <t>ポン</t>
    </rPh>
    <phoneticPr fontId="3"/>
  </si>
  <si>
    <t>1L 目安：50本で5L程度</t>
    <rPh sb="3" eb="5">
      <t>メヤス</t>
    </rPh>
    <rPh sb="8" eb="9">
      <t>ホン</t>
    </rPh>
    <rPh sb="12" eb="14">
      <t>テイド</t>
    </rPh>
    <phoneticPr fontId="3"/>
  </si>
  <si>
    <t>1人分</t>
    <rPh sb="1" eb="2">
      <t>ニン</t>
    </rPh>
    <rPh sb="2" eb="3">
      <t>ブン</t>
    </rPh>
    <phoneticPr fontId="3"/>
  </si>
  <si>
    <t>1パック</t>
    <phoneticPr fontId="3"/>
  </si>
  <si>
    <t>（5人単位でお申し込みください）</t>
    <rPh sb="2" eb="3">
      <t>ニン</t>
    </rPh>
    <rPh sb="3" eb="5">
      <t>タンイ</t>
    </rPh>
    <rPh sb="7" eb="8">
      <t>モウ</t>
    </rPh>
    <rPh sb="9" eb="10">
      <t>コ</t>
    </rPh>
    <phoneticPr fontId="3"/>
  </si>
  <si>
    <t>500ｇまき代含5人分</t>
    <rPh sb="6" eb="7">
      <t>ダイ</t>
    </rPh>
    <rPh sb="7" eb="8">
      <t>フク</t>
    </rPh>
    <rPh sb="9" eb="11">
      <t>ニンブン</t>
    </rPh>
    <phoneticPr fontId="3"/>
  </si>
  <si>
    <t>はがきサイズ5枚（スタンプ代含む）</t>
    <rPh sb="7" eb="8">
      <t>マイ</t>
    </rPh>
    <rPh sb="13" eb="14">
      <t>ダイ</t>
    </rPh>
    <rPh sb="14" eb="15">
      <t>フク</t>
    </rPh>
    <phoneticPr fontId="3"/>
  </si>
  <si>
    <t>品　　　　　名</t>
    <rPh sb="0" eb="1">
      <t>シナ</t>
    </rPh>
    <rPh sb="6" eb="7">
      <t>メイ</t>
    </rPh>
    <phoneticPr fontId="3"/>
  </si>
  <si>
    <t>単　　位</t>
    <rPh sb="0" eb="1">
      <t>タン</t>
    </rPh>
    <rPh sb="3" eb="4">
      <t>クライ</t>
    </rPh>
    <phoneticPr fontId="3"/>
  </si>
  <si>
    <t>料金</t>
    <rPh sb="0" eb="2">
      <t>リョウキン</t>
    </rPh>
    <phoneticPr fontId="3"/>
  </si>
  <si>
    <t>晴天時
数量</t>
    <rPh sb="0" eb="2">
      <t>セイテン</t>
    </rPh>
    <rPh sb="2" eb="3">
      <t>ジ</t>
    </rPh>
    <rPh sb="4" eb="6">
      <t>スウリョウ</t>
    </rPh>
    <phoneticPr fontId="3"/>
  </si>
  <si>
    <t>雨天時
数量</t>
    <rPh sb="0" eb="2">
      <t>ウテン</t>
    </rPh>
    <rPh sb="2" eb="3">
      <t>ジ</t>
    </rPh>
    <rPh sb="4" eb="6">
      <t>スウリョウ</t>
    </rPh>
    <phoneticPr fontId="3"/>
  </si>
  <si>
    <t>活動
利用日</t>
    <rPh sb="0" eb="2">
      <t>カツドウ</t>
    </rPh>
    <rPh sb="3" eb="5">
      <t>リヨウ</t>
    </rPh>
    <rPh sb="5" eb="6">
      <t>ビ</t>
    </rPh>
    <phoneticPr fontId="3"/>
  </si>
  <si>
    <t>団体・グループ名（学校名）</t>
    <rPh sb="0" eb="2">
      <t>ダンタイ</t>
    </rPh>
    <rPh sb="7" eb="8">
      <t>メイ</t>
    </rPh>
    <rPh sb="9" eb="11">
      <t>ガッコウ</t>
    </rPh>
    <rPh sb="11" eb="12">
      <t>メイ</t>
    </rPh>
    <phoneticPr fontId="3"/>
  </si>
  <si>
    <t>利用期間</t>
    <rPh sb="0" eb="2">
      <t>リヨウ</t>
    </rPh>
    <rPh sb="2" eb="4">
      <t>キカン</t>
    </rPh>
    <phoneticPr fontId="3"/>
  </si>
  <si>
    <t>【</t>
    <phoneticPr fontId="3"/>
  </si>
  <si>
    <t>】</t>
    <phoneticPr fontId="3"/>
  </si>
  <si>
    <t>～</t>
    <phoneticPr fontId="3"/>
  </si>
  <si>
    <t>連絡先</t>
    <rPh sb="0" eb="2">
      <t>レンラク</t>
    </rPh>
    <rPh sb="2" eb="3">
      <t>サキ</t>
    </rPh>
    <phoneticPr fontId="3"/>
  </si>
  <si>
    <t>西暦</t>
    <rPh sb="0" eb="2">
      <t>セイレキ</t>
    </rPh>
    <phoneticPr fontId="3"/>
  </si>
  <si>
    <t>ハヤシライス</t>
    <phoneticPr fontId="3"/>
  </si>
  <si>
    <t xml:space="preserve">※3  </t>
    <phoneticPr fontId="3"/>
  </si>
  <si>
    <t>高速道路通行料金は団体負担となります。当日は，現金をご準備ください。</t>
    <rPh sb="0" eb="2">
      <t>コウソク</t>
    </rPh>
    <rPh sb="2" eb="4">
      <t>ドウロ</t>
    </rPh>
    <rPh sb="4" eb="6">
      <t>ツウコウ</t>
    </rPh>
    <rPh sb="6" eb="8">
      <t>リョウキン</t>
    </rPh>
    <rPh sb="9" eb="11">
      <t>ダンタイ</t>
    </rPh>
    <rPh sb="11" eb="13">
      <t>フタン</t>
    </rPh>
    <rPh sb="19" eb="21">
      <t>トウジツ</t>
    </rPh>
    <rPh sb="23" eb="25">
      <t>ゲンキン</t>
    </rPh>
    <rPh sb="27" eb="29">
      <t>ジュンビ</t>
    </rPh>
    <phoneticPr fontId="3"/>
  </si>
  <si>
    <t>施設利用料金簡易計算シート</t>
    <rPh sb="0" eb="2">
      <t>シセツ</t>
    </rPh>
    <rPh sb="2" eb="4">
      <t>リヨウ</t>
    </rPh>
    <rPh sb="4" eb="6">
      <t>リョウキン</t>
    </rPh>
    <rPh sb="6" eb="8">
      <t>カンイ</t>
    </rPh>
    <rPh sb="8" eb="10">
      <t>ケイサン</t>
    </rPh>
    <phoneticPr fontId="3"/>
  </si>
  <si>
    <t>〇　この資料は参考資料です。利用料金について保証するものではありません。ご了承ください。</t>
    <rPh sb="4" eb="6">
      <t>シリョウ</t>
    </rPh>
    <rPh sb="7" eb="9">
      <t>サンコウ</t>
    </rPh>
    <rPh sb="9" eb="11">
      <t>シリョウ</t>
    </rPh>
    <rPh sb="14" eb="16">
      <t>リヨウ</t>
    </rPh>
    <rPh sb="16" eb="18">
      <t>リョウキン</t>
    </rPh>
    <rPh sb="22" eb="24">
      <t>ホショウ</t>
    </rPh>
    <rPh sb="37" eb="39">
      <t>リョウショウ</t>
    </rPh>
    <phoneticPr fontId="3"/>
  </si>
  <si>
    <t>品目名等</t>
    <rPh sb="0" eb="2">
      <t>ヒンモク</t>
    </rPh>
    <rPh sb="2" eb="3">
      <t>メイ</t>
    </rPh>
    <rPh sb="3" eb="4">
      <t>トウ</t>
    </rPh>
    <phoneticPr fontId="3"/>
  </si>
  <si>
    <t>単価</t>
    <rPh sb="0" eb="2">
      <t>タンカ</t>
    </rPh>
    <phoneticPr fontId="3"/>
  </si>
  <si>
    <t>数</t>
    <rPh sb="0" eb="1">
      <t>カズ</t>
    </rPh>
    <phoneticPr fontId="3"/>
  </si>
  <si>
    <t>小計</t>
    <rPh sb="0" eb="1">
      <t>ショウ</t>
    </rPh>
    <rPh sb="1" eb="2">
      <t>ケイ</t>
    </rPh>
    <phoneticPr fontId="3"/>
  </si>
  <si>
    <t>特定研修活動料金</t>
    <rPh sb="0" eb="2">
      <t>トクテイ</t>
    </rPh>
    <rPh sb="2" eb="4">
      <t>ケンシュウ</t>
    </rPh>
    <rPh sb="4" eb="6">
      <t>カツドウ</t>
    </rPh>
    <rPh sb="6" eb="8">
      <t>リョウキン</t>
    </rPh>
    <phoneticPr fontId="3"/>
  </si>
  <si>
    <t>TAP（徳地アドベンチャ―教育プログラム）</t>
    <rPh sb="4" eb="6">
      <t>トクジ</t>
    </rPh>
    <rPh sb="13" eb="15">
      <t>キョウイク</t>
    </rPh>
    <phoneticPr fontId="3"/>
  </si>
  <si>
    <t>天体観察</t>
    <rPh sb="0" eb="2">
      <t>テンタイ</t>
    </rPh>
    <rPh sb="2" eb="4">
      <t>カンサツ</t>
    </rPh>
    <phoneticPr fontId="3"/>
  </si>
  <si>
    <t>ノルディックウォーキング</t>
    <phoneticPr fontId="3"/>
  </si>
  <si>
    <t>　小　計</t>
    <rPh sb="1" eb="2">
      <t>ショウ</t>
    </rPh>
    <rPh sb="3" eb="4">
      <t>ケイ</t>
    </rPh>
    <phoneticPr fontId="3"/>
  </si>
  <si>
    <t>食堂での食事</t>
    <rPh sb="0" eb="2">
      <t>ショクドウ</t>
    </rPh>
    <rPh sb="4" eb="6">
      <t>ショクジ</t>
    </rPh>
    <phoneticPr fontId="3"/>
  </si>
  <si>
    <t>小　計</t>
    <rPh sb="0" eb="1">
      <t>ショウ</t>
    </rPh>
    <rPh sb="2" eb="3">
      <t>ケイ</t>
    </rPh>
    <phoneticPr fontId="3"/>
  </si>
  <si>
    <t>ハヤシライス</t>
    <phoneticPr fontId="3"/>
  </si>
  <si>
    <t>炊き込みご飯</t>
    <rPh sb="0" eb="1">
      <t>タ</t>
    </rPh>
    <rPh sb="2" eb="3">
      <t>コ</t>
    </rPh>
    <rPh sb="5" eb="6">
      <t>ハン</t>
    </rPh>
    <phoneticPr fontId="3"/>
  </si>
  <si>
    <t>ポトフ</t>
    <phoneticPr fontId="3"/>
  </si>
  <si>
    <t>ホットドッグ２本</t>
    <rPh sb="7" eb="8">
      <t>ホン</t>
    </rPh>
    <phoneticPr fontId="3"/>
  </si>
  <si>
    <t>パックジュース</t>
    <phoneticPr fontId="3"/>
  </si>
  <si>
    <t>お弁当</t>
    <rPh sb="1" eb="3">
      <t>ベントウ</t>
    </rPh>
    <phoneticPr fontId="3"/>
  </si>
  <si>
    <t>朝食・昼食用</t>
    <rPh sb="0" eb="2">
      <t>チョウショク</t>
    </rPh>
    <rPh sb="3" eb="5">
      <t>チュウショク</t>
    </rPh>
    <rPh sb="5" eb="6">
      <t>ヨウ</t>
    </rPh>
    <phoneticPr fontId="3"/>
  </si>
  <si>
    <t>パン・パックジュース・バナナ・チーズ・ソーセージ各１個</t>
    <rPh sb="24" eb="25">
      <t>カク</t>
    </rPh>
    <rPh sb="26" eb="27">
      <t>コ</t>
    </rPh>
    <phoneticPr fontId="3"/>
  </si>
  <si>
    <t>昼食用</t>
    <rPh sb="0" eb="3">
      <t>チュウショクヨウ</t>
    </rPh>
    <phoneticPr fontId="3"/>
  </si>
  <si>
    <t>幕の内弁当</t>
    <rPh sb="0" eb="1">
      <t>マク</t>
    </rPh>
    <rPh sb="2" eb="3">
      <t>ウチ</t>
    </rPh>
    <rPh sb="3" eb="5">
      <t>ベントウ</t>
    </rPh>
    <phoneticPr fontId="3"/>
  </si>
  <si>
    <t>菓子パン</t>
    <rPh sb="0" eb="2">
      <t>カシ</t>
    </rPh>
    <phoneticPr fontId="3"/>
  </si>
  <si>
    <t>活動教材費</t>
    <rPh sb="0" eb="2">
      <t>カツドウ</t>
    </rPh>
    <rPh sb="2" eb="5">
      <t>キョウザイヒ</t>
    </rPh>
    <phoneticPr fontId="3"/>
  </si>
  <si>
    <t>キャンプファイヤー</t>
    <phoneticPr fontId="3"/>
  </si>
  <si>
    <t>要作成・布は団体準備</t>
    <rPh sb="0" eb="1">
      <t>ヨウ</t>
    </rPh>
    <rPh sb="1" eb="3">
      <t>サクセイ</t>
    </rPh>
    <rPh sb="4" eb="5">
      <t>ヌノ</t>
    </rPh>
    <rPh sb="6" eb="8">
      <t>ダンタイ</t>
    </rPh>
    <rPh sb="8" eb="10">
      <t>ジュンビ</t>
    </rPh>
    <phoneticPr fontId="3"/>
  </si>
  <si>
    <t>トーチ棒10本分</t>
    <rPh sb="3" eb="4">
      <t>ボウ</t>
    </rPh>
    <rPh sb="6" eb="7">
      <t>ホン</t>
    </rPh>
    <rPh sb="7" eb="8">
      <t>ブン</t>
    </rPh>
    <phoneticPr fontId="3"/>
  </si>
  <si>
    <t>キャンドルサービス</t>
    <phoneticPr fontId="3"/>
  </si>
  <si>
    <t>ロウの受け皿用アルミホイル付</t>
    <rPh sb="3" eb="4">
      <t>ウ</t>
    </rPh>
    <rPh sb="5" eb="6">
      <t>ザラ</t>
    </rPh>
    <rPh sb="6" eb="7">
      <t>ヨウ</t>
    </rPh>
    <rPh sb="13" eb="14">
      <t>ツキ</t>
    </rPh>
    <phoneticPr fontId="3"/>
  </si>
  <si>
    <t>焼板細工</t>
    <rPh sb="0" eb="1">
      <t>ヤ</t>
    </rPh>
    <rPh sb="1" eb="2">
      <t>イタ</t>
    </rPh>
    <rPh sb="2" eb="4">
      <t>ザイク</t>
    </rPh>
    <phoneticPr fontId="3"/>
  </si>
  <si>
    <t>木工細工</t>
    <rPh sb="0" eb="2">
      <t>モッコウ</t>
    </rPh>
    <rPh sb="2" eb="4">
      <t>ザイク</t>
    </rPh>
    <phoneticPr fontId="3"/>
  </si>
  <si>
    <t>ヒートン（1個）</t>
    <rPh sb="6" eb="7">
      <t>コ</t>
    </rPh>
    <phoneticPr fontId="3"/>
  </si>
  <si>
    <t>和紙作り</t>
    <rPh sb="0" eb="2">
      <t>ワシ</t>
    </rPh>
    <rPh sb="2" eb="3">
      <t>ヅク</t>
    </rPh>
    <phoneticPr fontId="3"/>
  </si>
  <si>
    <t>コップ</t>
    <phoneticPr fontId="3"/>
  </si>
  <si>
    <t>ストーンアート</t>
    <phoneticPr fontId="3"/>
  </si>
  <si>
    <t>絵具・ニス（貸出）</t>
    <rPh sb="0" eb="2">
      <t>エノグ</t>
    </rPh>
    <rPh sb="6" eb="8">
      <t>カシダシ</t>
    </rPh>
    <phoneticPr fontId="3"/>
  </si>
  <si>
    <t>丸太でペンスタンド</t>
    <rPh sb="0" eb="2">
      <t>マルタ</t>
    </rPh>
    <phoneticPr fontId="3"/>
  </si>
  <si>
    <t>ゲストルーム</t>
    <phoneticPr fontId="3"/>
  </si>
  <si>
    <t>洋室シングル</t>
    <rPh sb="0" eb="2">
      <t>ヨウシツ</t>
    </rPh>
    <phoneticPr fontId="3"/>
  </si>
  <si>
    <t>和室</t>
    <rPh sb="0" eb="2">
      <t>ワシツ</t>
    </rPh>
    <phoneticPr fontId="3"/>
  </si>
  <si>
    <t>1グループ3時間あたり</t>
    <rPh sb="6" eb="8">
      <t>ジカン</t>
    </rPh>
    <phoneticPr fontId="3"/>
  </si>
  <si>
    <t>参加者100名に対し講師1名（1時間）</t>
    <rPh sb="0" eb="3">
      <t>サンカシャ</t>
    </rPh>
    <rPh sb="6" eb="7">
      <t>メイ</t>
    </rPh>
    <rPh sb="8" eb="9">
      <t>タイ</t>
    </rPh>
    <rPh sb="10" eb="12">
      <t>コウシ</t>
    </rPh>
    <rPh sb="13" eb="14">
      <t>メイ</t>
    </rPh>
    <rPh sb="16" eb="18">
      <t>ジカン</t>
    </rPh>
    <phoneticPr fontId="3"/>
  </si>
  <si>
    <t>参加者20名に対し講師1名（3時間）</t>
    <rPh sb="0" eb="3">
      <t>サンカシャ</t>
    </rPh>
    <rPh sb="5" eb="6">
      <t>メイ</t>
    </rPh>
    <rPh sb="7" eb="8">
      <t>タイ</t>
    </rPh>
    <rPh sb="9" eb="11">
      <t>コウシ</t>
    </rPh>
    <rPh sb="12" eb="13">
      <t>メイ</t>
    </rPh>
    <rPh sb="15" eb="17">
      <t>ジカン</t>
    </rPh>
    <phoneticPr fontId="3"/>
  </si>
  <si>
    <t>参加者30名に対し講師1名（3時間）</t>
    <rPh sb="0" eb="3">
      <t>サンカシャ</t>
    </rPh>
    <rPh sb="5" eb="6">
      <t>メイ</t>
    </rPh>
    <rPh sb="7" eb="8">
      <t>タイ</t>
    </rPh>
    <rPh sb="9" eb="11">
      <t>コウシ</t>
    </rPh>
    <rPh sb="12" eb="13">
      <t>メイ</t>
    </rPh>
    <rPh sb="15" eb="17">
      <t>ジカン</t>
    </rPh>
    <phoneticPr fontId="3"/>
  </si>
  <si>
    <t>野菜・塩コショウ・タレ付き</t>
    <rPh sb="0" eb="2">
      <t>ヤサイ</t>
    </rPh>
    <rPh sb="3" eb="4">
      <t>シオ</t>
    </rPh>
    <rPh sb="11" eb="12">
      <t>ツ</t>
    </rPh>
    <phoneticPr fontId="3"/>
  </si>
  <si>
    <t>おむすび4個とおかず</t>
    <rPh sb="5" eb="6">
      <t>コ</t>
    </rPh>
    <phoneticPr fontId="3"/>
  </si>
  <si>
    <t>板1枚・絵具（貸出）・薪</t>
    <rPh sb="0" eb="1">
      <t>イタ</t>
    </rPh>
    <rPh sb="2" eb="3">
      <t>マイ</t>
    </rPh>
    <rPh sb="4" eb="6">
      <t>エノグ</t>
    </rPh>
    <rPh sb="7" eb="9">
      <t>カシダ</t>
    </rPh>
    <rPh sb="11" eb="12">
      <t>マキ</t>
    </rPh>
    <phoneticPr fontId="3"/>
  </si>
  <si>
    <t>プラスチック板（1枚）</t>
    <rPh sb="6" eb="7">
      <t>バン</t>
    </rPh>
    <rPh sb="9" eb="10">
      <t>マイ</t>
    </rPh>
    <phoneticPr fontId="3"/>
  </si>
  <si>
    <t>はがき用（20枚程度）</t>
    <rPh sb="3" eb="4">
      <t>ヨウ</t>
    </rPh>
    <rPh sb="7" eb="8">
      <t>マイ</t>
    </rPh>
    <rPh sb="8" eb="10">
      <t>テイド</t>
    </rPh>
    <phoneticPr fontId="3"/>
  </si>
  <si>
    <t>はがきサイズの用紙（5枚）</t>
    <rPh sb="7" eb="9">
      <t>ヨウシ</t>
    </rPh>
    <rPh sb="11" eb="12">
      <t>マイ</t>
    </rPh>
    <phoneticPr fontId="3"/>
  </si>
  <si>
    <t>丸太・ボンド（1人分）</t>
    <rPh sb="0" eb="2">
      <t>マルタ</t>
    </rPh>
    <rPh sb="8" eb="10">
      <t>ニンブン</t>
    </rPh>
    <rPh sb="9" eb="10">
      <t>ブン</t>
    </rPh>
    <phoneticPr fontId="3"/>
  </si>
  <si>
    <r>
      <t>最大40名まで</t>
    </r>
    <r>
      <rPr>
        <b/>
        <sz val="11"/>
        <color theme="1"/>
        <rFont val="ＭＳ Ｐゴシック"/>
        <family val="3"/>
        <charset val="128"/>
        <scheme val="minor"/>
      </rPr>
      <t>（教材費別）</t>
    </r>
    <rPh sb="0" eb="2">
      <t>サイダイ</t>
    </rPh>
    <rPh sb="4" eb="5">
      <t>メイ</t>
    </rPh>
    <rPh sb="8" eb="11">
      <t>キョウザイヒ</t>
    </rPh>
    <rPh sb="11" eb="12">
      <t>ベツ</t>
    </rPh>
    <phoneticPr fontId="3"/>
  </si>
  <si>
    <t>牛肉（150g）</t>
    <rPh sb="0" eb="2">
      <t>ギュウニク</t>
    </rPh>
    <phoneticPr fontId="3"/>
  </si>
  <si>
    <t>豚肉（150g）</t>
    <rPh sb="0" eb="2">
      <t>ブタニク</t>
    </rPh>
    <phoneticPr fontId="3"/>
  </si>
  <si>
    <t>米100g追加</t>
    <rPh sb="0" eb="1">
      <t>コメ</t>
    </rPh>
    <rPh sb="5" eb="7">
      <t>ツイカ</t>
    </rPh>
    <phoneticPr fontId="3"/>
  </si>
  <si>
    <t>牛肉（500g追加）</t>
    <rPh sb="0" eb="2">
      <t>ギュウニク</t>
    </rPh>
    <rPh sb="7" eb="9">
      <t>ツイカ</t>
    </rPh>
    <phoneticPr fontId="3"/>
  </si>
  <si>
    <t>豚肉（500g追加）</t>
    <rPh sb="0" eb="2">
      <t>ブタニク</t>
    </rPh>
    <rPh sb="7" eb="9">
      <t>ツイカ</t>
    </rPh>
    <phoneticPr fontId="3"/>
  </si>
  <si>
    <t>焼きそば3玉</t>
    <rPh sb="0" eb="1">
      <t>ヤ</t>
    </rPh>
    <rPh sb="5" eb="6">
      <t>タマ</t>
    </rPh>
    <phoneticPr fontId="3"/>
  </si>
  <si>
    <t>まき・灯油（3L)</t>
    <rPh sb="3" eb="5">
      <t>トウユ</t>
    </rPh>
    <phoneticPr fontId="3"/>
  </si>
  <si>
    <t>トーチ棒1本</t>
    <rPh sb="3" eb="4">
      <t>ボウ</t>
    </rPh>
    <rPh sb="5" eb="6">
      <t>ホン</t>
    </rPh>
    <phoneticPr fontId="3"/>
  </si>
  <si>
    <t>トーチ棒用灯油（1L）</t>
    <rPh sb="3" eb="4">
      <t>ボウ</t>
    </rPh>
    <rPh sb="4" eb="5">
      <t>ヨウ</t>
    </rPh>
    <rPh sb="5" eb="7">
      <t>トウユ</t>
    </rPh>
    <phoneticPr fontId="3"/>
  </si>
  <si>
    <t>ろうそく小1本</t>
    <rPh sb="4" eb="5">
      <t>ショウ</t>
    </rPh>
    <rPh sb="6" eb="7">
      <t>ホン</t>
    </rPh>
    <phoneticPr fontId="3"/>
  </si>
  <si>
    <t>麻ひも（60m）</t>
    <rPh sb="0" eb="1">
      <t>アサ</t>
    </rPh>
    <phoneticPr fontId="3"/>
  </si>
  <si>
    <t>目玉（2個）</t>
    <rPh sb="0" eb="2">
      <t>メダマ</t>
    </rPh>
    <rPh sb="4" eb="5">
      <t>コ</t>
    </rPh>
    <phoneticPr fontId="3"/>
  </si>
  <si>
    <t>薪1束</t>
    <rPh sb="0" eb="1">
      <t>マキ</t>
    </rPh>
    <rPh sb="2" eb="3">
      <t>タバ</t>
    </rPh>
    <phoneticPr fontId="3"/>
  </si>
  <si>
    <t>200ml</t>
    <phoneticPr fontId="3"/>
  </si>
  <si>
    <t>牛乳・緑茶</t>
    <rPh sb="0" eb="2">
      <t>ギュウニュウ</t>
    </rPh>
    <rPh sb="3" eb="5">
      <t>リョクチャ</t>
    </rPh>
    <phoneticPr fontId="3"/>
  </si>
  <si>
    <t>ｵﾚﾝｼﾞｼﾞｭｰｽ、ｱｯﾌﾟﾙｼﾞｭｰｽ</t>
    <phoneticPr fontId="3"/>
  </si>
  <si>
    <t>ｶｽﾀｰﾄﾞﾌﾟﾘﾝ・青りんごｾﾞﾘｰ</t>
    <rPh sb="11" eb="12">
      <t>アオ</t>
    </rPh>
    <phoneticPr fontId="3"/>
  </si>
  <si>
    <t>アイス</t>
    <phoneticPr fontId="3"/>
  </si>
  <si>
    <t>店頭販売品</t>
    <rPh sb="0" eb="2">
      <t>テントウ</t>
    </rPh>
    <rPh sb="2" eb="4">
      <t>ハンバイ</t>
    </rPh>
    <rPh sb="4" eb="5">
      <t>ヒン</t>
    </rPh>
    <phoneticPr fontId="3"/>
  </si>
  <si>
    <t>補助食・飲み物等</t>
    <rPh sb="0" eb="2">
      <t>ホジョ</t>
    </rPh>
    <rPh sb="2" eb="3">
      <t>ショク</t>
    </rPh>
    <rPh sb="4" eb="5">
      <t>ノ</t>
    </rPh>
    <rPh sb="6" eb="7">
      <t>モノ</t>
    </rPh>
    <rPh sb="7" eb="8">
      <t>ナド</t>
    </rPh>
    <phoneticPr fontId="3"/>
  </si>
  <si>
    <t>アクエリアス</t>
    <phoneticPr fontId="3"/>
  </si>
  <si>
    <t>ミネラルウォーター</t>
    <phoneticPr fontId="3"/>
  </si>
  <si>
    <t>ロックアイス（1.0kg）</t>
    <phoneticPr fontId="3"/>
  </si>
  <si>
    <t>ゴミ袋（45L)</t>
    <phoneticPr fontId="3"/>
  </si>
  <si>
    <t>処理代含む</t>
    <phoneticPr fontId="3"/>
  </si>
  <si>
    <t>280ml　パウチ</t>
    <phoneticPr fontId="3"/>
  </si>
  <si>
    <t>500ml</t>
    <phoneticPr fontId="3"/>
  </si>
  <si>
    <t>500ml</t>
    <phoneticPr fontId="3"/>
  </si>
  <si>
    <t>晴天時
数</t>
    <rPh sb="0" eb="3">
      <t>セイテンジ</t>
    </rPh>
    <rPh sb="4" eb="5">
      <t>カズ</t>
    </rPh>
    <phoneticPr fontId="3"/>
  </si>
  <si>
    <t>雨天時
数</t>
    <rPh sb="0" eb="2">
      <t>ウテン</t>
    </rPh>
    <rPh sb="2" eb="3">
      <t>ジ</t>
    </rPh>
    <rPh sb="4" eb="5">
      <t>スウ</t>
    </rPh>
    <phoneticPr fontId="3"/>
  </si>
  <si>
    <t>晴天時
小計</t>
    <rPh sb="0" eb="2">
      <t>セイテン</t>
    </rPh>
    <rPh sb="2" eb="3">
      <t>ジ</t>
    </rPh>
    <rPh sb="4" eb="6">
      <t>ショウケイ</t>
    </rPh>
    <phoneticPr fontId="3"/>
  </si>
  <si>
    <t>雨天時
小計</t>
    <rPh sb="0" eb="2">
      <t>ウテン</t>
    </rPh>
    <rPh sb="2" eb="3">
      <t>ジ</t>
    </rPh>
    <rPh sb="4" eb="6">
      <t>ショウケイ</t>
    </rPh>
    <phoneticPr fontId="3"/>
  </si>
  <si>
    <t>晴　天　時　小　計</t>
    <rPh sb="0" eb="1">
      <t>ハレ</t>
    </rPh>
    <rPh sb="2" eb="3">
      <t>テン</t>
    </rPh>
    <rPh sb="4" eb="5">
      <t>ジ</t>
    </rPh>
    <rPh sb="6" eb="7">
      <t>ショウ</t>
    </rPh>
    <rPh sb="8" eb="9">
      <t>ケイ</t>
    </rPh>
    <phoneticPr fontId="3"/>
  </si>
  <si>
    <t>雨　天　時　小　計</t>
    <rPh sb="0" eb="1">
      <t>アメ</t>
    </rPh>
    <rPh sb="2" eb="3">
      <t>テン</t>
    </rPh>
    <rPh sb="4" eb="5">
      <t>ジ</t>
    </rPh>
    <rPh sb="6" eb="7">
      <t>ショウ</t>
    </rPh>
    <rPh sb="8" eb="9">
      <t>ケイ</t>
    </rPh>
    <phoneticPr fontId="3"/>
  </si>
  <si>
    <t>（10月～3月のみ）5人単位で申込</t>
    <rPh sb="3" eb="4">
      <t>ガツ</t>
    </rPh>
    <rPh sb="6" eb="7">
      <t>ガツ</t>
    </rPh>
    <rPh sb="11" eb="12">
      <t>ニン</t>
    </rPh>
    <rPh sb="12" eb="14">
      <t>タンイ</t>
    </rPh>
    <rPh sb="15" eb="17">
      <t>モウシコミ</t>
    </rPh>
    <phoneticPr fontId="3"/>
  </si>
  <si>
    <t>こちらから提出が必要な書類と時期を確認できます</t>
    <rPh sb="5" eb="7">
      <t>テイシュツ</t>
    </rPh>
    <rPh sb="14" eb="16">
      <t>ジキ</t>
    </rPh>
    <phoneticPr fontId="3"/>
  </si>
  <si>
    <t>野外炊飯の食材追加、補助食、飲料の注文をする</t>
    <rPh sb="0" eb="2">
      <t>ヤガイ</t>
    </rPh>
    <rPh sb="2" eb="4">
      <t>スイハン</t>
    </rPh>
    <rPh sb="5" eb="7">
      <t>ショクザイ</t>
    </rPh>
    <rPh sb="7" eb="9">
      <t>ツイカ</t>
    </rPh>
    <rPh sb="10" eb="12">
      <t>ホジョ</t>
    </rPh>
    <rPh sb="12" eb="13">
      <t>ショク</t>
    </rPh>
    <rPh sb="14" eb="16">
      <t>インリョウ</t>
    </rPh>
    <rPh sb="17" eb="19">
      <t>チュウモン</t>
    </rPh>
    <phoneticPr fontId="3"/>
  </si>
  <si>
    <t>③該当の書類をシートタブで確認し、事前提出と当日ご持参をお願いします</t>
    <rPh sb="1" eb="3">
      <t>ガイトウ</t>
    </rPh>
    <rPh sb="4" eb="6">
      <t>ショルイ</t>
    </rPh>
    <rPh sb="13" eb="15">
      <t>カクニン</t>
    </rPh>
    <rPh sb="17" eb="19">
      <t>ジゼン</t>
    </rPh>
    <rPh sb="19" eb="21">
      <t>テイシュツ</t>
    </rPh>
    <rPh sb="22" eb="24">
      <t>トウジツ</t>
    </rPh>
    <rPh sb="25" eb="27">
      <t>ジサン</t>
    </rPh>
    <rPh sb="29" eb="30">
      <t>ネガ</t>
    </rPh>
    <phoneticPr fontId="3"/>
  </si>
  <si>
    <t>①次の項目を確認し、右のチェック欄で「はい」「いいえ」を選択してください</t>
    <rPh sb="1" eb="2">
      <t>ツギ</t>
    </rPh>
    <rPh sb="3" eb="5">
      <t>コウモク</t>
    </rPh>
    <rPh sb="6" eb="8">
      <t>カクニン</t>
    </rPh>
    <rPh sb="10" eb="11">
      <t>ミギ</t>
    </rPh>
    <rPh sb="16" eb="17">
      <t>ラン</t>
    </rPh>
    <rPh sb="28" eb="30">
      <t>センタク</t>
    </rPh>
    <phoneticPr fontId="3"/>
  </si>
  <si>
    <t>〒747－0342　山口県山口市徳地船路668</t>
    <phoneticPr fontId="3"/>
  </si>
  <si>
    <t>目次へ</t>
    <rPh sb="0" eb="2">
      <t>モクジ</t>
    </rPh>
    <phoneticPr fontId="3"/>
  </si>
  <si>
    <t>目次へ</t>
    <phoneticPr fontId="3"/>
  </si>
  <si>
    <t>目次へ</t>
    <phoneticPr fontId="3"/>
  </si>
  <si>
    <t>利用申込書へ</t>
    <rPh sb="0" eb="5">
      <t>リヨウモウシコミショ</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</si>
  <si>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『２ヵ月前までに提出』</t>
    </r>
    <r>
      <rPr>
        <u/>
        <sz val="10"/>
        <color theme="1"/>
        <rFont val="ＭＳ Ｐゴシック"/>
        <family val="3"/>
        <charset val="128"/>
        <scheme val="minor"/>
      </rPr>
      <t>が必要です</t>
    </r>
    <rPh sb="4" eb="6">
      <t>ショルイ</t>
    </rPh>
    <rPh sb="10" eb="11">
      <t>ゲツ</t>
    </rPh>
    <rPh sb="11" eb="12">
      <t>マエ</t>
    </rPh>
    <rPh sb="15" eb="17">
      <t>テイシュツ</t>
    </rPh>
    <rPh sb="19" eb="21">
      <t>ヒツヨウ</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</si>
  <si>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『１ヵ月前までに提出』</t>
    </r>
    <r>
      <rPr>
        <u/>
        <sz val="10"/>
        <color theme="1"/>
        <rFont val="ＭＳ Ｐゴシック"/>
        <family val="3"/>
        <charset val="128"/>
        <scheme val="minor"/>
      </rPr>
      <t>が必要です</t>
    </r>
    <rPh sb="4" eb="6">
      <t>ショルイ</t>
    </rPh>
    <rPh sb="10" eb="11">
      <t>ゲツ</t>
    </rPh>
    <rPh sb="11" eb="12">
      <t>マエ</t>
    </rPh>
    <rPh sb="15" eb="17">
      <t>テイシュツ</t>
    </rPh>
    <rPh sb="19" eb="21">
      <t>ヒツヨウ</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</si>
  <si>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『２週間前までに提出』</t>
    </r>
    <r>
      <rPr>
        <u/>
        <sz val="10"/>
        <color theme="1"/>
        <rFont val="ＭＳ Ｐゴシック"/>
        <family val="3"/>
        <charset val="128"/>
        <scheme val="minor"/>
      </rPr>
      <t>が必要です</t>
    </r>
    <rPh sb="4" eb="6">
      <t>ショルイ</t>
    </rPh>
    <rPh sb="9" eb="11">
      <t>シュウカン</t>
    </rPh>
    <rPh sb="11" eb="12">
      <t>マエ</t>
    </rPh>
    <rPh sb="15" eb="17">
      <t>テイシュツ</t>
    </rPh>
    <rPh sb="19" eb="21">
      <t>ヒツヨウ</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</si>
  <si>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『当日ご持参』</t>
    </r>
    <r>
      <rPr>
        <u/>
        <sz val="10"/>
        <color theme="1"/>
        <rFont val="ＭＳ Ｐゴシック"/>
        <family val="3"/>
        <charset val="128"/>
        <scheme val="minor"/>
      </rPr>
      <t>ください</t>
    </r>
    <rPh sb="4" eb="6">
      <t>ショルイ</t>
    </rPh>
    <rPh sb="8" eb="10">
      <t>トウジツ</t>
    </rPh>
    <rPh sb="11" eb="13">
      <t>ジサン</t>
    </rPh>
    <phoneticPr fontId="3"/>
  </si>
  <si>
    <t>本所バスの運行を事前に依頼している</t>
    <rPh sb="0" eb="2">
      <t>ホンショ</t>
    </rPh>
    <rPh sb="5" eb="7">
      <t>ウンコウ</t>
    </rPh>
    <rPh sb="8" eb="10">
      <t>ジゼン</t>
    </rPh>
    <rPh sb="11" eb="13">
      <t>イライ</t>
    </rPh>
    <phoneticPr fontId="3"/>
  </si>
  <si>
    <t>②以下に表示された書類が必要書類です（表示された文字をクリック！）</t>
    <rPh sb="1" eb="3">
      <t>イカ</t>
    </rPh>
    <rPh sb="4" eb="6">
      <t>ヒョウジ</t>
    </rPh>
    <rPh sb="9" eb="11">
      <t>ショルイ</t>
    </rPh>
    <rPh sb="12" eb="14">
      <t>ヒツヨウ</t>
    </rPh>
    <rPh sb="14" eb="16">
      <t>ショルイ</t>
    </rPh>
    <rPh sb="19" eb="21">
      <t>ヒョウジ</t>
    </rPh>
    <rPh sb="24" eb="26">
      <t>モジ</t>
    </rPh>
    <phoneticPr fontId="3"/>
  </si>
  <si>
    <r>
      <t>この書類は，事前に「</t>
    </r>
    <r>
      <rPr>
        <b/>
        <sz val="11"/>
        <color rgb="FFFF0000"/>
        <rFont val="ＭＳ Ｐゴシック"/>
        <family val="3"/>
        <charset val="128"/>
        <scheme val="minor"/>
      </rPr>
      <t>本所バス</t>
    </r>
    <r>
      <rPr>
        <b/>
        <sz val="11"/>
        <rFont val="ＭＳ Ｐゴシック"/>
        <family val="3"/>
        <charset val="128"/>
        <scheme val="minor"/>
      </rPr>
      <t>の申込をした団体」が2ヵ月前に提出するものです。</t>
    </r>
    <rPh sb="2" eb="4">
      <t>ショルイ</t>
    </rPh>
    <rPh sb="6" eb="8">
      <t>ジゼン</t>
    </rPh>
    <rPh sb="10" eb="12">
      <t>ホンショ</t>
    </rPh>
    <rPh sb="15" eb="17">
      <t>モウシコミ</t>
    </rPh>
    <rPh sb="20" eb="22">
      <t>ダンタイ</t>
    </rPh>
    <rPh sb="26" eb="27">
      <t>ゲツ</t>
    </rPh>
    <rPh sb="27" eb="28">
      <t>マエ</t>
    </rPh>
    <rPh sb="29" eb="31">
      <t>テイシュツ</t>
    </rPh>
    <phoneticPr fontId="3"/>
  </si>
  <si>
    <t>合計</t>
    <rPh sb="0" eb="2">
      <t>ゴウケイ</t>
    </rPh>
    <phoneticPr fontId="3"/>
  </si>
  <si>
    <t>入浴時間
 17：30～</t>
    <rPh sb="0" eb="2">
      <t>ニュウヨク</t>
    </rPh>
    <rPh sb="2" eb="4">
      <t>ジカン</t>
    </rPh>
    <phoneticPr fontId="3"/>
  </si>
  <si>
    <t>&lt;参考&gt;</t>
    <rPh sb="1" eb="3">
      <t>サンコウ</t>
    </rPh>
    <phoneticPr fontId="3"/>
  </si>
  <si>
    <t>除去</t>
    <rPh sb="0" eb="2">
      <t>ジョキョ</t>
    </rPh>
    <phoneticPr fontId="3"/>
  </si>
  <si>
    <t>「除去」</t>
    <rPh sb="1" eb="3">
      <t>ジョキョ</t>
    </rPh>
    <phoneticPr fontId="3"/>
  </si>
  <si>
    <t>食堂が，事前に，普通食からアレルギー食材を取り除いた食事を提供することを希望する。</t>
    <rPh sb="0" eb="2">
      <t>ショクドウ</t>
    </rPh>
    <rPh sb="4" eb="6">
      <t>ジゼン</t>
    </rPh>
    <rPh sb="8" eb="10">
      <t>フツウ</t>
    </rPh>
    <rPh sb="10" eb="11">
      <t>ショク</t>
    </rPh>
    <rPh sb="18" eb="20">
      <t>ショクザイ</t>
    </rPh>
    <rPh sb="21" eb="22">
      <t>ト</t>
    </rPh>
    <rPh sb="23" eb="24">
      <t>ノゾ</t>
    </rPh>
    <rPh sb="26" eb="28">
      <t>ショクジ</t>
    </rPh>
    <rPh sb="29" eb="31">
      <t>テイキョウ</t>
    </rPh>
    <rPh sb="36" eb="38">
      <t>キボウ</t>
    </rPh>
    <phoneticPr fontId="3"/>
  </si>
  <si>
    <t>麦茶</t>
    <rPh sb="0" eb="2">
      <t>ムギチャ</t>
    </rPh>
    <phoneticPr fontId="3"/>
  </si>
  <si>
    <t>麦茶　500ｍｌ</t>
    <rPh sb="0" eb="2">
      <t>ムギチャ</t>
    </rPh>
    <phoneticPr fontId="3"/>
  </si>
  <si>
    <t>食事注文票と一緒に必ず提出してください。数量及び活動利用日をご記入してください。
教材の受け取りは，食堂売店で行います。教材数の変更は随時可能です.</t>
    <phoneticPr fontId="3"/>
  </si>
  <si>
    <r>
      <t>ご利用の</t>
    </r>
    <r>
      <rPr>
        <b/>
        <u/>
        <sz val="12"/>
        <color theme="1"/>
        <rFont val="ＭＳ Ｐゴシック"/>
        <family val="3"/>
        <charset val="128"/>
        <scheme val="minor"/>
      </rPr>
      <t>２週間前までに</t>
    </r>
    <r>
      <rPr>
        <sz val="12"/>
        <color theme="1"/>
        <rFont val="ＭＳ Ｐゴシック"/>
        <family val="3"/>
        <charset val="128"/>
        <scheme val="minor"/>
      </rPr>
      <t>FAXかメールにてご提出ください。（※欄は，本所職員が記入します）
TAPの活動における参考にさせていただきます。ご協力ありがとうございました。
　　　　　　　　　　　　　　　　　　　　　　　　　　　　　　　　　FAX:0835-56-0130　Mail：tokuji-kikaku@niye.jp</t>
    </r>
    <rPh sb="1" eb="3">
      <t>リヨウ</t>
    </rPh>
    <rPh sb="5" eb="8">
      <t>シュウカンマエ</t>
    </rPh>
    <rPh sb="21" eb="23">
      <t>テイシュツ</t>
    </rPh>
    <rPh sb="30" eb="31">
      <t>ラン</t>
    </rPh>
    <rPh sb="33" eb="35">
      <t>ホンショ</t>
    </rPh>
    <rPh sb="35" eb="37">
      <t>ショクイン</t>
    </rPh>
    <rPh sb="38" eb="40">
      <t>キニュウ</t>
    </rPh>
    <rPh sb="49" eb="51">
      <t>カツドウ</t>
    </rPh>
    <rPh sb="55" eb="57">
      <t>サンコウ</t>
    </rPh>
    <rPh sb="69" eb="71">
      <t>キョウリョク</t>
    </rPh>
    <phoneticPr fontId="3"/>
  </si>
  <si>
    <r>
      <t>【お願い】
①　ご利用の</t>
    </r>
    <r>
      <rPr>
        <b/>
        <u/>
        <sz val="11"/>
        <color theme="1"/>
        <rFont val="ＭＳ Ｐゴシック"/>
        <family val="3"/>
        <charset val="128"/>
        <scheme val="minor"/>
      </rPr>
      <t>２週間前までに</t>
    </r>
    <r>
      <rPr>
        <sz val="11"/>
        <color theme="1"/>
        <rFont val="ＭＳ Ｐゴシック"/>
        <family val="3"/>
        <charset val="128"/>
        <scheme val="minor"/>
      </rPr>
      <t>ＦＡＸかメールにてご提出ください。（安全に活動していただくために作成をお願い
　 しています）
②　オリエンテーリング，ナイトウォークは当日，地図に活動範囲，立哨ポイントをご記入いただきます。
③　活動終了時には，貸出物品の返却とともに終了の報告を，事務室にてお願いいたします。</t>
    </r>
    <rPh sb="2" eb="3">
      <t>ネガ</t>
    </rPh>
    <rPh sb="9" eb="11">
      <t>リヨウ</t>
    </rPh>
    <rPh sb="13" eb="16">
      <t>シュウカンマエ</t>
    </rPh>
    <rPh sb="29" eb="31">
      <t>テイシュツ</t>
    </rPh>
    <rPh sb="37" eb="39">
      <t>アンゼン</t>
    </rPh>
    <rPh sb="40" eb="42">
      <t>カツドウ</t>
    </rPh>
    <rPh sb="51" eb="53">
      <t>サクセイ</t>
    </rPh>
    <rPh sb="55" eb="56">
      <t>ネガ</t>
    </rPh>
    <rPh sb="87" eb="89">
      <t>トウジツ</t>
    </rPh>
    <rPh sb="90" eb="92">
      <t>チズ</t>
    </rPh>
    <rPh sb="93" eb="95">
      <t>カツドウ</t>
    </rPh>
    <rPh sb="95" eb="97">
      <t>ハンイ</t>
    </rPh>
    <rPh sb="98" eb="100">
      <t>リッショウ</t>
    </rPh>
    <rPh sb="106" eb="108">
      <t>キニュウ</t>
    </rPh>
    <rPh sb="118" eb="120">
      <t>カツドウ</t>
    </rPh>
    <rPh sb="120" eb="122">
      <t>シュウリョウ</t>
    </rPh>
    <rPh sb="122" eb="123">
      <t>ジ</t>
    </rPh>
    <rPh sb="126" eb="128">
      <t>カシダシ</t>
    </rPh>
    <rPh sb="128" eb="130">
      <t>ブッピン</t>
    </rPh>
    <rPh sb="131" eb="133">
      <t>ヘンキャク</t>
    </rPh>
    <rPh sb="137" eb="139">
      <t>シュウリョウ</t>
    </rPh>
    <rPh sb="140" eb="142">
      <t>ホウコク</t>
    </rPh>
    <rPh sb="144" eb="147">
      <t>ジムシツ</t>
    </rPh>
    <rPh sb="150" eb="151">
      <t>ネガ</t>
    </rPh>
    <phoneticPr fontId="3"/>
  </si>
  <si>
    <t>利用者人数</t>
    <rPh sb="0" eb="2">
      <t>リヨウ</t>
    </rPh>
    <rPh sb="2" eb="3">
      <t>シャ</t>
    </rPh>
    <rPh sb="3" eb="5">
      <t>ニンズウ</t>
    </rPh>
    <phoneticPr fontId="3"/>
  </si>
  <si>
    <t>自然の家→請求分</t>
    <rPh sb="0" eb="2">
      <t>シゼン</t>
    </rPh>
    <rPh sb="3" eb="4">
      <t>イエ</t>
    </rPh>
    <rPh sb="5" eb="7">
      <t>セイキュウ</t>
    </rPh>
    <rPh sb="7" eb="8">
      <t>ブン</t>
    </rPh>
    <phoneticPr fontId="3"/>
  </si>
  <si>
    <r>
      <t xml:space="preserve"> </t>
    </r>
    <r>
      <rPr>
        <b/>
        <sz val="11"/>
        <color theme="1"/>
        <rFont val="ＭＳ Ｐゴシック"/>
        <family val="3"/>
        <charset val="128"/>
        <scheme val="minor"/>
      </rPr>
      <t>請求書</t>
    </r>
    <r>
      <rPr>
        <b/>
        <sz val="10"/>
        <color theme="1"/>
        <rFont val="ＭＳ Ｐゴシック"/>
        <family val="3"/>
        <charset val="128"/>
        <scheme val="minor"/>
      </rPr>
      <t>を</t>
    </r>
    <r>
      <rPr>
        <b/>
        <sz val="11"/>
        <color theme="1"/>
        <rFont val="ＭＳ Ｐゴシック"/>
        <family val="3"/>
        <charset val="128"/>
        <scheme val="minor"/>
      </rPr>
      <t>分ける</t>
    </r>
    <r>
      <rPr>
        <sz val="9"/>
        <color theme="1"/>
        <rFont val="ＭＳ Ｐゴシック"/>
        <family val="3"/>
        <charset val="128"/>
        <scheme val="minor"/>
      </rPr>
      <t>（</t>
    </r>
    <r>
      <rPr>
        <b/>
        <sz val="11"/>
        <color theme="1"/>
        <rFont val="ＭＳ Ｐゴシック"/>
        <family val="3"/>
        <charset val="128"/>
        <scheme val="minor"/>
      </rPr>
      <t>裏面</t>
    </r>
    <r>
      <rPr>
        <sz val="9"/>
        <color theme="1"/>
        <rFont val="ＭＳ Ｐゴシック"/>
        <family val="3"/>
        <charset val="128"/>
        <scheme val="minor"/>
      </rPr>
      <t>にご記入ください）</t>
    </r>
    <rPh sb="1" eb="4">
      <t>セイキュウショ</t>
    </rPh>
    <rPh sb="5" eb="6">
      <t>ワ</t>
    </rPh>
    <rPh sb="9" eb="11">
      <t>リメン</t>
    </rPh>
    <rPh sb="13" eb="15">
      <t>キニュウ</t>
    </rPh>
    <phoneticPr fontId="3"/>
  </si>
  <si>
    <r>
      <t xml:space="preserve"> </t>
    </r>
    <r>
      <rPr>
        <b/>
        <sz val="11"/>
        <color theme="1"/>
        <rFont val="ＭＳ Ｐゴシック"/>
        <family val="3"/>
        <charset val="128"/>
        <scheme val="minor"/>
      </rPr>
      <t>請求書</t>
    </r>
    <r>
      <rPr>
        <b/>
        <sz val="10"/>
        <color theme="1"/>
        <rFont val="ＭＳ Ｐゴシック"/>
        <family val="3"/>
        <charset val="128"/>
        <scheme val="minor"/>
      </rPr>
      <t>を</t>
    </r>
    <r>
      <rPr>
        <b/>
        <sz val="11"/>
        <color theme="1"/>
        <rFont val="ＭＳ Ｐゴシック"/>
        <family val="3"/>
        <charset val="128"/>
        <scheme val="minor"/>
      </rPr>
      <t>分けない</t>
    </r>
    <r>
      <rPr>
        <b/>
        <sz val="9"/>
        <color theme="1"/>
        <rFont val="ＭＳ Ｐゴシック"/>
        <family val="3"/>
        <charset val="128"/>
        <scheme val="minor"/>
      </rPr>
      <t>（</t>
    </r>
    <r>
      <rPr>
        <sz val="11"/>
        <color theme="1"/>
        <rFont val="ＭＳ Ｐゴシック"/>
        <family val="3"/>
        <charset val="128"/>
        <scheme val="minor"/>
      </rPr>
      <t>下表</t>
    </r>
    <r>
      <rPr>
        <sz val="9"/>
        <color theme="1"/>
        <rFont val="ＭＳ Ｐゴシック"/>
        <family val="3"/>
        <charset val="128"/>
        <scheme val="minor"/>
      </rPr>
      <t>にご記入ください）</t>
    </r>
    <rPh sb="1" eb="4">
      <t>セイキュウショ</t>
    </rPh>
    <rPh sb="5" eb="6">
      <t>ワ</t>
    </rPh>
    <rPh sb="10" eb="12">
      <t>カヒョウ</t>
    </rPh>
    <rPh sb="14" eb="16">
      <t>キニュウ</t>
    </rPh>
    <phoneticPr fontId="3"/>
  </si>
  <si>
    <r>
      <t>①請求書宛名</t>
    </r>
    <r>
      <rPr>
        <sz val="9"/>
        <color theme="1"/>
        <rFont val="ＭＳ Ｐゴシック"/>
        <family val="3"/>
        <charset val="128"/>
        <scheme val="minor"/>
      </rPr>
      <t>（団体名と異なる場合のみ記入）</t>
    </r>
    <rPh sb="1" eb="4">
      <t>セイキュウショ</t>
    </rPh>
    <rPh sb="4" eb="6">
      <t>アテナ</t>
    </rPh>
    <rPh sb="7" eb="9">
      <t>ダンタイ</t>
    </rPh>
    <rPh sb="9" eb="10">
      <t>メイ</t>
    </rPh>
    <rPh sb="11" eb="12">
      <t>コト</t>
    </rPh>
    <rPh sb="14" eb="16">
      <t>バアイ</t>
    </rPh>
    <rPh sb="18" eb="20">
      <t>キニュウ</t>
    </rPh>
    <phoneticPr fontId="3"/>
  </si>
  <si>
    <r>
      <t>入所</t>
    </r>
    <r>
      <rPr>
        <b/>
        <sz val="10"/>
        <color rgb="FFFF0000"/>
        <rFont val="ＭＳ Ｐゴシック"/>
        <family val="3"/>
        <charset val="128"/>
        <scheme val="minor"/>
      </rPr>
      <t>前</t>
    </r>
    <r>
      <rPr>
        <sz val="10"/>
        <color rgb="FFFF0000"/>
        <rFont val="ＭＳ Ｐゴシック"/>
        <family val="3"/>
        <charset val="128"/>
        <scheme val="minor"/>
      </rPr>
      <t>に変更がありましたら、提出時に朱書き修正してください</t>
    </r>
    <rPh sb="2" eb="3">
      <t>マエ</t>
    </rPh>
    <phoneticPr fontId="3"/>
  </si>
  <si>
    <t>)ｸﾞﾙｰﾌﾟ</t>
    <phoneticPr fontId="3"/>
  </si>
  <si>
    <r>
      <t xml:space="preserve"> 大学</t>
    </r>
    <r>
      <rPr>
        <sz val="9"/>
        <rFont val="ＭＳ Ｐゴシック"/>
        <family val="3"/>
        <charset val="128"/>
        <scheme val="minor"/>
      </rPr>
      <t>・</t>
    </r>
    <r>
      <rPr>
        <sz val="10"/>
        <rFont val="ＭＳ Ｐゴシック"/>
        <family val="3"/>
        <charset val="128"/>
        <scheme val="minor"/>
      </rPr>
      <t>短大</t>
    </r>
    <r>
      <rPr>
        <sz val="9"/>
        <rFont val="ＭＳ Ｐゴシック"/>
        <family val="3"/>
        <charset val="128"/>
        <scheme val="minor"/>
      </rPr>
      <t>・</t>
    </r>
    <r>
      <rPr>
        <sz val="10"/>
        <rFont val="ＭＳ Ｐゴシック"/>
        <family val="3"/>
        <charset val="128"/>
        <scheme val="minor"/>
      </rPr>
      <t>高等専門学校生</t>
    </r>
    <rPh sb="1" eb="3">
      <t>ダイガク</t>
    </rPh>
    <rPh sb="4" eb="6">
      <t>タンダイ</t>
    </rPh>
    <rPh sb="7" eb="9">
      <t>コウトウ</t>
    </rPh>
    <rPh sb="9" eb="11">
      <t>センモン</t>
    </rPh>
    <rPh sb="11" eb="14">
      <t>ガッコウセイ</t>
    </rPh>
    <phoneticPr fontId="4"/>
  </si>
  <si>
    <r>
      <t>入所</t>
    </r>
    <r>
      <rPr>
        <b/>
        <sz val="10"/>
        <color theme="1"/>
        <rFont val="ＭＳ Ｐゴシック"/>
        <family val="3"/>
        <charset val="128"/>
        <scheme val="minor"/>
      </rPr>
      <t>期間中</t>
    </r>
    <r>
      <rPr>
        <sz val="10"/>
        <color theme="1"/>
        <rFont val="ＭＳ Ｐゴシック"/>
        <family val="3"/>
        <charset val="128"/>
        <scheme val="minor"/>
      </rPr>
      <t>に人数の変更がありましたら、事務室にお知らせください</t>
    </r>
    <rPh sb="2" eb="4">
      <t>キカン</t>
    </rPh>
    <rPh sb="4" eb="5">
      <t>ナカ</t>
    </rPh>
    <rPh sb="6" eb="8">
      <t>ニンズウ</t>
    </rPh>
    <rPh sb="9" eb="11">
      <t>ヘンコウ</t>
    </rPh>
    <rPh sb="19" eb="22">
      <t>ジムシツ</t>
    </rPh>
    <rPh sb="24" eb="25">
      <t>シ</t>
    </rPh>
    <phoneticPr fontId="3"/>
  </si>
  <si>
    <t>有 ・ 無</t>
    <rPh sb="0" eb="1">
      <t>ア</t>
    </rPh>
    <rPh sb="4" eb="5">
      <t>ナ</t>
    </rPh>
    <phoneticPr fontId="3"/>
  </si>
  <si>
    <r>
      <t xml:space="preserve"> </t>
    </r>
    <r>
      <rPr>
        <sz val="10"/>
        <rFont val="ＭＳ Ｐゴシック"/>
        <family val="3"/>
        <charset val="128"/>
        <scheme val="minor"/>
      </rPr>
      <t>指導者</t>
    </r>
    <r>
      <rPr>
        <sz val="9"/>
        <rFont val="ＭＳ Ｐゴシック"/>
        <family val="3"/>
        <charset val="128"/>
        <scheme val="minor"/>
      </rPr>
      <t>（引率者含む）</t>
    </r>
    <rPh sb="1" eb="4">
      <t>シドウシャ</t>
    </rPh>
    <rPh sb="5" eb="7">
      <t>インソツ</t>
    </rPh>
    <rPh sb="7" eb="8">
      <t>シャ</t>
    </rPh>
    <rPh sb="8" eb="9">
      <t>フク</t>
    </rPh>
    <phoneticPr fontId="3"/>
  </si>
  <si>
    <t>ｺﾝﾋﾞﾆ払いは請求書1枚につき140円の手数料がかかります</t>
    <phoneticPr fontId="3"/>
  </si>
  <si>
    <t>銀行振込手数料はご負担ください</t>
    <rPh sb="0" eb="2">
      <t>ギンコウ</t>
    </rPh>
    <rPh sb="2" eb="4">
      <t>フリコミ</t>
    </rPh>
    <rPh sb="4" eb="7">
      <t>テスウリョウ</t>
    </rPh>
    <rPh sb="9" eb="11">
      <t>フタン</t>
    </rPh>
    <phoneticPr fontId="3"/>
  </si>
  <si>
    <t>三菱UFJ銀行振込</t>
    <rPh sb="0" eb="2">
      <t>ミツビシ</t>
    </rPh>
    <rPh sb="5" eb="7">
      <t>ギンコウ</t>
    </rPh>
    <rPh sb="7" eb="9">
      <t>フリコミ</t>
    </rPh>
    <phoneticPr fontId="3"/>
  </si>
  <si>
    <t>食堂食数</t>
    <rPh sb="0" eb="2">
      <t>ショクドウ</t>
    </rPh>
    <rPh sb="2" eb="3">
      <t>ショク</t>
    </rPh>
    <rPh sb="3" eb="4">
      <t>スウ</t>
    </rPh>
    <phoneticPr fontId="3"/>
  </si>
  <si>
    <r>
      <t xml:space="preserve"> 食堂食の</t>
    </r>
    <r>
      <rPr>
        <b/>
        <u/>
        <sz val="12"/>
        <color theme="1"/>
        <rFont val="ＭＳ Ｐゴシック"/>
        <family val="3"/>
        <scheme val="minor"/>
      </rPr>
      <t>最終確定数</t>
    </r>
    <r>
      <rPr>
        <sz val="11"/>
        <color theme="1"/>
        <rFont val="ＭＳ Ｐゴシック"/>
        <family val="2"/>
        <charset val="128"/>
        <scheme val="minor"/>
      </rPr>
      <t>をご記載ください</t>
    </r>
    <r>
      <rPr>
        <sz val="9"/>
        <color theme="1"/>
        <rFont val="ＭＳ Ｐゴシック"/>
        <family val="3"/>
        <charset val="128"/>
        <scheme val="minor"/>
      </rPr>
      <t>（学校団体等でのバス運転手、カメラマン等を含む）</t>
    </r>
    <rPh sb="1" eb="3">
      <t>ショクドウ</t>
    </rPh>
    <rPh sb="3" eb="4">
      <t>ショク</t>
    </rPh>
    <rPh sb="5" eb="7">
      <t>サイシュウ</t>
    </rPh>
    <rPh sb="7" eb="9">
      <t>カクテイ</t>
    </rPh>
    <rPh sb="9" eb="10">
      <t>スウ</t>
    </rPh>
    <rPh sb="12" eb="14">
      <t>キサイ</t>
    </rPh>
    <rPh sb="19" eb="21">
      <t>ガッコウ</t>
    </rPh>
    <rPh sb="21" eb="23">
      <t>ダンタイ</t>
    </rPh>
    <rPh sb="23" eb="24">
      <t>トウ</t>
    </rPh>
    <rPh sb="28" eb="31">
      <t>ウンテンシュ</t>
    </rPh>
    <rPh sb="37" eb="38">
      <t>トウ</t>
    </rPh>
    <rPh sb="39" eb="40">
      <t>フク</t>
    </rPh>
    <phoneticPr fontId="3"/>
  </si>
  <si>
    <r>
      <t>食堂</t>
    </r>
    <r>
      <rPr>
        <b/>
        <sz val="12"/>
        <color rgb="FFFF0000"/>
        <rFont val="ＭＳ Ｐゴシック"/>
        <family val="3"/>
        <charset val="128"/>
        <scheme val="minor"/>
      </rPr>
      <t>→請求分</t>
    </r>
    <rPh sb="0" eb="2">
      <t>ショクドウ</t>
    </rPh>
    <phoneticPr fontId="3"/>
  </si>
  <si>
    <t>月 / 日</t>
    <rPh sb="0" eb="1">
      <t>ツキ</t>
    </rPh>
    <rPh sb="4" eb="5">
      <t>ニチ</t>
    </rPh>
    <phoneticPr fontId="3"/>
  </si>
  <si>
    <r>
      <rPr>
        <b/>
        <sz val="11"/>
        <color theme="1"/>
        <rFont val="ＭＳ Ｐゴシック"/>
        <family val="3"/>
        <charset val="128"/>
        <scheme val="minor"/>
      </rPr>
      <t xml:space="preserve"> 請求書</t>
    </r>
    <r>
      <rPr>
        <b/>
        <sz val="10"/>
        <color theme="1"/>
        <rFont val="ＭＳ Ｐゴシック"/>
        <family val="3"/>
        <charset val="128"/>
        <scheme val="minor"/>
      </rPr>
      <t>を</t>
    </r>
    <r>
      <rPr>
        <b/>
        <sz val="11"/>
        <color theme="1"/>
        <rFont val="ＭＳ Ｐゴシック"/>
        <family val="3"/>
        <charset val="128"/>
        <scheme val="minor"/>
      </rPr>
      <t>分ける</t>
    </r>
    <r>
      <rPr>
        <sz val="9"/>
        <color theme="1"/>
        <rFont val="ＭＳ Ｐゴシック"/>
        <family val="3"/>
        <charset val="128"/>
        <scheme val="minor"/>
      </rPr>
      <t>（下表に内訳をご記入ください）</t>
    </r>
    <rPh sb="1" eb="4">
      <t>セイキュウショ</t>
    </rPh>
    <rPh sb="5" eb="6">
      <t>ワ</t>
    </rPh>
    <rPh sb="9" eb="10">
      <t>シタ</t>
    </rPh>
    <rPh sb="10" eb="11">
      <t>ヒョウ</t>
    </rPh>
    <rPh sb="12" eb="14">
      <t>ウチワケ</t>
    </rPh>
    <rPh sb="16" eb="18">
      <t>キニュウ</t>
    </rPh>
    <phoneticPr fontId="3"/>
  </si>
  <si>
    <t>支払方法</t>
    <rPh sb="0" eb="2">
      <t>シハラ</t>
    </rPh>
    <rPh sb="2" eb="4">
      <t>ホウホウ</t>
    </rPh>
    <phoneticPr fontId="3"/>
  </si>
  <si>
    <r>
      <t>①</t>
    </r>
    <r>
      <rPr>
        <b/>
        <sz val="11"/>
        <color theme="1"/>
        <rFont val="ＭＳ Ｐゴシック"/>
        <family val="3"/>
        <charset val="128"/>
        <scheme val="minor"/>
      </rPr>
      <t>【１枚目】</t>
    </r>
    <r>
      <rPr>
        <sz val="11"/>
        <color theme="1"/>
        <rFont val="ＭＳ Ｐゴシック"/>
        <family val="2"/>
        <charset val="128"/>
        <scheme val="minor"/>
      </rPr>
      <t>請求書宛名</t>
    </r>
    <rPh sb="3" eb="5">
      <t>マイメ</t>
    </rPh>
    <rPh sb="6" eb="9">
      <t>セイキュウショ</t>
    </rPh>
    <rPh sb="9" eb="11">
      <t>アテナ</t>
    </rPh>
    <phoneticPr fontId="3"/>
  </si>
  <si>
    <r>
      <t>①</t>
    </r>
    <r>
      <rPr>
        <b/>
        <sz val="11"/>
        <color theme="1"/>
        <rFont val="ＭＳ Ｐゴシック"/>
        <family val="3"/>
        <charset val="128"/>
        <scheme val="minor"/>
      </rPr>
      <t>【２枚目】</t>
    </r>
    <r>
      <rPr>
        <sz val="11"/>
        <color theme="1"/>
        <rFont val="ＭＳ Ｐゴシック"/>
        <family val="2"/>
        <charset val="128"/>
        <scheme val="minor"/>
      </rPr>
      <t>請求書宛名</t>
    </r>
    <rPh sb="3" eb="5">
      <t>マイメ</t>
    </rPh>
    <rPh sb="6" eb="9">
      <t>セイキュウショ</t>
    </rPh>
    <rPh sb="9" eb="11">
      <t>アテナ</t>
    </rPh>
    <phoneticPr fontId="3"/>
  </si>
  <si>
    <r>
      <t>①</t>
    </r>
    <r>
      <rPr>
        <b/>
        <sz val="11"/>
        <color theme="1"/>
        <rFont val="ＭＳ Ｐゴシック"/>
        <family val="3"/>
        <charset val="128"/>
        <scheme val="minor"/>
      </rPr>
      <t>【３枚目】</t>
    </r>
    <r>
      <rPr>
        <sz val="11"/>
        <color theme="1"/>
        <rFont val="ＭＳ Ｐゴシック"/>
        <family val="2"/>
        <charset val="128"/>
        <scheme val="minor"/>
      </rPr>
      <t>請求書宛名</t>
    </r>
    <rPh sb="3" eb="5">
      <t>マイメ</t>
    </rPh>
    <rPh sb="6" eb="9">
      <t>セイキュウショ</t>
    </rPh>
    <rPh sb="9" eb="11">
      <t>アテナ</t>
    </rPh>
    <phoneticPr fontId="3"/>
  </si>
  <si>
    <r>
      <t>①</t>
    </r>
    <r>
      <rPr>
        <b/>
        <sz val="11"/>
        <color theme="1"/>
        <rFont val="ＭＳ Ｐゴシック"/>
        <family val="3"/>
        <charset val="128"/>
        <scheme val="minor"/>
      </rPr>
      <t>【４枚目】</t>
    </r>
    <r>
      <rPr>
        <sz val="11"/>
        <color theme="1"/>
        <rFont val="ＭＳ Ｐゴシック"/>
        <family val="2"/>
        <charset val="128"/>
        <scheme val="minor"/>
      </rPr>
      <t>請求書宛名</t>
    </r>
    <rPh sb="3" eb="5">
      <t>マイメ</t>
    </rPh>
    <rPh sb="6" eb="9">
      <t>セイキュウショ</t>
    </rPh>
    <rPh sb="9" eb="11">
      <t>アテナ</t>
    </rPh>
    <phoneticPr fontId="3"/>
  </si>
  <si>
    <r>
      <t>①</t>
    </r>
    <r>
      <rPr>
        <b/>
        <sz val="11"/>
        <color theme="1"/>
        <rFont val="ＭＳ Ｐゴシック"/>
        <family val="3"/>
        <charset val="128"/>
        <scheme val="minor"/>
      </rPr>
      <t>【５枚目】</t>
    </r>
    <r>
      <rPr>
        <sz val="11"/>
        <color theme="1"/>
        <rFont val="ＭＳ Ｐゴシック"/>
        <family val="2"/>
        <charset val="128"/>
        <scheme val="minor"/>
      </rPr>
      <t>請求書宛名</t>
    </r>
    <rPh sb="3" eb="5">
      <t>マイメ</t>
    </rPh>
    <rPh sb="6" eb="9">
      <t>セイキュウショ</t>
    </rPh>
    <rPh sb="9" eb="11">
      <t>アテナ</t>
    </rPh>
    <phoneticPr fontId="3"/>
  </si>
  <si>
    <r>
      <t>①</t>
    </r>
    <r>
      <rPr>
        <b/>
        <sz val="11"/>
        <color theme="1"/>
        <rFont val="ＭＳ Ｐゴシック"/>
        <family val="3"/>
        <charset val="128"/>
        <scheme val="minor"/>
      </rPr>
      <t>【６枚目】</t>
    </r>
    <r>
      <rPr>
        <sz val="11"/>
        <color theme="1"/>
        <rFont val="ＭＳ Ｐゴシック"/>
        <family val="2"/>
        <charset val="128"/>
        <scheme val="minor"/>
      </rPr>
      <t>請求書宛名</t>
    </r>
    <rPh sb="3" eb="5">
      <t>マイメ</t>
    </rPh>
    <rPh sb="6" eb="9">
      <t>セイキュウショ</t>
    </rPh>
    <rPh sb="9" eb="11">
      <t>アテナ</t>
    </rPh>
    <phoneticPr fontId="3"/>
  </si>
  <si>
    <t>※ｺﾝﾋﾞﾆ払いは請求書1枚につき140円の手数料がかかります</t>
    <rPh sb="6" eb="7">
      <t>ハラ</t>
    </rPh>
    <rPh sb="9" eb="12">
      <t>セイキュウショ</t>
    </rPh>
    <rPh sb="13" eb="14">
      <t>マイ</t>
    </rPh>
    <rPh sb="20" eb="21">
      <t>エン</t>
    </rPh>
    <rPh sb="22" eb="25">
      <t>テスウリョウ</t>
    </rPh>
    <phoneticPr fontId="3"/>
  </si>
  <si>
    <t>備
考</t>
    <rPh sb="0" eb="1">
      <t>ビ</t>
    </rPh>
    <rPh sb="2" eb="3">
      <t>コウ</t>
    </rPh>
    <phoneticPr fontId="3"/>
  </si>
  <si>
    <t>※入所期間中に食数の変更がありましたら、食堂へお知らせください</t>
    <rPh sb="1" eb="3">
      <t>ニュウショ</t>
    </rPh>
    <rPh sb="3" eb="5">
      <t>キカン</t>
    </rPh>
    <rPh sb="5" eb="6">
      <t>ナカ</t>
    </rPh>
    <rPh sb="7" eb="9">
      <t>ショクスウ</t>
    </rPh>
    <rPh sb="10" eb="12">
      <t>ヘンコウ</t>
    </rPh>
    <rPh sb="20" eb="22">
      <t>ショクドウ</t>
    </rPh>
    <rPh sb="24" eb="25">
      <t>シ</t>
    </rPh>
    <phoneticPr fontId="3"/>
  </si>
  <si>
    <r>
      <rPr>
        <sz val="7.5"/>
        <color theme="1"/>
        <rFont val="ＭＳ Ｐゴシック"/>
        <family val="3"/>
        <charset val="128"/>
        <scheme val="minor"/>
      </rPr>
      <t>請求書</t>
    </r>
    <r>
      <rPr>
        <sz val="10"/>
        <color theme="1"/>
        <rFont val="ＭＳ Ｐゴシック"/>
        <family val="3"/>
        <charset val="128"/>
        <scheme val="minor"/>
      </rPr>
      <t>①</t>
    </r>
    <rPh sb="0" eb="3">
      <t>セイキュウショ</t>
    </rPh>
    <phoneticPr fontId="3"/>
  </si>
  <si>
    <r>
      <rPr>
        <sz val="7.5"/>
        <color theme="1"/>
        <rFont val="ＭＳ Ｐゴシック"/>
        <family val="3"/>
        <charset val="128"/>
        <scheme val="minor"/>
      </rPr>
      <t>請求書</t>
    </r>
    <r>
      <rPr>
        <sz val="10"/>
        <color theme="1"/>
        <rFont val="ＭＳ Ｐゴシック"/>
        <family val="3"/>
        <charset val="128"/>
        <scheme val="minor"/>
      </rPr>
      <t>②</t>
    </r>
    <rPh sb="0" eb="3">
      <t>セイキュウショ</t>
    </rPh>
    <phoneticPr fontId="3"/>
  </si>
  <si>
    <r>
      <rPr>
        <sz val="7.5"/>
        <color theme="1"/>
        <rFont val="ＭＳ Ｐゴシック"/>
        <family val="3"/>
        <charset val="128"/>
        <scheme val="minor"/>
      </rPr>
      <t>請求書</t>
    </r>
    <r>
      <rPr>
        <sz val="10"/>
        <color theme="1"/>
        <rFont val="ＭＳ Ｐゴシック"/>
        <family val="3"/>
        <charset val="128"/>
        <scheme val="minor"/>
      </rPr>
      <t>③</t>
    </r>
    <rPh sb="0" eb="3">
      <t>セイキュウショ</t>
    </rPh>
    <phoneticPr fontId="3"/>
  </si>
  <si>
    <r>
      <rPr>
        <sz val="7.5"/>
        <color theme="1"/>
        <rFont val="ＭＳ Ｐゴシック"/>
        <family val="3"/>
        <charset val="128"/>
        <scheme val="minor"/>
      </rPr>
      <t>請求書</t>
    </r>
    <r>
      <rPr>
        <sz val="10"/>
        <color theme="1"/>
        <rFont val="ＭＳ Ｐゴシック"/>
        <family val="3"/>
        <charset val="128"/>
        <scheme val="minor"/>
      </rPr>
      <t>④</t>
    </r>
    <rPh sb="0" eb="3">
      <t>セイキュウショ</t>
    </rPh>
    <phoneticPr fontId="3"/>
  </si>
  <si>
    <t>＜提出先＞コンパスグループジャパン株式会社　店長
　　TEL　０８３５－５６－１３００　　　FAX　０８３５－５６－１３３５</t>
    <rPh sb="1" eb="3">
      <t>テイシュツ</t>
    </rPh>
    <rPh sb="3" eb="4">
      <t>サキ</t>
    </rPh>
    <rPh sb="17" eb="21">
      <t>カブシキガイシャ</t>
    </rPh>
    <rPh sb="22" eb="24">
      <t>テンチョウ</t>
    </rPh>
    <phoneticPr fontId="3"/>
  </si>
  <si>
    <t>除・代・持・その他</t>
    <rPh sb="0" eb="1">
      <t>ジョ</t>
    </rPh>
    <rPh sb="2" eb="3">
      <t>ダイ</t>
    </rPh>
    <rPh sb="4" eb="5">
      <t>ジ</t>
    </rPh>
    <rPh sb="8" eb="9">
      <t>タ</t>
    </rPh>
    <phoneticPr fontId="3"/>
  </si>
  <si>
    <t>除 ・代 ・持</t>
    <rPh sb="0" eb="1">
      <t>ジョ</t>
    </rPh>
    <rPh sb="3" eb="4">
      <t>ダイ</t>
    </rPh>
    <rPh sb="6" eb="7">
      <t>ジ</t>
    </rPh>
    <phoneticPr fontId="3"/>
  </si>
  <si>
    <t>宛　名</t>
    <rPh sb="0" eb="1">
      <t>アテ</t>
    </rPh>
    <rPh sb="2" eb="3">
      <t>メイ</t>
    </rPh>
    <phoneticPr fontId="3"/>
  </si>
  <si>
    <t>注文数</t>
    <rPh sb="0" eb="3">
      <t>チュウモンスウ</t>
    </rPh>
    <phoneticPr fontId="3"/>
  </si>
  <si>
    <t>パリパリむすび弁当</t>
    <rPh sb="7" eb="9">
      <t>ベントウ</t>
    </rPh>
    <phoneticPr fontId="3"/>
  </si>
  <si>
    <t>俵むすび弁当</t>
    <rPh sb="0" eb="1">
      <t>タワラ</t>
    </rPh>
    <rPh sb="4" eb="6">
      <t>ベントウ</t>
    </rPh>
    <phoneticPr fontId="3"/>
  </si>
  <si>
    <t>おむすび2個とおかず</t>
    <rPh sb="5" eb="6">
      <t>コ</t>
    </rPh>
    <phoneticPr fontId="3"/>
  </si>
  <si>
    <t xml:space="preserve"> 30歳以上</t>
    <rPh sb="3" eb="4">
      <t>サイ</t>
    </rPh>
    <phoneticPr fontId="3"/>
  </si>
  <si>
    <t>アレルギー対応は食堂食のみ可能。野外炊飯・弁当には対応致しかねます。原材料等につきましては食堂へご相談ください。</t>
    <rPh sb="5" eb="7">
      <t>タイオウ</t>
    </rPh>
    <rPh sb="8" eb="10">
      <t>ショクドウ</t>
    </rPh>
    <rPh sb="10" eb="11">
      <t>ショク</t>
    </rPh>
    <rPh sb="13" eb="15">
      <t>カノウ</t>
    </rPh>
    <rPh sb="16" eb="20">
      <t>ヤガイスイハン</t>
    </rPh>
    <rPh sb="21" eb="23">
      <t>ベントウ</t>
    </rPh>
    <rPh sb="25" eb="27">
      <t>タイオウ</t>
    </rPh>
    <rPh sb="27" eb="28">
      <t>イタ</t>
    </rPh>
    <rPh sb="34" eb="37">
      <t>ゲンザイリョウ</t>
    </rPh>
    <rPh sb="37" eb="38">
      <t>ナド</t>
    </rPh>
    <rPh sb="45" eb="47">
      <t>ショクドウ</t>
    </rPh>
    <rPh sb="49" eb="51">
      <t>ソウダン</t>
    </rPh>
    <phoneticPr fontId="3"/>
  </si>
  <si>
    <t>（持参していただいた食材・お弁当等は食堂の冷蔵庫・温蔵庫で保管いたします。なお、ご家庭で作られた弁当につきましては、当日中に喫食されますようお願いします。翌日以降に喫食される場合は、市販されている消費期限のある弁当をご準備ください）</t>
    <rPh sb="1" eb="3">
      <t>ジサン</t>
    </rPh>
    <rPh sb="10" eb="12">
      <t>ショクザイ</t>
    </rPh>
    <rPh sb="14" eb="16">
      <t>ベントウ</t>
    </rPh>
    <rPh sb="16" eb="17">
      <t>トウ</t>
    </rPh>
    <rPh sb="18" eb="20">
      <t>ショクドウ</t>
    </rPh>
    <rPh sb="21" eb="24">
      <t>レイゾウコ</t>
    </rPh>
    <rPh sb="25" eb="28">
      <t>オンゾウコ</t>
    </rPh>
    <rPh sb="29" eb="31">
      <t>ホカン</t>
    </rPh>
    <rPh sb="41" eb="43">
      <t>カテイ</t>
    </rPh>
    <rPh sb="44" eb="45">
      <t>ツク</t>
    </rPh>
    <rPh sb="48" eb="50">
      <t>ベントウ</t>
    </rPh>
    <rPh sb="58" eb="60">
      <t>トウジツ</t>
    </rPh>
    <rPh sb="60" eb="61">
      <t>ナカ</t>
    </rPh>
    <rPh sb="62" eb="64">
      <t>キッショク</t>
    </rPh>
    <rPh sb="71" eb="72">
      <t>ネガ</t>
    </rPh>
    <rPh sb="77" eb="79">
      <t>ヨクジツ</t>
    </rPh>
    <rPh sb="79" eb="81">
      <t>イコウ</t>
    </rPh>
    <rPh sb="82" eb="84">
      <t>キッショク</t>
    </rPh>
    <rPh sb="87" eb="89">
      <t>バアイ</t>
    </rPh>
    <rPh sb="91" eb="93">
      <t>シハン</t>
    </rPh>
    <rPh sb="98" eb="102">
      <t>ショウヒキゲン</t>
    </rPh>
    <rPh sb="105" eb="107">
      <t>ベントウ</t>
    </rPh>
    <rPh sb="109" eb="111">
      <t>ジュンビ</t>
    </rPh>
    <phoneticPr fontId="3"/>
  </si>
  <si>
    <t>薪代</t>
    <rPh sb="0" eb="1">
      <t>マキ</t>
    </rPh>
    <rPh sb="1" eb="2">
      <t>ダイ</t>
    </rPh>
    <phoneticPr fontId="3"/>
  </si>
  <si>
    <t>-</t>
    <phoneticPr fontId="3"/>
  </si>
  <si>
    <r>
      <t>（※1グループ最大10人まで、</t>
    </r>
    <r>
      <rPr>
        <b/>
        <u/>
        <sz val="11"/>
        <color rgb="FFFF0000"/>
        <rFont val="ＭＳ Ｐゴシック"/>
        <family val="3"/>
        <charset val="128"/>
        <scheme val="minor"/>
      </rPr>
      <t>１グループにつき薪１束700円が別途必要になります</t>
    </r>
    <r>
      <rPr>
        <b/>
        <u/>
        <sz val="11"/>
        <color theme="1"/>
        <rFont val="ＭＳ Ｐゴシック"/>
        <family val="3"/>
        <charset val="128"/>
        <scheme val="minor"/>
      </rPr>
      <t>。）</t>
    </r>
    <rPh sb="7" eb="9">
      <t>サイダイ</t>
    </rPh>
    <rPh sb="11" eb="12">
      <t>ニン</t>
    </rPh>
    <rPh sb="23" eb="24">
      <t>マキ</t>
    </rPh>
    <rPh sb="25" eb="26">
      <t>タバ</t>
    </rPh>
    <rPh sb="29" eb="30">
      <t>エン</t>
    </rPh>
    <rPh sb="31" eb="33">
      <t>ベット</t>
    </rPh>
    <rPh sb="33" eb="35">
      <t>ヒツヨウ</t>
    </rPh>
    <phoneticPr fontId="3"/>
  </si>
  <si>
    <t>野外炊飯薪代</t>
    <rPh sb="0" eb="4">
      <t>ヤガイスイハン</t>
    </rPh>
    <rPh sb="4" eb="6">
      <t>マキダイ</t>
    </rPh>
    <phoneticPr fontId="3"/>
  </si>
  <si>
    <t>１グループにつき１束</t>
    <rPh sb="9" eb="10">
      <t>タバ</t>
    </rPh>
    <phoneticPr fontId="3"/>
  </si>
  <si>
    <t>束</t>
    <rPh sb="0" eb="1">
      <t>タバ</t>
    </rPh>
    <phoneticPr fontId="3"/>
  </si>
  <si>
    <r>
      <rPr>
        <sz val="11"/>
        <color theme="1"/>
        <rFont val="ＭＳ Ｐゴシック"/>
        <family val="2"/>
        <charset val="128"/>
        <scheme val="minor"/>
      </rPr>
      <t>薪</t>
    </r>
    <r>
      <rPr>
        <sz val="9"/>
        <color theme="1"/>
        <rFont val="ＭＳ Ｐゴシック"/>
        <family val="3"/>
        <charset val="128"/>
        <scheme val="minor"/>
      </rPr>
      <t>（野外炊飯用）</t>
    </r>
    <rPh sb="0" eb="1">
      <t>マキ</t>
    </rPh>
    <rPh sb="2" eb="6">
      <t>ヤガイスイハン</t>
    </rPh>
    <rPh sb="6" eb="7">
      <t>ヨウ</t>
    </rPh>
    <phoneticPr fontId="3"/>
  </si>
  <si>
    <t>※本様式にこだわらず、学級名簿など、団体独自ものでも構いません。</t>
    <rPh sb="1" eb="2">
      <t>ホン</t>
    </rPh>
    <rPh sb="2" eb="4">
      <t>ヨウシキ</t>
    </rPh>
    <rPh sb="11" eb="13">
      <t>ガッキュウ</t>
    </rPh>
    <rPh sb="13" eb="15">
      <t>メイボ</t>
    </rPh>
    <rPh sb="18" eb="20">
      <t>ダンタイ</t>
    </rPh>
    <rPh sb="20" eb="22">
      <t>ドクジ</t>
    </rPh>
    <rPh sb="26" eb="27">
      <t>カマ</t>
    </rPh>
    <phoneticPr fontId="4"/>
  </si>
  <si>
    <t>ひのき</t>
    <phoneticPr fontId="3"/>
  </si>
  <si>
    <t>あかまつ</t>
    <phoneticPr fontId="3"/>
  </si>
  <si>
    <t>ぶな</t>
    <phoneticPr fontId="3"/>
  </si>
  <si>
    <t>もみ</t>
    <phoneticPr fontId="3"/>
  </si>
  <si>
    <t>うぐいす</t>
    <phoneticPr fontId="3"/>
  </si>
  <si>
    <t>もず</t>
    <phoneticPr fontId="3"/>
  </si>
  <si>
    <t>つぐみ</t>
    <phoneticPr fontId="3"/>
  </si>
  <si>
    <t>ほととぎす</t>
    <phoneticPr fontId="3"/>
  </si>
  <si>
    <t>きじ</t>
    <phoneticPr fontId="3"/>
  </si>
  <si>
    <t>ひよどり</t>
    <phoneticPr fontId="3"/>
  </si>
  <si>
    <t>リーダー棟①</t>
    <rPh sb="4" eb="5">
      <t>トウ</t>
    </rPh>
    <phoneticPr fontId="3"/>
  </si>
  <si>
    <t>リーダー棟②</t>
    <rPh sb="4" eb="5">
      <t>トウ</t>
    </rPh>
    <phoneticPr fontId="3"/>
  </si>
  <si>
    <t>ファミリー棟①</t>
    <rPh sb="5" eb="6">
      <t>トウ</t>
    </rPh>
    <phoneticPr fontId="3"/>
  </si>
  <si>
    <t>ファミリー棟②</t>
    <rPh sb="5" eb="6">
      <t>トウ</t>
    </rPh>
    <phoneticPr fontId="3"/>
  </si>
  <si>
    <t>セミナー棟</t>
    <rPh sb="4" eb="5">
      <t>トウ</t>
    </rPh>
    <phoneticPr fontId="3"/>
  </si>
  <si>
    <t>その他</t>
    <rPh sb="2" eb="3">
      <t>タ</t>
    </rPh>
    <phoneticPr fontId="3"/>
  </si>
  <si>
    <t>健康調査票</t>
    <rPh sb="0" eb="2">
      <t>ケンコウ</t>
    </rPh>
    <rPh sb="2" eb="4">
      <t>チョウサ</t>
    </rPh>
    <rPh sb="4" eb="5">
      <t>ヒョウ</t>
    </rPh>
    <phoneticPr fontId="4"/>
  </si>
  <si>
    <r>
      <rPr>
        <b/>
        <sz val="15"/>
        <rFont val="ＭＳ Ｐゴシック"/>
        <family val="3"/>
        <charset val="128"/>
        <scheme val="minor"/>
      </rPr>
      <t>国立山口徳地青少年自然の家　</t>
    </r>
    <r>
      <rPr>
        <b/>
        <sz val="18"/>
        <rFont val="ＭＳ Ｐゴシック"/>
        <family val="3"/>
        <charset val="128"/>
        <scheme val="minor"/>
      </rPr>
      <t>利用団体票</t>
    </r>
    <r>
      <rPr>
        <b/>
        <sz val="15"/>
        <rFont val="ＭＳ Ｐゴシック"/>
        <family val="3"/>
        <charset val="128"/>
        <scheme val="minor"/>
      </rPr>
      <t>（請求書作成票）</t>
    </r>
    <rPh sb="0" eb="11">
      <t>コクリツヤマグチトクジセイショウネンシゼン</t>
    </rPh>
    <rPh sb="12" eb="13">
      <t>イエ</t>
    </rPh>
    <rPh sb="14" eb="16">
      <t>リヨウ</t>
    </rPh>
    <rPh sb="16" eb="18">
      <t>ダンタイ</t>
    </rPh>
    <rPh sb="18" eb="19">
      <t>ヒョウ</t>
    </rPh>
    <rPh sb="20" eb="23">
      <t>セイキュウショ</t>
    </rPh>
    <rPh sb="23" eb="25">
      <t>サクセイ</t>
    </rPh>
    <rPh sb="25" eb="26">
      <t>ヒョウ</t>
    </rPh>
    <phoneticPr fontId="4"/>
  </si>
  <si>
    <r>
      <t xml:space="preserve">薪（自主活動用）
</t>
    </r>
    <r>
      <rPr>
        <sz val="9"/>
        <rFont val="ＭＳ ゴシック"/>
        <family val="3"/>
        <charset val="128"/>
      </rPr>
      <t>(※野外炊飯用の薪の注文は、食事注文票にご記入ください)</t>
    </r>
    <rPh sb="0" eb="1">
      <t>マキ</t>
    </rPh>
    <rPh sb="2" eb="4">
      <t>ジシュ</t>
    </rPh>
    <rPh sb="4" eb="6">
      <t>カツドウ</t>
    </rPh>
    <rPh sb="6" eb="7">
      <t>ヨウ</t>
    </rPh>
    <rPh sb="11" eb="16">
      <t>ヤガイスイハンヨウ</t>
    </rPh>
    <rPh sb="17" eb="18">
      <t>マキ</t>
    </rPh>
    <rPh sb="19" eb="21">
      <t>チュウモン</t>
    </rPh>
    <rPh sb="23" eb="25">
      <t>ショクジ</t>
    </rPh>
    <rPh sb="25" eb="27">
      <t>チュウモン</t>
    </rPh>
    <rPh sb="27" eb="28">
      <t>ヒョウ</t>
    </rPh>
    <rPh sb="30" eb="32">
      <t>キニュウ</t>
    </rPh>
    <phoneticPr fontId="3"/>
  </si>
  <si>
    <t>防災キャンドル（ろうそく、ビン）</t>
    <rPh sb="0" eb="2">
      <t>ボウサイ</t>
    </rPh>
    <phoneticPr fontId="3"/>
  </si>
  <si>
    <t>カセットボンベ</t>
    <phoneticPr fontId="3"/>
  </si>
  <si>
    <t>防災キャンドル</t>
    <rPh sb="0" eb="2">
      <t>ボウサイ</t>
    </rPh>
    <phoneticPr fontId="3"/>
  </si>
  <si>
    <t>カセットボンベ</t>
    <phoneticPr fontId="3"/>
  </si>
  <si>
    <t>ろうそく、ビン（1人分）</t>
    <rPh sb="9" eb="11">
      <t>ニンブン</t>
    </rPh>
    <rPh sb="10" eb="11">
      <t>ブン</t>
    </rPh>
    <phoneticPr fontId="3"/>
  </si>
  <si>
    <t>※アナフィラキシーやエピペン所持など重篤なアレルギー症状を起こす可能性のある方や除去食品が多い方は，
安全を第一に考えましてお食事のご提供を控えさせていただいております。予めご了承ください。</t>
    <phoneticPr fontId="3"/>
  </si>
  <si>
    <r>
      <t>「食物アレルギー調査票」で，「特別対応」が必要な方はご記入の上，</t>
    </r>
    <r>
      <rPr>
        <b/>
        <u/>
        <sz val="11"/>
        <rFont val="ＭＳ Ｐゴシック"/>
        <family val="3"/>
        <charset val="128"/>
        <scheme val="minor"/>
      </rPr>
      <t>材料表と併せて</t>
    </r>
    <r>
      <rPr>
        <u/>
        <sz val="11"/>
        <rFont val="ＭＳ Ｐゴシック"/>
        <family val="3"/>
        <charset val="128"/>
        <scheme val="minor"/>
      </rPr>
      <t xml:space="preserve">
利用の</t>
    </r>
    <r>
      <rPr>
        <b/>
        <u/>
        <sz val="11"/>
        <rFont val="ＭＳ Ｐゴシック"/>
        <family val="3"/>
        <charset val="128"/>
        <scheme val="minor"/>
      </rPr>
      <t>１カ月前までに</t>
    </r>
    <r>
      <rPr>
        <u/>
        <sz val="11"/>
        <rFont val="ＭＳ Ｐゴシック"/>
        <family val="3"/>
        <charset val="128"/>
        <scheme val="minor"/>
      </rPr>
      <t>，食堂に直接ご提出ください。</t>
    </r>
    <rPh sb="1" eb="3">
      <t>ショクモツ</t>
    </rPh>
    <rPh sb="8" eb="10">
      <t>チョウサ</t>
    </rPh>
    <rPh sb="10" eb="11">
      <t>ヒョウ</t>
    </rPh>
    <rPh sb="15" eb="17">
      <t>トクベツ</t>
    </rPh>
    <rPh sb="17" eb="19">
      <t>タイオウ</t>
    </rPh>
    <rPh sb="21" eb="23">
      <t>ヒツヨウ</t>
    </rPh>
    <rPh sb="24" eb="25">
      <t>カタ</t>
    </rPh>
    <rPh sb="27" eb="29">
      <t>キニュウ</t>
    </rPh>
    <rPh sb="30" eb="31">
      <t>ウエ</t>
    </rPh>
    <rPh sb="32" eb="34">
      <t>ザイリョウ</t>
    </rPh>
    <rPh sb="34" eb="35">
      <t>ヒョウ</t>
    </rPh>
    <rPh sb="36" eb="37">
      <t>アワ</t>
    </rPh>
    <rPh sb="40" eb="42">
      <t>リヨウ</t>
    </rPh>
    <rPh sb="45" eb="47">
      <t>ゲツマエ</t>
    </rPh>
    <rPh sb="51" eb="53">
      <t>ショクドウ</t>
    </rPh>
    <rPh sb="54" eb="56">
      <t>チョクセツ</t>
    </rPh>
    <rPh sb="57" eb="59">
      <t>テイシュツ</t>
    </rPh>
    <phoneticPr fontId="3"/>
  </si>
  <si>
    <t>揚げ油には様々な食材が混入しております。除去は必要ですか。</t>
    <rPh sb="0" eb="1">
      <t>ア</t>
    </rPh>
    <rPh sb="2" eb="3">
      <t>アブラ</t>
    </rPh>
    <rPh sb="5" eb="7">
      <t>サマザマ</t>
    </rPh>
    <rPh sb="8" eb="10">
      <t>ショクザイ</t>
    </rPh>
    <rPh sb="11" eb="13">
      <t>コンニュウ</t>
    </rPh>
    <rPh sb="20" eb="22">
      <t>ジョキョ</t>
    </rPh>
    <rPh sb="23" eb="25">
      <t>ヒツヨウ</t>
    </rPh>
    <phoneticPr fontId="3"/>
  </si>
  <si>
    <t>除去希望　・　除去不要</t>
    <rPh sb="0" eb="2">
      <t>ジョキョ</t>
    </rPh>
    <rPh sb="2" eb="4">
      <t>キボウ</t>
    </rPh>
    <rPh sb="7" eb="9">
      <t>ジョキョ</t>
    </rPh>
    <rPh sb="9" eb="11">
      <t>フヨウ</t>
    </rPh>
    <phoneticPr fontId="3"/>
  </si>
  <si>
    <r>
      <t>　　　　　　　　　　　　　　　　　　　　　　　　　</t>
    </r>
    <r>
      <rPr>
        <sz val="10"/>
        <color theme="1"/>
        <rFont val="ＭＳ Ｐゴシック"/>
        <family val="3"/>
        <charset val="128"/>
        <scheme val="minor"/>
      </rPr>
      <t>※揚げ油を除去希望の際は代替をご用意させていただきます。</t>
    </r>
    <rPh sb="26" eb="27">
      <t>ア</t>
    </rPh>
    <rPh sb="28" eb="29">
      <t>アブラ</t>
    </rPh>
    <rPh sb="30" eb="32">
      <t>ジョキョ</t>
    </rPh>
    <rPh sb="32" eb="34">
      <t>キボウ</t>
    </rPh>
    <rPh sb="35" eb="36">
      <t>サイ</t>
    </rPh>
    <rPh sb="37" eb="39">
      <t>ダイタイ</t>
    </rPh>
    <rPh sb="41" eb="43">
      <t>ヨウイ</t>
    </rPh>
    <phoneticPr fontId="3"/>
  </si>
  <si>
    <t>コンタミネーションは避ける必要はございますか。</t>
    <rPh sb="10" eb="11">
      <t>サ</t>
    </rPh>
    <rPh sb="13" eb="15">
      <t>ヒツヨウ</t>
    </rPh>
    <phoneticPr fontId="3"/>
  </si>
  <si>
    <t>はい　・　いいえ（調理コンタミはございます）</t>
    <rPh sb="9" eb="11">
      <t>チョウリ</t>
    </rPh>
    <phoneticPr fontId="3"/>
  </si>
  <si>
    <t>エピペンの所持</t>
    <rPh sb="5" eb="7">
      <t>ショジ</t>
    </rPh>
    <phoneticPr fontId="3"/>
  </si>
  <si>
    <r>
      <t>※アナフィラキシーやエピペン所持など重篤なアレルギー症状を起こす可能性のある方や除去食品が多い方は，
安全を第一に考えまして</t>
    </r>
    <r>
      <rPr>
        <b/>
        <sz val="10"/>
        <color theme="1"/>
        <rFont val="ＭＳ Ｐゴシック"/>
        <family val="3"/>
        <charset val="128"/>
        <scheme val="minor"/>
      </rPr>
      <t>お食事のご提供を控えさせていただいております</t>
    </r>
    <r>
      <rPr>
        <sz val="10"/>
        <color theme="1"/>
        <rFont val="ＭＳ Ｐゴシック"/>
        <family val="3"/>
        <charset val="128"/>
        <scheme val="minor"/>
      </rPr>
      <t>。予めご了承ください。</t>
    </r>
    <phoneticPr fontId="3"/>
  </si>
  <si>
    <t>例）卵・乳</t>
    <rPh sb="0" eb="1">
      <t>レイ</t>
    </rPh>
    <rPh sb="2" eb="3">
      <t>タマゴ</t>
    </rPh>
    <rPh sb="4" eb="5">
      <t>ニュウ</t>
    </rPh>
    <phoneticPr fontId="3"/>
  </si>
  <si>
    <t>例）マヨネーズ・飲料以外の乳</t>
    <rPh sb="0" eb="1">
      <t>レイ</t>
    </rPh>
    <rPh sb="8" eb="12">
      <t>インリョウイガイ</t>
    </rPh>
    <rPh sb="13" eb="14">
      <t>ニュウ</t>
    </rPh>
    <phoneticPr fontId="3"/>
  </si>
  <si>
    <r>
      <t>⑥</t>
    </r>
    <r>
      <rPr>
        <sz val="9"/>
        <rFont val="ＭＳ Ｐゴシック"/>
        <family val="3"/>
        <charset val="128"/>
        <scheme val="minor"/>
      </rPr>
      <t>当施設は、以下、３点の行為は禁止となっております。各チェック欄にチェックを入れてください</t>
    </r>
    <phoneticPr fontId="3"/>
  </si>
  <si>
    <t>目的地到着</t>
    <rPh sb="0" eb="3">
      <t>モクテキチ</t>
    </rPh>
    <rPh sb="3" eb="5">
      <t>トウチャク</t>
    </rPh>
    <phoneticPr fontId="3"/>
  </si>
  <si>
    <t>目的地　発</t>
    <rPh sb="0" eb="3">
      <t>モクテキチ</t>
    </rPh>
    <rPh sb="4" eb="5">
      <t>ハツ</t>
    </rPh>
    <phoneticPr fontId="3"/>
  </si>
  <si>
    <t>目的地　着</t>
    <rPh sb="0" eb="3">
      <t>モクテキチ</t>
    </rPh>
    <rPh sb="4" eb="5">
      <t>チャク</t>
    </rPh>
    <phoneticPr fontId="3"/>
  </si>
  <si>
    <r>
      <rPr>
        <b/>
        <sz val="11"/>
        <color theme="1"/>
        <rFont val="ＭＳ Ｐゴシック"/>
        <family val="3"/>
        <charset val="128"/>
        <scheme val="minor"/>
      </rPr>
      <t>運行が可能な時間</t>
    </r>
    <r>
      <rPr>
        <sz val="11"/>
        <color theme="1"/>
        <rFont val="ＭＳ Ｐゴシック"/>
        <family val="2"/>
        <charset val="128"/>
        <scheme val="minor"/>
      </rPr>
      <t>は，</t>
    </r>
    <r>
      <rPr>
        <b/>
        <sz val="11"/>
        <color theme="1"/>
        <rFont val="ＭＳ Ｐゴシック"/>
        <family val="3"/>
        <charset val="128"/>
        <scheme val="minor"/>
      </rPr>
      <t>自然の家を8時30分出発～17時15分着</t>
    </r>
    <r>
      <rPr>
        <sz val="11"/>
        <color theme="1"/>
        <rFont val="ＭＳ Ｐゴシック"/>
        <family val="3"/>
        <charset val="128"/>
        <scheme val="minor"/>
      </rPr>
      <t>の範囲内</t>
    </r>
    <r>
      <rPr>
        <sz val="11"/>
        <color theme="1"/>
        <rFont val="ＭＳ Ｐゴシック"/>
        <family val="2"/>
        <charset val="128"/>
        <scheme val="minor"/>
      </rPr>
      <t>です。</t>
    </r>
    <rPh sb="0" eb="2">
      <t>ウンコウ</t>
    </rPh>
    <rPh sb="3" eb="5">
      <t>カノウ</t>
    </rPh>
    <rPh sb="6" eb="8">
      <t>ジカン</t>
    </rPh>
    <rPh sb="10" eb="12">
      <t>シゼン</t>
    </rPh>
    <rPh sb="13" eb="14">
      <t>イエ</t>
    </rPh>
    <rPh sb="16" eb="17">
      <t>ジ</t>
    </rPh>
    <rPh sb="19" eb="20">
      <t>フン</t>
    </rPh>
    <rPh sb="20" eb="22">
      <t>シュッパツ</t>
    </rPh>
    <rPh sb="25" eb="26">
      <t>ジ</t>
    </rPh>
    <rPh sb="28" eb="29">
      <t>フン</t>
    </rPh>
    <rPh sb="29" eb="30">
      <t>チャク</t>
    </rPh>
    <rPh sb="31" eb="34">
      <t>ハンイナイ</t>
    </rPh>
    <phoneticPr fontId="3"/>
  </si>
  <si>
    <t xml:space="preserve"> </t>
    <phoneticPr fontId="3"/>
  </si>
  <si>
    <t>（荷物を持参しての乗降には、約10分程度かかります。バスのため、地図アプリの時間よりもかかります。）</t>
    <rPh sb="1" eb="3">
      <t>ニモツ</t>
    </rPh>
    <rPh sb="4" eb="6">
      <t>ジサン</t>
    </rPh>
    <rPh sb="9" eb="11">
      <t>ジョウコウ</t>
    </rPh>
    <rPh sb="14" eb="15">
      <t>ヤク</t>
    </rPh>
    <rPh sb="17" eb="20">
      <t>プンテイド</t>
    </rPh>
    <rPh sb="32" eb="34">
      <t>チズ</t>
    </rPh>
    <rPh sb="38" eb="40">
      <t>ジカン</t>
    </rPh>
    <phoneticPr fontId="3"/>
  </si>
  <si>
    <r>
      <t xml:space="preserve">運行
経路
</t>
    </r>
    <r>
      <rPr>
        <sz val="8"/>
        <color theme="1"/>
        <rFont val="ＭＳ Ｐゴシック"/>
        <family val="3"/>
        <charset val="128"/>
        <scheme val="minor"/>
      </rPr>
      <t xml:space="preserve">
</t>
    </r>
    <r>
      <rPr>
        <u/>
        <sz val="8"/>
        <color theme="1"/>
        <rFont val="ＭＳ Ｐゴシック"/>
        <family val="3"/>
        <charset val="128"/>
        <scheme val="minor"/>
      </rPr>
      <t>高速利用
のみ記入</t>
    </r>
    <r>
      <rPr>
        <sz val="8"/>
        <color theme="1"/>
        <rFont val="ＭＳ Ｐゴシック"/>
        <family val="3"/>
        <charset val="128"/>
        <scheme val="minor"/>
      </rPr>
      <t xml:space="preserve">
</t>
    </r>
    <rPh sb="0" eb="2">
      <t>ウンコウ</t>
    </rPh>
    <rPh sb="3" eb="5">
      <t>ケイロ</t>
    </rPh>
    <rPh sb="7" eb="9">
      <t>コウソク</t>
    </rPh>
    <rPh sb="9" eb="11">
      <t>リヨウ</t>
    </rPh>
    <rPh sb="14" eb="16">
      <t>キニュウ</t>
    </rPh>
    <phoneticPr fontId="3"/>
  </si>
  <si>
    <t>アナフィラキシーやエピペン所持など重篤なアレルギー症状を起こす可能性のある方や除去食品が多い方は，
安全を第一に考えましてお食事のご提供を控えさせていただいております。予めご了承ください。</t>
    <phoneticPr fontId="3"/>
  </si>
  <si>
    <t>⑦令和6年4月1日以降の施設使用料金改定について</t>
    <rPh sb="1" eb="3">
      <t>レイワ</t>
    </rPh>
    <rPh sb="4" eb="5">
      <t>ネン</t>
    </rPh>
    <rPh sb="6" eb="7">
      <t>ガツ</t>
    </rPh>
    <rPh sb="8" eb="9">
      <t>ニチ</t>
    </rPh>
    <rPh sb="9" eb="11">
      <t>イコウ</t>
    </rPh>
    <phoneticPr fontId="3"/>
  </si>
  <si>
    <t>⑧その他，団体の皆さんからのご要望等を以下にご記入ください。</t>
    <rPh sb="3" eb="4">
      <t>タ</t>
    </rPh>
    <rPh sb="5" eb="7">
      <t>ダンタイ</t>
    </rPh>
    <rPh sb="8" eb="9">
      <t>ミナ</t>
    </rPh>
    <rPh sb="15" eb="17">
      <t>ヨウボウ</t>
    </rPh>
    <rPh sb="17" eb="18">
      <t>トウ</t>
    </rPh>
    <rPh sb="19" eb="21">
      <t>イカ</t>
    </rPh>
    <rPh sb="23" eb="25">
      <t>キニュウ</t>
    </rPh>
    <phoneticPr fontId="3"/>
  </si>
  <si>
    <t>幼児（年少未満）</t>
    <rPh sb="0" eb="2">
      <t>ヨウジ</t>
    </rPh>
    <rPh sb="3" eb="5">
      <t>ネンショウ</t>
    </rPh>
    <rPh sb="5" eb="7">
      <t>ミマン</t>
    </rPh>
    <phoneticPr fontId="4"/>
  </si>
  <si>
    <t>幼児（年少～年長）</t>
    <rPh sb="0" eb="2">
      <t>ヨウジ</t>
    </rPh>
    <rPh sb="3" eb="5">
      <t>ネンショウ</t>
    </rPh>
    <rPh sb="6" eb="8">
      <t>ネンチョウ</t>
    </rPh>
    <phoneticPr fontId="4"/>
  </si>
  <si>
    <r>
      <rPr>
        <b/>
        <sz val="10"/>
        <rFont val="ＭＳ Ｐゴシック"/>
        <family val="3"/>
        <charset val="128"/>
        <scheme val="minor"/>
      </rPr>
      <t>団体の
概要</t>
    </r>
    <r>
      <rPr>
        <sz val="10"/>
        <rFont val="ＭＳ Ｐゴシック"/>
        <family val="3"/>
        <charset val="128"/>
        <scheme val="minor"/>
      </rPr>
      <t xml:space="preserve">
</t>
    </r>
    <r>
      <rPr>
        <sz val="6"/>
        <rFont val="ＭＳ Ｐゴシック"/>
        <family val="3"/>
        <charset val="128"/>
        <scheme val="minor"/>
      </rPr>
      <t>（設立目的や活動内容など）</t>
    </r>
    <rPh sb="0" eb="2">
      <t>ダンタイ</t>
    </rPh>
    <rPh sb="4" eb="6">
      <t>ガイヨウ</t>
    </rPh>
    <rPh sb="8" eb="10">
      <t>セツリツ</t>
    </rPh>
    <rPh sb="10" eb="12">
      <t>モクテキ</t>
    </rPh>
    <rPh sb="13" eb="15">
      <t>カツドウ</t>
    </rPh>
    <rPh sb="15" eb="17">
      <t>ナイヨウ</t>
    </rPh>
    <phoneticPr fontId="3"/>
  </si>
  <si>
    <t>3日目</t>
    <phoneticPr fontId="3"/>
  </si>
  <si>
    <t>計</t>
    <rPh sb="0" eb="1">
      <t>ケイ</t>
    </rPh>
    <phoneticPr fontId="3"/>
  </si>
  <si>
    <t xml:space="preserve"> 幼児（年少～年長）</t>
    <phoneticPr fontId="3"/>
  </si>
  <si>
    <t xml:space="preserve"> 幼児（年少未満）</t>
    <rPh sb="1" eb="3">
      <t>ヨウジ</t>
    </rPh>
    <rPh sb="4" eb="6">
      <t>ネンショウ</t>
    </rPh>
    <rPh sb="6" eb="8">
      <t>ミマン</t>
    </rPh>
    <phoneticPr fontId="4"/>
  </si>
  <si>
    <t>1泊あたりの金額
※一部免除制度があります</t>
    <rPh sb="1" eb="2">
      <t>ハク</t>
    </rPh>
    <rPh sb="6" eb="8">
      <t>キンガク</t>
    </rPh>
    <rPh sb="10" eb="12">
      <t>イチブ</t>
    </rPh>
    <rPh sb="12" eb="14">
      <t>メンジョ</t>
    </rPh>
    <rPh sb="14" eb="16">
      <t>セイド</t>
    </rPh>
    <phoneticPr fontId="3"/>
  </si>
  <si>
    <t>年少～年長</t>
    <rPh sb="0" eb="2">
      <t>ネンショウ</t>
    </rPh>
    <rPh sb="3" eb="5">
      <t>ネンチョウ</t>
    </rPh>
    <phoneticPr fontId="3"/>
  </si>
  <si>
    <t>小学生～高校生</t>
    <rPh sb="0" eb="3">
      <t>ショウガクセイ</t>
    </rPh>
    <rPh sb="4" eb="7">
      <t>コウコウセイ</t>
    </rPh>
    <phoneticPr fontId="3"/>
  </si>
  <si>
    <t>大学・短大等の学生</t>
    <rPh sb="0" eb="2">
      <t>ダイガク</t>
    </rPh>
    <rPh sb="3" eb="5">
      <t>タンダイ</t>
    </rPh>
    <rPh sb="5" eb="6">
      <t>トウ</t>
    </rPh>
    <rPh sb="7" eb="9">
      <t>ガクセイ</t>
    </rPh>
    <phoneticPr fontId="3"/>
  </si>
  <si>
    <t>18歳以上の大人</t>
    <rPh sb="2" eb="3">
      <t>サイ</t>
    </rPh>
    <rPh sb="3" eb="5">
      <t>イジョウ</t>
    </rPh>
    <rPh sb="6" eb="8">
      <t>オトナ</t>
    </rPh>
    <phoneticPr fontId="3"/>
  </si>
  <si>
    <t>施設使用料金</t>
    <rPh sb="0" eb="5">
      <t>シセツシヨウリョウ</t>
    </rPh>
    <rPh sb="5" eb="6">
      <t>キン</t>
    </rPh>
    <phoneticPr fontId="3"/>
  </si>
  <si>
    <t>④入所オリエンテーション</t>
    <rPh sb="1" eb="3">
      <t>ニュウショ</t>
    </rPh>
    <phoneticPr fontId="3"/>
  </si>
  <si>
    <t>　　　※禁止事項に該当する行為、その他利用に当たっての留意事項に反する行為を行った、又は虚偽申告があった場合、今後の利用申込みを
　　　　制限します。</t>
    <phoneticPr fontId="3"/>
  </si>
  <si>
    <t>マイクロバス（28人乗り）は中型料金になります。</t>
    <rPh sb="9" eb="10">
      <t>ニン</t>
    </rPh>
    <rPh sb="10" eb="11">
      <t>ノ</t>
    </rPh>
    <rPh sb="14" eb="16">
      <t>チュウガタ</t>
    </rPh>
    <rPh sb="16" eb="18">
      <t>リョウキン</t>
    </rPh>
    <phoneticPr fontId="3"/>
  </si>
  <si>
    <t>（　　曜日）</t>
    <rPh sb="3" eb="5">
      <t>ヨウビ</t>
    </rPh>
    <phoneticPr fontId="3"/>
  </si>
  <si>
    <t>PM　13：30～16：30</t>
    <phoneticPr fontId="3"/>
  </si>
  <si>
    <t>AM　  9：30～12：30</t>
    <phoneticPr fontId="3"/>
  </si>
  <si>
    <t>※1コマにつき最大6グループまでとなります</t>
    <rPh sb="7" eb="9">
      <t>サイダイ</t>
    </rPh>
    <phoneticPr fontId="3"/>
  </si>
  <si>
    <t>※1グループにつき8～20名となります</t>
    <rPh sb="13" eb="14">
      <t>メイ</t>
    </rPh>
    <phoneticPr fontId="3"/>
  </si>
  <si>
    <t>野外活動計画書（オリエンテーリング・ウォークラリー・ナイトウォーク）</t>
    <rPh sb="0" eb="2">
      <t>ヤガイ</t>
    </rPh>
    <rPh sb="2" eb="4">
      <t>カツドウ</t>
    </rPh>
    <rPh sb="4" eb="6">
      <t>ケイカク</t>
    </rPh>
    <rPh sb="6" eb="7">
      <t>ショ</t>
    </rPh>
    <phoneticPr fontId="3"/>
  </si>
  <si>
    <t>②ｹﾞｽﾄﾙｰﾑ使用</t>
    <rPh sb="8" eb="10">
      <t>シヨウ</t>
    </rPh>
    <phoneticPr fontId="3"/>
  </si>
  <si>
    <t>③本所指導員により実施した活動の番号に〇を記入</t>
    <rPh sb="1" eb="3">
      <t>ホンショ</t>
    </rPh>
    <rPh sb="3" eb="5">
      <t>シドウ</t>
    </rPh>
    <rPh sb="5" eb="6">
      <t>イン</t>
    </rPh>
    <rPh sb="9" eb="11">
      <t>ジッシ</t>
    </rPh>
    <rPh sb="13" eb="15">
      <t>カツドウ</t>
    </rPh>
    <rPh sb="16" eb="18">
      <t>バンゴウ</t>
    </rPh>
    <rPh sb="21" eb="23">
      <t>キニュウ</t>
    </rPh>
    <phoneticPr fontId="3"/>
  </si>
  <si>
    <t>④支払い方法</t>
    <rPh sb="1" eb="3">
      <t>シハラ</t>
    </rPh>
    <rPh sb="4" eb="6">
      <t>ホウホウ</t>
    </rPh>
    <phoneticPr fontId="3"/>
  </si>
  <si>
    <t>白米とおかず</t>
    <rPh sb="0" eb="2">
      <t>ハクマイ</t>
    </rPh>
    <phoneticPr fontId="3"/>
  </si>
  <si>
    <t>自主活動用</t>
    <rPh sb="0" eb="4">
      <t>ジシュカツドウ</t>
    </rPh>
    <rPh sb="4" eb="5">
      <t>ヨウ</t>
    </rPh>
    <phoneticPr fontId="3"/>
  </si>
  <si>
    <t>1室1泊の料金</t>
    <rPh sb="1" eb="2">
      <t>シツ</t>
    </rPh>
    <rPh sb="3" eb="4">
      <t>ハク</t>
    </rPh>
    <rPh sb="5" eb="7">
      <t>リョウキン</t>
    </rPh>
    <phoneticPr fontId="3"/>
  </si>
  <si>
    <t>燭台使用料（ろうそく付き）</t>
    <rPh sb="0" eb="2">
      <t>ショクダイ</t>
    </rPh>
    <rPh sb="2" eb="5">
      <t>シヨウリョウ</t>
    </rPh>
    <rPh sb="10" eb="11">
      <t>ツ</t>
    </rPh>
    <phoneticPr fontId="3"/>
  </si>
  <si>
    <t>燭台使用料</t>
    <rPh sb="0" eb="2">
      <t>ショクダイ</t>
    </rPh>
    <rPh sb="2" eb="5">
      <t>シヨウリョウ</t>
    </rPh>
    <phoneticPr fontId="3"/>
  </si>
  <si>
    <t>ろうそく付</t>
    <rPh sb="4" eb="5">
      <t>ツ</t>
    </rPh>
    <phoneticPr fontId="3"/>
  </si>
  <si>
    <t>わかめスープ</t>
    <phoneticPr fontId="3"/>
  </si>
  <si>
    <t>みそ汁</t>
    <phoneticPr fontId="3"/>
  </si>
  <si>
    <t>鶏肉（150g）</t>
    <rPh sb="0" eb="2">
      <t>トリニク</t>
    </rPh>
    <phoneticPr fontId="3"/>
  </si>
  <si>
    <t>鶏肉（500g追加）</t>
    <rPh sb="0" eb="2">
      <t>トリニク</t>
    </rPh>
    <rPh sb="7" eb="9">
      <t>ツイカ</t>
    </rPh>
    <phoneticPr fontId="3"/>
  </si>
  <si>
    <t>食パン（8枚切）</t>
    <rPh sb="0" eb="1">
      <t>ショク</t>
    </rPh>
    <rPh sb="5" eb="6">
      <t>マイ</t>
    </rPh>
    <rPh sb="6" eb="7">
      <t>キリ</t>
    </rPh>
    <phoneticPr fontId="3"/>
  </si>
  <si>
    <t>野外炊飯
追加食材</t>
    <rPh sb="0" eb="2">
      <t>ヤガイ</t>
    </rPh>
    <rPh sb="2" eb="4">
      <t>スイハン</t>
    </rPh>
    <rPh sb="5" eb="7">
      <t>ツイカ</t>
    </rPh>
    <rPh sb="7" eb="9">
      <t>ショクザイ</t>
    </rPh>
    <phoneticPr fontId="3"/>
  </si>
  <si>
    <t>幼児（年少～年長）</t>
    <rPh sb="0" eb="2">
      <t>ヨウジ</t>
    </rPh>
    <rPh sb="3" eb="5">
      <t>ネンショウ</t>
    </rPh>
    <rPh sb="6" eb="8">
      <t>ネンチョウ</t>
    </rPh>
    <phoneticPr fontId="3"/>
  </si>
  <si>
    <t>幼児
（年少～年長）</t>
    <rPh sb="0" eb="2">
      <t>ヨウジ</t>
    </rPh>
    <rPh sb="4" eb="6">
      <t>ネンショウ</t>
    </rPh>
    <rPh sb="7" eb="9">
      <t>ネンチョウ</t>
    </rPh>
    <phoneticPr fontId="3"/>
  </si>
  <si>
    <t>幼児
（年少
未満）</t>
    <rPh sb="0" eb="2">
      <t>ヨウジ</t>
    </rPh>
    <rPh sb="4" eb="6">
      <t>ネンショウ</t>
    </rPh>
    <rPh sb="7" eb="9">
      <t>ミマン</t>
    </rPh>
    <phoneticPr fontId="3"/>
  </si>
  <si>
    <t>現金</t>
    <phoneticPr fontId="3"/>
  </si>
  <si>
    <r>
      <rPr>
        <b/>
        <sz val="9"/>
        <color theme="1"/>
        <rFont val="ＭＳ Ｐゴシック"/>
        <family val="3"/>
        <charset val="128"/>
        <scheme val="minor"/>
      </rPr>
      <t xml:space="preserve"> 請求書を分けない</t>
    </r>
    <r>
      <rPr>
        <sz val="9"/>
        <color theme="1"/>
        <rFont val="ＭＳ Ｐゴシック"/>
        <family val="3"/>
        <charset val="128"/>
        <scheme val="minor"/>
      </rPr>
      <t>→</t>
    </r>
    <rPh sb="1" eb="4">
      <t>セイキュウショ</t>
    </rPh>
    <rPh sb="5" eb="6">
      <t>ワ</t>
    </rPh>
    <phoneticPr fontId="3"/>
  </si>
  <si>
    <r>
      <t xml:space="preserve">団体構成
</t>
    </r>
    <r>
      <rPr>
        <u/>
        <sz val="7"/>
        <rFont val="ＭＳ Ｐゴシック"/>
        <family val="3"/>
        <charset val="128"/>
        <scheme val="minor"/>
      </rPr>
      <t>期間中で一番多い日をご記入ください</t>
    </r>
    <rPh sb="0" eb="2">
      <t>ダンタイ</t>
    </rPh>
    <rPh sb="2" eb="4">
      <t>コウセイ</t>
    </rPh>
    <phoneticPr fontId="3"/>
  </si>
  <si>
    <r>
      <t>※変更は入所日の３日前の正午（</t>
    </r>
    <r>
      <rPr>
        <b/>
        <sz val="11"/>
        <rFont val="ＭＳ Ｐゴシック"/>
        <family val="3"/>
        <charset val="128"/>
        <scheme val="minor"/>
      </rPr>
      <t>土・日・祝日・休館日</t>
    </r>
    <r>
      <rPr>
        <sz val="11"/>
        <rFont val="ＭＳ Ｐゴシック"/>
        <family val="3"/>
        <charset val="128"/>
        <scheme val="minor"/>
      </rPr>
      <t>を除く）まで承ります。</t>
    </r>
    <rPh sb="1" eb="3">
      <t>ヘンコウ</t>
    </rPh>
    <rPh sb="4" eb="6">
      <t>ニュウショ</t>
    </rPh>
    <rPh sb="6" eb="7">
      <t>ビ</t>
    </rPh>
    <rPh sb="9" eb="10">
      <t>ニチ</t>
    </rPh>
    <rPh sb="10" eb="11">
      <t>マエ</t>
    </rPh>
    <rPh sb="12" eb="14">
      <t>ショウゴ</t>
    </rPh>
    <rPh sb="15" eb="16">
      <t>ツチ</t>
    </rPh>
    <rPh sb="17" eb="18">
      <t>ヒ</t>
    </rPh>
    <rPh sb="19" eb="21">
      <t>シュクジツ</t>
    </rPh>
    <rPh sb="22" eb="25">
      <t>キュウカンビ</t>
    </rPh>
    <rPh sb="26" eb="27">
      <t>ノゾ</t>
    </rPh>
    <rPh sb="31" eb="32">
      <t>ウケタマワ</t>
    </rPh>
    <phoneticPr fontId="3"/>
  </si>
  <si>
    <r>
      <t>※変更は入所日の３日前の正午（</t>
    </r>
    <r>
      <rPr>
        <b/>
        <sz val="11"/>
        <rFont val="ＭＳ Ｐゴシック"/>
        <family val="3"/>
        <charset val="128"/>
        <scheme val="minor"/>
      </rPr>
      <t>土・日・祝日・休館日を除く</t>
    </r>
    <r>
      <rPr>
        <sz val="11"/>
        <rFont val="ＭＳ Ｐゴシック"/>
        <family val="3"/>
        <charset val="128"/>
        <scheme val="minor"/>
      </rPr>
      <t>）まで承ります。</t>
    </r>
    <rPh sb="1" eb="3">
      <t>ヘンコウ</t>
    </rPh>
    <rPh sb="4" eb="6">
      <t>ニュウショ</t>
    </rPh>
    <rPh sb="6" eb="7">
      <t>ビ</t>
    </rPh>
    <rPh sb="9" eb="10">
      <t>ニチ</t>
    </rPh>
    <rPh sb="10" eb="11">
      <t>マエ</t>
    </rPh>
    <rPh sb="12" eb="14">
      <t>ショウゴ</t>
    </rPh>
    <rPh sb="15" eb="16">
      <t>ツチ</t>
    </rPh>
    <rPh sb="17" eb="18">
      <t>ヒ</t>
    </rPh>
    <rPh sb="19" eb="21">
      <t>シュクジツ</t>
    </rPh>
    <rPh sb="22" eb="25">
      <t>キュウカンビ</t>
    </rPh>
    <rPh sb="26" eb="27">
      <t>ノゾ</t>
    </rPh>
    <rPh sb="31" eb="32">
      <t>ウケタマワ</t>
    </rPh>
    <phoneticPr fontId="3"/>
  </si>
  <si>
    <t>国立山口徳地青少年自然の家　行程計画書　　</t>
    <rPh sb="0" eb="2">
      <t>コクリツ</t>
    </rPh>
    <rPh sb="2" eb="4">
      <t>ヤマグチ</t>
    </rPh>
    <rPh sb="4" eb="6">
      <t>トクヂ</t>
    </rPh>
    <rPh sb="6" eb="9">
      <t>セイショウネン</t>
    </rPh>
    <rPh sb="9" eb="11">
      <t>シゼン</t>
    </rPh>
    <rPh sb="12" eb="13">
      <t>イエ</t>
    </rPh>
    <rPh sb="14" eb="16">
      <t>コウテイ</t>
    </rPh>
    <rPh sb="16" eb="19">
      <t>ケイカクショ</t>
    </rPh>
    <phoneticPr fontId="4"/>
  </si>
  <si>
    <t>⑤（宿泊利用のみ）朝のつどいに参加を</t>
    <rPh sb="2" eb="4">
      <t>シュクハク</t>
    </rPh>
    <rPh sb="4" eb="6">
      <t>リヨウ</t>
    </rPh>
    <rPh sb="9" eb="10">
      <t>アサ</t>
    </rPh>
    <rPh sb="15" eb="17">
      <t>サンカ</t>
    </rPh>
    <phoneticPr fontId="3"/>
  </si>
  <si>
    <r>
      <t>ろうそく小　1本</t>
    </r>
    <r>
      <rPr>
        <sz val="10"/>
        <rFont val="ＭＳ ゴシック"/>
        <family val="3"/>
        <charset val="128"/>
      </rPr>
      <t>（アルミ付き）</t>
    </r>
    <rPh sb="4" eb="5">
      <t>ショウ</t>
    </rPh>
    <rPh sb="7" eb="8">
      <t>ホン</t>
    </rPh>
    <rPh sb="12" eb="13">
      <t>ツ</t>
    </rPh>
    <phoneticPr fontId="3"/>
  </si>
  <si>
    <r>
      <rPr>
        <b/>
        <sz val="11"/>
        <rFont val="ＭＳ Ｐゴシック"/>
        <family val="3"/>
        <charset val="128"/>
        <scheme val="minor"/>
      </rPr>
      <t>乗車が可能な人数</t>
    </r>
    <r>
      <rPr>
        <sz val="11"/>
        <rFont val="ＭＳ Ｐゴシック"/>
        <family val="3"/>
        <charset val="128"/>
        <scheme val="minor"/>
      </rPr>
      <t>は，</t>
    </r>
    <r>
      <rPr>
        <b/>
        <sz val="11"/>
        <rFont val="ＭＳ Ｐゴシック"/>
        <family val="3"/>
        <charset val="128"/>
        <scheme val="minor"/>
      </rPr>
      <t>最大２８名（マイクロバス）</t>
    </r>
    <r>
      <rPr>
        <sz val="11"/>
        <rFont val="ＭＳ Ｐゴシック"/>
        <family val="3"/>
        <charset val="128"/>
        <scheme val="minor"/>
      </rPr>
      <t>です。</t>
    </r>
    <rPh sb="0" eb="2">
      <t>ジョウシャ</t>
    </rPh>
    <rPh sb="3" eb="5">
      <t>カノウ</t>
    </rPh>
    <rPh sb="6" eb="8">
      <t>ニンズウ</t>
    </rPh>
    <rPh sb="10" eb="12">
      <t>サイダイ</t>
    </rPh>
    <rPh sb="14" eb="15">
      <t>メイ</t>
    </rPh>
    <phoneticPr fontId="3"/>
  </si>
  <si>
    <t>ｺﾝﾋﾞﾆ払い・電子決済</t>
    <phoneticPr fontId="3"/>
  </si>
  <si>
    <t>焼肉（鶏肉）</t>
    <rPh sb="0" eb="2">
      <t>ヤキニク</t>
    </rPh>
    <rPh sb="3" eb="5">
      <t>トリニク</t>
    </rPh>
    <phoneticPr fontId="3"/>
  </si>
  <si>
    <t>年少未満は無料</t>
    <rPh sb="5" eb="7">
      <t>ムリョウ</t>
    </rPh>
    <phoneticPr fontId="3"/>
  </si>
  <si>
    <t>鶏肉500g（焼肉用）</t>
    <rPh sb="0" eb="2">
      <t>トリニク</t>
    </rPh>
    <rPh sb="7" eb="9">
      <t>ヤキニク</t>
    </rPh>
    <rPh sb="9" eb="10">
      <t>ヨウ</t>
    </rPh>
    <phoneticPr fontId="3"/>
  </si>
  <si>
    <t>幼児（年少未満）は無料です</t>
    <rPh sb="0" eb="2">
      <t>ヨウジ</t>
    </rPh>
    <rPh sb="3" eb="5">
      <t>ネンショウ</t>
    </rPh>
    <rPh sb="5" eb="7">
      <t>ミマン</t>
    </rPh>
    <rPh sb="8" eb="10">
      <t>ムリョウ</t>
    </rPh>
    <phoneticPr fontId="3"/>
  </si>
  <si>
    <t>食堂食の場合には，「幼児（年少～年長）」，「小学生」及び「中学生以上」に分けて食数をご記入ください。</t>
    <rPh sb="0" eb="2">
      <t>ショクドウ</t>
    </rPh>
    <rPh sb="2" eb="3">
      <t>ショク</t>
    </rPh>
    <rPh sb="4" eb="6">
      <t>バアイ</t>
    </rPh>
    <rPh sb="10" eb="12">
      <t>ヨウジ</t>
    </rPh>
    <rPh sb="13" eb="15">
      <t>ネンショウ</t>
    </rPh>
    <rPh sb="16" eb="18">
      <t>ネンチョウ</t>
    </rPh>
    <rPh sb="22" eb="25">
      <t>ショウガクセイ</t>
    </rPh>
    <rPh sb="26" eb="27">
      <t>オヨ</t>
    </rPh>
    <rPh sb="29" eb="32">
      <t>チュウガクセイ</t>
    </rPh>
    <rPh sb="32" eb="34">
      <t>イジョウ</t>
    </rPh>
    <rPh sb="36" eb="37">
      <t>ワ</t>
    </rPh>
    <rPh sb="39" eb="41">
      <t>ショクスウ</t>
    </rPh>
    <rPh sb="43" eb="45">
      <t>キニュウ</t>
    </rPh>
    <phoneticPr fontId="3"/>
  </si>
  <si>
    <t>アクエリアス 500ml</t>
    <phoneticPr fontId="3"/>
  </si>
  <si>
    <t>【提出先】　　国立山口徳地青少年自然の家　TEL：（0835）56-0113　FAX：（0835）56-0130</t>
    <rPh sb="1" eb="3">
      <t>テイシュツ</t>
    </rPh>
    <rPh sb="3" eb="4">
      <t>サキ</t>
    </rPh>
    <rPh sb="7" eb="9">
      <t>コクリツ</t>
    </rPh>
    <rPh sb="9" eb="11">
      <t>ヤマグチ</t>
    </rPh>
    <rPh sb="11" eb="13">
      <t>トクジ</t>
    </rPh>
    <rPh sb="13" eb="16">
      <t>セイショウネン</t>
    </rPh>
    <rPh sb="16" eb="18">
      <t>シゼン</t>
    </rPh>
    <rPh sb="19" eb="20">
      <t>イエ</t>
    </rPh>
    <phoneticPr fontId="3"/>
  </si>
  <si>
    <t>菓子パン コッペパン
(イチゴジャム＆マーガリン）</t>
    <rPh sb="0" eb="2">
      <t>カシ</t>
    </rPh>
    <phoneticPr fontId="3"/>
  </si>
  <si>
    <t>菓子パン クリームパン</t>
    <rPh sb="0" eb="2">
      <t>カシ</t>
    </rPh>
    <phoneticPr fontId="3"/>
  </si>
  <si>
    <t>ｺｯﾍﾟﾊﾟﾝ、ﾒﾛﾝﾊﾟﾝ、ｸﾙｰﾑﾊﾟﾝ</t>
    <phoneticPr fontId="3"/>
  </si>
  <si>
    <t>　　【弁当メニュー：幕の内弁当　620円，俵むすび弁当 620円，パリパリむすび弁当 550円，パン弁当 550円】</t>
    <rPh sb="3" eb="5">
      <t>ベントウ</t>
    </rPh>
    <rPh sb="10" eb="11">
      <t>マク</t>
    </rPh>
    <rPh sb="12" eb="13">
      <t>ウチ</t>
    </rPh>
    <rPh sb="13" eb="15">
      <t>ベントウ</t>
    </rPh>
    <rPh sb="19" eb="20">
      <t>エン</t>
    </rPh>
    <rPh sb="21" eb="22">
      <t>タワラ</t>
    </rPh>
    <rPh sb="25" eb="27">
      <t>ベントウ</t>
    </rPh>
    <rPh sb="31" eb="32">
      <t>エン</t>
    </rPh>
    <rPh sb="40" eb="42">
      <t>ベントウ</t>
    </rPh>
    <rPh sb="46" eb="47">
      <t>エン</t>
    </rPh>
    <rPh sb="50" eb="52">
      <t>ベントウ</t>
    </rPh>
    <rPh sb="56" eb="57">
      <t>エン</t>
    </rPh>
    <phoneticPr fontId="3"/>
  </si>
  <si>
    <t>自然観察</t>
    <phoneticPr fontId="3"/>
  </si>
  <si>
    <r>
      <rPr>
        <b/>
        <u/>
        <sz val="11"/>
        <color theme="1"/>
        <rFont val="ＭＳ Ｐゴシック"/>
        <family val="3"/>
        <charset val="128"/>
        <scheme val="minor"/>
      </rPr>
      <t>食物アレルギーのある方全員</t>
    </r>
    <r>
      <rPr>
        <sz val="11"/>
        <color theme="1"/>
        <rFont val="ＭＳ Ｐゴシック"/>
        <family val="3"/>
        <charset val="128"/>
        <scheme val="minor"/>
      </rPr>
      <t>について，ご記入ください。</t>
    </r>
    <rPh sb="0" eb="2">
      <t>ショクモツ</t>
    </rPh>
    <rPh sb="10" eb="11">
      <t>カタ</t>
    </rPh>
    <rPh sb="11" eb="13">
      <t>ゼンイン</t>
    </rPh>
    <rPh sb="19" eb="21">
      <t>キニュウ</t>
    </rPh>
    <phoneticPr fontId="3"/>
  </si>
  <si>
    <r>
      <rPr>
        <b/>
        <u/>
        <sz val="11"/>
        <color theme="1"/>
        <rFont val="ＭＳ Ｐゴシック"/>
        <family val="3"/>
        <charset val="128"/>
        <scheme val="minor"/>
      </rPr>
      <t>食物アレルギーのある方全員，「食物アレルギー個別確認票」・「材料表」</t>
    </r>
    <r>
      <rPr>
        <u/>
        <sz val="11"/>
        <color theme="1"/>
        <rFont val="ＭＳ Ｐゴシック"/>
        <family val="3"/>
        <charset val="128"/>
        <scheme val="minor"/>
      </rPr>
      <t>（別紙）を，
食堂に</t>
    </r>
    <r>
      <rPr>
        <b/>
        <u/>
        <sz val="11"/>
        <color theme="1"/>
        <rFont val="ＭＳ Ｐゴシック"/>
        <family val="3"/>
        <charset val="128"/>
        <scheme val="minor"/>
      </rPr>
      <t>直接ご提出ください</t>
    </r>
    <r>
      <rPr>
        <u/>
        <sz val="11"/>
        <color theme="1"/>
        <rFont val="ＭＳ Ｐゴシック"/>
        <family val="3"/>
        <charset val="128"/>
        <scheme val="minor"/>
      </rPr>
      <t>。</t>
    </r>
    <rPh sb="0" eb="2">
      <t>ショクモツ</t>
    </rPh>
    <rPh sb="10" eb="11">
      <t>カタ</t>
    </rPh>
    <rPh sb="11" eb="13">
      <t>ゼンイン</t>
    </rPh>
    <rPh sb="15" eb="17">
      <t>ショクモツ</t>
    </rPh>
    <rPh sb="22" eb="24">
      <t>コベツ</t>
    </rPh>
    <rPh sb="24" eb="26">
      <t>カクニン</t>
    </rPh>
    <rPh sb="26" eb="27">
      <t>ヒョウ</t>
    </rPh>
    <rPh sb="30" eb="32">
      <t>ザイリョウ</t>
    </rPh>
    <rPh sb="32" eb="33">
      <t>ヒョウ</t>
    </rPh>
    <rPh sb="35" eb="37">
      <t>ベッシ</t>
    </rPh>
    <rPh sb="41" eb="43">
      <t>ショクドウ</t>
    </rPh>
    <rPh sb="44" eb="46">
      <t>チョクセツ</t>
    </rPh>
    <rPh sb="47" eb="49">
      <t>テイシュツ</t>
    </rPh>
    <phoneticPr fontId="3"/>
  </si>
  <si>
    <t>（３）特別対応</t>
    <rPh sb="3" eb="5">
      <t>トクベツ</t>
    </rPh>
    <rPh sb="5" eb="7">
      <t>タイオウ</t>
    </rPh>
    <phoneticPr fontId="3"/>
  </si>
  <si>
    <t>【提出後の流れ】</t>
    <rPh sb="1" eb="3">
      <t>テイシュツ</t>
    </rPh>
    <rPh sb="3" eb="4">
      <t>ゴ</t>
    </rPh>
    <rPh sb="5" eb="6">
      <t>ナガ</t>
    </rPh>
    <phoneticPr fontId="3"/>
  </si>
  <si>
    <t>食堂から、団体の担当者の方へ「原材料表」（利用期間中のメニュー分）を送付します。</t>
    <rPh sb="0" eb="2">
      <t>ショクドウ</t>
    </rPh>
    <rPh sb="5" eb="7">
      <t>ダンタイ</t>
    </rPh>
    <rPh sb="8" eb="11">
      <t>タントウシャ</t>
    </rPh>
    <rPh sb="12" eb="13">
      <t>カタ</t>
    </rPh>
    <rPh sb="15" eb="18">
      <t>ゲンザイリョウ</t>
    </rPh>
    <rPh sb="18" eb="19">
      <t>ヒョウ</t>
    </rPh>
    <rPh sb="21" eb="23">
      <t>リヨウ</t>
    </rPh>
    <rPh sb="23" eb="26">
      <t>キカンチュウ</t>
    </rPh>
    <rPh sb="31" eb="32">
      <t>ブン</t>
    </rPh>
    <rPh sb="34" eb="36">
      <t>ソウフ</t>
    </rPh>
    <phoneticPr fontId="3"/>
  </si>
  <si>
    <t>詳細について，食堂から直接，ご連絡させていただく場合がございます。
「保護者」のご連絡先をご記入ください。</t>
    <rPh sb="0" eb="2">
      <t>ショウサイ</t>
    </rPh>
    <rPh sb="7" eb="9">
      <t>ショクドウ</t>
    </rPh>
    <rPh sb="11" eb="13">
      <t>チョクセツ</t>
    </rPh>
    <rPh sb="15" eb="17">
      <t>レンラク</t>
    </rPh>
    <rPh sb="24" eb="26">
      <t>バアイ</t>
    </rPh>
    <rPh sb="35" eb="38">
      <t>ホゴシャ</t>
    </rPh>
    <rPh sb="41" eb="43">
      <t>レンラク</t>
    </rPh>
    <rPh sb="43" eb="44">
      <t>サキ</t>
    </rPh>
    <rPh sb="46" eb="48">
      <t>キニュウ</t>
    </rPh>
    <phoneticPr fontId="3"/>
  </si>
  <si>
    <t>※普通食対応で良い場合は、こちらにその旨をお書きください。</t>
    <rPh sb="1" eb="3">
      <t>フツウ</t>
    </rPh>
    <rPh sb="3" eb="4">
      <t>ショク</t>
    </rPh>
    <rPh sb="4" eb="6">
      <t>タイオウ</t>
    </rPh>
    <rPh sb="7" eb="8">
      <t>ヨ</t>
    </rPh>
    <rPh sb="9" eb="11">
      <t>バアイ</t>
    </rPh>
    <rPh sb="19" eb="20">
      <t>ムネ</t>
    </rPh>
    <rPh sb="22" eb="23">
      <t>カ</t>
    </rPh>
    <phoneticPr fontId="3"/>
  </si>
  <si>
    <t>キーホルダー（未加工）</t>
    <rPh sb="7" eb="10">
      <t>ミカコウ</t>
    </rPh>
    <phoneticPr fontId="3"/>
  </si>
  <si>
    <t>キーホルダー（加工済み）</t>
    <rPh sb="7" eb="9">
      <t>カコウ</t>
    </rPh>
    <rPh sb="9" eb="10">
      <t>ズ</t>
    </rPh>
    <phoneticPr fontId="3"/>
  </si>
  <si>
    <t>ポン太グループ</t>
    <rPh sb="2" eb="3">
      <t>タ</t>
    </rPh>
    <phoneticPr fontId="3"/>
  </si>
  <si>
    <t>徳地　ポン太</t>
    <rPh sb="0" eb="2">
      <t>トクヂ</t>
    </rPh>
    <rPh sb="5" eb="6">
      <t>タ</t>
    </rPh>
    <phoneticPr fontId="3"/>
  </si>
  <si>
    <t>000-0000-0000</t>
    <phoneticPr fontId="3"/>
  </si>
  <si>
    <t>10：00　入所</t>
    <rPh sb="6" eb="8">
      <t>ニュウショ</t>
    </rPh>
    <phoneticPr fontId="3"/>
  </si>
  <si>
    <t>13：30　オリエンテーリング</t>
    <phoneticPr fontId="3"/>
  </si>
  <si>
    <t>19：00　キャンプファイヤー</t>
    <phoneticPr fontId="3"/>
  </si>
  <si>
    <t>アンプ1台の貸出希望</t>
    <rPh sb="4" eb="5">
      <t>ダイ</t>
    </rPh>
    <rPh sb="6" eb="10">
      <t>カシダシキボウ</t>
    </rPh>
    <phoneticPr fontId="3"/>
  </si>
  <si>
    <t>10：15　オリエンテーション</t>
    <phoneticPr fontId="3"/>
  </si>
  <si>
    <t>（オリエンテーション室希望）</t>
    <rPh sb="10" eb="11">
      <t>シツ</t>
    </rPh>
    <rPh sb="11" eb="13">
      <t>キボウ</t>
    </rPh>
    <phoneticPr fontId="3"/>
  </si>
  <si>
    <t>同上</t>
    <rPh sb="0" eb="2">
      <t>ドウジョウ</t>
    </rPh>
    <phoneticPr fontId="3"/>
  </si>
  <si>
    <t>13：30　室内ビンゴ</t>
    <rPh sb="6" eb="8">
      <t>シツナイ</t>
    </rPh>
    <phoneticPr fontId="3"/>
  </si>
  <si>
    <t>19：00　キャンドルのつどい</t>
    <phoneticPr fontId="3"/>
  </si>
  <si>
    <t>00</t>
    <phoneticPr fontId="3"/>
  </si>
  <si>
    <t>9：30　焼板細工</t>
    <rPh sb="5" eb="9">
      <t>ヤキイタザイク</t>
    </rPh>
    <phoneticPr fontId="3"/>
  </si>
  <si>
    <t>13：30　TAP</t>
    <phoneticPr fontId="3"/>
  </si>
  <si>
    <t>9：30　野外炊飯</t>
    <rPh sb="5" eb="9">
      <t>ヤガイスイハン</t>
    </rPh>
    <phoneticPr fontId="3"/>
  </si>
  <si>
    <t>14：00　ふりかえり
15：00　退所</t>
    <rPh sb="18" eb="20">
      <t>タイショ</t>
    </rPh>
    <phoneticPr fontId="3"/>
  </si>
  <si>
    <t>19：00　天体観察（講師希望）</t>
    <rPh sb="6" eb="8">
      <t>テンタイ</t>
    </rPh>
    <rPh sb="8" eb="10">
      <t>カンサツ</t>
    </rPh>
    <rPh sb="11" eb="13">
      <t>コウシ</t>
    </rPh>
    <rPh sb="13" eb="15">
      <t>キボウ</t>
    </rPh>
    <phoneticPr fontId="3"/>
  </si>
  <si>
    <t>19：00　星の話（講師希望）</t>
    <phoneticPr fontId="3"/>
  </si>
  <si>
    <t>野外炊飯をする</t>
    <rPh sb="0" eb="4">
      <t>ヤガイスイハン</t>
    </rPh>
    <phoneticPr fontId="3"/>
  </si>
  <si>
    <r>
      <t>野外炊飯活動計画書(</t>
    </r>
    <r>
      <rPr>
        <sz val="16"/>
        <color rgb="FFFF0000"/>
        <rFont val="UD デジタル 教科書体 N-R"/>
        <family val="1"/>
        <charset val="128"/>
      </rPr>
      <t>記入例</t>
    </r>
    <r>
      <rPr>
        <sz val="16"/>
        <color theme="1"/>
        <rFont val="UD デジタル 教科書体 N-R"/>
        <family val="1"/>
        <charset val="128"/>
      </rPr>
      <t>)</t>
    </r>
    <rPh sb="0" eb="2">
      <t>ヤガイ</t>
    </rPh>
    <rPh sb="2" eb="4">
      <t>スイハン</t>
    </rPh>
    <rPh sb="4" eb="6">
      <t>カツドウ</t>
    </rPh>
    <rPh sb="6" eb="9">
      <t>ケイカクショ</t>
    </rPh>
    <rPh sb="10" eb="12">
      <t>キニュウ</t>
    </rPh>
    <rPh sb="12" eb="13">
      <t>レイ</t>
    </rPh>
    <phoneticPr fontId="3"/>
  </si>
  <si>
    <t>書類作成日</t>
    <rPh sb="0" eb="2">
      <t>ショルイ</t>
    </rPh>
    <rPh sb="2" eb="4">
      <t>サクセイ</t>
    </rPh>
    <rPh sb="4" eb="5">
      <t>ビ</t>
    </rPh>
    <phoneticPr fontId="3"/>
  </si>
  <si>
    <t>【送付先】
mail：tokuji-kikaku@niye.go.jp
FAX:0835-56-0130</t>
    <rPh sb="1" eb="4">
      <t>ソウフサキ</t>
    </rPh>
    <phoneticPr fontId="3"/>
  </si>
  <si>
    <t>○○小学校</t>
    <rPh sb="2" eb="5">
      <t>ショウガッコウ</t>
    </rPh>
    <phoneticPr fontId="3"/>
  </si>
  <si>
    <t>グループ内訳
（食事注文票に記載した数を入力してください）</t>
    <rPh sb="4" eb="6">
      <t>ウチワケ</t>
    </rPh>
    <rPh sb="8" eb="10">
      <t>ショクジ</t>
    </rPh>
    <rPh sb="10" eb="12">
      <t>チュウモン</t>
    </rPh>
    <rPh sb="12" eb="13">
      <t>ヒョウ</t>
    </rPh>
    <rPh sb="14" eb="16">
      <t>キサイ</t>
    </rPh>
    <rPh sb="18" eb="19">
      <t>カズ</t>
    </rPh>
    <rPh sb="20" eb="22">
      <t>ニュウリョク</t>
    </rPh>
    <phoneticPr fontId="3"/>
  </si>
  <si>
    <t>野外炊飯実施日</t>
    <rPh sb="0" eb="2">
      <t>ヤガイ</t>
    </rPh>
    <rPh sb="2" eb="4">
      <t>スイハン</t>
    </rPh>
    <rPh sb="4" eb="6">
      <t>ジッシ</t>
    </rPh>
    <rPh sb="6" eb="7">
      <t>ビ</t>
    </rPh>
    <phoneticPr fontId="3"/>
  </si>
  <si>
    <t>カレーライス</t>
    <phoneticPr fontId="3"/>
  </si>
  <si>
    <t>のセルを入力してください</t>
    <rPh sb="4" eb="6">
      <t>ニュウリョク</t>
    </rPh>
    <phoneticPr fontId="3"/>
  </si>
  <si>
    <t>合計グループ数</t>
    <rPh sb="0" eb="2">
      <t>ゴウケイ</t>
    </rPh>
    <rPh sb="6" eb="7">
      <t>スウ</t>
    </rPh>
    <phoneticPr fontId="3"/>
  </si>
  <si>
    <t>合計人数</t>
    <rPh sb="0" eb="2">
      <t>ゴウケイ</t>
    </rPh>
    <rPh sb="2" eb="4">
      <t>ニンズウ</t>
    </rPh>
    <phoneticPr fontId="3"/>
  </si>
  <si>
    <t>役割</t>
    <rPh sb="0" eb="2">
      <t>ヤクワリ</t>
    </rPh>
    <phoneticPr fontId="3"/>
  </si>
  <si>
    <t>活動責任者</t>
    <rPh sb="0" eb="2">
      <t>カツドウ</t>
    </rPh>
    <rPh sb="2" eb="5">
      <t>セキニンシャ</t>
    </rPh>
    <phoneticPr fontId="3"/>
  </si>
  <si>
    <t>借用物品担当者</t>
    <rPh sb="0" eb="2">
      <t>シャクヨウ</t>
    </rPh>
    <rPh sb="2" eb="4">
      <t>ブッピン</t>
    </rPh>
    <rPh sb="4" eb="7">
      <t>タントウシャ</t>
    </rPh>
    <phoneticPr fontId="3"/>
  </si>
  <si>
    <t>まき割り担当者</t>
    <rPh sb="2" eb="3">
      <t>ワ</t>
    </rPh>
    <rPh sb="4" eb="7">
      <t>タントウシャ</t>
    </rPh>
    <phoneticPr fontId="3"/>
  </si>
  <si>
    <t>包丁管理担当者</t>
    <rPh sb="0" eb="2">
      <t>ホウチョウ</t>
    </rPh>
    <rPh sb="2" eb="4">
      <t>カンリ</t>
    </rPh>
    <rPh sb="4" eb="7">
      <t>タントウシャ</t>
    </rPh>
    <phoneticPr fontId="3"/>
  </si>
  <si>
    <t>内容</t>
    <rPh sb="0" eb="2">
      <t>ナイヨウ</t>
    </rPh>
    <phoneticPr fontId="3"/>
  </si>
  <si>
    <t>野外炊飯の団体責任者
本所職員との連絡調整を含む全体総括</t>
    <rPh sb="0" eb="2">
      <t>ヤガイ</t>
    </rPh>
    <rPh sb="2" eb="4">
      <t>スイハン</t>
    </rPh>
    <rPh sb="5" eb="7">
      <t>ダンタイ</t>
    </rPh>
    <rPh sb="7" eb="10">
      <t>セキニンシャ</t>
    </rPh>
    <rPh sb="11" eb="13">
      <t>ホンショ</t>
    </rPh>
    <rPh sb="13" eb="15">
      <t>ショクイン</t>
    </rPh>
    <rPh sb="17" eb="19">
      <t>レンラク</t>
    </rPh>
    <rPh sb="19" eb="21">
      <t>チョウセイ</t>
    </rPh>
    <rPh sb="22" eb="23">
      <t>フク</t>
    </rPh>
    <rPh sb="24" eb="26">
      <t>ゼンタイ</t>
    </rPh>
    <rPh sb="26" eb="28">
      <t>ソウカツ</t>
    </rPh>
    <phoneticPr fontId="3"/>
  </si>
  <si>
    <t>借用物品の管理
借用物品のグループ配布と
使用後の返却</t>
    <rPh sb="0" eb="2">
      <t>シャクヨウ</t>
    </rPh>
    <rPh sb="2" eb="4">
      <t>ブッピン</t>
    </rPh>
    <rPh sb="5" eb="7">
      <t>カンリ</t>
    </rPh>
    <rPh sb="8" eb="10">
      <t>シャクヨウ</t>
    </rPh>
    <rPh sb="10" eb="12">
      <t>ブッピン</t>
    </rPh>
    <rPh sb="17" eb="19">
      <t>ハイフ</t>
    </rPh>
    <rPh sb="21" eb="24">
      <t>シヨウゴ</t>
    </rPh>
    <rPh sb="25" eb="27">
      <t>ヘンキャク</t>
    </rPh>
    <phoneticPr fontId="3"/>
  </si>
  <si>
    <t>本所職員のまき割り指導補助</t>
    <rPh sb="0" eb="2">
      <t>ホンショ</t>
    </rPh>
    <rPh sb="2" eb="4">
      <t>ショクイン</t>
    </rPh>
    <rPh sb="7" eb="8">
      <t>ワ</t>
    </rPh>
    <rPh sb="9" eb="11">
      <t>シドウ</t>
    </rPh>
    <rPh sb="11" eb="13">
      <t>ホジョ</t>
    </rPh>
    <phoneticPr fontId="3"/>
  </si>
  <si>
    <t>包丁の管理
グループ配布と返却</t>
    <rPh sb="0" eb="2">
      <t>ホウチョウ</t>
    </rPh>
    <rPh sb="3" eb="5">
      <t>カンリ</t>
    </rPh>
    <rPh sb="10" eb="12">
      <t>ハイフ</t>
    </rPh>
    <rPh sb="13" eb="15">
      <t>ヘンキャク</t>
    </rPh>
    <phoneticPr fontId="3"/>
  </si>
  <si>
    <t>団体担当者</t>
    <rPh sb="0" eb="2">
      <t>ダンタイ</t>
    </rPh>
    <rPh sb="2" eb="5">
      <t>タントウシャ</t>
    </rPh>
    <phoneticPr fontId="3"/>
  </si>
  <si>
    <t>○○　○○</t>
    <phoneticPr fontId="3"/>
  </si>
  <si>
    <t>△△　△△</t>
    <phoneticPr fontId="3"/>
  </si>
  <si>
    <t>□□　□□</t>
    <phoneticPr fontId="3"/>
  </si>
  <si>
    <r>
      <rPr>
        <sz val="11"/>
        <color theme="1"/>
        <rFont val="Segoe UI Symbol"/>
        <family val="1"/>
      </rPr>
      <t>◇◇</t>
    </r>
    <r>
      <rPr>
        <sz val="11"/>
        <color theme="1"/>
        <rFont val="UD デジタル 教科書体 N-R"/>
        <family val="1"/>
        <charset val="128"/>
      </rPr>
      <t>　</t>
    </r>
    <r>
      <rPr>
        <sz val="11"/>
        <color theme="1"/>
        <rFont val="Segoe UI Symbol"/>
        <family val="1"/>
      </rPr>
      <t>◇◇</t>
    </r>
    <phoneticPr fontId="3"/>
  </si>
  <si>
    <t>借用物品記入シート</t>
    <rPh sb="0" eb="2">
      <t>シャクヨウ</t>
    </rPh>
    <rPh sb="2" eb="4">
      <t>ブッピン</t>
    </rPh>
    <rPh sb="4" eb="6">
      <t>キニュウ</t>
    </rPh>
    <phoneticPr fontId="3"/>
  </si>
  <si>
    <t>※「野外炊飯メニュー別貸出推奨物品リスト」を参考に借用物品数をご記入ください。</t>
    <rPh sb="2" eb="4">
      <t>ヤガイ</t>
    </rPh>
    <rPh sb="4" eb="6">
      <t>スイハン</t>
    </rPh>
    <rPh sb="10" eb="11">
      <t>ベツ</t>
    </rPh>
    <rPh sb="11" eb="13">
      <t>カシダシ</t>
    </rPh>
    <rPh sb="13" eb="15">
      <t>スイショウ</t>
    </rPh>
    <rPh sb="15" eb="17">
      <t>ブッピン</t>
    </rPh>
    <rPh sb="22" eb="24">
      <t>サンコウ</t>
    </rPh>
    <rPh sb="25" eb="27">
      <t>シャクヨウ</t>
    </rPh>
    <rPh sb="27" eb="29">
      <t>ブッピン</t>
    </rPh>
    <rPh sb="29" eb="30">
      <t>スウ</t>
    </rPh>
    <rPh sb="32" eb="34">
      <t>キニュウ</t>
    </rPh>
    <phoneticPr fontId="3"/>
  </si>
  <si>
    <t>1班</t>
    <rPh sb="1" eb="2">
      <t>ハン</t>
    </rPh>
    <phoneticPr fontId="3"/>
  </si>
  <si>
    <t>2班</t>
    <rPh sb="1" eb="2">
      <t>ハン</t>
    </rPh>
    <phoneticPr fontId="3"/>
  </si>
  <si>
    <t>3班</t>
    <rPh sb="1" eb="2">
      <t>ハン</t>
    </rPh>
    <phoneticPr fontId="3"/>
  </si>
  <si>
    <t>4班</t>
    <rPh sb="1" eb="2">
      <t>ハン</t>
    </rPh>
    <phoneticPr fontId="3"/>
  </si>
  <si>
    <t>5班</t>
    <rPh sb="1" eb="2">
      <t>ハン</t>
    </rPh>
    <phoneticPr fontId="3"/>
  </si>
  <si>
    <t>6班</t>
    <rPh sb="1" eb="2">
      <t>ハン</t>
    </rPh>
    <phoneticPr fontId="3"/>
  </si>
  <si>
    <t>7班</t>
    <rPh sb="1" eb="2">
      <t>ハン</t>
    </rPh>
    <phoneticPr fontId="3"/>
  </si>
  <si>
    <t>8班</t>
    <rPh sb="1" eb="2">
      <t>ハン</t>
    </rPh>
    <phoneticPr fontId="3"/>
  </si>
  <si>
    <t>9班</t>
    <rPh sb="1" eb="2">
      <t>ハン</t>
    </rPh>
    <phoneticPr fontId="3"/>
  </si>
  <si>
    <t>10班</t>
    <rPh sb="2" eb="3">
      <t>ハン</t>
    </rPh>
    <phoneticPr fontId="3"/>
  </si>
  <si>
    <t>11班</t>
    <rPh sb="2" eb="3">
      <t>ハン</t>
    </rPh>
    <phoneticPr fontId="3"/>
  </si>
  <si>
    <t>12班</t>
    <rPh sb="2" eb="3">
      <t>ハン</t>
    </rPh>
    <phoneticPr fontId="3"/>
  </si>
  <si>
    <t>13班</t>
    <rPh sb="2" eb="3">
      <t>ハン</t>
    </rPh>
    <phoneticPr fontId="3"/>
  </si>
  <si>
    <t>14班</t>
    <rPh sb="2" eb="3">
      <t>ハン</t>
    </rPh>
    <phoneticPr fontId="3"/>
  </si>
  <si>
    <t>15班</t>
    <rPh sb="2" eb="3">
      <t>ハン</t>
    </rPh>
    <phoneticPr fontId="3"/>
  </si>
  <si>
    <t>16班</t>
    <rPh sb="2" eb="3">
      <t>ハン</t>
    </rPh>
    <phoneticPr fontId="3"/>
  </si>
  <si>
    <t>17班</t>
    <rPh sb="2" eb="3">
      <t>ハン</t>
    </rPh>
    <phoneticPr fontId="3"/>
  </si>
  <si>
    <t>18班</t>
    <rPh sb="2" eb="3">
      <t>ハン</t>
    </rPh>
    <phoneticPr fontId="3"/>
  </si>
  <si>
    <t>19班</t>
    <rPh sb="2" eb="3">
      <t>ハン</t>
    </rPh>
    <phoneticPr fontId="3"/>
  </si>
  <si>
    <t>20班</t>
    <rPh sb="2" eb="3">
      <t>ハン</t>
    </rPh>
    <phoneticPr fontId="3"/>
  </si>
  <si>
    <t>21班</t>
    <rPh sb="2" eb="3">
      <t>ハン</t>
    </rPh>
    <phoneticPr fontId="3"/>
  </si>
  <si>
    <t>22班</t>
    <rPh sb="2" eb="3">
      <t>ハン</t>
    </rPh>
    <phoneticPr fontId="3"/>
  </si>
  <si>
    <t>23班</t>
    <rPh sb="2" eb="3">
      <t>ハン</t>
    </rPh>
    <phoneticPr fontId="3"/>
  </si>
  <si>
    <t>24班</t>
    <rPh sb="2" eb="3">
      <t>ハン</t>
    </rPh>
    <phoneticPr fontId="3"/>
  </si>
  <si>
    <t>平皿</t>
    <rPh sb="0" eb="1">
      <t>ヒラ</t>
    </rPh>
    <rPh sb="1" eb="2">
      <t>ザラ</t>
    </rPh>
    <phoneticPr fontId="3"/>
  </si>
  <si>
    <t>どんぶり</t>
    <phoneticPr fontId="3"/>
  </si>
  <si>
    <t>汁椀</t>
    <rPh sb="0" eb="1">
      <t>シル</t>
    </rPh>
    <rPh sb="1" eb="2">
      <t>ワン</t>
    </rPh>
    <phoneticPr fontId="3"/>
  </si>
  <si>
    <t>湯のみ</t>
    <rPh sb="0" eb="1">
      <t>ユ</t>
    </rPh>
    <phoneticPr fontId="3"/>
  </si>
  <si>
    <t>はし</t>
    <phoneticPr fontId="3"/>
  </si>
  <si>
    <t>スプーン</t>
    <phoneticPr fontId="3"/>
  </si>
  <si>
    <t>しゃもじ</t>
    <phoneticPr fontId="3"/>
  </si>
  <si>
    <t>おたま</t>
    <phoneticPr fontId="3"/>
  </si>
  <si>
    <t>フライ返し</t>
    <rPh sb="3" eb="4">
      <t>ガエ</t>
    </rPh>
    <phoneticPr fontId="3"/>
  </si>
  <si>
    <t>包丁</t>
    <rPh sb="0" eb="2">
      <t>ホウチョウ</t>
    </rPh>
    <phoneticPr fontId="3"/>
  </si>
  <si>
    <t>まな板</t>
    <rPh sb="2" eb="3">
      <t>イタ</t>
    </rPh>
    <phoneticPr fontId="3"/>
  </si>
  <si>
    <t>計量カップ</t>
    <rPh sb="0" eb="2">
      <t>ケイリョウ</t>
    </rPh>
    <phoneticPr fontId="3"/>
  </si>
  <si>
    <t>ざる</t>
    <phoneticPr fontId="3"/>
  </si>
  <si>
    <t>ボウル</t>
    <phoneticPr fontId="3"/>
  </si>
  <si>
    <t>ライスクッカー</t>
    <phoneticPr fontId="3"/>
  </si>
  <si>
    <t>なべ</t>
    <phoneticPr fontId="3"/>
  </si>
  <si>
    <t>鉄板</t>
    <rPh sb="0" eb="2">
      <t>テッパン</t>
    </rPh>
    <phoneticPr fontId="3"/>
  </si>
  <si>
    <t>やかん</t>
    <phoneticPr fontId="3"/>
  </si>
  <si>
    <t>【送付先】
mail：tokuji-kikaku@niye.go.jp  FAX:0835-56-0130</t>
    <rPh sb="1" eb="4">
      <t>ソウフサキ</t>
    </rPh>
    <phoneticPr fontId="3"/>
  </si>
  <si>
    <t>野外炊飯活動計画書</t>
    <rPh sb="0" eb="2">
      <t>ヤガイ</t>
    </rPh>
    <rPh sb="2" eb="4">
      <t>スイハン</t>
    </rPh>
    <rPh sb="4" eb="6">
      <t>カツドウ</t>
    </rPh>
    <rPh sb="6" eb="9">
      <t>ケイカクショ</t>
    </rPh>
    <phoneticPr fontId="3"/>
  </si>
  <si>
    <t>⑬利用者名簿</t>
    <rPh sb="1" eb="4">
      <t>リヨウシャ</t>
    </rPh>
    <rPh sb="4" eb="6">
      <t>メイボ</t>
    </rPh>
    <phoneticPr fontId="3"/>
  </si>
  <si>
    <t>⑮利用団体票</t>
    <rPh sb="1" eb="3">
      <t>リヨウ</t>
    </rPh>
    <rPh sb="3" eb="5">
      <t>ダンタイ</t>
    </rPh>
    <rPh sb="5" eb="6">
      <t>ヒョウ</t>
    </rPh>
    <phoneticPr fontId="3"/>
  </si>
  <si>
    <t>アナフィラキシーショックの経験</t>
    <rPh sb="13" eb="15">
      <t>ケイケン</t>
    </rPh>
    <phoneticPr fontId="3"/>
  </si>
  <si>
    <t>野外活動計画書（登山・ハイキング）</t>
    <rPh sb="0" eb="2">
      <t>ヤガイ</t>
    </rPh>
    <rPh sb="2" eb="4">
      <t>カツドウ</t>
    </rPh>
    <rPh sb="4" eb="6">
      <t>ケイカク</t>
    </rPh>
    <rPh sb="6" eb="7">
      <t>ショ</t>
    </rPh>
    <rPh sb="8" eb="10">
      <t>トザン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</si>
</sst>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147">
    <font>
      <sz val="11"/>
      <color theme="1"/>
      <name val="ＭＳ Ｐゴシック"/>
      <family val="2"/>
      <charset val="128"/>
      <scheme val="minor"/>
    </font>
    <font>
      <sz val="9"/>
      <color rgb="FF000000"/>
      <name val="MS UI Gothic"/>
      <family val="3"/>
      <charset val="128"/>
    </font>
    <font>
      <sz val="9"/>
      <color rgb="FF000000"/>
      <name val="Meiryo UI"/>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sz val="10"/>
      <name val="ＭＳ Ｐゴシック"/>
      <family val="3"/>
      <charset val="128"/>
    </font>
    <font>
      <sz val="9"/>
      <name val="ＭＳ ゴシック"/>
      <family val="3"/>
      <charset val="128"/>
    </font>
    <font>
      <sz val="11"/>
      <name val="ＭＳ ゴシック"/>
      <family val="3"/>
      <charset val="128"/>
    </font>
    <font>
      <sz val="9"/>
      <name val="ＭＳ Ｐゴシック"/>
      <family val="3"/>
      <charset val="128"/>
      <scheme val="minor"/>
    </font>
    <font>
      <sz val="11"/>
      <name val="ＭＳ Ｐゴシック"/>
      <family val="3"/>
      <charset val="128"/>
      <scheme val="minor"/>
    </font>
    <font>
      <b/>
      <sz val="18"/>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0"/>
      <color theme="1"/>
      <name val="ＭＳ Ｐゴシック"/>
      <family val="2"/>
      <charset val="128"/>
      <scheme val="minor"/>
    </font>
    <font>
      <sz val="8"/>
      <name val="ＭＳ ゴシック"/>
      <family val="3"/>
      <charset val="128"/>
    </font>
    <font>
      <sz val="11"/>
      <color theme="1"/>
      <name val="ＭＳ Ｐゴシック"/>
      <family val="2"/>
      <charset val="128"/>
      <scheme val="minor"/>
    </font>
    <font>
      <sz val="18"/>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1"/>
      <color theme="1"/>
      <name val="HG丸ｺﾞｼｯｸM-PRO"/>
      <family val="3"/>
      <charset val="128"/>
    </font>
    <font>
      <sz val="9"/>
      <color theme="1"/>
      <name val="ＭＳ Ｐゴシック"/>
      <family val="2"/>
      <charset val="128"/>
      <scheme val="minor"/>
    </font>
    <font>
      <u/>
      <sz val="11"/>
      <color theme="1"/>
      <name val="ＭＳ Ｐゴシック"/>
      <family val="2"/>
      <charset val="128"/>
      <scheme val="minor"/>
    </font>
    <font>
      <sz val="11"/>
      <name val="ＭＳ Ｐゴシック"/>
      <family val="3"/>
      <charset val="128"/>
    </font>
    <font>
      <sz val="11"/>
      <color indexed="10"/>
      <name val="ＭＳ ゴシック"/>
      <family val="3"/>
      <charset val="128"/>
    </font>
    <font>
      <sz val="10"/>
      <color theme="1" tint="0.499984740745262"/>
      <name val="ＭＳ Ｐゴシック"/>
      <family val="3"/>
      <charset val="128"/>
      <scheme val="minor"/>
    </font>
    <font>
      <b/>
      <sz val="10"/>
      <name val="ＭＳ Ｐゴシック"/>
      <family val="3"/>
      <charset val="128"/>
      <scheme val="minor"/>
    </font>
    <font>
      <b/>
      <sz val="10"/>
      <color theme="1"/>
      <name val="ＭＳ Ｐゴシック"/>
      <family val="3"/>
      <charset val="128"/>
      <scheme val="minor"/>
    </font>
    <font>
      <sz val="11"/>
      <color theme="0" tint="-0.499984740745262"/>
      <name val="ＭＳ ゴシック"/>
      <family val="3"/>
      <charset val="128"/>
    </font>
    <font>
      <b/>
      <sz val="8"/>
      <name val="ＭＳ Ｐゴシック"/>
      <family val="3"/>
      <charset val="128"/>
      <scheme val="minor"/>
    </font>
    <font>
      <b/>
      <u/>
      <sz val="11"/>
      <color theme="1"/>
      <name val="ＭＳ Ｐゴシック"/>
      <family val="3"/>
      <charset val="128"/>
      <scheme val="minor"/>
    </font>
    <font>
      <b/>
      <u/>
      <sz val="11"/>
      <name val="ＭＳ Ｐゴシック"/>
      <family val="3"/>
      <charset val="128"/>
      <scheme val="minor"/>
    </font>
    <font>
      <b/>
      <u/>
      <sz val="11"/>
      <color rgb="FFFF0000"/>
      <name val="ＭＳ Ｐゴシック"/>
      <family val="3"/>
      <charset val="128"/>
      <scheme val="minor"/>
    </font>
    <font>
      <u/>
      <sz val="11"/>
      <color theme="1"/>
      <name val="ＭＳ Ｐゴシック"/>
      <family val="3"/>
      <charset val="128"/>
      <scheme val="minor"/>
    </font>
    <font>
      <sz val="10"/>
      <color theme="2" tint="-0.499984740745262"/>
      <name val="ＭＳ Ｐゴシック"/>
      <family val="2"/>
      <charset val="128"/>
      <scheme val="minor"/>
    </font>
    <font>
      <b/>
      <sz val="11"/>
      <color theme="1"/>
      <name val="HG丸ｺﾞｼｯｸM-PRO"/>
      <family val="3"/>
      <charset val="128"/>
    </font>
    <font>
      <sz val="14"/>
      <name val="HG丸ｺﾞｼｯｸM-PRO"/>
      <family val="3"/>
      <charset val="128"/>
    </font>
    <font>
      <sz val="14"/>
      <name val="ＭＳ Ｐゴシック"/>
      <family val="3"/>
      <charset val="128"/>
    </font>
    <font>
      <sz val="14"/>
      <color theme="1"/>
      <name val="ＭＳ Ｐゴシック"/>
      <family val="3"/>
      <charset val="128"/>
      <scheme val="minor"/>
    </font>
    <font>
      <b/>
      <sz val="16"/>
      <color theme="1"/>
      <name val="ＭＳ Ｐゴシック"/>
      <family val="3"/>
      <charset val="128"/>
      <scheme val="minor"/>
    </font>
    <font>
      <sz val="6"/>
      <color theme="1"/>
      <name val="ＭＳ Ｐゴシック"/>
      <family val="3"/>
      <charset val="128"/>
      <scheme val="minor"/>
    </font>
    <font>
      <sz val="20"/>
      <name val="ＭＳ ゴシック"/>
      <family val="3"/>
      <charset val="128"/>
    </font>
    <font>
      <sz val="18"/>
      <name val="ＭＳ ゴシック"/>
      <family val="3"/>
      <charset val="128"/>
    </font>
    <font>
      <sz val="14"/>
      <color theme="1"/>
      <name val="HGPｺﾞｼｯｸE"/>
      <family val="3"/>
      <charset val="128"/>
    </font>
    <font>
      <sz val="14"/>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1"/>
      <color theme="1"/>
      <name val="ＭＳ Ｐ明朝"/>
      <family val="1"/>
      <charset val="128"/>
    </font>
    <font>
      <b/>
      <u/>
      <sz val="12"/>
      <color theme="1"/>
      <name val="ＭＳ Ｐゴシック"/>
      <family val="3"/>
      <charset val="128"/>
      <scheme val="minor"/>
    </font>
    <font>
      <sz val="14"/>
      <color theme="1"/>
      <name val="ＭＳ Ｐ明朝"/>
      <family val="1"/>
      <charset val="128"/>
    </font>
    <font>
      <sz val="12"/>
      <color theme="1"/>
      <name val="ＭＳ 明朝"/>
      <family val="1"/>
      <charset val="128"/>
    </font>
    <font>
      <sz val="11"/>
      <color theme="1"/>
      <name val="ＭＳ ゴシック"/>
      <family val="3"/>
      <charset val="128"/>
    </font>
    <font>
      <sz val="12"/>
      <color theme="1"/>
      <name val="ＭＳ Ｐ明朝"/>
      <family val="1"/>
      <charset val="128"/>
    </font>
    <font>
      <b/>
      <u/>
      <sz val="10"/>
      <color theme="1"/>
      <name val="ＭＳ Ｐゴシック"/>
      <family val="3"/>
      <charset val="128"/>
      <scheme val="minor"/>
    </font>
    <font>
      <b/>
      <sz val="12"/>
      <color rgb="FFFF0000"/>
      <name val="ＭＳ Ｐゴシック"/>
      <family val="3"/>
      <charset val="128"/>
      <scheme val="minor"/>
    </font>
    <font>
      <b/>
      <sz val="18"/>
      <color theme="1"/>
      <name val="HGP創英角ｺﾞｼｯｸUB"/>
      <family val="3"/>
      <charset val="128"/>
    </font>
    <font>
      <b/>
      <sz val="12"/>
      <color rgb="FF757575"/>
      <name val="ＭＳ Ｐゴシック"/>
      <family val="3"/>
      <charset val="128"/>
      <scheme val="minor"/>
    </font>
    <font>
      <sz val="10"/>
      <color rgb="FF000000"/>
      <name val="Calibri"/>
      <family val="2"/>
    </font>
    <font>
      <sz val="10"/>
      <color rgb="FF000000"/>
      <name val="ＭＳ Ｐゴシック"/>
      <family val="3"/>
      <charset val="128"/>
      <scheme val="minor"/>
    </font>
    <font>
      <b/>
      <sz val="11"/>
      <name val="ＭＳ Ｐゴシック"/>
      <family val="3"/>
      <charset val="128"/>
    </font>
    <font>
      <b/>
      <sz val="16"/>
      <name val="ＭＳ Ｐゴシック"/>
      <family val="3"/>
      <charset val="128"/>
      <scheme val="minor"/>
    </font>
    <font>
      <sz val="10.5"/>
      <name val="ＭＳ Ｐゴシック"/>
      <family val="3"/>
      <charset val="128"/>
      <scheme val="minor"/>
    </font>
    <font>
      <b/>
      <sz val="9"/>
      <name val="ＭＳ Ｐゴシック"/>
      <family val="3"/>
      <charset val="128"/>
      <scheme val="minor"/>
    </font>
    <font>
      <sz val="18"/>
      <color theme="1"/>
      <name val="ＭＳ Ｐゴシック"/>
      <family val="3"/>
      <charset val="128"/>
      <scheme val="minor"/>
    </font>
    <font>
      <b/>
      <sz val="11"/>
      <color theme="1"/>
      <name val="ＭＳ Ｐゴシック"/>
      <family val="2"/>
      <charset val="128"/>
      <scheme val="minor"/>
    </font>
    <font>
      <u/>
      <sz val="11"/>
      <name val="ＭＳ Ｐゴシック"/>
      <family val="3"/>
      <charset val="128"/>
      <scheme val="minor"/>
    </font>
    <font>
      <sz val="11"/>
      <color theme="2" tint="-0.499984740745262"/>
      <name val="ＭＳ Ｐゴシック"/>
      <family val="2"/>
      <charset val="128"/>
      <scheme val="minor"/>
    </font>
    <font>
      <sz val="9"/>
      <name val="ＭＳ Ｐゴシック"/>
      <family val="2"/>
      <charset val="128"/>
      <scheme val="minor"/>
    </font>
    <font>
      <sz val="10"/>
      <name val="ＭＳ Ｐゴシック"/>
      <family val="2"/>
      <charset val="128"/>
      <scheme val="minor"/>
    </font>
    <font>
      <sz val="11"/>
      <color rgb="FF000000"/>
      <name val="ＭＳ Ｐゴシック"/>
      <family val="3"/>
      <charset val="128"/>
      <scheme val="minor"/>
    </font>
    <font>
      <b/>
      <sz val="11"/>
      <name val="ＭＳ ゴシック"/>
      <family val="3"/>
      <charset val="128"/>
    </font>
    <font>
      <sz val="10"/>
      <name val="ＭＳ ゴシック"/>
      <family val="3"/>
      <charset val="128"/>
    </font>
    <font>
      <b/>
      <sz val="14"/>
      <color theme="1"/>
      <name val="ＭＳ 明朝"/>
      <family val="1"/>
      <charset val="128"/>
    </font>
    <font>
      <sz val="11"/>
      <name val="ＭＳ Ｐゴシック"/>
      <family val="2"/>
      <charset val="128"/>
      <scheme val="minor"/>
    </font>
    <font>
      <sz val="8"/>
      <color theme="1"/>
      <name val="ＭＳ Ｐゴシック"/>
      <family val="2"/>
      <charset val="128"/>
      <scheme val="minor"/>
    </font>
    <font>
      <sz val="13"/>
      <color theme="1"/>
      <name val="ＭＳ Ｐゴシック"/>
      <family val="2"/>
      <charset val="128"/>
      <scheme val="minor"/>
    </font>
    <font>
      <b/>
      <sz val="12"/>
      <color theme="7"/>
      <name val="ＭＳ Ｐゴシック"/>
      <family val="3"/>
      <charset val="128"/>
      <scheme val="minor"/>
    </font>
    <font>
      <b/>
      <sz val="11"/>
      <color theme="8"/>
      <name val="ＭＳ Ｐゴシック"/>
      <family val="3"/>
      <charset val="128"/>
      <scheme val="minor"/>
    </font>
    <font>
      <u/>
      <sz val="10"/>
      <color theme="1"/>
      <name val="ＭＳ Ｐゴシック"/>
      <family val="3"/>
      <charset val="128"/>
      <scheme val="minor"/>
    </font>
    <font>
      <b/>
      <sz val="11"/>
      <color theme="4" tint="-0.249977111117893"/>
      <name val="ＭＳ Ｐゴシック"/>
      <family val="3"/>
      <charset val="128"/>
      <scheme val="minor"/>
    </font>
    <font>
      <b/>
      <u/>
      <sz val="14"/>
      <color rgb="FFFF0000"/>
      <name val="ＭＳ Ｐゴシック"/>
      <family val="3"/>
      <charset val="128"/>
      <scheme val="minor"/>
    </font>
    <font>
      <b/>
      <sz val="12"/>
      <color theme="4" tint="-0.249977111117893"/>
      <name val="ＭＳ Ｐゴシック"/>
      <family val="3"/>
      <charset val="128"/>
      <scheme val="minor"/>
    </font>
    <font>
      <u/>
      <sz val="11"/>
      <color theme="10"/>
      <name val="ＭＳ Ｐゴシック"/>
      <family val="2"/>
      <charset val="128"/>
      <scheme val="minor"/>
    </font>
    <font>
      <b/>
      <sz val="11"/>
      <color theme="5"/>
      <name val="ＭＳ Ｐゴシック"/>
      <family val="3"/>
      <charset val="128"/>
      <scheme val="minor"/>
    </font>
    <font>
      <b/>
      <sz val="11"/>
      <color theme="9"/>
      <name val="ＭＳ Ｐゴシック"/>
      <family val="3"/>
      <charset val="128"/>
      <scheme val="minor"/>
    </font>
    <font>
      <b/>
      <sz val="11"/>
      <color rgb="FFFF0000"/>
      <name val="ＭＳ Ｐゴシック"/>
      <family val="3"/>
      <charset val="128"/>
      <scheme val="minor"/>
    </font>
    <font>
      <sz val="12"/>
      <name val="ＭＳ Ｐゴシック"/>
      <family val="3"/>
      <charset val="128"/>
      <scheme val="minor"/>
    </font>
    <font>
      <u/>
      <sz val="10"/>
      <color theme="1"/>
      <name val="ＭＳ Ｐゴシック"/>
      <family val="2"/>
      <charset val="128"/>
      <scheme val="minor"/>
    </font>
    <font>
      <sz val="10"/>
      <color rgb="FFFF0000"/>
      <name val="ＭＳ Ｐゴシック"/>
      <family val="2"/>
      <charset val="128"/>
      <scheme val="minor"/>
    </font>
    <font>
      <sz val="11"/>
      <color rgb="FFFF0000"/>
      <name val="ＭＳ Ｐゴシック"/>
      <family val="2"/>
      <charset val="128"/>
      <scheme val="minor"/>
    </font>
    <font>
      <b/>
      <sz val="28"/>
      <color theme="1"/>
      <name val="ＭＳ Ｐゴシック"/>
      <family val="3"/>
      <charset val="128"/>
      <scheme val="minor"/>
    </font>
    <font>
      <b/>
      <sz val="9"/>
      <color theme="1"/>
      <name val="ＭＳ Ｐゴシック"/>
      <family val="3"/>
      <charset val="128"/>
      <scheme val="minor"/>
    </font>
    <font>
      <sz val="9.5"/>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sz val="11"/>
      <color rgb="FFFF0000"/>
      <name val="ＭＳ Ｐゴシック"/>
      <family val="3"/>
      <charset val="128"/>
      <scheme val="minor"/>
    </font>
    <font>
      <b/>
      <u/>
      <sz val="12"/>
      <color theme="1"/>
      <name val="ＭＳ Ｐゴシック"/>
      <family val="3"/>
      <scheme val="minor"/>
    </font>
    <font>
      <b/>
      <sz val="12"/>
      <color rgb="FFFF0000"/>
      <name val="ＭＳ Ｐゴシック"/>
      <family val="3"/>
      <scheme val="minor"/>
    </font>
    <font>
      <sz val="6"/>
      <color theme="1"/>
      <name val="ＭＳ Ｐゴシック"/>
      <family val="3"/>
      <scheme val="minor"/>
    </font>
    <font>
      <sz val="7.5"/>
      <color theme="1"/>
      <name val="ＭＳ Ｐゴシック"/>
      <family val="3"/>
      <charset val="128"/>
      <scheme val="minor"/>
    </font>
    <font>
      <b/>
      <u/>
      <sz val="12"/>
      <color rgb="FFFF0000"/>
      <name val="ＭＳ Ｐゴシック"/>
      <family val="3"/>
      <charset val="128"/>
      <scheme val="minor"/>
    </font>
    <font>
      <sz val="10"/>
      <color theme="1" tint="0.499984740745262"/>
      <name val="ＭＳ Ｐゴシック"/>
      <family val="2"/>
      <charset val="128"/>
      <scheme val="minor"/>
    </font>
    <font>
      <sz val="9.5"/>
      <color theme="1"/>
      <name val="ＭＳ Ｐゴシック"/>
      <family val="3"/>
      <charset val="128"/>
      <scheme val="minor"/>
    </font>
    <font>
      <b/>
      <sz val="12"/>
      <name val="ＭＳ ゴシック"/>
      <family val="3"/>
      <charset val="128"/>
    </font>
    <font>
      <b/>
      <sz val="15"/>
      <name val="ＭＳ Ｐゴシック"/>
      <family val="3"/>
      <charset val="128"/>
      <scheme val="minor"/>
    </font>
    <font>
      <b/>
      <sz val="12"/>
      <color theme="1"/>
      <name val="ＭＳ Ｐゴシック"/>
      <family val="3"/>
      <scheme val="minor"/>
    </font>
    <font>
      <b/>
      <sz val="11"/>
      <color theme="1" tint="0.499984740745262"/>
      <name val="ＭＳ Ｐゴシック"/>
      <family val="3"/>
      <charset val="128"/>
      <scheme val="minor"/>
    </font>
    <font>
      <sz val="11"/>
      <color theme="1" tint="0.499984740745262"/>
      <name val="ＭＳ Ｐゴシック"/>
      <family val="3"/>
      <charset val="128"/>
      <scheme val="minor"/>
    </font>
    <font>
      <sz val="6"/>
      <name val="ＭＳ Ｐゴシック"/>
      <family val="3"/>
      <charset val="128"/>
      <scheme val="minor"/>
    </font>
    <font>
      <u/>
      <sz val="8"/>
      <color theme="1"/>
      <name val="ＭＳ Ｐゴシック"/>
      <family val="3"/>
      <charset val="128"/>
      <scheme val="minor"/>
    </font>
    <font>
      <sz val="9"/>
      <color indexed="81"/>
      <name val="MS P ゴシック"/>
      <family val="2"/>
    </font>
    <font>
      <sz val="9"/>
      <color indexed="81"/>
      <name val="ＭＳ Ｐゴシック"/>
      <family val="3"/>
      <charset val="128"/>
    </font>
    <font>
      <sz val="11"/>
      <color rgb="FFFF66FF"/>
      <name val="ＭＳ Ｐゴシック"/>
      <family val="3"/>
      <charset val="128"/>
      <scheme val="minor"/>
    </font>
    <font>
      <sz val="12"/>
      <color rgb="FFFF66FF"/>
      <name val="ＭＳ Ｐゴシック"/>
      <family val="3"/>
      <charset val="128"/>
      <scheme val="minor"/>
    </font>
    <font>
      <b/>
      <sz val="11"/>
      <color rgb="FFFF66FF"/>
      <name val="ＭＳ Ｐゴシック"/>
      <family val="3"/>
      <charset val="128"/>
      <scheme val="minor"/>
    </font>
    <font>
      <sz val="11"/>
      <color rgb="FF00B050"/>
      <name val="ＭＳ Ｐゴシック"/>
      <family val="2"/>
      <charset val="128"/>
      <scheme val="minor"/>
    </font>
    <font>
      <sz val="11"/>
      <color rgb="FF00B050"/>
      <name val="ＭＳ Ｐゴシック"/>
      <family val="3"/>
      <charset val="128"/>
    </font>
    <font>
      <sz val="11"/>
      <color rgb="FF00B050"/>
      <name val="ＭＳ Ｐゴシック"/>
      <family val="3"/>
      <charset val="128"/>
      <scheme val="minor"/>
    </font>
    <font>
      <u/>
      <sz val="7"/>
      <name val="ＭＳ Ｐゴシック"/>
      <family val="3"/>
      <charset val="128"/>
      <scheme val="minor"/>
    </font>
    <font>
      <sz val="11"/>
      <name val="ＭＳ 明朝"/>
      <family val="1"/>
      <charset val="128"/>
    </font>
    <font>
      <sz val="14"/>
      <name val="HGPｺﾞｼｯｸE"/>
      <family val="3"/>
      <charset val="128"/>
    </font>
    <font>
      <sz val="16"/>
      <color theme="1"/>
      <name val="UD デジタル 教科書体 N-R"/>
      <family val="1"/>
      <charset val="128"/>
    </font>
    <font>
      <sz val="16"/>
      <color rgb="FFFF0000"/>
      <name val="UD デジタル 教科書体 N-R"/>
      <family val="1"/>
      <charset val="128"/>
    </font>
    <font>
      <sz val="11"/>
      <color theme="1"/>
      <name val="UD デジタル 教科書体 N-R"/>
      <family val="1"/>
      <charset val="128"/>
    </font>
    <font>
      <sz val="8"/>
      <color theme="1"/>
      <name val="UD デジタル 教科書体 N-R"/>
      <family val="1"/>
      <charset val="128"/>
    </font>
    <font>
      <sz val="12"/>
      <color theme="1"/>
      <name val="UD デジタル 教科書体 N-R"/>
      <family val="1"/>
      <charset val="128"/>
    </font>
    <font>
      <sz val="16"/>
      <color theme="1"/>
      <name val="Calibri"/>
      <family val="2"/>
    </font>
    <font>
      <sz val="7"/>
      <color theme="1"/>
      <name val="UD デジタル 教科書体 N-R"/>
      <family val="1"/>
      <charset val="128"/>
    </font>
    <font>
      <sz val="10"/>
      <color theme="1"/>
      <name val="UD デジタル 教科書体 N-R"/>
      <family val="1"/>
      <charset val="128"/>
    </font>
    <font>
      <sz val="9"/>
      <color theme="1"/>
      <name val="UD デジタル 教科書体 N-R"/>
      <family val="1"/>
      <charset val="128"/>
    </font>
    <font>
      <sz val="11"/>
      <color theme="1"/>
      <name val="Segoe UI Symbol"/>
      <family val="1"/>
    </font>
    <font>
      <sz val="14"/>
      <color theme="1"/>
      <name val="UD デジタル 教科書体 N-R"/>
      <family val="1"/>
      <charset val="128"/>
    </font>
    <font>
      <b/>
      <sz val="9"/>
      <color indexed="81"/>
      <name val="MS P ゴシック"/>
      <family val="3"/>
      <charset val="128"/>
    </font>
    <font>
      <sz val="18"/>
      <color theme="1"/>
      <name val="UD デジタル 教科書体 N-R"/>
      <family val="1"/>
      <charset val="128"/>
    </font>
    <font>
      <sz val="18"/>
      <color theme="1"/>
      <name val="ＭＳ Ｐゴシック"/>
      <family val="2"/>
      <charset val="128"/>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59999389629810485"/>
        <bgColor indexed="64"/>
      </patternFill>
    </fill>
    <fill>
      <patternFill patternType="solid">
        <fgColor rgb="FFEAEAEA"/>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gray0625">
        <fgColor theme="5"/>
      </patternFill>
    </fill>
    <fill>
      <patternFill patternType="solid">
        <fgColor rgb="FFFFFF00"/>
        <bgColor indexed="64"/>
      </patternFill>
    </fill>
    <fill>
      <patternFill patternType="solid">
        <fgColor theme="0" tint="-0.34998626667073579"/>
        <bgColor indexed="64"/>
      </patternFill>
    </fill>
  </fills>
  <borders count="35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double">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medium">
        <color indexed="64"/>
      </bottom>
      <diagonal/>
    </border>
    <border>
      <left/>
      <right/>
      <top/>
      <bottom style="thin">
        <color theme="1" tint="0.499984740745262"/>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medium">
        <color indexed="64"/>
      </top>
      <bottom style="double">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double">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medium">
        <color auto="1"/>
      </left>
      <right/>
      <top style="hair">
        <color auto="1"/>
      </top>
      <bottom/>
      <diagonal/>
    </border>
    <border>
      <left/>
      <right style="hair">
        <color auto="1"/>
      </right>
      <top style="hair">
        <color auto="1"/>
      </top>
      <bottom/>
      <diagonal/>
    </border>
    <border>
      <left style="hair">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right style="medium">
        <color auto="1"/>
      </right>
      <top style="medium">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hair">
        <color auto="1"/>
      </left>
      <right/>
      <top style="hair">
        <color auto="1"/>
      </top>
      <bottom style="double">
        <color auto="1"/>
      </bottom>
      <diagonal/>
    </border>
    <border>
      <left/>
      <right/>
      <top style="hair">
        <color auto="1"/>
      </top>
      <bottom style="double">
        <color auto="1"/>
      </bottom>
      <diagonal/>
    </border>
    <border>
      <left/>
      <right style="medium">
        <color auto="1"/>
      </right>
      <top style="hair">
        <color auto="1"/>
      </top>
      <bottom style="double">
        <color auto="1"/>
      </bottom>
      <diagonal/>
    </border>
    <border>
      <left style="double">
        <color auto="1"/>
      </left>
      <right/>
      <top style="double">
        <color auto="1"/>
      </top>
      <bottom style="medium">
        <color indexed="64"/>
      </bottom>
      <diagonal/>
    </border>
    <border>
      <left/>
      <right/>
      <top style="double">
        <color indexed="64"/>
      </top>
      <bottom style="medium">
        <color indexed="64"/>
      </bottom>
      <diagonal/>
    </border>
    <border>
      <left/>
      <right style="medium">
        <color indexed="64"/>
      </right>
      <top style="double">
        <color auto="1"/>
      </top>
      <bottom style="medium">
        <color indexed="64"/>
      </bottom>
      <diagonal/>
    </border>
    <border>
      <left style="medium">
        <color auto="1"/>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auto="1"/>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hair">
        <color indexed="64"/>
      </left>
      <right style="hair">
        <color indexed="64"/>
      </right>
      <top style="medium">
        <color indexed="64"/>
      </top>
      <bottom/>
      <diagonal/>
    </border>
    <border>
      <left/>
      <right style="hair">
        <color auto="1"/>
      </right>
      <top style="hair">
        <color auto="1"/>
      </top>
      <bottom style="double">
        <color indexed="64"/>
      </bottom>
      <diagonal/>
    </border>
    <border diagonalDown="1">
      <left style="hair">
        <color auto="1"/>
      </left>
      <right/>
      <top style="medium">
        <color auto="1"/>
      </top>
      <bottom style="hair">
        <color auto="1"/>
      </bottom>
      <diagonal style="thin">
        <color auto="1"/>
      </diagonal>
    </border>
    <border diagonalDown="1">
      <left/>
      <right/>
      <top style="medium">
        <color auto="1"/>
      </top>
      <bottom style="hair">
        <color auto="1"/>
      </bottom>
      <diagonal style="thin">
        <color auto="1"/>
      </diagonal>
    </border>
    <border diagonalDown="1">
      <left style="hair">
        <color auto="1"/>
      </left>
      <right/>
      <top style="hair">
        <color auto="1"/>
      </top>
      <bottom style="hair">
        <color auto="1"/>
      </bottom>
      <diagonal style="thin">
        <color auto="1"/>
      </diagonal>
    </border>
    <border diagonalDown="1">
      <left/>
      <right style="hair">
        <color auto="1"/>
      </right>
      <top style="hair">
        <color auto="1"/>
      </top>
      <bottom style="hair">
        <color auto="1"/>
      </bottom>
      <diagonal style="thin">
        <color auto="1"/>
      </diagonal>
    </border>
    <border diagonalDown="1">
      <left/>
      <right style="hair">
        <color auto="1"/>
      </right>
      <top style="medium">
        <color auto="1"/>
      </top>
      <bottom style="hair">
        <color auto="1"/>
      </bottom>
      <diagonal style="thin">
        <color auto="1"/>
      </diagonal>
    </border>
    <border diagonalDown="1">
      <left/>
      <right/>
      <top style="hair">
        <color auto="1"/>
      </top>
      <bottom style="hair">
        <color auto="1"/>
      </bottom>
      <diagonal style="thin">
        <color auto="1"/>
      </diagonal>
    </border>
    <border>
      <left style="mediumDashed">
        <color theme="1"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bottom/>
      <diagonal/>
    </border>
    <border>
      <left/>
      <right style="mediumDashed">
        <color theme="1" tint="0.499984740745262"/>
      </right>
      <top/>
      <bottom/>
      <diagonal/>
    </border>
    <border>
      <left style="mediumDashed">
        <color theme="1" tint="0.499984740745262"/>
      </left>
      <right/>
      <top/>
      <bottom style="mediumDashed">
        <color theme="1" tint="0.499984740745262"/>
      </bottom>
      <diagonal/>
    </border>
    <border>
      <left/>
      <right/>
      <top/>
      <bottom style="mediumDashed">
        <color theme="1" tint="0.499984740745262"/>
      </bottom>
      <diagonal/>
    </border>
    <border>
      <left/>
      <right style="mediumDashed">
        <color theme="1" tint="0.499984740745262"/>
      </right>
      <top/>
      <bottom style="mediumDashed">
        <color theme="1" tint="0.499984740745262"/>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style="slantDashDot">
        <color rgb="FFFF0000"/>
      </left>
      <right/>
      <top/>
      <bottom style="slantDashDot">
        <color rgb="FFFF0000"/>
      </bottom>
      <diagonal/>
    </border>
    <border>
      <left/>
      <right style="slantDashDot">
        <color rgb="FFFF0000"/>
      </right>
      <top/>
      <bottom style="slantDashDot">
        <color rgb="FFFF0000"/>
      </bottom>
      <diagonal/>
    </border>
    <border>
      <left/>
      <right/>
      <top style="slantDashDot">
        <color rgb="FFFF0000"/>
      </top>
      <bottom/>
      <diagonal/>
    </border>
    <border>
      <left style="slantDashDot">
        <color rgb="FFFF0000"/>
      </left>
      <right/>
      <top/>
      <bottom/>
      <diagonal/>
    </border>
    <border>
      <left/>
      <right style="slantDashDot">
        <color rgb="FFFF0000"/>
      </right>
      <top/>
      <bottom/>
      <diagonal/>
    </border>
    <border>
      <left/>
      <right/>
      <top/>
      <bottom style="slantDashDot">
        <color rgb="FFFF0000"/>
      </bottom>
      <diagonal/>
    </border>
    <border>
      <left style="slantDashDot">
        <color rgb="FFFF0000"/>
      </left>
      <right/>
      <top style="slantDashDot">
        <color rgb="FFFF0000"/>
      </top>
      <bottom style="slantDashDot">
        <color rgb="FFFF0000"/>
      </bottom>
      <diagonal/>
    </border>
    <border>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double">
        <color indexed="64"/>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double">
        <color indexed="64"/>
      </bottom>
      <diagonal/>
    </border>
    <border>
      <left style="thin">
        <color theme="1" tint="0.499984740745262"/>
      </left>
      <right style="thin">
        <color theme="1" tint="0.499984740745262"/>
      </right>
      <top style="thin">
        <color theme="1" tint="0.499984740745262"/>
      </top>
      <bottom style="double">
        <color indexed="64"/>
      </bottom>
      <diagonal/>
    </border>
    <border>
      <left style="double">
        <color indexed="64"/>
      </left>
      <right style="thin">
        <color theme="1" tint="0.499984740745262"/>
      </right>
      <top style="thin">
        <color indexed="64"/>
      </top>
      <bottom style="thin">
        <color theme="1" tint="0.499984740745262"/>
      </bottom>
      <diagonal/>
    </border>
    <border>
      <left style="double">
        <color indexed="64"/>
      </left>
      <right style="thin">
        <color theme="1" tint="0.499984740745262"/>
      </right>
      <top style="thin">
        <color theme="1" tint="0.499984740745262"/>
      </top>
      <bottom style="thin">
        <color theme="1" tint="0.499984740745262"/>
      </bottom>
      <diagonal/>
    </border>
    <border>
      <left style="double">
        <color indexed="64"/>
      </left>
      <right style="thin">
        <color theme="1" tint="0.499984740745262"/>
      </right>
      <top style="thin">
        <color theme="1" tint="0.499984740745262"/>
      </top>
      <bottom style="double">
        <color indexed="64"/>
      </bottom>
      <diagonal/>
    </border>
    <border>
      <left style="thin">
        <color indexed="64"/>
      </left>
      <right style="thin">
        <color theme="1" tint="0.499984740745262"/>
      </right>
      <top style="double">
        <color indexed="64"/>
      </top>
      <bottom style="thin">
        <color indexed="64"/>
      </bottom>
      <diagonal/>
    </border>
    <border>
      <left style="thin">
        <color theme="1" tint="0.499984740745262"/>
      </left>
      <right style="thin">
        <color theme="1" tint="0.499984740745262"/>
      </right>
      <top style="double">
        <color indexed="64"/>
      </top>
      <bottom style="thin">
        <color indexed="64"/>
      </bottom>
      <diagonal/>
    </border>
    <border>
      <left style="thin">
        <color theme="1" tint="0.499984740745262"/>
      </left>
      <right style="double">
        <color indexed="64"/>
      </right>
      <top style="double">
        <color indexed="64"/>
      </top>
      <bottom style="thin">
        <color indexed="64"/>
      </bottom>
      <diagonal/>
    </border>
    <border>
      <left style="double">
        <color indexed="64"/>
      </left>
      <right style="thin">
        <color indexed="64"/>
      </right>
      <top style="thin">
        <color indexed="64"/>
      </top>
      <bottom style="thin">
        <color theme="1" tint="0.499984740745262"/>
      </bottom>
      <diagonal/>
    </border>
    <border>
      <left style="thin">
        <color indexed="64"/>
      </left>
      <right style="medium">
        <color indexed="64"/>
      </right>
      <top style="thin">
        <color indexed="64"/>
      </top>
      <bottom style="thin">
        <color theme="1" tint="0.499984740745262"/>
      </bottom>
      <diagonal/>
    </border>
    <border>
      <left style="double">
        <color indexed="64"/>
      </left>
      <right style="thin">
        <color indexed="64"/>
      </right>
      <top style="thin">
        <color theme="1" tint="0.499984740745262"/>
      </top>
      <bottom style="thin">
        <color theme="1" tint="0.499984740745262"/>
      </bottom>
      <diagonal/>
    </border>
    <border>
      <left style="thin">
        <color indexed="64"/>
      </left>
      <right style="medium">
        <color indexed="64"/>
      </right>
      <top style="thin">
        <color theme="1" tint="0.499984740745262"/>
      </top>
      <bottom style="thin">
        <color theme="1" tint="0.499984740745262"/>
      </bottom>
      <diagonal/>
    </border>
    <border>
      <left style="thin">
        <color indexed="64"/>
      </left>
      <right style="thin">
        <color indexed="64"/>
      </right>
      <top style="medium">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diagonal/>
    </border>
    <border>
      <left style="thin">
        <color indexed="64"/>
      </left>
      <right style="thin">
        <color indexed="64"/>
      </right>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right style="thin">
        <color indexed="64"/>
      </right>
      <top style="thin">
        <color theme="1" tint="0.499984740745262"/>
      </top>
      <bottom/>
      <diagonal/>
    </border>
    <border>
      <left style="thin">
        <color indexed="64"/>
      </left>
      <right/>
      <top/>
      <bottom style="thin">
        <color theme="1" tint="0.499984740745262"/>
      </bottom>
      <diagonal/>
    </border>
    <border>
      <left/>
      <right style="thin">
        <color indexed="64"/>
      </right>
      <top/>
      <bottom style="thin">
        <color theme="1" tint="0.499984740745262"/>
      </bottom>
      <diagonal/>
    </border>
    <border>
      <left style="thin">
        <color indexed="64"/>
      </left>
      <right style="thin">
        <color indexed="64"/>
      </right>
      <top style="thin">
        <color theme="1" tint="0.499984740745262"/>
      </top>
      <bottom style="medium">
        <color indexed="64"/>
      </bottom>
      <diagonal/>
    </border>
    <border>
      <left style="thin">
        <color indexed="64"/>
      </left>
      <right style="thin">
        <color indexed="64"/>
      </right>
      <top style="double">
        <color indexed="64"/>
      </top>
      <bottom style="thin">
        <color theme="1" tint="0.499984740745262"/>
      </bottom>
      <diagonal/>
    </border>
    <border>
      <left style="thin">
        <color indexed="64"/>
      </left>
      <right/>
      <top style="double">
        <color indexed="64"/>
      </top>
      <bottom style="thin">
        <color theme="1" tint="0.499984740745262"/>
      </bottom>
      <diagonal/>
    </border>
    <border>
      <left style="medium">
        <color indexed="64"/>
      </left>
      <right style="thin">
        <color indexed="64"/>
      </right>
      <top style="double">
        <color indexed="64"/>
      </top>
      <bottom style="thin">
        <color theme="1" tint="0.499984740745262"/>
      </bottom>
      <diagonal/>
    </border>
    <border>
      <left/>
      <right style="thin">
        <color indexed="64"/>
      </right>
      <top style="double">
        <color indexed="64"/>
      </top>
      <bottom style="thin">
        <color theme="1" tint="0.499984740745262"/>
      </bottom>
      <diagonal/>
    </border>
    <border>
      <left style="hair">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indexed="64"/>
      </bottom>
      <diagonal/>
    </border>
    <border>
      <left style="hair">
        <color indexed="64"/>
      </left>
      <right style="thin">
        <color indexed="64"/>
      </right>
      <top style="thin">
        <color theme="1" tint="0.499984740745262"/>
      </top>
      <bottom style="thin">
        <color indexed="64"/>
      </bottom>
      <diagonal/>
    </border>
    <border>
      <left style="medium">
        <color indexed="64"/>
      </left>
      <right style="thin">
        <color indexed="64"/>
      </right>
      <top style="thin">
        <color theme="1" tint="0.499984740745262"/>
      </top>
      <bottom style="medium">
        <color indexed="64"/>
      </bottom>
      <diagonal/>
    </border>
    <border>
      <left style="thin">
        <color indexed="64"/>
      </left>
      <right/>
      <top style="thin">
        <color theme="1" tint="0.499984740745262"/>
      </top>
      <bottom style="medium">
        <color indexed="64"/>
      </bottom>
      <diagonal/>
    </border>
    <border>
      <left/>
      <right style="thin">
        <color indexed="64"/>
      </right>
      <top style="thin">
        <color theme="1" tint="0.499984740745262"/>
      </top>
      <bottom style="medium">
        <color indexed="64"/>
      </bottom>
      <diagonal/>
    </border>
    <border>
      <left style="thin">
        <color indexed="64"/>
      </left>
      <right style="medium">
        <color indexed="64"/>
      </right>
      <top style="thin">
        <color theme="1" tint="0.499984740745262"/>
      </top>
      <bottom style="medium">
        <color indexed="64"/>
      </bottom>
      <diagonal/>
    </border>
    <border>
      <left/>
      <right/>
      <top style="double">
        <color indexed="64"/>
      </top>
      <bottom style="thin">
        <color theme="1" tint="0.499984740745262"/>
      </bottom>
      <diagonal/>
    </border>
    <border>
      <left/>
      <right/>
      <top style="thin">
        <color theme="1" tint="0.499984740745262"/>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thin">
        <color theme="1" tint="0.499984740745262"/>
      </bottom>
      <diagonal/>
    </border>
    <border>
      <left/>
      <right style="medium">
        <color indexed="64"/>
      </right>
      <top/>
      <bottom style="thin">
        <color theme="1" tint="0.499984740745262"/>
      </bottom>
      <diagonal/>
    </border>
    <border>
      <left style="thin">
        <color theme="1" tint="0.499984740745262"/>
      </left>
      <right/>
      <top style="double">
        <color indexed="64"/>
      </top>
      <bottom/>
      <diagonal/>
    </border>
    <border>
      <left/>
      <right style="thin">
        <color theme="1" tint="0.499984740745262"/>
      </right>
      <top style="double">
        <color indexed="64"/>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medium">
        <color indexed="64"/>
      </bottom>
      <diagonal/>
    </border>
    <border>
      <left/>
      <right style="thin">
        <color theme="1" tint="0.499984740745262"/>
      </right>
      <top/>
      <bottom style="medium">
        <color indexed="64"/>
      </bottom>
      <diagonal/>
    </border>
    <border>
      <left style="thin">
        <color indexed="64"/>
      </left>
      <right style="thin">
        <color theme="1" tint="0.499984740745262"/>
      </right>
      <top style="double">
        <color indexed="64"/>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double">
        <color indexed="64"/>
      </top>
      <bottom style="thin">
        <color theme="1" tint="0.499984740745262"/>
      </bottom>
      <diagonal/>
    </border>
    <border>
      <left style="thin">
        <color theme="1" tint="0.499984740745262"/>
      </left>
      <right/>
      <top style="double">
        <color indexed="64"/>
      </top>
      <bottom style="thin">
        <color theme="1" tint="0.499984740745262"/>
      </bottom>
      <diagonal/>
    </border>
    <border>
      <left/>
      <right style="thin">
        <color theme="1" tint="0.499984740745262"/>
      </right>
      <top style="double">
        <color indexed="64"/>
      </top>
      <bottom style="thin">
        <color theme="1" tint="0.499984740745262"/>
      </bottom>
      <diagonal/>
    </border>
    <border>
      <left/>
      <right style="hair">
        <color indexed="64"/>
      </right>
      <top style="double">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hair">
        <color indexed="64"/>
      </right>
      <top style="thin">
        <color theme="1" tint="0.499984740745262"/>
      </top>
      <bottom style="thin">
        <color theme="1" tint="0.499984740745262"/>
      </bottom>
      <diagonal/>
    </border>
    <border>
      <left style="thin">
        <color theme="1" tint="0.499984740745262"/>
      </left>
      <right/>
      <top style="thin">
        <color theme="1" tint="0.499984740745262"/>
      </top>
      <bottom style="double">
        <color indexed="64"/>
      </bottom>
      <diagonal/>
    </border>
    <border>
      <left/>
      <right style="thin">
        <color theme="1" tint="0.499984740745262"/>
      </right>
      <top style="thin">
        <color theme="1" tint="0.499984740745262"/>
      </top>
      <bottom style="double">
        <color indexed="64"/>
      </bottom>
      <diagonal/>
    </border>
    <border>
      <left/>
      <right/>
      <top style="thin">
        <color theme="1" tint="0.499984740745262"/>
      </top>
      <bottom style="double">
        <color indexed="64"/>
      </bottom>
      <diagonal/>
    </border>
    <border>
      <left/>
      <right style="hair">
        <color indexed="64"/>
      </right>
      <top style="thin">
        <color theme="1" tint="0.499984740745262"/>
      </top>
      <bottom style="double">
        <color indexed="64"/>
      </bottom>
      <diagonal/>
    </border>
    <border>
      <left style="thin">
        <color indexed="64"/>
      </left>
      <right style="thin">
        <color indexed="64"/>
      </right>
      <top style="thin">
        <color theme="1" tint="0.499984740745262"/>
      </top>
      <bottom style="double">
        <color indexed="64"/>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right/>
      <top style="thin">
        <color theme="1" tint="0.499984740745262"/>
      </top>
      <bottom style="thin">
        <color indexed="64"/>
      </bottom>
      <diagonal/>
    </border>
    <border>
      <left style="thin">
        <color theme="1" tint="0.499984740745262"/>
      </left>
      <right style="thin">
        <color indexed="64"/>
      </right>
      <top style="double">
        <color indexed="64"/>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double">
        <color indexed="64"/>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style="thin">
        <color theme="1" tint="0.499984740745262"/>
      </top>
      <bottom style="thin">
        <color indexed="64"/>
      </bottom>
      <diagonal/>
    </border>
    <border>
      <left style="medium">
        <color indexed="64"/>
      </left>
      <right/>
      <top style="thin">
        <color theme="1" tint="0.499984740745262"/>
      </top>
      <bottom style="thin">
        <color theme="1" tint="0.499984740745262"/>
      </bottom>
      <diagonal/>
    </border>
    <border>
      <left/>
      <right style="medium">
        <color indexed="64"/>
      </right>
      <top style="double">
        <color indexed="64"/>
      </top>
      <bottom style="thin">
        <color theme="1" tint="0.499984740745262"/>
      </bottom>
      <diagonal/>
    </border>
    <border>
      <left/>
      <right style="medium">
        <color indexed="64"/>
      </right>
      <top style="thin">
        <color theme="1" tint="0.499984740745262"/>
      </top>
      <bottom style="thin">
        <color theme="1" tint="0.499984740745262"/>
      </bottom>
      <diagonal/>
    </border>
    <border>
      <left/>
      <right style="medium">
        <color indexed="64"/>
      </right>
      <top style="thin">
        <color theme="1" tint="0.499984740745262"/>
      </top>
      <bottom style="double">
        <color indexed="64"/>
      </bottom>
      <diagonal/>
    </border>
    <border>
      <left style="medium">
        <color indexed="64"/>
      </left>
      <right/>
      <top style="thin">
        <color theme="1" tint="0.499984740745262"/>
      </top>
      <bottom style="medium">
        <color indexed="64"/>
      </bottom>
      <diagonal/>
    </border>
    <border>
      <left/>
      <right style="medium">
        <color indexed="64"/>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medium">
        <color indexed="64"/>
      </right>
      <top style="thin">
        <color indexed="64"/>
      </top>
      <bottom style="thin">
        <color theme="1" tint="0.499984740745262"/>
      </bottom>
      <diagonal/>
    </border>
    <border>
      <left/>
      <right style="medium">
        <color indexed="64"/>
      </right>
      <top style="thin">
        <color theme="1" tint="0.499984740745262"/>
      </top>
      <bottom style="thin">
        <color indexed="64"/>
      </bottom>
      <diagonal/>
    </border>
    <border>
      <left/>
      <right style="thin">
        <color indexed="64"/>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theme="1" tint="0.499984740745262"/>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medium">
        <color indexed="64"/>
      </right>
      <top style="thin">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medium">
        <color indexed="64"/>
      </bottom>
      <diagonal/>
    </border>
    <border>
      <left style="hair">
        <color indexed="64"/>
      </left>
      <right style="thin">
        <color indexed="64"/>
      </right>
      <top/>
      <bottom style="thin">
        <color theme="1" tint="0.499984740745262"/>
      </bottom>
      <diagonal/>
    </border>
    <border>
      <left style="thin">
        <color indexed="64"/>
      </left>
      <right style="medium">
        <color indexed="64"/>
      </right>
      <top/>
      <bottom style="thin">
        <color theme="1" tint="0.499984740745262"/>
      </bottom>
      <diagonal/>
    </border>
    <border>
      <left/>
      <right style="hair">
        <color indexed="64"/>
      </right>
      <top style="thin">
        <color indexed="64"/>
      </top>
      <bottom/>
      <diagonal/>
    </border>
    <border>
      <left/>
      <right style="hair">
        <color indexed="64"/>
      </right>
      <top/>
      <bottom style="double">
        <color indexed="64"/>
      </bottom>
      <diagonal/>
    </border>
    <border>
      <left style="medium">
        <color indexed="64"/>
      </left>
      <right/>
      <top style="thin">
        <color theme="1" tint="0.499984740745262"/>
      </top>
      <bottom/>
      <diagonal/>
    </border>
    <border>
      <left/>
      <right style="hair">
        <color indexed="64"/>
      </right>
      <top style="double">
        <color indexed="64"/>
      </top>
      <bottom/>
      <diagonal/>
    </border>
    <border>
      <left/>
      <right style="hair">
        <color indexed="64"/>
      </right>
      <top/>
      <bottom style="thin">
        <color theme="1" tint="0.499984740745262"/>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style="double">
        <color indexed="64"/>
      </top>
      <bottom/>
      <diagonal/>
    </border>
    <border>
      <left style="hair">
        <color indexed="64"/>
      </left>
      <right/>
      <top/>
      <bottom style="thin">
        <color theme="1" tint="0.499984740745262"/>
      </bottom>
      <diagonal/>
    </border>
    <border>
      <left style="hair">
        <color indexed="64"/>
      </left>
      <right/>
      <top style="thin">
        <color theme="1" tint="0.499984740745262"/>
      </top>
      <bottom/>
      <diagonal/>
    </border>
    <border>
      <left style="hair">
        <color indexed="64"/>
      </left>
      <right/>
      <top/>
      <bottom style="medium">
        <color indexed="64"/>
      </bottom>
      <diagonal/>
    </border>
    <border>
      <left style="thin">
        <color indexed="64"/>
      </left>
      <right style="thin">
        <color theme="1" tint="0.499984740745262"/>
      </right>
      <top style="thin">
        <color indexed="64"/>
      </top>
      <bottom style="thin">
        <color indexed="64"/>
      </bottom>
      <diagonal/>
    </border>
    <border>
      <left/>
      <right style="thin">
        <color theme="1" tint="0.499984740745262"/>
      </right>
      <top style="thin">
        <color indexed="64"/>
      </top>
      <bottom style="thin">
        <color indexed="64"/>
      </bottom>
      <diagonal/>
    </border>
    <border>
      <left/>
      <right style="thin">
        <color theme="1" tint="0.499984740745262"/>
      </right>
      <top style="thin">
        <color indexed="64"/>
      </top>
      <bottom style="thin">
        <color theme="1" tint="0.499984740745262"/>
      </bottom>
      <diagonal/>
    </border>
    <border>
      <left style="thin">
        <color theme="1" tint="0.499984740745262"/>
      </left>
      <right/>
      <top style="thin">
        <color indexed="64"/>
      </top>
      <bottom style="thin">
        <color theme="1" tint="0.499984740745262"/>
      </bottom>
      <diagonal/>
    </border>
    <border>
      <left/>
      <right style="medium">
        <color indexed="64"/>
      </right>
      <top style="thin">
        <color theme="1" tint="0.499984740745262"/>
      </top>
      <bottom/>
      <diagonal/>
    </border>
    <border>
      <left/>
      <right/>
      <top/>
      <bottom style="mediumDashed">
        <color auto="1"/>
      </bottom>
      <diagonal/>
    </border>
    <border>
      <left/>
      <right/>
      <top style="mediumDashed">
        <color auto="1"/>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double">
        <color indexed="64"/>
      </left>
      <right/>
      <top style="thin">
        <color theme="1" tint="0.499984740745262"/>
      </top>
      <bottom style="thin">
        <color indexed="64"/>
      </bottom>
      <diagonal/>
    </border>
    <border>
      <left/>
      <right style="double">
        <color indexed="64"/>
      </right>
      <top style="thin">
        <color theme="1" tint="0.499984740745262"/>
      </top>
      <bottom style="thin">
        <color indexed="64"/>
      </bottom>
      <diagonal/>
    </border>
    <border>
      <left style="medium">
        <color indexed="64"/>
      </left>
      <right/>
      <top style="thin">
        <color indexed="64"/>
      </top>
      <bottom style="thin">
        <color theme="1" tint="0.499984740745262"/>
      </bottom>
      <diagonal/>
    </border>
    <border>
      <left/>
      <right style="double">
        <color indexed="64"/>
      </right>
      <top style="thin">
        <color indexed="64"/>
      </top>
      <bottom style="thin">
        <color theme="1" tint="0.499984740745262"/>
      </bottom>
      <diagonal/>
    </border>
    <border>
      <left style="double">
        <color indexed="64"/>
      </left>
      <right style="thin">
        <color indexed="64"/>
      </right>
      <top/>
      <bottom style="thin">
        <color theme="1" tint="0.499984740745262"/>
      </bottom>
      <diagonal/>
    </border>
    <border>
      <left style="thin">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indexed="64"/>
      </right>
      <top/>
      <bottom style="thin">
        <color theme="1" tint="0.499984740745262"/>
      </bottom>
      <diagonal/>
    </border>
    <border>
      <left style="thin">
        <color indexed="64"/>
      </left>
      <right style="double">
        <color indexed="64"/>
      </right>
      <top/>
      <bottom style="thin">
        <color theme="1" tint="0.499984740745262"/>
      </bottom>
      <diagonal/>
    </border>
    <border>
      <left/>
      <right style="double">
        <color indexed="64"/>
      </right>
      <top style="thin">
        <color theme="1" tint="0.499984740745262"/>
      </top>
      <bottom style="thin">
        <color theme="1" tint="0.499984740745262"/>
      </bottom>
      <diagonal/>
    </border>
    <border>
      <left style="thin">
        <color indexed="64"/>
      </left>
      <right style="double">
        <color indexed="64"/>
      </right>
      <top style="thin">
        <color theme="1" tint="0.499984740745262"/>
      </top>
      <bottom style="thin">
        <color theme="1" tint="0.499984740745262"/>
      </bottom>
      <diagonal/>
    </border>
    <border>
      <left style="thin">
        <color indexed="64"/>
      </left>
      <right style="medium">
        <color indexed="64"/>
      </right>
      <top style="thin">
        <color indexed="64"/>
      </top>
      <bottom/>
      <diagonal/>
    </border>
    <border>
      <left/>
      <right style="double">
        <color indexed="64"/>
      </right>
      <top style="thin">
        <color theme="1" tint="0.499984740745262"/>
      </top>
      <bottom style="medium">
        <color indexed="64"/>
      </bottom>
      <diagonal/>
    </border>
    <border>
      <left style="double">
        <color indexed="64"/>
      </left>
      <right style="thin">
        <color indexed="64"/>
      </right>
      <top style="thin">
        <color theme="1" tint="0.499984740745262"/>
      </top>
      <bottom style="medium">
        <color indexed="64"/>
      </bottom>
      <diagonal/>
    </border>
    <border>
      <left style="thin">
        <color theme="1" tint="0.499984740745262"/>
      </left>
      <right style="thin">
        <color indexed="64"/>
      </right>
      <top style="thin">
        <color theme="1" tint="0.499984740745262"/>
      </top>
      <bottom style="medium">
        <color indexed="64"/>
      </bottom>
      <diagonal/>
    </border>
    <border>
      <left style="thin">
        <color indexed="64"/>
      </left>
      <right style="double">
        <color indexed="64"/>
      </right>
      <top style="thin">
        <color theme="1" tint="0.499984740745262"/>
      </top>
      <bottom style="medium">
        <color indexed="64"/>
      </bottom>
      <diagonal/>
    </border>
    <border>
      <left style="thin">
        <color theme="1" tint="0.499984740745262"/>
      </left>
      <right/>
      <top style="medium">
        <color indexed="64"/>
      </top>
      <bottom style="thin">
        <color indexed="64"/>
      </bottom>
      <diagonal/>
    </border>
    <border>
      <left/>
      <right style="thin">
        <color theme="1" tint="0.499984740745262"/>
      </right>
      <top style="medium">
        <color indexed="64"/>
      </top>
      <bottom style="thin">
        <color indexed="64"/>
      </bottom>
      <diagonal/>
    </border>
    <border>
      <left style="thin">
        <color theme="1" tint="0.499984740745262"/>
      </left>
      <right/>
      <top style="thin">
        <color indexed="64"/>
      </top>
      <bottom/>
      <diagonal/>
    </border>
    <border>
      <left/>
      <right style="thin">
        <color theme="1" tint="0.499984740745262"/>
      </right>
      <top style="thin">
        <color indexed="64"/>
      </top>
      <bottom/>
      <diagonal/>
    </border>
    <border>
      <left/>
      <right style="hair">
        <color auto="1"/>
      </right>
      <top style="medium">
        <color auto="1"/>
      </top>
      <bottom/>
      <diagonal/>
    </border>
    <border>
      <left style="hair">
        <color auto="1"/>
      </left>
      <right/>
      <top style="hair">
        <color auto="1"/>
      </top>
      <bottom/>
      <diagonal/>
    </border>
    <border>
      <left/>
      <right style="medium">
        <color auto="1"/>
      </right>
      <top style="hair">
        <color auto="1"/>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theme="1" tint="0.499984740745262"/>
      </left>
      <right/>
      <top style="double">
        <color indexed="64"/>
      </top>
      <bottom style="thin">
        <color indexed="64"/>
      </bottom>
      <diagonal/>
    </border>
    <border>
      <left/>
      <right style="thin">
        <color theme="1" tint="0.499984740745262"/>
      </right>
      <top style="double">
        <color indexed="64"/>
      </top>
      <bottom style="thin">
        <color indexed="64"/>
      </bottom>
      <diagonal/>
    </border>
    <border>
      <left style="medium">
        <color indexed="64"/>
      </left>
      <right style="thin">
        <color theme="1" tint="0.499984740745262"/>
      </right>
      <top style="double">
        <color indexed="64"/>
      </top>
      <bottom style="thin">
        <color indexed="64"/>
      </bottom>
      <diagonal/>
    </border>
    <border diagonalUp="1" diagonalDown="1">
      <left style="thin">
        <color theme="1" tint="0.499984740745262"/>
      </left>
      <right style="thin">
        <color theme="1" tint="0.499984740745262"/>
      </right>
      <top style="double">
        <color indexed="64"/>
      </top>
      <bottom style="thin">
        <color indexed="64"/>
      </bottom>
      <diagonal style="thin">
        <color indexed="64"/>
      </diagonal>
    </border>
    <border>
      <left style="thin">
        <color theme="1" tint="0.499984740745262"/>
      </left>
      <right/>
      <top style="thin">
        <color indexed="64"/>
      </top>
      <bottom style="thin">
        <color indexed="64"/>
      </bottom>
      <diagonal/>
    </border>
    <border>
      <left style="medium">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diagonalUp="1" diagonalDown="1">
      <left style="thin">
        <color theme="1" tint="0.499984740745262"/>
      </left>
      <right style="thin">
        <color theme="1" tint="0.499984740745262"/>
      </right>
      <top style="thin">
        <color indexed="64"/>
      </top>
      <bottom style="thin">
        <color indexed="64"/>
      </bottom>
      <diagonal style="thin">
        <color indexed="64"/>
      </diagonal>
    </border>
    <border>
      <left style="thin">
        <color theme="1" tint="0.499984740745262"/>
      </left>
      <right/>
      <top style="thin">
        <color indexed="64"/>
      </top>
      <bottom style="double">
        <color indexed="64"/>
      </bottom>
      <diagonal/>
    </border>
    <border>
      <left/>
      <right style="thin">
        <color theme="1" tint="0.499984740745262"/>
      </right>
      <top style="thin">
        <color indexed="64"/>
      </top>
      <bottom style="double">
        <color indexed="64"/>
      </bottom>
      <diagonal/>
    </border>
    <border>
      <left style="medium">
        <color indexed="64"/>
      </left>
      <right style="thin">
        <color theme="1" tint="0.499984740745262"/>
      </right>
      <top style="thin">
        <color indexed="64"/>
      </top>
      <bottom style="double">
        <color indexed="64"/>
      </bottom>
      <diagonal/>
    </border>
    <border>
      <left style="thin">
        <color theme="1" tint="0.499984740745262"/>
      </left>
      <right style="thin">
        <color theme="1" tint="0.499984740745262"/>
      </right>
      <top style="thin">
        <color indexed="64"/>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theme="1" tint="0.499984740745262"/>
      </right>
      <top/>
      <bottom style="double">
        <color indexed="64"/>
      </bottom>
      <diagonal/>
    </border>
    <border>
      <left style="thin">
        <color theme="1" tint="0.499984740745262"/>
      </left>
      <right/>
      <top/>
      <bottom style="double">
        <color indexed="64"/>
      </bottom>
      <diagonal/>
    </border>
    <border>
      <left style="thin">
        <color indexed="64"/>
      </left>
      <right/>
      <top style="thin">
        <color theme="1" tint="0.499984740745262"/>
      </top>
      <bottom style="double">
        <color indexed="64"/>
      </bottom>
      <diagonal/>
    </border>
    <border>
      <left/>
      <right style="thin">
        <color indexed="64"/>
      </right>
      <top style="thin">
        <color theme="1" tint="0.499984740745262"/>
      </top>
      <bottom style="double">
        <color indexed="64"/>
      </bottom>
      <diagonal/>
    </border>
    <border>
      <left style="double">
        <color indexed="64"/>
      </left>
      <right/>
      <top style="thin">
        <color theme="1" tint="0.499984740745262"/>
      </top>
      <bottom style="thin">
        <color theme="1" tint="0.499984740745262"/>
      </bottom>
      <diagonal/>
    </border>
    <border>
      <left style="double">
        <color indexed="64"/>
      </left>
      <right/>
      <top style="thin">
        <color theme="1" tint="0.499984740745262"/>
      </top>
      <bottom style="double">
        <color indexed="64"/>
      </bottom>
      <diagonal/>
    </border>
    <border>
      <left style="medium">
        <color theme="1" tint="0.499984740745262"/>
      </left>
      <right/>
      <top style="thin">
        <color theme="1" tint="0.499984740745262"/>
      </top>
      <bottom style="thin">
        <color theme="1" tint="0.499984740745262"/>
      </bottom>
      <diagonal/>
    </border>
    <border>
      <left style="medium">
        <color auto="1"/>
      </left>
      <right/>
      <top/>
      <bottom style="hair">
        <color auto="1"/>
      </bottom>
      <diagonal/>
    </border>
    <border>
      <left/>
      <right/>
      <top/>
      <bottom style="hair">
        <color auto="1"/>
      </bottom>
      <diagonal/>
    </border>
    <border>
      <left style="thin">
        <color theme="1" tint="0.499984740745262"/>
      </left>
      <right style="double">
        <color indexed="64"/>
      </right>
      <top style="thin">
        <color theme="1" tint="0.499984740745262"/>
      </top>
      <bottom style="thin">
        <color theme="1" tint="0.499984740745262"/>
      </bottom>
      <diagonal/>
    </border>
    <border>
      <left style="thin">
        <color theme="1" tint="0.499984740745262"/>
      </left>
      <right style="double">
        <color indexed="64"/>
      </right>
      <top style="thin">
        <color theme="1" tint="0.499984740745262"/>
      </top>
      <bottom style="double">
        <color indexed="64"/>
      </bottom>
      <diagonal/>
    </border>
    <border>
      <left style="double">
        <color indexed="64"/>
      </left>
      <right style="thin">
        <color theme="1" tint="0.499984740745262"/>
      </right>
      <top/>
      <bottom style="thin">
        <color theme="1"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alignment vertical="center"/>
    </xf>
    <xf numFmtId="38" fontId="20" fillId="0" borderId="0" applyFont="0" applyFill="0" applyBorder="0" applyAlignment="0" applyProtection="0">
      <alignment vertical="center"/>
    </xf>
    <xf numFmtId="0" fontId="34" fillId="0" borderId="0"/>
    <xf numFmtId="0" fontId="94" fillId="0" borderId="0" applyNumberFormat="0" applyFill="0" applyBorder="0" applyAlignment="0" applyProtection="0">
      <alignment vertical="center"/>
    </xf>
  </cellStyleXfs>
  <cellXfs count="2279">
    <xf numFmtId="0" fontId="0" fillId="0" borderId="0" xfId="0">
      <alignment vertical="center"/>
    </xf>
    <xf numFmtId="0" fontId="5" fillId="0" borderId="0" xfId="0" applyFont="1" applyAlignment="1">
      <alignment vertical="center"/>
    </xf>
    <xf numFmtId="0" fontId="0" fillId="0" borderId="0" xfId="0" applyAlignment="1"/>
    <xf numFmtId="0" fontId="11" fillId="0" borderId="0" xfId="0" applyFont="1" applyBorder="1" applyAlignment="1">
      <alignment vertical="center"/>
    </xf>
    <xf numFmtId="0" fontId="18" fillId="0" borderId="0" xfId="0" applyFont="1">
      <alignment vertical="center"/>
    </xf>
    <xf numFmtId="0" fontId="13" fillId="0" borderId="0" xfId="0" applyFont="1">
      <alignment vertical="center"/>
    </xf>
    <xf numFmtId="0" fontId="18" fillId="0" borderId="0" xfId="0" applyFont="1" applyFill="1" applyBorder="1" applyAlignment="1">
      <alignment vertical="center" wrapText="1"/>
    </xf>
    <xf numFmtId="0" fontId="24" fillId="0" borderId="0" xfId="0" applyFont="1" applyFill="1" applyBorder="1" applyAlignment="1">
      <alignment vertical="center"/>
    </xf>
    <xf numFmtId="0" fontId="0" fillId="0" borderId="0" xfId="0" applyFill="1">
      <alignment vertical="center"/>
    </xf>
    <xf numFmtId="0" fontId="23" fillId="0" borderId="0" xfId="0" applyFont="1" applyFill="1" applyBorder="1" applyAlignment="1">
      <alignment vertical="center"/>
    </xf>
    <xf numFmtId="0" fontId="24" fillId="0" borderId="0" xfId="0" applyFont="1" applyFill="1" applyBorder="1" applyAlignment="1">
      <alignment vertical="center" wrapText="1"/>
    </xf>
    <xf numFmtId="0" fontId="0" fillId="0" borderId="0" xfId="0" applyBorder="1">
      <alignment vertical="center"/>
    </xf>
    <xf numFmtId="0" fontId="0" fillId="0" borderId="0" xfId="0" applyFill="1" applyBorder="1">
      <alignment vertical="center"/>
    </xf>
    <xf numFmtId="14" fontId="0" fillId="0" borderId="0" xfId="0" applyNumberFormat="1" applyBorder="1">
      <alignment vertical="center"/>
    </xf>
    <xf numFmtId="0" fontId="22" fillId="0" borderId="0" xfId="0" applyFont="1" applyBorder="1">
      <alignment vertical="center"/>
    </xf>
    <xf numFmtId="0" fontId="34" fillId="0" borderId="0" xfId="2"/>
    <xf numFmtId="0" fontId="34" fillId="0" borderId="0" xfId="2" applyAlignment="1">
      <alignment vertical="center"/>
    </xf>
    <xf numFmtId="0" fontId="34" fillId="0" borderId="0" xfId="2" applyBorder="1" applyAlignment="1">
      <alignment vertical="center"/>
    </xf>
    <xf numFmtId="0" fontId="34" fillId="0" borderId="0" xfId="2" applyAlignment="1">
      <alignment vertical="center" wrapText="1"/>
    </xf>
    <xf numFmtId="0" fontId="8" fillId="0" borderId="0" xfId="2" applyFont="1" applyBorder="1" applyAlignment="1">
      <alignment vertical="center" wrapText="1"/>
    </xf>
    <xf numFmtId="0" fontId="0" fillId="0" borderId="0" xfId="0" applyAlignment="1">
      <alignment horizontal="center" vertical="center"/>
    </xf>
    <xf numFmtId="0" fontId="22" fillId="0" borderId="0" xfId="0" applyFont="1">
      <alignment vertical="center"/>
    </xf>
    <xf numFmtId="0" fontId="22" fillId="0" borderId="0" xfId="0" applyFont="1" applyBorder="1" applyAlignment="1">
      <alignment horizontal="center" vertical="center"/>
    </xf>
    <xf numFmtId="0" fontId="0" fillId="0" borderId="0" xfId="0" applyAlignment="1">
      <alignment horizontal="center" vertical="center"/>
    </xf>
    <xf numFmtId="0" fontId="8" fillId="0" borderId="0" xfId="2" applyFont="1"/>
    <xf numFmtId="0" fontId="6" fillId="0" borderId="0" xfId="2" applyFont="1" applyAlignment="1">
      <alignment vertical="center"/>
    </xf>
    <xf numFmtId="0" fontId="8" fillId="0" borderId="0" xfId="2" applyFont="1" applyAlignment="1">
      <alignment vertical="center"/>
    </xf>
    <xf numFmtId="0" fontId="47" fillId="0" borderId="0" xfId="2" applyFont="1" applyAlignment="1">
      <alignment vertical="center"/>
    </xf>
    <xf numFmtId="0" fontId="48" fillId="0" borderId="0" xfId="2" applyFont="1" applyAlignment="1">
      <alignment vertical="center"/>
    </xf>
    <xf numFmtId="0" fontId="52" fillId="0" borderId="0" xfId="2"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vertical="center"/>
    </xf>
    <xf numFmtId="0" fontId="27" fillId="0" borderId="0" xfId="0" applyFont="1" applyBorder="1" applyAlignment="1">
      <alignment horizontal="left" vertical="center"/>
    </xf>
    <xf numFmtId="0" fontId="43" fillId="0" borderId="0" xfId="0" applyFont="1" applyAlignment="1">
      <alignment vertical="center" shrinkToFit="1"/>
    </xf>
    <xf numFmtId="0" fontId="50" fillId="0" borderId="0" xfId="0" applyFont="1" applyAlignment="1">
      <alignment vertical="center"/>
    </xf>
    <xf numFmtId="0" fontId="22" fillId="0" borderId="81" xfId="0" applyFont="1" applyBorder="1" applyAlignment="1" applyProtection="1">
      <alignment horizontal="center" vertical="center"/>
      <protection locked="0"/>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0" xfId="0" applyFill="1" applyBorder="1" applyAlignment="1">
      <alignment horizontal="right" vertical="center"/>
    </xf>
    <xf numFmtId="38" fontId="22" fillId="0" borderId="17" xfId="1" applyFont="1" applyFill="1" applyBorder="1">
      <alignment vertical="center"/>
    </xf>
    <xf numFmtId="0" fontId="71" fillId="0" borderId="0" xfId="2" applyFont="1" applyBorder="1" applyAlignment="1">
      <alignment horizontal="center" vertical="center"/>
    </xf>
    <xf numFmtId="38" fontId="71" fillId="0" borderId="6" xfId="1" applyFont="1" applyBorder="1" applyAlignment="1">
      <alignment vertical="center"/>
    </xf>
    <xf numFmtId="38" fontId="71" fillId="0" borderId="17" xfId="1" applyFont="1" applyBorder="1" applyAlignment="1">
      <alignment vertical="center"/>
    </xf>
    <xf numFmtId="0" fontId="13" fillId="0" borderId="0" xfId="0" applyFont="1" applyAlignment="1"/>
    <xf numFmtId="20" fontId="74" fillId="0" borderId="0" xfId="0" applyNumberFormat="1" applyFont="1" applyFill="1" applyBorder="1" applyAlignment="1"/>
    <xf numFmtId="0" fontId="37" fillId="0" borderId="0" xfId="0" applyFont="1" applyAlignment="1"/>
    <xf numFmtId="0" fontId="37" fillId="0" borderId="0" xfId="0" applyFont="1" applyBorder="1" applyAlignment="1">
      <alignment vertical="center"/>
    </xf>
    <xf numFmtId="0" fontId="24" fillId="0" borderId="0" xfId="0" applyFont="1">
      <alignment vertical="center"/>
    </xf>
    <xf numFmtId="0" fontId="28" fillId="0" borderId="0" xfId="0" applyFont="1" applyBorder="1" applyAlignment="1" applyProtection="1">
      <alignment horizontal="left" vertical="center" shrinkToFit="1"/>
    </xf>
    <xf numFmtId="0" fontId="66" fillId="0" borderId="0" xfId="0" applyFont="1" applyAlignment="1">
      <alignment horizontal="center" vertical="center"/>
    </xf>
    <xf numFmtId="0" fontId="22" fillId="0" borderId="0" xfId="0" applyFont="1" applyBorder="1" applyAlignment="1">
      <alignment horizontal="center" vertical="center"/>
    </xf>
    <xf numFmtId="0" fontId="0" fillId="0" borderId="0" xfId="0" applyAlignment="1">
      <alignment horizontal="center" vertical="center" shrinkToFit="1"/>
    </xf>
    <xf numFmtId="0" fontId="0" fillId="0" borderId="0" xfId="0" applyFill="1" applyBorder="1" applyAlignment="1">
      <alignment horizontal="left" vertical="center"/>
    </xf>
    <xf numFmtId="0" fontId="0" fillId="0" borderId="0" xfId="0" applyAlignment="1">
      <alignment horizontal="center" vertical="center"/>
    </xf>
    <xf numFmtId="0" fontId="22" fillId="0" borderId="0" xfId="0" applyFont="1" applyAlignment="1">
      <alignment horizontal="center" vertical="center"/>
    </xf>
    <xf numFmtId="0" fontId="30" fillId="0" borderId="0" xfId="0" applyFont="1" applyBorder="1" applyAlignment="1" applyProtection="1">
      <alignment horizontal="left" vertical="center" shrinkToFit="1"/>
    </xf>
    <xf numFmtId="0" fontId="65" fillId="0" borderId="147" xfId="0" applyFont="1" applyBorder="1" applyProtection="1">
      <alignment vertical="center"/>
    </xf>
    <xf numFmtId="0" fontId="0" fillId="0" borderId="148" xfId="0" applyBorder="1" applyProtection="1">
      <alignment vertical="center"/>
    </xf>
    <xf numFmtId="0" fontId="0" fillId="0" borderId="149" xfId="0" applyBorder="1" applyProtection="1">
      <alignment vertical="center"/>
    </xf>
    <xf numFmtId="0" fontId="0" fillId="0" borderId="148" xfId="0" applyBorder="1" applyAlignment="1" applyProtection="1">
      <alignment horizontal="center" vertical="center"/>
    </xf>
    <xf numFmtId="0" fontId="0" fillId="0" borderId="149" xfId="0" applyBorder="1" applyAlignment="1" applyProtection="1">
      <alignment horizontal="center" vertical="center"/>
    </xf>
    <xf numFmtId="0" fontId="88" fillId="0" borderId="0" xfId="0" applyFont="1" applyBorder="1" applyAlignment="1" applyProtection="1">
      <alignment vertical="center" shrinkToFit="1"/>
    </xf>
    <xf numFmtId="0" fontId="88" fillId="0" borderId="153" xfId="0" applyFont="1" applyBorder="1" applyAlignment="1" applyProtection="1">
      <alignment vertical="center" shrinkToFit="1"/>
    </xf>
    <xf numFmtId="0" fontId="10"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0" xfId="0" applyProtection="1">
      <alignment vertical="center"/>
      <protection locked="0"/>
    </xf>
    <xf numFmtId="49" fontId="0" fillId="0" borderId="17" xfId="0" applyNumberFormat="1" applyBorder="1" applyAlignment="1" applyProtection="1">
      <alignment vertical="center" shrinkToFit="1"/>
      <protection locked="0"/>
    </xf>
    <xf numFmtId="49" fontId="0" fillId="0" borderId="17" xfId="0" applyNumberFormat="1" applyBorder="1" applyAlignment="1" applyProtection="1">
      <alignment horizontal="center" vertical="center" shrinkToFit="1"/>
      <protection locked="0"/>
    </xf>
    <xf numFmtId="49" fontId="0" fillId="0" borderId="18" xfId="0" applyNumberFormat="1" applyBorder="1" applyAlignment="1" applyProtection="1">
      <alignment vertical="center" shrinkToFit="1"/>
      <protection locked="0"/>
    </xf>
    <xf numFmtId="0" fontId="0" fillId="0" borderId="0" xfId="0" applyAlignment="1" applyProtection="1">
      <alignment horizontal="center" vertical="center"/>
      <protection locked="0"/>
    </xf>
    <xf numFmtId="0" fontId="13" fillId="0" borderId="0" xfId="0" applyFont="1" applyProtection="1">
      <alignment vertical="center"/>
      <protection locked="0"/>
    </xf>
    <xf numFmtId="0" fontId="33" fillId="0" borderId="0" xfId="0" applyFont="1" applyProtection="1">
      <alignment vertical="center"/>
      <protection locked="0"/>
    </xf>
    <xf numFmtId="0" fontId="13" fillId="0" borderId="0" xfId="0" applyFont="1" applyAlignment="1" applyProtection="1">
      <alignment horizontal="center" vertical="center"/>
      <protection locked="0"/>
    </xf>
    <xf numFmtId="0" fontId="22" fillId="0" borderId="63" xfId="0" applyFont="1" applyBorder="1" applyProtection="1">
      <alignment vertical="center"/>
      <protection locked="0"/>
    </xf>
    <xf numFmtId="0" fontId="0" fillId="0" borderId="63" xfId="0" applyBorder="1" applyAlignment="1" applyProtection="1">
      <alignment horizontal="right" vertical="center"/>
      <protection locked="0"/>
    </xf>
    <xf numFmtId="0" fontId="0" fillId="0" borderId="64" xfId="0" applyBorder="1" applyAlignment="1" applyProtection="1">
      <alignment horizontal="left" vertical="center"/>
      <protection locked="0"/>
    </xf>
    <xf numFmtId="0" fontId="22" fillId="0" borderId="63" xfId="0" applyFont="1" applyBorder="1" applyAlignment="1" applyProtection="1">
      <alignment vertical="center"/>
      <protection locked="0"/>
    </xf>
    <xf numFmtId="0" fontId="0" fillId="0" borderId="63" xfId="0" applyBorder="1" applyAlignment="1" applyProtection="1">
      <alignment vertical="center"/>
      <protection locked="0"/>
    </xf>
    <xf numFmtId="0" fontId="0" fillId="0" borderId="64" xfId="0" applyBorder="1" applyAlignment="1" applyProtection="1">
      <alignment vertical="center"/>
      <protection locked="0"/>
    </xf>
    <xf numFmtId="0" fontId="0" fillId="0" borderId="0" xfId="0" applyBorder="1" applyAlignment="1" applyProtection="1">
      <alignment horizontal="left" vertical="center"/>
      <protection locked="0"/>
    </xf>
    <xf numFmtId="0" fontId="13" fillId="0" borderId="0" xfId="0" applyFont="1" applyBorder="1" applyAlignment="1" applyProtection="1">
      <alignment vertical="center"/>
      <protection locked="0"/>
    </xf>
    <xf numFmtId="0" fontId="0" fillId="0" borderId="17"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13" fillId="0" borderId="11"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26"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22" fillId="0" borderId="1" xfId="0" applyFont="1" applyBorder="1" applyAlignment="1" applyProtection="1">
      <alignment vertical="center"/>
      <protection locked="0"/>
    </xf>
    <xf numFmtId="0" fontId="29" fillId="0" borderId="0" xfId="0" applyFont="1" applyAlignment="1" applyProtection="1">
      <alignment vertical="center"/>
      <protection locked="0"/>
    </xf>
    <xf numFmtId="0" fontId="0" fillId="0" borderId="0" xfId="0" applyProtection="1">
      <alignment vertical="center"/>
    </xf>
    <xf numFmtId="0" fontId="0" fillId="0" borderId="23" xfId="0" applyBorder="1" applyProtection="1">
      <alignment vertical="center"/>
    </xf>
    <xf numFmtId="0" fontId="0" fillId="0" borderId="0" xfId="0" applyFill="1" applyProtection="1">
      <alignment vertical="center"/>
    </xf>
    <xf numFmtId="0" fontId="0" fillId="0" borderId="23" xfId="0" applyFill="1" applyBorder="1" applyProtection="1">
      <alignment vertical="center"/>
    </xf>
    <xf numFmtId="38" fontId="0" fillId="0" borderId="17" xfId="1" applyFont="1" applyBorder="1" applyProtection="1">
      <alignment vertical="center"/>
    </xf>
    <xf numFmtId="0" fontId="18" fillId="0" borderId="23" xfId="0" applyFont="1" applyBorder="1" applyProtection="1">
      <alignment vertical="center"/>
    </xf>
    <xf numFmtId="0" fontId="0" fillId="0" borderId="7" xfId="0" applyBorder="1" applyProtection="1">
      <alignment vertical="center"/>
    </xf>
    <xf numFmtId="0" fontId="0" fillId="0" borderId="98" xfId="0" applyBorder="1" applyProtection="1">
      <alignment vertical="center"/>
    </xf>
    <xf numFmtId="0" fontId="0" fillId="0" borderId="6" xfId="0" applyBorder="1" applyAlignment="1" applyProtection="1">
      <alignment vertical="center"/>
      <protection locked="0"/>
    </xf>
    <xf numFmtId="0" fontId="13" fillId="0" borderId="1" xfId="0" applyFont="1" applyBorder="1" applyAlignment="1" applyProtection="1">
      <alignment vertical="center"/>
      <protection locked="0"/>
    </xf>
    <xf numFmtId="0" fontId="0" fillId="0" borderId="29" xfId="0" applyBorder="1" applyAlignment="1" applyProtection="1">
      <alignment vertical="center"/>
      <protection locked="0"/>
    </xf>
    <xf numFmtId="0" fontId="29" fillId="0" borderId="40" xfId="0" applyFont="1" applyBorder="1" applyAlignment="1" applyProtection="1">
      <alignment vertical="center"/>
      <protection locked="0"/>
    </xf>
    <xf numFmtId="0" fontId="0" fillId="0" borderId="0" xfId="0" applyAlignment="1" applyProtection="1">
      <alignment vertical="center"/>
      <protection locked="0"/>
    </xf>
    <xf numFmtId="0" fontId="13" fillId="0" borderId="0" xfId="0" applyFont="1" applyBorder="1" applyProtection="1">
      <alignment vertical="center"/>
      <protection locked="0"/>
    </xf>
    <xf numFmtId="0" fontId="0" fillId="0" borderId="0" xfId="0" applyBorder="1" applyProtection="1">
      <alignment vertical="center"/>
      <protection locked="0"/>
    </xf>
    <xf numFmtId="0" fontId="29" fillId="0" borderId="0" xfId="0" applyFont="1" applyBorder="1" applyAlignment="1" applyProtection="1">
      <alignment vertical="center"/>
      <protection locked="0"/>
    </xf>
    <xf numFmtId="0" fontId="0" fillId="0" borderId="0" xfId="0" applyAlignment="1" applyProtection="1">
      <protection locked="0"/>
    </xf>
    <xf numFmtId="0" fontId="9" fillId="0" borderId="15" xfId="0" applyFont="1" applyFill="1" applyBorder="1" applyAlignment="1" applyProtection="1">
      <alignment horizontal="center" vertical="center" wrapText="1"/>
      <protection locked="0"/>
    </xf>
    <xf numFmtId="0" fontId="9" fillId="0" borderId="84" xfId="0"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17"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73" fillId="0" borderId="17" xfId="0" applyFont="1" applyBorder="1" applyAlignment="1" applyProtection="1">
      <alignment vertical="center" shrinkToFit="1"/>
      <protection locked="0"/>
    </xf>
    <xf numFmtId="0" fontId="73" fillId="0" borderId="0" xfId="0" applyFont="1" applyBorder="1" applyAlignment="1" applyProtection="1">
      <alignment vertical="center" shrinkToFit="1"/>
      <protection locked="0"/>
    </xf>
    <xf numFmtId="0" fontId="73" fillId="0" borderId="16" xfId="0" applyFont="1" applyBorder="1" applyAlignment="1" applyProtection="1">
      <alignment horizontal="right" vertical="center" shrinkToFit="1"/>
      <protection locked="0"/>
    </xf>
    <xf numFmtId="0" fontId="73" fillId="0" borderId="0" xfId="0" applyFont="1" applyBorder="1" applyAlignment="1" applyProtection="1">
      <alignment vertical="center"/>
      <protection locked="0"/>
    </xf>
    <xf numFmtId="0" fontId="73" fillId="0" borderId="16" xfId="0" applyFont="1" applyBorder="1" applyAlignment="1" applyProtection="1">
      <alignment horizontal="right" vertical="center"/>
      <protection locked="0"/>
    </xf>
    <xf numFmtId="0" fontId="22" fillId="0" borderId="0" xfId="0" applyFont="1" applyAlignment="1" applyProtection="1">
      <alignment horizontal="center" vertical="center"/>
    </xf>
    <xf numFmtId="0" fontId="8" fillId="0" borderId="0" xfId="2" applyFont="1" applyBorder="1" applyAlignment="1" applyProtection="1">
      <alignment vertical="center"/>
      <protection locked="0"/>
    </xf>
    <xf numFmtId="0" fontId="34" fillId="0" borderId="0" xfId="2" applyAlignment="1" applyProtection="1">
      <alignment vertical="center"/>
      <protection locked="0"/>
    </xf>
    <xf numFmtId="0" fontId="34" fillId="0" borderId="0" xfId="2" applyAlignment="1" applyProtection="1">
      <protection locked="0"/>
    </xf>
    <xf numFmtId="0" fontId="35" fillId="0" borderId="0" xfId="2" applyFont="1" applyBorder="1" applyAlignment="1" applyProtection="1">
      <alignment vertical="center"/>
      <protection locked="0"/>
    </xf>
    <xf numFmtId="0" fontId="34" fillId="0" borderId="0" xfId="2" applyBorder="1" applyAlignment="1" applyProtection="1">
      <protection locked="0"/>
    </xf>
    <xf numFmtId="0" fontId="34" fillId="0" borderId="0" xfId="2" applyProtection="1">
      <protection locked="0"/>
    </xf>
    <xf numFmtId="0" fontId="11"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0" fillId="0" borderId="17" xfId="0" applyFill="1" applyBorder="1" applyAlignment="1" applyProtection="1">
      <alignment vertical="center"/>
      <protection locked="0"/>
    </xf>
    <xf numFmtId="14" fontId="0" fillId="0" borderId="13" xfId="0" applyNumberFormat="1" applyFill="1" applyBorder="1" applyAlignment="1" applyProtection="1">
      <alignment horizontal="center" vertical="center" shrinkToFit="1"/>
      <protection locked="0"/>
    </xf>
    <xf numFmtId="0" fontId="0" fillId="0" borderId="15"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14" fontId="0" fillId="0" borderId="0" xfId="0" applyNumberFormat="1" applyFill="1" applyBorder="1" applyAlignment="1" applyProtection="1">
      <alignment horizontal="center" vertical="center" shrinkToFit="1"/>
      <protection locked="0"/>
    </xf>
    <xf numFmtId="14" fontId="24" fillId="0" borderId="0" xfId="0" applyNumberFormat="1" applyFont="1" applyFill="1" applyBorder="1" applyAlignment="1" applyProtection="1">
      <alignment horizontal="center" vertical="center" shrinkToFit="1"/>
      <protection locked="0"/>
    </xf>
    <xf numFmtId="14" fontId="0" fillId="0" borderId="16" xfId="0" applyNumberFormat="1" applyFill="1" applyBorder="1" applyAlignment="1" applyProtection="1">
      <alignment horizontal="center" vertical="center" shrinkToFit="1"/>
      <protection locked="0"/>
    </xf>
    <xf numFmtId="0" fontId="0" fillId="0" borderId="27" xfId="0" applyBorder="1" applyAlignment="1" applyProtection="1">
      <alignment horizontal="left" vertical="center"/>
      <protection locked="0"/>
    </xf>
    <xf numFmtId="0" fontId="0" fillId="0" borderId="0" xfId="0"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29" xfId="0" applyFill="1" applyBorder="1" applyAlignment="1" applyProtection="1">
      <alignment horizontal="left" vertical="center"/>
      <protection locked="0"/>
    </xf>
    <xf numFmtId="0" fontId="0" fillId="0" borderId="0" xfId="0" applyFill="1" applyBorder="1" applyAlignment="1" applyProtection="1">
      <alignment vertical="center" shrinkToFit="1"/>
      <protection locked="0"/>
    </xf>
    <xf numFmtId="0" fontId="2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0" fontId="0" fillId="0" borderId="15" xfId="0" applyBorder="1" applyProtection="1">
      <alignment vertical="center"/>
      <protection locked="0"/>
    </xf>
    <xf numFmtId="0" fontId="0" fillId="0" borderId="14" xfId="0" applyBorder="1" applyProtection="1">
      <alignment vertical="center"/>
      <protection locked="0"/>
    </xf>
    <xf numFmtId="0" fontId="18" fillId="0" borderId="0" xfId="0" applyFont="1" applyBorder="1" applyAlignment="1" applyProtection="1">
      <alignment vertical="center"/>
      <protection locked="0"/>
    </xf>
    <xf numFmtId="0" fontId="69" fillId="0" borderId="0" xfId="0" applyFont="1" applyBorder="1" applyAlignment="1" applyProtection="1">
      <alignment horizontal="right" vertical="center"/>
      <protection locked="0"/>
    </xf>
    <xf numFmtId="0" fontId="70" fillId="0" borderId="0" xfId="0" applyFont="1" applyBorder="1" applyAlignment="1" applyProtection="1">
      <alignment horizontal="right" vertical="center"/>
      <protection locked="0"/>
    </xf>
    <xf numFmtId="0" fontId="69" fillId="0" borderId="14" xfId="0" applyFont="1" applyBorder="1" applyAlignment="1" applyProtection="1">
      <alignment horizontal="right" vertical="center"/>
      <protection locked="0"/>
    </xf>
    <xf numFmtId="0" fontId="0" fillId="0" borderId="19" xfId="0" applyBorder="1" applyProtection="1">
      <alignment vertical="center"/>
      <protection locked="0"/>
    </xf>
    <xf numFmtId="0" fontId="0" fillId="0" borderId="17" xfId="0" applyBorder="1" applyProtection="1">
      <alignment vertical="center"/>
      <protection locked="0"/>
    </xf>
    <xf numFmtId="0" fontId="81" fillId="0" borderId="17" xfId="0" applyFont="1" applyBorder="1" applyAlignment="1" applyProtection="1">
      <alignment horizontal="right" vertical="center"/>
      <protection locked="0"/>
    </xf>
    <xf numFmtId="0" fontId="0" fillId="0" borderId="18" xfId="0" applyBorder="1" applyProtection="1">
      <alignment vertical="center"/>
      <protection locked="0"/>
    </xf>
    <xf numFmtId="0" fontId="22" fillId="0" borderId="0" xfId="0" applyFont="1" applyProtection="1">
      <alignment vertical="center"/>
      <protection locked="0"/>
    </xf>
    <xf numFmtId="49" fontId="0" fillId="0" borderId="0" xfId="0" applyNumberFormat="1" applyFill="1" applyBorder="1" applyAlignment="1" applyProtection="1">
      <alignment horizontal="center" vertical="center" shrinkToFit="1"/>
      <protection locked="0"/>
    </xf>
    <xf numFmtId="0" fontId="25" fillId="0" borderId="0" xfId="0" applyFont="1" applyBorder="1" applyAlignment="1" applyProtection="1">
      <alignment horizontal="right" vertical="center" wrapText="1"/>
      <protection locked="0"/>
    </xf>
    <xf numFmtId="0" fontId="22" fillId="0" borderId="0" xfId="0" applyFont="1" applyBorder="1" applyAlignment="1" applyProtection="1">
      <alignment horizontal="left" vertical="center"/>
      <protection locked="0"/>
    </xf>
    <xf numFmtId="0" fontId="0" fillId="0" borderId="0" xfId="0" applyAlignment="1" applyProtection="1">
      <alignment horizontal="right" vertical="center"/>
      <protection locked="0"/>
    </xf>
    <xf numFmtId="0" fontId="17" fillId="0" borderId="0" xfId="0" applyFont="1" applyAlignment="1" applyProtection="1">
      <alignment horizontal="left" vertical="center"/>
      <protection locked="0"/>
    </xf>
    <xf numFmtId="0" fontId="17" fillId="0" borderId="2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78" fillId="0" borderId="6" xfId="0" applyFont="1" applyBorder="1" applyAlignment="1" applyProtection="1">
      <alignment vertical="center" shrinkToFit="1"/>
      <protection locked="0"/>
    </xf>
    <xf numFmtId="0" fontId="78" fillId="0" borderId="8" xfId="0" applyFont="1" applyBorder="1" applyAlignment="1" applyProtection="1">
      <alignment vertical="center" shrinkToFit="1"/>
      <protection locked="0"/>
    </xf>
    <xf numFmtId="0" fontId="0" fillId="0" borderId="14" xfId="0" applyBorder="1" applyAlignment="1" applyProtection="1">
      <alignment horizontal="right" vertical="center"/>
      <protection locked="0"/>
    </xf>
    <xf numFmtId="0" fontId="55" fillId="0" borderId="17" xfId="0" applyFont="1"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0" fillId="0" borderId="11" xfId="0" applyBorder="1" applyAlignment="1" applyProtection="1">
      <alignment vertical="center"/>
      <protection locked="0"/>
    </xf>
    <xf numFmtId="0" fontId="0" fillId="0" borderId="17" xfId="0" applyBorder="1" applyAlignment="1" applyProtection="1">
      <alignment vertical="center"/>
      <protection locked="0"/>
    </xf>
    <xf numFmtId="0" fontId="0" fillId="0" borderId="7" xfId="0" applyBorder="1" applyAlignment="1" applyProtection="1">
      <alignment horizontal="right" vertical="center"/>
      <protection locked="0"/>
    </xf>
    <xf numFmtId="0" fontId="84" fillId="0" borderId="6" xfId="0" applyFont="1" applyBorder="1" applyAlignment="1" applyProtection="1">
      <alignment horizontal="center" vertical="center"/>
      <protection locked="0"/>
    </xf>
    <xf numFmtId="0" fontId="0" fillId="0" borderId="8" xfId="0" applyBorder="1" applyProtection="1">
      <alignment vertical="center"/>
      <protection locked="0"/>
    </xf>
    <xf numFmtId="0" fontId="84" fillId="0" borderId="17" xfId="0" applyFont="1" applyBorder="1" applyAlignment="1" applyProtection="1">
      <alignment horizontal="center" vertical="center"/>
      <protection locked="0"/>
    </xf>
    <xf numFmtId="0" fontId="0" fillId="0" borderId="11" xfId="0" applyBorder="1" applyAlignment="1" applyProtection="1">
      <alignment horizontal="right" vertical="center"/>
      <protection locked="0"/>
    </xf>
    <xf numFmtId="0" fontId="56" fillId="0" borderId="11" xfId="0" applyFont="1" applyBorder="1" applyAlignment="1" applyProtection="1">
      <alignment vertical="center" wrapText="1"/>
      <protection locked="0"/>
    </xf>
    <xf numFmtId="0" fontId="56" fillId="0" borderId="0" xfId="0" applyFont="1" applyBorder="1" applyAlignment="1" applyProtection="1">
      <alignment vertical="center" wrapText="1"/>
      <protection locked="0"/>
    </xf>
    <xf numFmtId="0" fontId="0" fillId="0" borderId="10"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Border="1" applyAlignment="1" applyProtection="1">
      <alignment vertical="center"/>
      <protection locked="0"/>
    </xf>
    <xf numFmtId="0" fontId="55" fillId="0" borderId="0" xfId="0" applyFont="1" applyBorder="1" applyAlignment="1" applyProtection="1">
      <alignment vertical="top"/>
      <protection locked="0"/>
    </xf>
    <xf numFmtId="0" fontId="55" fillId="0" borderId="14" xfId="0" applyFont="1" applyBorder="1" applyAlignment="1" applyProtection="1">
      <alignment vertical="top"/>
      <protection locked="0"/>
    </xf>
    <xf numFmtId="0" fontId="13" fillId="0" borderId="14" xfId="0" applyFont="1" applyBorder="1" applyAlignment="1" applyProtection="1">
      <alignment horizontal="left" vertical="center"/>
      <protection locked="0"/>
    </xf>
    <xf numFmtId="0" fontId="57" fillId="0" borderId="11" xfId="0" applyFont="1" applyBorder="1" applyAlignment="1" applyProtection="1">
      <alignment vertical="center" wrapText="1"/>
      <protection locked="0"/>
    </xf>
    <xf numFmtId="0" fontId="0" fillId="0" borderId="11" xfId="0" applyBorder="1" applyAlignment="1" applyProtection="1">
      <alignment vertical="center" wrapText="1"/>
      <protection locked="0"/>
    </xf>
    <xf numFmtId="0" fontId="57" fillId="0" borderId="11" xfId="0" applyFont="1" applyBorder="1" applyProtection="1">
      <alignment vertical="center"/>
      <protection locked="0"/>
    </xf>
    <xf numFmtId="49" fontId="55" fillId="0" borderId="17" xfId="0" applyNumberFormat="1" applyFont="1" applyBorder="1" applyAlignment="1" applyProtection="1">
      <alignment horizontal="right" vertical="center"/>
      <protection locked="0"/>
    </xf>
    <xf numFmtId="0" fontId="64" fillId="0" borderId="12" xfId="0" applyFont="1" applyBorder="1" applyAlignment="1" applyProtection="1">
      <alignment vertical="center"/>
      <protection locked="0"/>
    </xf>
    <xf numFmtId="0" fontId="64" fillId="0" borderId="14" xfId="0" applyFont="1" applyBorder="1" applyAlignment="1" applyProtection="1">
      <alignment vertical="center"/>
      <protection locked="0"/>
    </xf>
    <xf numFmtId="0" fontId="0" fillId="0" borderId="23" xfId="0" applyBorder="1" applyAlignment="1" applyProtection="1">
      <alignment horizontal="center" vertical="center"/>
      <protection locked="0"/>
    </xf>
    <xf numFmtId="49" fontId="84" fillId="0" borderId="6" xfId="0" applyNumberFormat="1" applyFont="1" applyBorder="1" applyAlignment="1" applyProtection="1">
      <alignment horizontal="center" vertical="center"/>
      <protection locked="0"/>
    </xf>
    <xf numFmtId="0" fontId="76" fillId="0" borderId="6" xfId="0" applyFont="1" applyBorder="1" applyAlignment="1" applyProtection="1">
      <alignment horizontal="center" vertical="center"/>
      <protection locked="0"/>
    </xf>
    <xf numFmtId="49" fontId="84" fillId="0" borderId="8"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49" fontId="84" fillId="0" borderId="7" xfId="0" applyNumberFormat="1" applyFont="1" applyBorder="1" applyAlignment="1" applyProtection="1">
      <alignment horizontal="center" vertical="center"/>
      <protection locked="0"/>
    </xf>
    <xf numFmtId="0" fontId="84" fillId="0" borderId="7" xfId="0" applyFont="1" applyBorder="1" applyAlignment="1" applyProtection="1">
      <alignment vertical="center"/>
      <protection locked="0"/>
    </xf>
    <xf numFmtId="0" fontId="57" fillId="0" borderId="8" xfId="0" applyFont="1" applyBorder="1" applyAlignment="1" applyProtection="1">
      <alignment horizontal="left" vertical="center"/>
      <protection locked="0"/>
    </xf>
    <xf numFmtId="0" fontId="84" fillId="0" borderId="6" xfId="0" applyFont="1" applyBorder="1" applyAlignment="1" applyProtection="1">
      <alignment vertical="center"/>
      <protection locked="0"/>
    </xf>
    <xf numFmtId="0" fontId="57" fillId="0" borderId="6" xfId="0" applyFont="1" applyBorder="1" applyAlignment="1" applyProtection="1">
      <alignment horizontal="left" vertical="center"/>
      <protection locked="0"/>
    </xf>
    <xf numFmtId="0" fontId="84" fillId="0" borderId="7" xfId="0" applyFont="1" applyBorder="1" applyAlignment="1" applyProtection="1">
      <alignment horizontal="right" vertical="center"/>
      <protection locked="0"/>
    </xf>
    <xf numFmtId="0" fontId="24" fillId="0" borderId="23" xfId="0" applyFont="1" applyBorder="1" applyAlignment="1" applyProtection="1">
      <alignment horizontal="center" vertical="center"/>
      <protection locked="0"/>
    </xf>
    <xf numFmtId="0" fontId="55" fillId="0" borderId="10" xfId="0" applyFont="1" applyBorder="1" applyAlignment="1" applyProtection="1">
      <alignment vertical="center"/>
      <protection locked="0"/>
    </xf>
    <xf numFmtId="0" fontId="55" fillId="0" borderId="11" xfId="0" applyFont="1" applyBorder="1" applyAlignment="1" applyProtection="1">
      <alignment horizontal="center" vertical="center"/>
      <protection locked="0"/>
    </xf>
    <xf numFmtId="0" fontId="57" fillId="0" borderId="11" xfId="0" applyFont="1" applyBorder="1" applyAlignment="1" applyProtection="1">
      <alignment horizontal="left" vertical="center"/>
      <protection locked="0"/>
    </xf>
    <xf numFmtId="0" fontId="57" fillId="0" borderId="12" xfId="0" applyFont="1" applyBorder="1" applyAlignment="1" applyProtection="1">
      <alignment horizontal="left" vertical="center"/>
      <protection locked="0"/>
    </xf>
    <xf numFmtId="0" fontId="55" fillId="0" borderId="7" xfId="0" applyFont="1" applyBorder="1" applyAlignment="1" applyProtection="1">
      <alignment vertical="center"/>
      <protection locked="0"/>
    </xf>
    <xf numFmtId="0" fontId="55" fillId="0" borderId="6" xfId="0" applyFont="1" applyBorder="1" applyAlignment="1" applyProtection="1">
      <alignment horizontal="center" vertical="center"/>
      <protection locked="0"/>
    </xf>
    <xf numFmtId="0" fontId="55" fillId="0" borderId="19" xfId="0" applyFont="1" applyBorder="1" applyAlignment="1" applyProtection="1">
      <alignment vertical="center"/>
      <protection locked="0"/>
    </xf>
    <xf numFmtId="0" fontId="55" fillId="0" borderId="17" xfId="0" applyFont="1" applyBorder="1" applyAlignment="1" applyProtection="1">
      <alignment horizontal="center" vertical="center"/>
      <protection locked="0"/>
    </xf>
    <xf numFmtId="0" fontId="57" fillId="0" borderId="7" xfId="0" applyFont="1" applyBorder="1" applyAlignment="1" applyProtection="1">
      <alignment horizontal="center" vertical="center"/>
      <protection locked="0"/>
    </xf>
    <xf numFmtId="0" fontId="57" fillId="0" borderId="6" xfId="0" applyFont="1" applyBorder="1" applyAlignment="1" applyProtection="1">
      <alignment horizontal="center" vertical="center"/>
      <protection locked="0"/>
    </xf>
    <xf numFmtId="49" fontId="57" fillId="0" borderId="6" xfId="0" applyNumberFormat="1" applyFont="1" applyBorder="1" applyAlignment="1" applyProtection="1">
      <alignment horizontal="center" vertical="center"/>
      <protection locked="0"/>
    </xf>
    <xf numFmtId="0" fontId="57" fillId="0" borderId="6" xfId="0" applyFont="1" applyBorder="1" applyAlignment="1" applyProtection="1">
      <alignment horizontal="right" vertical="center"/>
      <protection locked="0"/>
    </xf>
    <xf numFmtId="49" fontId="57" fillId="0" borderId="6" xfId="0" applyNumberFormat="1" applyFont="1" applyBorder="1" applyAlignment="1" applyProtection="1">
      <alignment horizontal="right" vertical="center"/>
      <protection locked="0"/>
    </xf>
    <xf numFmtId="0" fontId="24" fillId="0" borderId="53" xfId="0" applyFont="1" applyBorder="1" applyAlignment="1" applyProtection="1">
      <alignment horizontal="center" vertical="center"/>
      <protection locked="0"/>
    </xf>
    <xf numFmtId="0" fontId="18" fillId="0" borderId="53" xfId="0" applyFont="1" applyBorder="1" applyAlignment="1" applyProtection="1">
      <alignment horizontal="center" vertical="center"/>
      <protection locked="0"/>
    </xf>
    <xf numFmtId="0" fontId="55" fillId="0" borderId="11" xfId="0" applyFont="1" applyBorder="1" applyAlignment="1" applyProtection="1">
      <alignment horizontal="right" vertical="center" wrapText="1"/>
      <protection locked="0"/>
    </xf>
    <xf numFmtId="0" fontId="55" fillId="0" borderId="11" xfId="0" applyFont="1" applyBorder="1" applyAlignment="1" applyProtection="1">
      <alignment vertical="center" wrapText="1"/>
      <protection locked="0"/>
    </xf>
    <xf numFmtId="0" fontId="62" fillId="0" borderId="11" xfId="0" applyFont="1" applyBorder="1" applyAlignment="1" applyProtection="1">
      <alignment vertical="center" wrapText="1"/>
      <protection locked="0"/>
    </xf>
    <xf numFmtId="0" fontId="62" fillId="0" borderId="12" xfId="0" applyFont="1" applyBorder="1" applyAlignment="1" applyProtection="1">
      <alignment vertical="center" wrapText="1"/>
      <protection locked="0"/>
    </xf>
    <xf numFmtId="0" fontId="55" fillId="0" borderId="0" xfId="0" applyFont="1" applyBorder="1" applyAlignment="1" applyProtection="1">
      <alignment horizontal="right" vertical="center" wrapText="1"/>
      <protection locked="0"/>
    </xf>
    <xf numFmtId="0" fontId="57" fillId="0" borderId="0" xfId="0" applyFont="1" applyBorder="1" applyAlignment="1" applyProtection="1">
      <alignment vertical="center" wrapText="1"/>
      <protection locked="0"/>
    </xf>
    <xf numFmtId="0" fontId="55" fillId="0" borderId="0" xfId="0" applyFont="1" applyBorder="1" applyAlignment="1" applyProtection="1">
      <alignment horizontal="left" vertical="center" wrapText="1"/>
      <protection locked="0"/>
    </xf>
    <xf numFmtId="0" fontId="55" fillId="0" borderId="0" xfId="0" applyFont="1" applyBorder="1" applyAlignment="1" applyProtection="1">
      <alignment vertical="center" wrapText="1"/>
      <protection locked="0"/>
    </xf>
    <xf numFmtId="0" fontId="55" fillId="0" borderId="14" xfId="0" applyFont="1" applyBorder="1" applyAlignment="1" applyProtection="1">
      <alignment vertical="center" wrapText="1"/>
      <protection locked="0"/>
    </xf>
    <xf numFmtId="0" fontId="55" fillId="0" borderId="17" xfId="0" applyFont="1" applyBorder="1" applyAlignment="1" applyProtection="1">
      <alignment horizontal="right" vertical="center" wrapText="1"/>
      <protection locked="0"/>
    </xf>
    <xf numFmtId="0" fontId="57" fillId="0" borderId="17" xfId="0" applyFont="1" applyBorder="1" applyAlignment="1" applyProtection="1">
      <alignment vertical="center" wrapText="1"/>
      <protection locked="0"/>
    </xf>
    <xf numFmtId="0" fontId="55" fillId="0" borderId="17" xfId="0" applyFont="1" applyBorder="1" applyAlignment="1" applyProtection="1">
      <alignment vertical="center" wrapText="1"/>
      <protection locked="0"/>
    </xf>
    <xf numFmtId="0" fontId="27" fillId="0" borderId="11" xfId="0" applyFont="1" applyBorder="1" applyAlignment="1" applyProtection="1">
      <alignment horizontal="right" vertical="center"/>
      <protection locked="0"/>
    </xf>
    <xf numFmtId="0" fontId="55" fillId="0" borderId="11" xfId="0" applyFont="1" applyBorder="1" applyAlignment="1" applyProtection="1">
      <alignment horizontal="right" vertical="center"/>
      <protection locked="0"/>
    </xf>
    <xf numFmtId="0" fontId="57" fillId="0" borderId="11" xfId="0" applyFont="1" applyBorder="1" applyAlignment="1" applyProtection="1">
      <alignment vertical="center"/>
      <protection locked="0"/>
    </xf>
    <xf numFmtId="0" fontId="55" fillId="0" borderId="11" xfId="0" applyFont="1" applyBorder="1" applyAlignment="1" applyProtection="1">
      <alignment vertical="center"/>
      <protection locked="0"/>
    </xf>
    <xf numFmtId="0" fontId="55" fillId="0" borderId="12" xfId="0" applyFont="1" applyBorder="1" applyAlignment="1" applyProtection="1">
      <alignment vertical="center"/>
      <protection locked="0"/>
    </xf>
    <xf numFmtId="0" fontId="27" fillId="0" borderId="0" xfId="0" applyFont="1" applyBorder="1" applyAlignment="1" applyProtection="1">
      <alignment horizontal="right" vertical="center"/>
      <protection locked="0"/>
    </xf>
    <xf numFmtId="0" fontId="55" fillId="0" borderId="0" xfId="0" applyFont="1" applyBorder="1" applyAlignment="1" applyProtection="1">
      <alignment vertical="center"/>
      <protection locked="0"/>
    </xf>
    <xf numFmtId="0" fontId="55" fillId="0" borderId="14" xfId="0" applyFont="1" applyBorder="1" applyAlignment="1" applyProtection="1">
      <alignment vertical="center"/>
      <protection locked="0"/>
    </xf>
    <xf numFmtId="0" fontId="55" fillId="0" borderId="0" xfId="0" applyFont="1" applyBorder="1" applyAlignment="1" applyProtection="1">
      <alignment horizontal="right" vertical="center"/>
      <protection locked="0"/>
    </xf>
    <xf numFmtId="0" fontId="57" fillId="0" borderId="0" xfId="0" applyFont="1" applyBorder="1" applyAlignment="1" applyProtection="1">
      <alignment vertical="center"/>
      <protection locked="0"/>
    </xf>
    <xf numFmtId="0" fontId="57" fillId="0" borderId="14"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84" fillId="0" borderId="7" xfId="0" applyNumberFormat="1" applyFont="1" applyBorder="1" applyAlignment="1" applyProtection="1">
      <alignment horizontal="right" vertical="center"/>
      <protection locked="0"/>
    </xf>
    <xf numFmtId="0" fontId="84" fillId="0" borderId="6" xfId="0" applyNumberFormat="1" applyFont="1" applyBorder="1" applyAlignment="1" applyProtection="1">
      <alignment horizontal="right" vertical="center"/>
      <protection locked="0"/>
    </xf>
    <xf numFmtId="0" fontId="57" fillId="0" borderId="6" xfId="0" applyNumberFormat="1" applyFont="1" applyBorder="1" applyAlignment="1" applyProtection="1">
      <alignment horizontal="left" vertical="center"/>
      <protection locked="0"/>
    </xf>
    <xf numFmtId="0" fontId="84" fillId="0" borderId="17" xfId="0" applyFont="1" applyBorder="1" applyAlignment="1" applyProtection="1">
      <alignment horizontal="right" vertical="center"/>
      <protection locked="0"/>
    </xf>
    <xf numFmtId="0" fontId="57" fillId="0" borderId="17" xfId="0" applyFont="1" applyBorder="1" applyAlignment="1" applyProtection="1">
      <alignment horizontal="left" vertical="center"/>
      <protection locked="0"/>
    </xf>
    <xf numFmtId="0" fontId="57" fillId="0" borderId="11" xfId="0"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0" fontId="57" fillId="0" borderId="11" xfId="0" applyFont="1" applyBorder="1" applyAlignment="1" applyProtection="1">
      <alignment horizontal="right" vertical="center"/>
      <protection locked="0"/>
    </xf>
    <xf numFmtId="0" fontId="31" fillId="0" borderId="6"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4" fillId="0" borderId="0" xfId="2" applyBorder="1" applyAlignment="1" applyProtection="1">
      <alignment vertical="center"/>
      <protection locked="0"/>
    </xf>
    <xf numFmtId="0" fontId="8" fillId="0" borderId="6" xfId="2" applyFont="1" applyBorder="1" applyAlignment="1" applyProtection="1">
      <alignment vertical="center"/>
      <protection locked="0"/>
    </xf>
    <xf numFmtId="0" fontId="8" fillId="0" borderId="67" xfId="2" applyFont="1" applyBorder="1" applyAlignment="1" applyProtection="1">
      <alignment vertical="center"/>
      <protection locked="0"/>
    </xf>
    <xf numFmtId="0" fontId="8" fillId="0" borderId="0" xfId="2" applyFont="1" applyProtection="1">
      <protection locked="0"/>
    </xf>
    <xf numFmtId="0" fontId="8" fillId="0" borderId="0" xfId="2" applyFont="1" applyFill="1" applyBorder="1" applyAlignment="1" applyProtection="1">
      <alignment horizontal="center" vertical="center"/>
      <protection locked="0"/>
    </xf>
    <xf numFmtId="0" fontId="8" fillId="0" borderId="0" xfId="2" applyFont="1" applyAlignment="1" applyProtection="1">
      <alignment vertical="center"/>
      <protection locked="0"/>
    </xf>
    <xf numFmtId="0" fontId="7" fillId="0" borderId="79" xfId="2" applyFont="1" applyBorder="1" applyAlignment="1" applyProtection="1">
      <alignment vertical="center"/>
      <protection locked="0"/>
    </xf>
    <xf numFmtId="0" fontId="8" fillId="0" borderId="0" xfId="2" applyFont="1" applyBorder="1" applyAlignment="1" applyProtection="1">
      <alignment horizontal="center" vertical="center"/>
      <protection locked="0"/>
    </xf>
    <xf numFmtId="0" fontId="7" fillId="0" borderId="33" xfId="2" applyFont="1" applyBorder="1" applyAlignment="1" applyProtection="1">
      <alignment vertical="center"/>
      <protection locked="0"/>
    </xf>
    <xf numFmtId="0" fontId="7" fillId="0" borderId="52" xfId="2" applyFont="1" applyBorder="1" applyAlignment="1" applyProtection="1">
      <alignment vertical="center"/>
      <protection locked="0"/>
    </xf>
    <xf numFmtId="0" fontId="7" fillId="0" borderId="38" xfId="2" applyFont="1" applyBorder="1" applyAlignment="1" applyProtection="1">
      <alignment vertical="center"/>
      <protection locked="0"/>
    </xf>
    <xf numFmtId="0" fontId="7" fillId="0" borderId="80" xfId="2" applyFont="1" applyBorder="1" applyAlignment="1" applyProtection="1">
      <alignment vertical="center"/>
      <protection locked="0"/>
    </xf>
    <xf numFmtId="0" fontId="42" fillId="0" borderId="0" xfId="0" applyFont="1" applyBorder="1" applyAlignment="1" applyProtection="1">
      <alignment horizontal="center" vertical="center"/>
      <protection locked="0"/>
    </xf>
    <xf numFmtId="0" fontId="25" fillId="0" borderId="33"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0" fillId="0" borderId="29" xfId="0" applyFill="1" applyBorder="1" applyAlignment="1" applyProtection="1">
      <alignment horizontal="center" vertical="center"/>
      <protection locked="0"/>
    </xf>
    <xf numFmtId="177" fontId="0" fillId="0" borderId="0"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91" fillId="0" borderId="0" xfId="0" applyFont="1">
      <alignment vertical="center"/>
    </xf>
    <xf numFmtId="0" fontId="10" fillId="0" borderId="0" xfId="0" applyFont="1" applyBorder="1" applyAlignment="1" applyProtection="1">
      <alignment horizontal="right" vertical="center"/>
      <protection locked="0"/>
    </xf>
    <xf numFmtId="0" fontId="12" fillId="0" borderId="73" xfId="0" applyFont="1" applyBorder="1" applyAlignment="1" applyProtection="1">
      <alignment horizontal="center" vertical="center" shrinkToFit="1"/>
      <protection locked="0"/>
    </xf>
    <xf numFmtId="0" fontId="16" fillId="0" borderId="73" xfId="0" applyFont="1" applyBorder="1" applyAlignment="1" applyProtection="1">
      <alignment vertical="center" shrinkToFit="1"/>
      <protection locked="0"/>
    </xf>
    <xf numFmtId="0" fontId="16" fillId="0" borderId="73" xfId="0" applyFont="1" applyBorder="1" applyAlignment="1" applyProtection="1">
      <alignment horizontal="center" vertical="center" shrinkToFit="1"/>
      <protection locked="0"/>
    </xf>
    <xf numFmtId="0" fontId="16" fillId="0" borderId="196" xfId="0" applyFont="1" applyBorder="1" applyAlignment="1" applyProtection="1">
      <alignment horizontal="left" vertical="center" shrinkToFit="1"/>
      <protection locked="0"/>
    </xf>
    <xf numFmtId="0" fontId="0" fillId="0" borderId="214" xfId="0" applyBorder="1" applyAlignment="1" applyProtection="1">
      <alignment horizontal="right" vertical="center"/>
      <protection locked="0"/>
    </xf>
    <xf numFmtId="0" fontId="0" fillId="0" borderId="73" xfId="0" applyBorder="1" applyAlignment="1" applyProtection="1">
      <alignment horizontal="right" vertical="center"/>
      <protection locked="0"/>
    </xf>
    <xf numFmtId="0" fontId="22" fillId="0" borderId="73" xfId="0" applyFont="1" applyBorder="1" applyAlignment="1" applyProtection="1">
      <alignment vertical="center"/>
      <protection locked="0"/>
    </xf>
    <xf numFmtId="0" fontId="0" fillId="0" borderId="218" xfId="0" applyBorder="1" applyAlignment="1" applyProtection="1">
      <alignment horizontal="right" vertical="center"/>
      <protection locked="0"/>
    </xf>
    <xf numFmtId="0" fontId="0" fillId="0" borderId="222" xfId="0" applyBorder="1" applyAlignment="1" applyProtection="1">
      <alignment horizontal="right" vertical="center"/>
      <protection locked="0"/>
    </xf>
    <xf numFmtId="0" fontId="16" fillId="0" borderId="228" xfId="0" applyFont="1" applyBorder="1" applyProtection="1">
      <alignment vertical="center"/>
      <protection locked="0"/>
    </xf>
    <xf numFmtId="0" fontId="22" fillId="0" borderId="210" xfId="0" applyFont="1" applyBorder="1" applyAlignment="1" applyProtection="1">
      <alignment horizontal="center" vertical="center"/>
      <protection locked="0"/>
    </xf>
    <xf numFmtId="0" fontId="16" fillId="0" borderId="231" xfId="0" applyFont="1" applyBorder="1" applyProtection="1">
      <alignment vertical="center"/>
      <protection locked="0"/>
    </xf>
    <xf numFmtId="0" fontId="22" fillId="0" borderId="186" xfId="0" applyFont="1" applyBorder="1" applyAlignment="1" applyProtection="1">
      <alignment horizontal="center" vertical="center"/>
      <protection locked="0"/>
    </xf>
    <xf numFmtId="0" fontId="16" fillId="0" borderId="234" xfId="0" applyFont="1" applyBorder="1" applyProtection="1">
      <alignment vertical="center"/>
      <protection locked="0"/>
    </xf>
    <xf numFmtId="0" fontId="22" fillId="0" borderId="235" xfId="0" applyFont="1" applyBorder="1" applyAlignment="1" applyProtection="1">
      <alignment horizontal="center" vertical="center"/>
      <protection locked="0"/>
    </xf>
    <xf numFmtId="0" fontId="16" fillId="0" borderId="241" xfId="0" applyFont="1" applyBorder="1" applyProtection="1">
      <alignment vertical="center"/>
      <protection locked="0"/>
    </xf>
    <xf numFmtId="0" fontId="22" fillId="0" borderId="193" xfId="0" applyFont="1" applyBorder="1" applyAlignment="1" applyProtection="1">
      <alignment horizontal="center" vertical="center"/>
      <protection locked="0"/>
    </xf>
    <xf numFmtId="0" fontId="34" fillId="0" borderId="210" xfId="2" applyBorder="1" applyAlignment="1" applyProtection="1">
      <alignment horizontal="center" vertical="center" shrinkToFit="1"/>
      <protection locked="0"/>
    </xf>
    <xf numFmtId="0" fontId="34" fillId="0" borderId="235" xfId="2" applyBorder="1" applyAlignment="1" applyProtection="1">
      <alignment horizontal="center" vertical="center" shrinkToFit="1"/>
      <protection locked="0"/>
    </xf>
    <xf numFmtId="0" fontId="34" fillId="0" borderId="252" xfId="2" applyBorder="1" applyAlignment="1" applyProtection="1">
      <alignment vertical="center" shrinkToFit="1"/>
      <protection locked="0"/>
    </xf>
    <xf numFmtId="0" fontId="8" fillId="0" borderId="253" xfId="2" applyFont="1" applyBorder="1" applyAlignment="1" applyProtection="1">
      <alignment vertical="center" shrinkToFit="1"/>
      <protection locked="0"/>
    </xf>
    <xf numFmtId="0" fontId="8" fillId="0" borderId="254" xfId="2" applyFont="1" applyBorder="1" applyAlignment="1" applyProtection="1">
      <alignment vertical="center" shrinkToFit="1"/>
      <protection locked="0"/>
    </xf>
    <xf numFmtId="0" fontId="25" fillId="0" borderId="189" xfId="0" applyFont="1" applyBorder="1" applyAlignment="1" applyProtection="1">
      <alignment horizontal="center" vertical="center" wrapText="1"/>
      <protection locked="0"/>
    </xf>
    <xf numFmtId="0" fontId="25" fillId="0" borderId="184" xfId="0" applyFont="1" applyBorder="1" applyAlignment="1" applyProtection="1">
      <alignment horizontal="center" vertical="center" wrapText="1"/>
      <protection locked="0"/>
    </xf>
    <xf numFmtId="0" fontId="25" fillId="0" borderId="188" xfId="0" applyFont="1" applyBorder="1" applyAlignment="1" applyProtection="1">
      <alignment horizontal="center" vertical="center" wrapText="1"/>
      <protection locked="0"/>
    </xf>
    <xf numFmtId="38" fontId="0" fillId="0" borderId="6" xfId="0" applyNumberFormat="1" applyBorder="1" applyProtection="1">
      <alignment vertical="center"/>
    </xf>
    <xf numFmtId="0" fontId="28" fillId="0" borderId="5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30" fillId="0" borderId="55"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8" fillId="0" borderId="217" xfId="0" applyFont="1" applyBorder="1" applyAlignment="1" applyProtection="1">
      <alignment vertical="center"/>
      <protection locked="0"/>
    </xf>
    <xf numFmtId="0" fontId="28" fillId="0" borderId="221" xfId="0" applyFont="1" applyBorder="1" applyAlignment="1" applyProtection="1">
      <alignment vertical="center"/>
      <protection locked="0"/>
    </xf>
    <xf numFmtId="0" fontId="28" fillId="0" borderId="213"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44" fillId="0" borderId="73" xfId="0" applyFont="1" applyBorder="1" applyAlignment="1" applyProtection="1">
      <protection locked="0"/>
    </xf>
    <xf numFmtId="0" fontId="44" fillId="0" borderId="1" xfId="0" applyFont="1" applyBorder="1" applyAlignment="1" applyProtection="1">
      <protection locked="0"/>
    </xf>
    <xf numFmtId="0" fontId="44" fillId="0" borderId="219" xfId="0" applyFont="1" applyBorder="1" applyAlignment="1" applyProtection="1">
      <protection locked="0"/>
    </xf>
    <xf numFmtId="0" fontId="44" fillId="0" borderId="223" xfId="0" applyFont="1" applyBorder="1" applyAlignment="1" applyProtection="1">
      <protection locked="0"/>
    </xf>
    <xf numFmtId="0" fontId="44" fillId="0" borderId="215" xfId="0" applyFont="1" applyBorder="1" applyAlignment="1" applyProtection="1">
      <protection locked="0"/>
    </xf>
    <xf numFmtId="0" fontId="44" fillId="0" borderId="27" xfId="0" applyFont="1" applyBorder="1" applyAlignment="1" applyProtection="1">
      <protection locked="0"/>
    </xf>
    <xf numFmtId="0" fontId="22" fillId="0" borderId="0" xfId="0" applyFont="1">
      <alignment vertical="center"/>
    </xf>
    <xf numFmtId="0" fontId="102" fillId="0" borderId="0" xfId="0" applyFont="1" applyAlignment="1">
      <alignment vertical="center"/>
    </xf>
    <xf numFmtId="0" fontId="0" fillId="0" borderId="9" xfId="0" applyBorder="1">
      <alignment vertical="center"/>
    </xf>
    <xf numFmtId="0" fontId="101" fillId="0" borderId="0" xfId="0" applyFont="1" applyAlignment="1">
      <alignment horizontal="center" vertical="top"/>
    </xf>
    <xf numFmtId="0" fontId="18" fillId="0" borderId="0" xfId="0" applyFont="1" applyBorder="1" applyAlignment="1">
      <alignment horizontal="left" vertical="center"/>
    </xf>
    <xf numFmtId="0" fontId="107" fillId="0" borderId="0" xfId="0" applyFont="1" applyAlignment="1">
      <alignment horizontal="center" vertical="top"/>
    </xf>
    <xf numFmtId="0" fontId="0" fillId="0" borderId="0" xfId="0" applyAlignment="1">
      <alignment horizontal="center" vertical="top"/>
    </xf>
    <xf numFmtId="0" fontId="0" fillId="0" borderId="26" xfId="0" applyBorder="1" applyAlignment="1">
      <alignment vertical="center"/>
    </xf>
    <xf numFmtId="0" fontId="0" fillId="0" borderId="1" xfId="0" applyBorder="1" applyAlignment="1">
      <alignment vertical="center"/>
    </xf>
    <xf numFmtId="0" fontId="0" fillId="0" borderId="1" xfId="0" applyBorder="1">
      <alignment vertical="center"/>
    </xf>
    <xf numFmtId="0" fontId="0" fillId="0" borderId="288" xfId="0" applyBorder="1">
      <alignment vertical="center"/>
    </xf>
    <xf numFmtId="0" fontId="18" fillId="0" borderId="288" xfId="0" applyFont="1" applyBorder="1">
      <alignment vertical="center"/>
    </xf>
    <xf numFmtId="0" fontId="0" fillId="0" borderId="0" xfId="0" applyAlignment="1" applyProtection="1">
      <alignment wrapText="1"/>
      <protection locked="0"/>
    </xf>
    <xf numFmtId="0" fontId="28" fillId="0" borderId="0" xfId="0" applyFont="1" applyAlignment="1" applyProtection="1">
      <alignment vertical="center"/>
      <protection locked="0"/>
    </xf>
    <xf numFmtId="0" fontId="28" fillId="0" borderId="0" xfId="0" applyFont="1" applyProtection="1">
      <alignment vertical="center"/>
      <protection locked="0"/>
    </xf>
    <xf numFmtId="0" fontId="18" fillId="0" borderId="0" xfId="0" applyFont="1" applyBorder="1">
      <alignment vertical="center"/>
    </xf>
    <xf numFmtId="0" fontId="26" fillId="0" borderId="0" xfId="0" applyFont="1" applyBorder="1" applyAlignment="1">
      <alignment horizontal="right" vertical="center"/>
    </xf>
    <xf numFmtId="0" fontId="26" fillId="0" borderId="289" xfId="0" applyFont="1" applyBorder="1" applyAlignment="1">
      <alignment horizontal="right" vertical="center"/>
    </xf>
    <xf numFmtId="0" fontId="22" fillId="0" borderId="0" xfId="0" applyFont="1" applyAlignment="1"/>
    <xf numFmtId="0" fontId="13" fillId="0" borderId="0" xfId="0" applyFont="1" applyAlignment="1">
      <alignment horizontal="center" vertical="center"/>
    </xf>
    <xf numFmtId="0" fontId="71" fillId="0" borderId="0" xfId="2" applyFont="1" applyAlignment="1">
      <alignment vertical="center"/>
    </xf>
    <xf numFmtId="0" fontId="22" fillId="0" borderId="0" xfId="0" applyFont="1" applyProtection="1">
      <alignment vertical="center"/>
    </xf>
    <xf numFmtId="0" fontId="18" fillId="0" borderId="17" xfId="0" applyFont="1" applyBorder="1" applyAlignment="1" applyProtection="1">
      <alignment horizontal="right" vertical="center"/>
      <protection locked="0"/>
    </xf>
    <xf numFmtId="0" fontId="18" fillId="0" borderId="0" xfId="0" applyFont="1" applyAlignment="1" applyProtection="1">
      <alignment vertical="center" wrapText="1"/>
      <protection locked="0"/>
    </xf>
    <xf numFmtId="0" fontId="18" fillId="0" borderId="23" xfId="0" applyFont="1" applyFill="1" applyBorder="1" applyProtection="1">
      <alignment vertical="center"/>
    </xf>
    <xf numFmtId="0" fontId="34" fillId="0" borderId="23" xfId="2" applyBorder="1" applyAlignment="1">
      <alignment vertical="center"/>
    </xf>
    <xf numFmtId="0" fontId="34" fillId="0" borderId="23" xfId="2" applyBorder="1" applyAlignment="1">
      <alignment horizontal="center" vertical="center"/>
    </xf>
    <xf numFmtId="0" fontId="73" fillId="0" borderId="16" xfId="0" applyFont="1" applyBorder="1" applyAlignment="1" applyProtection="1">
      <alignment vertical="center"/>
      <protection locked="0"/>
    </xf>
    <xf numFmtId="0" fontId="34" fillId="0" borderId="186" xfId="2" applyBorder="1" applyAlignment="1" applyProtection="1">
      <alignment horizontal="center" vertical="center" shrinkToFit="1"/>
      <protection locked="0"/>
    </xf>
    <xf numFmtId="14" fontId="0" fillId="0" borderId="0" xfId="0" applyNumberFormat="1" applyBorder="1" applyAlignment="1" applyProtection="1">
      <alignment horizontal="center" vertical="center" shrinkToFit="1"/>
      <protection locked="0"/>
    </xf>
    <xf numFmtId="0" fontId="0" fillId="0" borderId="1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49" fontId="0" fillId="0" borderId="0" xfId="0" applyNumberForma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protection locked="0"/>
    </xf>
    <xf numFmtId="0" fontId="0" fillId="0" borderId="11" xfId="0" applyFill="1" applyBorder="1" applyAlignment="1" applyProtection="1">
      <alignment horizontal="center" vertical="center" shrinkToFit="1"/>
      <protection locked="0"/>
    </xf>
    <xf numFmtId="0" fontId="0" fillId="0" borderId="0" xfId="0" applyFill="1" applyBorder="1" applyAlignment="1" applyProtection="1">
      <alignment horizontal="left" vertical="center"/>
      <protection locked="0"/>
    </xf>
    <xf numFmtId="0" fontId="22" fillId="0" borderId="17" xfId="0" applyFont="1" applyFill="1" applyBorder="1" applyAlignment="1" applyProtection="1">
      <alignment horizontal="center" vertical="center"/>
      <protection locked="0"/>
    </xf>
    <xf numFmtId="14" fontId="0" fillId="0" borderId="11" xfId="0" applyNumberFormat="1" applyFill="1" applyBorder="1" applyAlignment="1" applyProtection="1">
      <alignment horizontal="center" vertical="center" shrinkToFit="1"/>
      <protection locked="0"/>
    </xf>
    <xf numFmtId="0" fontId="0" fillId="0" borderId="17" xfId="0" applyFill="1" applyBorder="1" applyAlignment="1" applyProtection="1">
      <alignment horizontal="left" vertical="center"/>
      <protection locked="0"/>
    </xf>
    <xf numFmtId="0" fontId="0" fillId="0" borderId="17" xfId="0" applyFill="1" applyBorder="1" applyAlignment="1" applyProtection="1">
      <alignment horizontal="right" vertical="center"/>
      <protection locked="0"/>
    </xf>
    <xf numFmtId="0" fontId="0" fillId="0" borderId="1" xfId="0" applyBorder="1" applyAlignment="1" applyProtection="1">
      <alignment horizontal="left" vertical="center"/>
      <protection locked="0"/>
    </xf>
    <xf numFmtId="0" fontId="36" fillId="0" borderId="321" xfId="0" applyFont="1" applyBorder="1" applyProtection="1">
      <alignment vertical="center"/>
      <protection locked="0"/>
    </xf>
    <xf numFmtId="0" fontId="34" fillId="0" borderId="321" xfId="2" applyBorder="1" applyAlignment="1" applyProtection="1">
      <alignment horizontal="center" vertical="center" shrinkToFit="1"/>
      <protection locked="0"/>
    </xf>
    <xf numFmtId="0" fontId="36" fillId="0" borderId="6" xfId="0" applyFont="1" applyBorder="1" applyProtection="1">
      <alignment vertical="center"/>
      <protection locked="0"/>
    </xf>
    <xf numFmtId="0" fontId="8" fillId="0" borderId="6" xfId="2" applyFont="1" applyBorder="1" applyAlignment="1" applyProtection="1">
      <alignment vertical="center" shrinkToFit="1"/>
      <protection locked="0"/>
    </xf>
    <xf numFmtId="0" fontId="34" fillId="0" borderId="6" xfId="2" applyBorder="1" applyAlignment="1" applyProtection="1">
      <alignment horizontal="center" vertical="center" shrinkToFit="1"/>
      <protection locked="0"/>
    </xf>
    <xf numFmtId="0" fontId="36" fillId="0" borderId="54" xfId="0" applyFont="1" applyBorder="1" applyProtection="1">
      <alignment vertical="center"/>
      <protection locked="0"/>
    </xf>
    <xf numFmtId="0" fontId="8" fillId="0" borderId="321" xfId="2" applyFont="1" applyBorder="1" applyAlignment="1" applyProtection="1">
      <alignment vertical="center" shrinkToFit="1"/>
      <protection locked="0"/>
    </xf>
    <xf numFmtId="0" fontId="8" fillId="0" borderId="334" xfId="2" applyFont="1" applyBorder="1" applyAlignment="1" applyProtection="1">
      <alignment vertical="center" shrinkToFit="1"/>
      <protection locked="0"/>
    </xf>
    <xf numFmtId="0" fontId="8" fillId="0" borderId="67" xfId="2" applyFont="1" applyBorder="1" applyAlignment="1" applyProtection="1">
      <alignment vertical="center" shrinkToFit="1"/>
      <protection locked="0"/>
    </xf>
    <xf numFmtId="0" fontId="36" fillId="0" borderId="67" xfId="0" applyFont="1" applyBorder="1" applyProtection="1">
      <alignment vertical="center"/>
      <protection locked="0"/>
    </xf>
    <xf numFmtId="0" fontId="34" fillId="0" borderId="227" xfId="2" applyBorder="1" applyAlignment="1" applyProtection="1">
      <alignment vertical="center" shrinkToFit="1"/>
      <protection locked="0"/>
    </xf>
    <xf numFmtId="0" fontId="8" fillId="0" borderId="230" xfId="2" applyFont="1" applyBorder="1" applyAlignment="1" applyProtection="1">
      <alignment vertical="center" shrinkToFit="1"/>
      <protection locked="0"/>
    </xf>
    <xf numFmtId="0" fontId="8" fillId="0" borderId="233" xfId="2" applyFont="1" applyBorder="1" applyAlignment="1" applyProtection="1">
      <alignment vertical="center" shrinkToFit="1"/>
      <protection locked="0"/>
    </xf>
    <xf numFmtId="0" fontId="0" fillId="0" borderId="7" xfId="0" applyFill="1" applyBorder="1" applyAlignment="1" applyProtection="1">
      <alignment vertical="center" shrinkToFit="1"/>
      <protection locked="0"/>
    </xf>
    <xf numFmtId="0" fontId="0" fillId="0" borderId="6" xfId="0" applyFill="1" applyBorder="1" applyAlignment="1" applyProtection="1">
      <alignment vertical="center" shrinkToFit="1"/>
      <protection locked="0"/>
    </xf>
    <xf numFmtId="0" fontId="0" fillId="0" borderId="8" xfId="0" applyFill="1" applyBorder="1" applyAlignment="1" applyProtection="1">
      <alignment vertical="center" shrinkToFit="1"/>
      <protection locked="0"/>
    </xf>
    <xf numFmtId="0" fontId="25" fillId="0" borderId="15" xfId="0" applyFont="1" applyFill="1" applyBorder="1" applyAlignment="1" applyProtection="1">
      <alignment horizontal="center" vertical="center"/>
      <protection locked="0"/>
    </xf>
    <xf numFmtId="0" fontId="0" fillId="0" borderId="0" xfId="0" applyBorder="1" applyAlignment="1" applyProtection="1">
      <alignment horizontal="right" vertical="center" shrinkToFit="1"/>
      <protection locked="0"/>
    </xf>
    <xf numFmtId="0" fontId="22" fillId="0" borderId="15" xfId="0" applyFont="1" applyFill="1" applyBorder="1" applyAlignment="1" applyProtection="1">
      <alignment horizontal="right" vertical="center"/>
      <protection locked="0"/>
    </xf>
    <xf numFmtId="0" fontId="22" fillId="0" borderId="19" xfId="0" applyFont="1" applyFill="1" applyBorder="1" applyAlignment="1" applyProtection="1">
      <alignment horizontal="right" vertical="center"/>
      <protection locked="0"/>
    </xf>
    <xf numFmtId="0" fontId="0" fillId="0" borderId="13" xfId="0" applyBorder="1" applyAlignment="1" applyProtection="1">
      <alignment vertical="center"/>
      <protection locked="0"/>
    </xf>
    <xf numFmtId="0" fontId="0" fillId="0" borderId="16" xfId="0" applyBorder="1" applyAlignment="1" applyProtection="1">
      <alignment vertical="center"/>
      <protection locked="0"/>
    </xf>
    <xf numFmtId="0" fontId="32" fillId="0" borderId="0" xfId="0" applyFont="1" applyBorder="1" applyAlignment="1" applyProtection="1">
      <alignment vertical="center"/>
      <protection locked="0"/>
    </xf>
    <xf numFmtId="0" fontId="0" fillId="0" borderId="20" xfId="0" applyBorder="1" applyAlignment="1" applyProtection="1">
      <alignment vertical="center"/>
      <protection locked="0"/>
    </xf>
    <xf numFmtId="14" fontId="0" fillId="0" borderId="17" xfId="0" applyNumberFormat="1" applyFill="1" applyBorder="1" applyAlignment="1" applyProtection="1">
      <alignment horizontal="center" vertical="center" shrinkToFit="1"/>
      <protection locked="0"/>
    </xf>
    <xf numFmtId="14" fontId="0" fillId="0" borderId="16" xfId="0" applyNumberFormat="1" applyBorder="1" applyAlignment="1" applyProtection="1">
      <alignment horizontal="center" vertical="center" shrinkToFit="1"/>
      <protection locked="0"/>
    </xf>
    <xf numFmtId="14" fontId="24" fillId="0" borderId="0" xfId="0" applyNumberFormat="1" applyFont="1" applyBorder="1" applyAlignment="1" applyProtection="1">
      <alignment horizontal="center" vertical="center" shrinkToFit="1"/>
      <protection locked="0"/>
    </xf>
    <xf numFmtId="0" fontId="73" fillId="0" borderId="0" xfId="0" applyFont="1" applyBorder="1" applyAlignment="1" applyProtection="1">
      <alignment horizontal="left" vertical="center"/>
      <protection locked="0"/>
    </xf>
    <xf numFmtId="0" fontId="12" fillId="0" borderId="0" xfId="0" applyFont="1" applyBorder="1" applyAlignment="1" applyProtection="1">
      <alignment horizontal="center" vertical="center" shrinkToFit="1"/>
      <protection locked="0"/>
    </xf>
    <xf numFmtId="0" fontId="16" fillId="0" borderId="0" xfId="0" applyFont="1" applyBorder="1" applyAlignment="1" applyProtection="1">
      <alignment vertical="center" shrinkToFit="1"/>
      <protection locked="0"/>
    </xf>
    <xf numFmtId="0" fontId="16" fillId="0" borderId="0" xfId="0" applyFont="1" applyBorder="1" applyAlignment="1" applyProtection="1">
      <alignment horizontal="center" vertical="center" shrinkToFit="1"/>
      <protection locked="0"/>
    </xf>
    <xf numFmtId="0" fontId="16" fillId="0" borderId="14" xfId="0" applyFont="1" applyBorder="1" applyAlignment="1" applyProtection="1">
      <alignment horizontal="left" vertical="center" shrinkToFit="1"/>
      <protection locked="0"/>
    </xf>
    <xf numFmtId="0" fontId="9" fillId="0" borderId="15"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shrinkToFit="1"/>
      <protection locked="0"/>
    </xf>
    <xf numFmtId="0" fontId="43" fillId="0" borderId="0" xfId="3" applyFont="1" applyBorder="1" applyAlignment="1">
      <alignment horizontal="center" vertical="center"/>
    </xf>
    <xf numFmtId="0" fontId="0" fillId="0" borderId="0" xfId="0" applyBorder="1" applyAlignment="1">
      <alignment horizontal="center" vertical="center"/>
    </xf>
    <xf numFmtId="0" fontId="18" fillId="0" borderId="0" xfId="0" applyFont="1" applyAlignment="1">
      <alignment horizontal="left" vertical="center" wrapText="1"/>
    </xf>
    <xf numFmtId="0" fontId="24" fillId="0" borderId="185" xfId="0" applyFont="1" applyBorder="1" applyAlignment="1" applyProtection="1">
      <alignment horizontal="center" vertical="center"/>
      <protection locked="0"/>
    </xf>
    <xf numFmtId="0" fontId="24" fillId="0" borderId="186" xfId="0" applyFont="1" applyBorder="1" applyAlignment="1" applyProtection="1">
      <alignment horizontal="center" vertical="center"/>
      <protection locked="0"/>
    </xf>
    <xf numFmtId="0" fontId="24" fillId="0" borderId="187" xfId="0" applyFont="1" applyBorder="1" applyAlignment="1" applyProtection="1">
      <alignment horizontal="center" vertical="center"/>
      <protection locked="0"/>
    </xf>
    <xf numFmtId="0" fontId="24" fillId="0" borderId="231" xfId="0" applyFont="1" applyBorder="1" applyAlignment="1" applyProtection="1">
      <alignment horizontal="center" vertical="center"/>
      <protection locked="0"/>
    </xf>
    <xf numFmtId="0" fontId="24" fillId="0" borderId="230" xfId="0" applyFont="1" applyBorder="1" applyAlignment="1" applyProtection="1">
      <alignment horizontal="center" vertical="center"/>
      <protection locked="0"/>
    </xf>
    <xf numFmtId="0" fontId="0" fillId="0" borderId="0" xfId="0" applyBorder="1" applyAlignment="1">
      <alignment vertical="center"/>
    </xf>
    <xf numFmtId="0" fontId="32" fillId="0" borderId="0" xfId="0" applyFont="1" applyBorder="1" applyAlignment="1">
      <alignment horizontal="center" vertical="center"/>
    </xf>
    <xf numFmtId="0" fontId="25" fillId="0" borderId="0" xfId="0" applyFont="1" applyBorder="1" applyAlignment="1">
      <alignment horizontal="center" vertical="center"/>
    </xf>
    <xf numFmtId="0" fontId="66" fillId="0" borderId="0" xfId="0" applyFont="1" applyFill="1" applyBorder="1" applyAlignment="1">
      <alignment horizontal="center" vertical="center" wrapText="1"/>
    </xf>
    <xf numFmtId="0" fontId="0" fillId="0" borderId="0" xfId="0"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73" fillId="0" borderId="15" xfId="0" applyFont="1" applyBorder="1" applyAlignment="1" applyProtection="1">
      <alignment vertical="center"/>
      <protection locked="0"/>
    </xf>
    <xf numFmtId="0" fontId="5" fillId="0" borderId="15"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5" fillId="0" borderId="17" xfId="0" applyFont="1" applyBorder="1" applyAlignment="1" applyProtection="1">
      <alignment vertical="center"/>
      <protection locked="0"/>
    </xf>
    <xf numFmtId="0" fontId="55" fillId="0" borderId="18" xfId="0" applyFont="1" applyBorder="1" applyAlignment="1" applyProtection="1">
      <alignment vertical="center"/>
      <protection locked="0"/>
    </xf>
    <xf numFmtId="0" fontId="128" fillId="0" borderId="11" xfId="0" applyFont="1" applyBorder="1" applyAlignment="1" applyProtection="1">
      <alignment vertical="center" wrapText="1"/>
      <protection locked="0"/>
    </xf>
    <xf numFmtId="0" fontId="128" fillId="0" borderId="17" xfId="0" applyFont="1" applyBorder="1" applyAlignment="1" applyProtection="1">
      <alignment vertical="center" wrapText="1"/>
      <protection locked="0"/>
    </xf>
    <xf numFmtId="0" fontId="84" fillId="0" borderId="0" xfId="0" applyFont="1" applyBorder="1" applyAlignment="1" applyProtection="1">
      <alignment horizontal="center" vertical="center"/>
      <protection locked="0"/>
    </xf>
    <xf numFmtId="0" fontId="85" fillId="0" borderId="0" xfId="0" applyFont="1" applyBorder="1" applyAlignment="1" applyProtection="1">
      <alignment vertical="center"/>
      <protection locked="0"/>
    </xf>
    <xf numFmtId="0" fontId="0" fillId="0" borderId="73" xfId="0" applyBorder="1">
      <alignment vertical="center"/>
    </xf>
    <xf numFmtId="0" fontId="0" fillId="0" borderId="16" xfId="0" applyBorder="1">
      <alignment vertical="center"/>
    </xf>
    <xf numFmtId="0" fontId="18" fillId="0" borderId="16" xfId="0" applyFont="1" applyFill="1" applyBorder="1" applyAlignment="1">
      <alignment vertical="center" wrapText="1"/>
    </xf>
    <xf numFmtId="0" fontId="0" fillId="0" borderId="215" xfId="0" applyBorder="1">
      <alignment vertical="center"/>
    </xf>
    <xf numFmtId="0" fontId="73" fillId="0" borderId="0" xfId="0" applyFont="1" applyBorder="1" applyAlignment="1" applyProtection="1">
      <alignment horizontal="left" vertical="center"/>
      <protection locked="0"/>
    </xf>
    <xf numFmtId="0" fontId="25" fillId="0" borderId="1" xfId="0" applyFont="1" applyBorder="1" applyAlignment="1">
      <alignment vertical="center"/>
    </xf>
    <xf numFmtId="0" fontId="10" fillId="0" borderId="15"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24" fillId="0" borderId="15" xfId="0" applyFont="1" applyFill="1" applyBorder="1" applyAlignment="1" applyProtection="1">
      <alignment vertical="center" shrinkToFit="1"/>
      <protection locked="0"/>
    </xf>
    <xf numFmtId="0" fontId="124" fillId="0" borderId="0" xfId="0" applyFont="1" applyFill="1" applyBorder="1" applyAlignment="1" applyProtection="1">
      <alignment vertical="center" shrinkToFit="1"/>
      <protection locked="0"/>
    </xf>
    <xf numFmtId="0" fontId="124" fillId="0" borderId="14" xfId="0" applyFont="1" applyFill="1" applyBorder="1" applyAlignment="1" applyProtection="1">
      <alignment vertical="center" shrinkToFit="1"/>
      <protection locked="0"/>
    </xf>
    <xf numFmtId="0" fontId="16" fillId="2" borderId="195" xfId="0" applyFont="1" applyFill="1" applyBorder="1" applyAlignment="1" applyProtection="1">
      <alignment horizontal="left" vertical="center"/>
      <protection locked="0"/>
    </xf>
    <xf numFmtId="0" fontId="16" fillId="2" borderId="73" xfId="0" applyFont="1" applyFill="1" applyBorder="1" applyAlignment="1" applyProtection="1">
      <alignment horizontal="left" vertical="center" shrinkToFit="1"/>
      <protection locked="0"/>
    </xf>
    <xf numFmtId="0" fontId="16" fillId="2" borderId="196" xfId="0" applyFont="1" applyFill="1" applyBorder="1" applyAlignment="1" applyProtection="1">
      <alignment horizontal="left" vertical="center" shrinkToFit="1"/>
      <protection locked="0"/>
    </xf>
    <xf numFmtId="0" fontId="10" fillId="0" borderId="192" xfId="0" applyFont="1" applyFill="1" applyBorder="1" applyAlignment="1" applyProtection="1">
      <protection locked="0"/>
    </xf>
    <xf numFmtId="0" fontId="10" fillId="0" borderId="11" xfId="0" applyFont="1" applyBorder="1" applyAlignment="1" applyProtection="1">
      <alignment vertical="center"/>
      <protection locked="0"/>
    </xf>
    <xf numFmtId="0" fontId="85" fillId="0" borderId="11" xfId="0" applyFont="1" applyBorder="1" applyAlignment="1" applyProtection="1">
      <alignment vertical="center"/>
      <protection locked="0"/>
    </xf>
    <xf numFmtId="0" fontId="10" fillId="0" borderId="17" xfId="0" applyFont="1" applyBorder="1" applyAlignment="1" applyProtection="1">
      <alignment vertical="center"/>
      <protection locked="0"/>
    </xf>
    <xf numFmtId="0" fontId="85" fillId="0" borderId="17" xfId="0" applyFont="1" applyBorder="1" applyAlignment="1" applyProtection="1">
      <alignment vertical="center"/>
      <protection locked="0"/>
    </xf>
    <xf numFmtId="0" fontId="85" fillId="0" borderId="0"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133" fillId="0" borderId="0" xfId="0" applyFont="1" applyAlignment="1">
      <alignment vertical="center"/>
    </xf>
    <xf numFmtId="0" fontId="133" fillId="0" borderId="0" xfId="0" applyFont="1" applyFill="1" applyAlignment="1">
      <alignment vertical="center"/>
    </xf>
    <xf numFmtId="0" fontId="135" fillId="0" borderId="0" xfId="0" applyFont="1" applyBorder="1" applyAlignment="1">
      <alignment vertical="center"/>
    </xf>
    <xf numFmtId="0" fontId="133" fillId="0" borderId="0" xfId="0" applyFont="1" applyBorder="1" applyAlignment="1">
      <alignment vertical="center"/>
    </xf>
    <xf numFmtId="0" fontId="135" fillId="0" borderId="0" xfId="0" applyFont="1">
      <alignment vertical="center"/>
    </xf>
    <xf numFmtId="0" fontId="135" fillId="0" borderId="0" xfId="0" applyFont="1" applyBorder="1" applyAlignment="1">
      <alignment horizontal="center" vertical="center"/>
    </xf>
    <xf numFmtId="0" fontId="135" fillId="0" borderId="23" xfId="0" applyFont="1" applyBorder="1" applyAlignment="1">
      <alignment horizontal="center" vertical="center"/>
    </xf>
    <xf numFmtId="0" fontId="135" fillId="13" borderId="9" xfId="0" applyFont="1" applyFill="1" applyBorder="1" applyAlignment="1" applyProtection="1">
      <alignment horizontal="center" vertical="center"/>
      <protection locked="0"/>
    </xf>
    <xf numFmtId="0" fontId="137" fillId="0" borderId="0" xfId="0" applyFont="1" applyBorder="1" applyAlignment="1">
      <alignment horizontal="left"/>
    </xf>
    <xf numFmtId="0" fontId="138" fillId="0" borderId="0" xfId="0" applyFont="1" applyBorder="1" applyAlignment="1">
      <alignment horizontal="center" vertical="center"/>
    </xf>
    <xf numFmtId="0" fontId="135" fillId="13" borderId="0" xfId="0" applyFont="1" applyFill="1" applyBorder="1" applyAlignment="1" applyProtection="1">
      <alignment horizontal="center" vertical="center"/>
      <protection locked="0"/>
    </xf>
    <xf numFmtId="0" fontId="139" fillId="0" borderId="0" xfId="0" applyFont="1" applyBorder="1" applyAlignment="1">
      <alignment horizontal="left"/>
    </xf>
    <xf numFmtId="0" fontId="135" fillId="13" borderId="10" xfId="0" applyFont="1" applyFill="1" applyBorder="1" applyAlignment="1" applyProtection="1">
      <alignment horizontal="center" vertical="center"/>
      <protection locked="0"/>
    </xf>
    <xf numFmtId="0" fontId="137" fillId="0" borderId="11" xfId="0" applyFont="1" applyBorder="1" applyAlignment="1">
      <alignment horizontal="left"/>
    </xf>
    <xf numFmtId="0" fontId="138" fillId="0" borderId="11" xfId="0" applyFont="1" applyBorder="1" applyAlignment="1">
      <alignment horizontal="center" vertical="center"/>
    </xf>
    <xf numFmtId="0" fontId="135" fillId="13" borderId="11" xfId="0" applyFont="1" applyFill="1" applyBorder="1" applyAlignment="1" applyProtection="1">
      <alignment horizontal="center" vertical="center"/>
      <protection locked="0"/>
    </xf>
    <xf numFmtId="0" fontId="139" fillId="0" borderId="13" xfId="0" applyFont="1" applyBorder="1" applyAlignment="1">
      <alignment horizontal="left"/>
    </xf>
    <xf numFmtId="0" fontId="135" fillId="13" borderId="15" xfId="0" applyFont="1" applyFill="1" applyBorder="1" applyAlignment="1" applyProtection="1">
      <alignment horizontal="center" vertical="center"/>
      <protection locked="0"/>
    </xf>
    <xf numFmtId="0" fontId="139" fillId="0" borderId="16" xfId="0" applyFont="1" applyBorder="1" applyAlignment="1">
      <alignment horizontal="left"/>
    </xf>
    <xf numFmtId="0" fontId="135" fillId="0" borderId="0" xfId="0" applyFont="1" applyBorder="1">
      <alignment vertical="center"/>
    </xf>
    <xf numFmtId="0" fontId="135" fillId="13" borderId="23" xfId="0" applyFont="1" applyFill="1" applyBorder="1">
      <alignment vertical="center"/>
    </xf>
    <xf numFmtId="0" fontId="135" fillId="13" borderId="26" xfId="0" applyFont="1" applyFill="1" applyBorder="1" applyAlignment="1" applyProtection="1">
      <alignment horizontal="center" vertical="center"/>
      <protection locked="0"/>
    </xf>
    <xf numFmtId="0" fontId="137" fillId="0" borderId="1" xfId="0" applyFont="1" applyBorder="1" applyAlignment="1">
      <alignment horizontal="left"/>
    </xf>
    <xf numFmtId="0" fontId="138" fillId="0" borderId="1" xfId="0" applyFont="1" applyBorder="1" applyAlignment="1">
      <alignment horizontal="center" vertical="center"/>
    </xf>
    <xf numFmtId="0" fontId="135" fillId="13" borderId="1" xfId="0" applyFont="1" applyFill="1" applyBorder="1" applyAlignment="1" applyProtection="1">
      <alignment horizontal="center" vertical="center"/>
      <protection locked="0"/>
    </xf>
    <xf numFmtId="0" fontId="139" fillId="0" borderId="1" xfId="0" applyFont="1" applyBorder="1" applyAlignment="1">
      <alignment horizontal="left"/>
    </xf>
    <xf numFmtId="0" fontId="135" fillId="13" borderId="42" xfId="0" applyFont="1" applyFill="1" applyBorder="1" applyAlignment="1" applyProtection="1">
      <alignment horizontal="center" vertical="center"/>
      <protection locked="0"/>
    </xf>
    <xf numFmtId="0" fontId="139" fillId="0" borderId="27" xfId="0" applyFont="1" applyBorder="1" applyAlignment="1">
      <alignment horizontal="left"/>
    </xf>
    <xf numFmtId="0" fontId="135" fillId="0" borderId="31" xfId="0" applyFont="1" applyBorder="1" applyAlignment="1">
      <alignment horizontal="center" vertical="center"/>
    </xf>
    <xf numFmtId="0" fontId="140" fillId="0" borderId="0" xfId="0" applyFont="1" applyBorder="1" applyAlignment="1">
      <alignment vertical="center"/>
    </xf>
    <xf numFmtId="0" fontId="135" fillId="0" borderId="33" xfId="0" applyFont="1" applyBorder="1" applyAlignment="1">
      <alignment horizontal="center" vertical="center"/>
    </xf>
    <xf numFmtId="0" fontId="135" fillId="0" borderId="38" xfId="0" applyFont="1" applyBorder="1" applyAlignment="1">
      <alignment horizontal="center" vertical="center"/>
    </xf>
    <xf numFmtId="0" fontId="135" fillId="0" borderId="354" xfId="0" applyFont="1" applyBorder="1" applyAlignment="1">
      <alignment horizontal="center" vertical="center"/>
    </xf>
    <xf numFmtId="0" fontId="135" fillId="0" borderId="355" xfId="0" applyFont="1" applyBorder="1" applyAlignment="1">
      <alignment horizontal="center" vertical="center"/>
    </xf>
    <xf numFmtId="0" fontId="135" fillId="0" borderId="352" xfId="0" applyFont="1" applyBorder="1" applyAlignment="1">
      <alignment horizontal="center" vertical="center"/>
    </xf>
    <xf numFmtId="0" fontId="135" fillId="0" borderId="353" xfId="0" applyFont="1" applyBorder="1" applyAlignment="1">
      <alignment horizontal="center" vertical="center"/>
    </xf>
    <xf numFmtId="0" fontId="135" fillId="0" borderId="356" xfId="0" applyFont="1" applyBorder="1" applyAlignment="1">
      <alignment horizontal="center" vertical="center"/>
    </xf>
    <xf numFmtId="0" fontId="135" fillId="14" borderId="356" xfId="0" applyFont="1" applyFill="1" applyBorder="1" applyAlignment="1">
      <alignment horizontal="center" vertical="center"/>
    </xf>
    <xf numFmtId="0" fontId="135" fillId="13" borderId="18" xfId="0" applyFont="1" applyFill="1" applyBorder="1" applyAlignment="1" applyProtection="1">
      <alignment horizontal="center" vertical="center"/>
      <protection locked="0"/>
    </xf>
    <xf numFmtId="0" fontId="135" fillId="13" borderId="53" xfId="0" applyFont="1" applyFill="1" applyBorder="1" applyAlignment="1" applyProtection="1">
      <alignment horizontal="center" vertical="center"/>
      <protection locked="0"/>
    </xf>
    <xf numFmtId="0" fontId="135" fillId="13" borderId="82" xfId="0" applyFont="1" applyFill="1" applyBorder="1" applyAlignment="1" applyProtection="1">
      <alignment horizontal="center" vertical="center"/>
      <protection locked="0"/>
    </xf>
    <xf numFmtId="0" fontId="135" fillId="0" borderId="357" xfId="0" applyFont="1" applyBorder="1" applyAlignment="1">
      <alignment horizontal="center" vertical="center"/>
    </xf>
    <xf numFmtId="0" fontId="135" fillId="13" borderId="8" xfId="0" applyFont="1" applyFill="1" applyBorder="1" applyAlignment="1" applyProtection="1">
      <alignment horizontal="center" vertical="center"/>
      <protection locked="0"/>
    </xf>
    <xf numFmtId="0" fontId="135" fillId="13" borderId="23" xfId="0" applyFont="1" applyFill="1" applyBorder="1" applyAlignment="1" applyProtection="1">
      <alignment horizontal="center" vertical="center"/>
      <protection locked="0"/>
    </xf>
    <xf numFmtId="0" fontId="135" fillId="13" borderId="34" xfId="0" applyFont="1" applyFill="1" applyBorder="1" applyAlignment="1" applyProtection="1">
      <alignment horizontal="center" vertical="center"/>
      <protection locked="0"/>
    </xf>
    <xf numFmtId="0" fontId="135" fillId="0" borderId="358" xfId="0" applyFont="1" applyBorder="1" applyAlignment="1">
      <alignment horizontal="center" vertical="center"/>
    </xf>
    <xf numFmtId="0" fontId="135" fillId="13" borderId="72" xfId="0" applyFont="1" applyFill="1" applyBorder="1" applyAlignment="1" applyProtection="1">
      <alignment horizontal="center" vertical="center"/>
      <protection locked="0"/>
    </xf>
    <xf numFmtId="0" fontId="135" fillId="13" borderId="36" xfId="0" applyFont="1" applyFill="1" applyBorder="1" applyAlignment="1" applyProtection="1">
      <alignment horizontal="center" vertical="center"/>
      <protection locked="0"/>
    </xf>
    <xf numFmtId="0" fontId="135" fillId="13" borderId="37" xfId="0" applyFont="1" applyFill="1" applyBorder="1" applyAlignment="1" applyProtection="1">
      <alignment horizontal="center" vertical="center"/>
      <protection locked="0"/>
    </xf>
    <xf numFmtId="0" fontId="133" fillId="0" borderId="0" xfId="0" applyFont="1" applyBorder="1" applyAlignment="1">
      <alignment horizontal="center" vertical="center"/>
    </xf>
    <xf numFmtId="0" fontId="145" fillId="0" borderId="34" xfId="0" applyFont="1" applyBorder="1" applyAlignment="1">
      <alignment horizontal="center" vertical="center"/>
    </xf>
    <xf numFmtId="0" fontId="146" fillId="0" borderId="34" xfId="0" applyFont="1" applyBorder="1" applyAlignment="1">
      <alignment horizontal="center" vertical="center"/>
    </xf>
    <xf numFmtId="0" fontId="145" fillId="0" borderId="37" xfId="0" applyFont="1" applyBorder="1" applyAlignment="1">
      <alignment horizontal="center" vertical="center"/>
    </xf>
    <xf numFmtId="0" fontId="146" fillId="0" borderId="37" xfId="0" applyFont="1" applyBorder="1" applyAlignment="1">
      <alignment horizontal="center" vertical="center"/>
    </xf>
    <xf numFmtId="0" fontId="17" fillId="10" borderId="0" xfId="3" applyFont="1" applyFill="1" applyBorder="1" applyAlignment="1" applyProtection="1">
      <alignment horizontal="left" vertical="center" shrinkToFit="1"/>
    </xf>
    <xf numFmtId="0" fontId="17" fillId="11" borderId="0" xfId="3" applyFont="1" applyFill="1" applyBorder="1" applyAlignment="1" applyProtection="1">
      <alignment horizontal="left" vertical="center" shrinkToFit="1"/>
    </xf>
    <xf numFmtId="0" fontId="17" fillId="11" borderId="153" xfId="3" applyFont="1" applyFill="1" applyBorder="1" applyAlignment="1" applyProtection="1">
      <alignment horizontal="left" vertical="center" shrinkToFit="1"/>
    </xf>
    <xf numFmtId="0" fontId="95" fillId="0" borderId="150" xfId="0" applyFont="1" applyBorder="1" applyAlignment="1" applyProtection="1">
      <alignment horizontal="left" vertical="center" shrinkToFit="1"/>
    </xf>
    <xf numFmtId="0" fontId="95" fillId="0" borderId="0" xfId="0" applyFont="1" applyBorder="1" applyAlignment="1" applyProtection="1">
      <alignment horizontal="left" vertical="center" shrinkToFit="1"/>
    </xf>
    <xf numFmtId="0" fontId="95" fillId="0" borderId="152" xfId="0" applyFont="1" applyBorder="1" applyAlignment="1" applyProtection="1">
      <alignment horizontal="left" vertical="center" shrinkToFit="1"/>
    </xf>
    <xf numFmtId="0" fontId="95" fillId="0" borderId="153" xfId="0" applyFont="1" applyBorder="1" applyAlignment="1" applyProtection="1">
      <alignment horizontal="left" vertical="center" shrinkToFit="1"/>
    </xf>
    <xf numFmtId="0" fontId="17" fillId="11" borderId="150" xfId="3" applyFont="1" applyFill="1" applyBorder="1" applyAlignment="1" applyProtection="1">
      <alignment horizontal="left" vertical="center" shrinkToFit="1"/>
    </xf>
    <xf numFmtId="0" fontId="17" fillId="11" borderId="152" xfId="3" applyFont="1" applyFill="1" applyBorder="1" applyAlignment="1" applyProtection="1">
      <alignment horizontal="left" vertical="center" shrinkToFit="1"/>
    </xf>
    <xf numFmtId="0" fontId="17" fillId="0" borderId="0" xfId="3" applyFont="1" applyFill="1" applyBorder="1" applyAlignment="1" applyProtection="1">
      <alignment horizontal="left" vertical="center" shrinkToFit="1"/>
    </xf>
    <xf numFmtId="0" fontId="17" fillId="0" borderId="153" xfId="3" applyFont="1" applyFill="1" applyBorder="1" applyAlignment="1" applyProtection="1">
      <alignment horizontal="left" vertical="center" shrinkToFit="1"/>
    </xf>
    <xf numFmtId="0" fontId="89" fillId="0" borderId="150" xfId="0" applyFont="1" applyBorder="1" applyAlignment="1" applyProtection="1">
      <alignment horizontal="left" vertical="center" shrinkToFit="1"/>
    </xf>
    <xf numFmtId="0" fontId="89" fillId="0" borderId="0" xfId="0" applyFont="1" applyBorder="1" applyAlignment="1" applyProtection="1">
      <alignment horizontal="left" vertical="center" shrinkToFit="1"/>
    </xf>
    <xf numFmtId="0" fontId="89" fillId="0" borderId="0" xfId="0" applyFont="1" applyBorder="1" applyAlignment="1" applyProtection="1">
      <alignment horizontal="center" vertical="center" shrinkToFit="1"/>
    </xf>
    <xf numFmtId="0" fontId="89" fillId="0" borderId="151" xfId="0" applyFont="1" applyBorder="1" applyAlignment="1" applyProtection="1">
      <alignment horizontal="center" vertical="center" shrinkToFit="1"/>
    </xf>
    <xf numFmtId="0" fontId="67" fillId="0" borderId="0" xfId="0" applyFont="1" applyAlignment="1">
      <alignment horizontal="center" vertical="center"/>
    </xf>
    <xf numFmtId="0" fontId="87" fillId="0" borderId="23" xfId="0" applyFont="1" applyBorder="1" applyAlignment="1">
      <alignment horizontal="left" vertical="center"/>
    </xf>
    <xf numFmtId="0" fontId="93" fillId="0" borderId="0" xfId="0" applyFont="1" applyAlignment="1">
      <alignment horizontal="center" vertical="top"/>
    </xf>
    <xf numFmtId="0" fontId="66" fillId="0" borderId="0" xfId="0" applyFont="1" applyAlignment="1">
      <alignment horizontal="center" vertical="top"/>
    </xf>
    <xf numFmtId="0" fontId="96" fillId="0" borderId="0" xfId="0" applyFont="1" applyBorder="1" applyAlignment="1" applyProtection="1">
      <alignment horizontal="left" vertical="center" shrinkToFit="1"/>
    </xf>
    <xf numFmtId="0" fontId="96" fillId="0" borderId="151" xfId="0" applyFont="1" applyBorder="1" applyAlignment="1" applyProtection="1">
      <alignment horizontal="left" vertical="center" shrinkToFit="1"/>
    </xf>
    <xf numFmtId="0" fontId="96" fillId="0" borderId="153" xfId="0" applyFont="1" applyBorder="1" applyAlignment="1" applyProtection="1">
      <alignment horizontal="left" vertical="center" shrinkToFit="1"/>
    </xf>
    <xf numFmtId="0" fontId="96" fillId="0" borderId="154" xfId="0" applyFont="1" applyBorder="1" applyAlignment="1" applyProtection="1">
      <alignment horizontal="left" vertical="center" shrinkToFit="1"/>
    </xf>
    <xf numFmtId="0" fontId="22" fillId="0" borderId="0" xfId="0" applyFont="1">
      <alignment vertical="center"/>
    </xf>
    <xf numFmtId="0" fontId="95" fillId="0" borderId="151" xfId="0" applyFont="1" applyBorder="1" applyAlignment="1" applyProtection="1">
      <alignment horizontal="left" vertical="center" shrinkToFit="1"/>
    </xf>
    <xf numFmtId="0" fontId="22" fillId="0" borderId="150" xfId="0" applyFont="1" applyBorder="1">
      <alignment vertical="center"/>
    </xf>
    <xf numFmtId="0" fontId="22" fillId="0" borderId="0" xfId="0" applyFont="1" applyBorder="1">
      <alignment vertical="center"/>
    </xf>
    <xf numFmtId="0" fontId="22" fillId="0" borderId="152" xfId="0" applyFont="1" applyBorder="1">
      <alignment vertical="center"/>
    </xf>
    <xf numFmtId="0" fontId="22" fillId="0" borderId="153" xfId="0" applyFont="1" applyBorder="1">
      <alignment vertical="center"/>
    </xf>
    <xf numFmtId="0" fontId="22" fillId="0" borderId="0" xfId="0" applyFont="1" applyBorder="1" applyAlignment="1" applyProtection="1">
      <alignment horizontal="center" vertical="center" shrinkToFit="1"/>
    </xf>
    <xf numFmtId="0" fontId="22" fillId="0" borderId="153" xfId="0" applyFont="1" applyBorder="1" applyAlignment="1" applyProtection="1">
      <alignment horizontal="center" vertical="center" shrinkToFit="1"/>
    </xf>
    <xf numFmtId="0" fontId="22" fillId="0" borderId="151" xfId="0" applyFont="1" applyBorder="1" applyAlignment="1" applyProtection="1">
      <alignment horizontal="center" vertical="center" shrinkToFit="1"/>
    </xf>
    <xf numFmtId="0" fontId="22" fillId="0" borderId="154" xfId="0" applyFont="1" applyBorder="1" applyAlignment="1" applyProtection="1">
      <alignment horizontal="center" vertical="center" shrinkToFit="1"/>
    </xf>
    <xf numFmtId="0" fontId="89" fillId="0" borderId="152" xfId="0" applyFont="1" applyBorder="1" applyAlignment="1" applyProtection="1">
      <alignment horizontal="left" vertical="center" shrinkToFit="1"/>
    </xf>
    <xf numFmtId="0" fontId="89" fillId="0" borderId="153" xfId="0" applyFont="1" applyBorder="1" applyAlignment="1" applyProtection="1">
      <alignment horizontal="left" vertical="center" shrinkToFit="1"/>
    </xf>
    <xf numFmtId="0" fontId="89" fillId="0" borderId="153" xfId="0" applyFont="1" applyBorder="1" applyAlignment="1" applyProtection="1">
      <alignment horizontal="center" vertical="center" shrinkToFit="1"/>
    </xf>
    <xf numFmtId="0" fontId="89" fillId="0" borderId="154" xfId="0" applyFont="1" applyBorder="1" applyAlignment="1" applyProtection="1">
      <alignment horizontal="center" vertical="center" shrinkToFit="1"/>
    </xf>
    <xf numFmtId="0" fontId="95" fillId="0" borderId="154" xfId="0" applyFont="1" applyBorder="1" applyAlignment="1" applyProtection="1">
      <alignment horizontal="left" vertical="center" shrinkToFit="1"/>
    </xf>
    <xf numFmtId="0" fontId="17" fillId="10" borderId="150" xfId="3" applyFont="1" applyFill="1" applyBorder="1" applyAlignment="1" applyProtection="1">
      <alignment horizontal="left" vertical="center" shrinkToFit="1"/>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30" fillId="0" borderId="29" xfId="0" applyFont="1" applyBorder="1" applyAlignment="1">
      <alignment horizontal="left" vertical="center"/>
    </xf>
    <xf numFmtId="0" fontId="30" fillId="0" borderId="30" xfId="0" applyFont="1" applyBorder="1" applyAlignment="1">
      <alignment horizontal="left" vertical="center"/>
    </xf>
    <xf numFmtId="0" fontId="30" fillId="0" borderId="1" xfId="0" applyFont="1" applyBorder="1" applyAlignment="1">
      <alignment horizontal="left" vertical="center"/>
    </xf>
    <xf numFmtId="0" fontId="30" fillId="0" borderId="27" xfId="0" applyFont="1" applyBorder="1" applyAlignment="1">
      <alignment horizontal="left" vertical="center"/>
    </xf>
    <xf numFmtId="0" fontId="68" fillId="0" borderId="0" xfId="0" applyFont="1" applyBorder="1" applyAlignment="1">
      <alignment horizontal="left" vertical="center"/>
    </xf>
    <xf numFmtId="0" fontId="68" fillId="0" borderId="16" xfId="0" applyFont="1" applyBorder="1" applyAlignment="1">
      <alignment horizontal="left" vertical="center"/>
    </xf>
    <xf numFmtId="0" fontId="22" fillId="0" borderId="26" xfId="0" applyFont="1" applyBorder="1" applyAlignment="1">
      <alignment horizontal="center" vertical="center"/>
    </xf>
    <xf numFmtId="0" fontId="22" fillId="0" borderId="1" xfId="0" applyFont="1" applyBorder="1" applyAlignment="1">
      <alignment horizontal="center" vertical="center"/>
    </xf>
    <xf numFmtId="0" fontId="10" fillId="0" borderId="343" xfId="0" applyFont="1" applyBorder="1" applyAlignment="1" applyProtection="1">
      <alignment horizontal="center" vertical="center"/>
      <protection locked="0"/>
    </xf>
    <xf numFmtId="0" fontId="10" fillId="0" borderId="253" xfId="0" applyFont="1" applyBorder="1" applyAlignment="1" applyProtection="1">
      <alignment horizontal="center" vertical="center"/>
      <protection locked="0"/>
    </xf>
    <xf numFmtId="0" fontId="17" fillId="2" borderId="21"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7" fillId="2" borderId="26"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protection locked="0"/>
    </xf>
    <xf numFmtId="0" fontId="17" fillId="2" borderId="35" xfId="0" applyFont="1" applyFill="1" applyBorder="1" applyAlignment="1" applyProtection="1">
      <alignment horizontal="center" vertical="center" shrinkToFit="1"/>
      <protection locked="0"/>
    </xf>
    <xf numFmtId="49" fontId="10" fillId="0" borderId="192" xfId="0" applyNumberFormat="1" applyFont="1" applyFill="1" applyBorder="1" applyAlignment="1" applyProtection="1">
      <alignment vertical="center" shrinkToFit="1"/>
      <protection locked="0"/>
    </xf>
    <xf numFmtId="49" fontId="10" fillId="0" borderId="193" xfId="0" applyNumberFormat="1" applyFont="1" applyFill="1" applyBorder="1" applyAlignment="1" applyProtection="1">
      <alignment vertical="center" shrinkToFit="1"/>
      <protection locked="0"/>
    </xf>
    <xf numFmtId="49" fontId="10" fillId="0" borderId="194" xfId="0" applyNumberFormat="1" applyFont="1" applyFill="1" applyBorder="1" applyAlignment="1" applyProtection="1">
      <alignment vertical="center" shrinkToFit="1"/>
      <protection locked="0"/>
    </xf>
    <xf numFmtId="49" fontId="10" fillId="0" borderId="42" xfId="0" applyNumberFormat="1" applyFont="1" applyFill="1" applyBorder="1" applyAlignment="1" applyProtection="1">
      <alignment vertical="center" shrinkToFit="1"/>
      <protection locked="0"/>
    </xf>
    <xf numFmtId="49" fontId="10" fillId="0" borderId="1" xfId="0" applyNumberFormat="1" applyFont="1" applyFill="1" applyBorder="1" applyAlignment="1" applyProtection="1">
      <alignment vertical="center" shrinkToFit="1"/>
      <protection locked="0"/>
    </xf>
    <xf numFmtId="49" fontId="10" fillId="0" borderId="35" xfId="0" applyNumberFormat="1" applyFont="1" applyFill="1" applyBorder="1" applyAlignment="1" applyProtection="1">
      <alignment vertical="center" shrinkToFit="1"/>
      <protection locked="0"/>
    </xf>
    <xf numFmtId="0" fontId="16" fillId="2" borderId="335" xfId="0" applyFont="1" applyFill="1" applyBorder="1" applyAlignment="1" applyProtection="1">
      <alignment horizontal="center" vertical="center" wrapText="1"/>
      <protection locked="0"/>
    </xf>
    <xf numFmtId="0" fontId="16" fillId="2" borderId="56" xfId="0" applyFont="1" applyFill="1" applyBorder="1" applyAlignment="1" applyProtection="1">
      <alignment horizontal="center" vertical="center" wrapText="1"/>
      <protection locked="0"/>
    </xf>
    <xf numFmtId="0" fontId="16" fillId="2" borderId="336" xfId="0" applyFont="1" applyFill="1" applyBorder="1" applyAlignment="1" applyProtection="1">
      <alignment horizontal="center" vertical="center" wrapText="1"/>
      <protection locked="0"/>
    </xf>
    <xf numFmtId="0" fontId="16" fillId="2" borderId="84" xfId="0" applyFont="1" applyFill="1" applyBorder="1" applyAlignment="1" applyProtection="1">
      <alignment horizontal="center" vertical="center" wrapText="1"/>
      <protection locked="0"/>
    </xf>
    <xf numFmtId="0" fontId="16" fillId="2" borderId="52" xfId="0" applyFont="1" applyFill="1" applyBorder="1" applyAlignment="1" applyProtection="1">
      <alignment horizontal="center" vertical="center" wrapText="1"/>
      <protection locked="0"/>
    </xf>
    <xf numFmtId="0" fontId="16" fillId="2" borderId="53" xfId="0" applyFont="1" applyFill="1" applyBorder="1" applyAlignment="1" applyProtection="1">
      <alignment horizontal="center" vertical="center" wrapText="1"/>
      <protection locked="0"/>
    </xf>
    <xf numFmtId="0" fontId="16" fillId="0" borderId="10" xfId="0" applyFont="1" applyFill="1" applyBorder="1" applyAlignment="1" applyProtection="1">
      <alignment vertical="center" wrapText="1"/>
      <protection locked="0"/>
    </xf>
    <xf numFmtId="0" fontId="16" fillId="0" borderId="11"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5"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6" fillId="0" borderId="14" xfId="0" applyFont="1" applyFill="1" applyBorder="1" applyAlignment="1" applyProtection="1">
      <alignment vertical="center" wrapText="1"/>
      <protection locked="0"/>
    </xf>
    <xf numFmtId="0" fontId="16" fillId="0" borderId="19"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18" xfId="0" applyFont="1" applyFill="1" applyBorder="1" applyAlignment="1" applyProtection="1">
      <alignment vertical="center" wrapText="1"/>
      <protection locked="0"/>
    </xf>
    <xf numFmtId="0" fontId="37" fillId="2" borderId="21" xfId="0" applyFont="1" applyFill="1" applyBorder="1" applyAlignment="1" applyProtection="1">
      <alignment horizontal="center" vertical="center" shrinkToFit="1"/>
      <protection locked="0"/>
    </xf>
    <xf numFmtId="0" fontId="37" fillId="2" borderId="11" xfId="0" applyFont="1" applyFill="1" applyBorder="1" applyAlignment="1" applyProtection="1">
      <alignment horizontal="center" vertical="center" shrinkToFit="1"/>
      <protection locked="0"/>
    </xf>
    <xf numFmtId="0" fontId="37" fillId="2" borderId="12" xfId="0" applyFont="1" applyFill="1" applyBorder="1" applyAlignment="1" applyProtection="1">
      <alignment horizontal="center" vertical="center" shrinkToFit="1"/>
      <protection locked="0"/>
    </xf>
    <xf numFmtId="0" fontId="37" fillId="2" borderId="9" xfId="0" applyFont="1" applyFill="1" applyBorder="1" applyAlignment="1" applyProtection="1">
      <alignment horizontal="center" vertical="center" shrinkToFit="1"/>
      <protection locked="0"/>
    </xf>
    <xf numFmtId="0" fontId="37" fillId="2" borderId="0" xfId="0" applyFont="1" applyFill="1" applyBorder="1" applyAlignment="1" applyProtection="1">
      <alignment horizontal="center" vertical="center" shrinkToFit="1"/>
      <protection locked="0"/>
    </xf>
    <xf numFmtId="0" fontId="37" fillId="2" borderId="14" xfId="0" applyFont="1" applyFill="1" applyBorder="1" applyAlignment="1" applyProtection="1">
      <alignment horizontal="center" vertical="center" shrinkToFit="1"/>
      <protection locked="0"/>
    </xf>
    <xf numFmtId="0" fontId="37" fillId="2" borderId="22" xfId="0" applyFont="1" applyFill="1" applyBorder="1" applyAlignment="1" applyProtection="1">
      <alignment horizontal="center" vertical="center" shrinkToFit="1"/>
      <protection locked="0"/>
    </xf>
    <xf numFmtId="0" fontId="37" fillId="2" borderId="17" xfId="0" applyFont="1" applyFill="1" applyBorder="1" applyAlignment="1" applyProtection="1">
      <alignment horizontal="center" vertical="center" shrinkToFit="1"/>
      <protection locked="0"/>
    </xf>
    <xf numFmtId="0" fontId="37" fillId="2" borderId="18" xfId="0" applyFont="1" applyFill="1" applyBorder="1" applyAlignment="1" applyProtection="1">
      <alignment horizontal="center" vertical="center" shrinkToFit="1"/>
      <protection locked="0"/>
    </xf>
    <xf numFmtId="0" fontId="16" fillId="0" borderId="192" xfId="0" applyFont="1" applyBorder="1" applyAlignment="1" applyProtection="1">
      <alignment vertical="center" wrapText="1"/>
      <protection locked="0"/>
    </xf>
    <xf numFmtId="0" fontId="16" fillId="0" borderId="193" xfId="0" applyFont="1" applyBorder="1" applyAlignment="1" applyProtection="1">
      <alignment vertical="center" wrapText="1"/>
      <protection locked="0"/>
    </xf>
    <xf numFmtId="0" fontId="16" fillId="0" borderId="194" xfId="0" applyFont="1" applyBorder="1" applyAlignment="1" applyProtection="1">
      <alignment vertical="center" wrapText="1"/>
      <protection locked="0"/>
    </xf>
    <xf numFmtId="0" fontId="16" fillId="0" borderId="15"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16" fillId="0" borderId="195" xfId="0" applyFont="1" applyBorder="1" applyAlignment="1" applyProtection="1">
      <alignment vertical="center" wrapText="1"/>
      <protection locked="0"/>
    </xf>
    <xf numFmtId="0" fontId="16" fillId="0" borderId="73" xfId="0" applyFont="1" applyBorder="1" applyAlignment="1" applyProtection="1">
      <alignment vertical="center" wrapText="1"/>
      <protection locked="0"/>
    </xf>
    <xf numFmtId="0" fontId="16" fillId="0" borderId="196" xfId="0" applyFont="1" applyBorder="1" applyAlignment="1" applyProtection="1">
      <alignment vertical="center" wrapText="1"/>
      <protection locked="0"/>
    </xf>
    <xf numFmtId="0" fontId="73" fillId="2" borderId="8" xfId="0" applyFont="1" applyFill="1" applyBorder="1" applyAlignment="1" applyProtection="1">
      <alignment horizontal="left" vertical="center" shrinkToFit="1"/>
      <protection locked="0"/>
    </xf>
    <xf numFmtId="0" fontId="73" fillId="2" borderId="23" xfId="0" applyFont="1" applyFill="1" applyBorder="1" applyAlignment="1" applyProtection="1">
      <alignment horizontal="left" vertical="center" shrinkToFit="1"/>
      <protection locked="0"/>
    </xf>
    <xf numFmtId="0" fontId="10" fillId="0" borderId="169" xfId="0" applyFont="1" applyBorder="1" applyAlignment="1" applyProtection="1">
      <alignment horizontal="center" vertical="center"/>
      <protection locked="0"/>
    </xf>
    <xf numFmtId="0" fontId="10" fillId="0" borderId="170" xfId="0" applyFont="1" applyBorder="1" applyAlignment="1" applyProtection="1">
      <alignment horizontal="center" vertical="center"/>
      <protection locked="0"/>
    </xf>
    <xf numFmtId="0" fontId="73" fillId="0" borderId="0" xfId="0" applyFont="1" applyBorder="1" applyAlignment="1" applyProtection="1">
      <alignment horizontal="left" vertical="center"/>
      <protection locked="0"/>
    </xf>
    <xf numFmtId="0" fontId="73" fillId="0" borderId="16" xfId="0" applyFont="1" applyBorder="1" applyAlignment="1" applyProtection="1">
      <alignment horizontal="left" vertical="center"/>
      <protection locked="0"/>
    </xf>
    <xf numFmtId="0" fontId="73" fillId="0" borderId="10" xfId="0" applyFont="1" applyBorder="1" applyAlignment="1" applyProtection="1">
      <alignment horizontal="left" vertical="center"/>
      <protection locked="0"/>
    </xf>
    <xf numFmtId="0" fontId="73" fillId="0" borderId="11" xfId="0" applyFont="1" applyBorder="1" applyAlignment="1" applyProtection="1">
      <alignment horizontal="left" vertical="center"/>
      <protection locked="0"/>
    </xf>
    <xf numFmtId="0" fontId="73" fillId="0" borderId="15" xfId="0" applyFont="1" applyBorder="1" applyAlignment="1" applyProtection="1">
      <alignment horizontal="left" vertical="center"/>
      <protection locked="0"/>
    </xf>
    <xf numFmtId="0" fontId="10" fillId="2" borderId="18" xfId="0" applyFont="1" applyFill="1" applyBorder="1" applyAlignment="1" applyProtection="1">
      <alignment horizontal="center"/>
      <protection locked="0"/>
    </xf>
    <xf numFmtId="0" fontId="10" fillId="2" borderId="53" xfId="0" applyFont="1" applyFill="1" applyBorder="1" applyAlignment="1" applyProtection="1">
      <alignment horizontal="center"/>
      <protection locked="0"/>
    </xf>
    <xf numFmtId="0" fontId="10" fillId="0" borderId="176" xfId="0" applyFont="1" applyBorder="1" applyAlignment="1" applyProtection="1">
      <alignment horizontal="center" vertical="center"/>
      <protection locked="0"/>
    </xf>
    <xf numFmtId="0" fontId="10" fillId="0" borderId="177" xfId="0" applyFont="1" applyBorder="1" applyAlignment="1" applyProtection="1">
      <alignment horizontal="center" vertical="center"/>
      <protection locked="0"/>
    </xf>
    <xf numFmtId="0" fontId="16" fillId="0" borderId="15" xfId="0" applyFont="1" applyBorder="1" applyAlignment="1" applyProtection="1">
      <alignment horizontal="right" vertical="center" shrinkToFit="1"/>
      <protection locked="0"/>
    </xf>
    <xf numFmtId="0" fontId="16" fillId="0" borderId="0" xfId="0" applyFont="1" applyBorder="1" applyAlignment="1" applyProtection="1">
      <alignment horizontal="right" vertical="center" shrinkToFit="1"/>
      <protection locked="0"/>
    </xf>
    <xf numFmtId="0" fontId="16" fillId="0" borderId="195" xfId="0" applyFont="1" applyBorder="1" applyAlignment="1" applyProtection="1">
      <alignment horizontal="right" vertical="center" shrinkToFit="1"/>
      <protection locked="0"/>
    </xf>
    <xf numFmtId="0" fontId="16" fillId="0" borderId="73" xfId="0" applyFont="1" applyBorder="1" applyAlignment="1" applyProtection="1">
      <alignment horizontal="right" vertical="center" shrinkToFit="1"/>
      <protection locked="0"/>
    </xf>
    <xf numFmtId="0" fontId="10" fillId="0" borderId="0" xfId="0" applyFont="1" applyBorder="1" applyAlignment="1" applyProtection="1">
      <alignment horizontal="center" vertical="center" shrinkToFit="1"/>
      <protection locked="0"/>
    </xf>
    <xf numFmtId="0" fontId="10" fillId="0" borderId="73"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xf>
    <xf numFmtId="0" fontId="10" fillId="0" borderId="73" xfId="0" applyFont="1" applyBorder="1" applyAlignment="1" applyProtection="1">
      <alignment horizontal="center" vertical="center" shrinkToFit="1"/>
    </xf>
    <xf numFmtId="49" fontId="10" fillId="0" borderId="0" xfId="0" applyNumberFormat="1" applyFont="1" applyBorder="1" applyAlignment="1" applyProtection="1">
      <alignment horizontal="center" vertical="center" shrinkToFit="1"/>
      <protection locked="0"/>
    </xf>
    <xf numFmtId="49" fontId="10" fillId="0" borderId="73" xfId="0" applyNumberFormat="1" applyFont="1" applyBorder="1" applyAlignment="1" applyProtection="1">
      <alignment horizontal="center" vertical="center" shrinkToFit="1"/>
      <protection locked="0"/>
    </xf>
    <xf numFmtId="0" fontId="10" fillId="0" borderId="348" xfId="0" applyFont="1" applyBorder="1" applyAlignment="1" applyProtection="1">
      <alignment horizontal="center" vertical="center"/>
      <protection locked="0"/>
    </xf>
    <xf numFmtId="0" fontId="10" fillId="0" borderId="174" xfId="0" applyFont="1" applyBorder="1" applyAlignment="1" applyProtection="1">
      <alignment horizontal="center" vertical="center"/>
      <protection locked="0"/>
    </xf>
    <xf numFmtId="0" fontId="73" fillId="2" borderId="49" xfId="0" applyFont="1" applyFill="1" applyBorder="1" applyAlignment="1" applyProtection="1">
      <alignment horizontal="left" vertical="center" shrinkToFit="1"/>
      <protection locked="0"/>
    </xf>
    <xf numFmtId="0" fontId="73" fillId="2" borderId="23" xfId="0" applyFont="1" applyFill="1" applyBorder="1" applyAlignment="1" applyProtection="1">
      <alignment horizontal="left" vertical="center"/>
      <protection locked="0"/>
    </xf>
    <xf numFmtId="0" fontId="10" fillId="0" borderId="18" xfId="0" applyFont="1" applyBorder="1" applyAlignment="1" applyProtection="1">
      <alignment horizontal="center" vertical="center"/>
      <protection locked="0"/>
    </xf>
    <xf numFmtId="0" fontId="10" fillId="0" borderId="82" xfId="0" applyFont="1" applyBorder="1" applyAlignment="1" applyProtection="1">
      <alignment horizontal="center" vertical="center"/>
      <protection locked="0"/>
    </xf>
    <xf numFmtId="0" fontId="10" fillId="0" borderId="171" xfId="0" applyFont="1" applyBorder="1" applyAlignment="1" applyProtection="1">
      <alignment horizontal="center" vertical="center"/>
      <protection locked="0"/>
    </xf>
    <xf numFmtId="0" fontId="10" fillId="0" borderId="172" xfId="0" applyFont="1" applyBorder="1" applyAlignment="1" applyProtection="1">
      <alignment horizontal="center" vertical="center"/>
      <protection locked="0"/>
    </xf>
    <xf numFmtId="0" fontId="10" fillId="0" borderId="349" xfId="0" applyFont="1" applyBorder="1" applyAlignment="1" applyProtection="1">
      <alignment horizontal="center" vertical="center"/>
      <protection locked="0"/>
    </xf>
    <xf numFmtId="0" fontId="10" fillId="0" borderId="175" xfId="0" applyFont="1" applyBorder="1" applyAlignment="1" applyProtection="1">
      <alignment horizontal="center" vertical="center"/>
      <protection locked="0"/>
    </xf>
    <xf numFmtId="0" fontId="10" fillId="0" borderId="344" xfId="0" applyFont="1" applyBorder="1" applyAlignment="1" applyProtection="1">
      <alignment horizontal="center" vertical="center"/>
      <protection locked="0"/>
    </xf>
    <xf numFmtId="0" fontId="10" fillId="0" borderId="254" xfId="0" applyFont="1" applyBorder="1" applyAlignment="1" applyProtection="1">
      <alignment horizontal="center" vertical="center"/>
      <protection locked="0"/>
    </xf>
    <xf numFmtId="0" fontId="10" fillId="0" borderId="178" xfId="0" applyFont="1" applyBorder="1" applyAlignment="1" applyProtection="1">
      <alignment horizontal="center" vertical="center"/>
      <protection locked="0"/>
    </xf>
    <xf numFmtId="0" fontId="73" fillId="0" borderId="11" xfId="0" applyFont="1" applyBorder="1" applyAlignment="1" applyProtection="1">
      <alignment horizontal="center" vertical="center"/>
      <protection locked="0"/>
    </xf>
    <xf numFmtId="0" fontId="73" fillId="0" borderId="13" xfId="0"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3" fillId="0" borderId="0" xfId="0" applyFont="1" applyBorder="1" applyAlignment="1" applyProtection="1">
      <alignment horizontal="center" vertical="center" shrinkToFit="1"/>
      <protection locked="0"/>
    </xf>
    <xf numFmtId="0" fontId="10" fillId="0" borderId="166" xfId="0" applyFont="1" applyBorder="1" applyAlignment="1" applyProtection="1">
      <alignment horizontal="center" vertical="center"/>
      <protection locked="0"/>
    </xf>
    <xf numFmtId="0" fontId="10" fillId="0" borderId="167" xfId="0" applyFont="1" applyBorder="1" applyAlignment="1" applyProtection="1">
      <alignment horizontal="center" vertical="center"/>
      <protection locked="0"/>
    </xf>
    <xf numFmtId="0" fontId="10" fillId="0" borderId="300" xfId="0" applyFont="1" applyBorder="1" applyAlignment="1" applyProtection="1">
      <alignment horizontal="center" vertical="center"/>
      <protection locked="0"/>
    </xf>
    <xf numFmtId="0" fontId="10" fillId="0" borderId="301" xfId="0" applyFont="1" applyBorder="1" applyAlignment="1" applyProtection="1">
      <alignment horizontal="center" vertical="center"/>
      <protection locked="0"/>
    </xf>
    <xf numFmtId="0" fontId="73" fillId="0" borderId="0" xfId="0" applyFont="1" applyBorder="1" applyAlignment="1" applyProtection="1">
      <alignment horizontal="left" vertical="center" shrinkToFit="1"/>
      <protection locked="0"/>
    </xf>
    <xf numFmtId="0" fontId="10" fillId="0" borderId="0" xfId="0" applyFont="1" applyBorder="1" applyAlignment="1" applyProtection="1">
      <alignment horizontal="right" vertical="center"/>
      <protection locked="0"/>
    </xf>
    <xf numFmtId="0" fontId="10" fillId="0" borderId="0" xfId="0" applyFont="1" applyBorder="1" applyAlignment="1" applyProtection="1">
      <alignment horizontal="center" vertical="center"/>
      <protection locked="0"/>
    </xf>
    <xf numFmtId="0" fontId="10" fillId="0" borderId="168" xfId="0" applyFont="1" applyBorder="1" applyAlignment="1" applyProtection="1">
      <alignment horizontal="center" vertical="center"/>
      <protection locked="0"/>
    </xf>
    <xf numFmtId="0" fontId="10" fillId="0" borderId="350" xfId="0" applyFont="1" applyBorder="1" applyAlignment="1" applyProtection="1">
      <alignment horizontal="center" vertical="center"/>
      <protection locked="0"/>
    </xf>
    <xf numFmtId="0" fontId="37" fillId="2" borderId="52" xfId="0" applyFont="1" applyFill="1" applyBorder="1" applyAlignment="1" applyProtection="1">
      <alignment horizontal="center" vertical="center" shrinkToFit="1"/>
      <protection locked="0"/>
    </xf>
    <xf numFmtId="0" fontId="37" fillId="2" borderId="53" xfId="0" applyFont="1" applyFill="1" applyBorder="1" applyAlignment="1" applyProtection="1">
      <alignment horizontal="center" vertical="center" shrinkToFit="1"/>
      <protection locked="0"/>
    </xf>
    <xf numFmtId="0" fontId="37" fillId="2" borderId="33" xfId="0" applyFont="1" applyFill="1" applyBorder="1" applyAlignment="1" applyProtection="1">
      <alignment horizontal="center" vertical="center" shrinkToFit="1"/>
      <protection locked="0"/>
    </xf>
    <xf numFmtId="0" fontId="37" fillId="2" borderId="23" xfId="0" applyFont="1" applyFill="1" applyBorder="1" applyAlignment="1" applyProtection="1">
      <alignment horizontal="center" vertical="center" shrinkToFit="1"/>
      <protection locked="0"/>
    </xf>
    <xf numFmtId="0" fontId="16" fillId="0" borderId="15"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20" fillId="0" borderId="15" xfId="0" applyFont="1" applyBorder="1" applyAlignment="1" applyProtection="1">
      <alignment horizontal="left" vertical="center" wrapText="1"/>
      <protection locked="0"/>
    </xf>
    <xf numFmtId="0" fontId="120" fillId="0" borderId="0" xfId="0" applyFont="1" applyBorder="1" applyAlignment="1" applyProtection="1">
      <alignment horizontal="left" vertical="center" wrapText="1"/>
      <protection locked="0"/>
    </xf>
    <xf numFmtId="0" fontId="120" fillId="0" borderId="16" xfId="0" applyFont="1" applyBorder="1" applyAlignment="1" applyProtection="1">
      <alignment horizontal="left" vertical="center" wrapText="1"/>
      <protection locked="0"/>
    </xf>
    <xf numFmtId="0" fontId="10" fillId="0" borderId="173" xfId="0" applyFont="1" applyBorder="1" applyAlignment="1" applyProtection="1">
      <alignment horizontal="center" vertical="center"/>
      <protection locked="0"/>
    </xf>
    <xf numFmtId="0" fontId="10" fillId="0" borderId="179" xfId="0" applyFont="1" applyBorder="1" applyAlignment="1" applyProtection="1">
      <alignment horizontal="center" vertical="center"/>
      <protection locked="0"/>
    </xf>
    <xf numFmtId="0" fontId="10" fillId="0" borderId="180" xfId="0" applyFont="1" applyBorder="1" applyAlignment="1" applyProtection="1">
      <alignment horizontal="center" vertical="center"/>
      <protection locked="0"/>
    </xf>
    <xf numFmtId="0" fontId="43" fillId="0" borderId="155" xfId="3" applyFont="1" applyBorder="1" applyAlignment="1">
      <alignment horizontal="center" vertical="center"/>
    </xf>
    <xf numFmtId="0" fontId="43" fillId="0" borderId="156" xfId="3" applyFont="1" applyBorder="1" applyAlignment="1">
      <alignment horizontal="center" vertical="center"/>
    </xf>
    <xf numFmtId="0" fontId="43" fillId="0" borderId="160" xfId="3" applyFont="1" applyBorder="1" applyAlignment="1">
      <alignment horizontal="center" vertical="center"/>
    </xf>
    <xf numFmtId="0" fontId="43" fillId="0" borderId="161" xfId="3" applyFont="1" applyBorder="1" applyAlignment="1">
      <alignment horizontal="center" vertical="center"/>
    </xf>
    <xf numFmtId="0" fontId="43" fillId="0" borderId="157" xfId="3" applyFont="1" applyBorder="1" applyAlignment="1">
      <alignment horizontal="center" vertical="center"/>
    </xf>
    <xf numFmtId="0" fontId="43" fillId="0" borderId="158" xfId="3" applyFont="1" applyBorder="1" applyAlignment="1">
      <alignment horizontal="center" vertical="center"/>
    </xf>
    <xf numFmtId="0" fontId="17" fillId="2" borderId="33" xfId="0" applyFont="1" applyFill="1" applyBorder="1" applyAlignment="1" applyProtection="1">
      <alignment horizontal="center" vertical="center" shrinkToFit="1"/>
      <protection locked="0"/>
    </xf>
    <xf numFmtId="0" fontId="17" fillId="2" borderId="23" xfId="0" applyFont="1" applyFill="1" applyBorder="1" applyAlignment="1" applyProtection="1">
      <alignment horizontal="center" vertical="center" shrinkToFit="1"/>
      <protection locked="0"/>
    </xf>
    <xf numFmtId="0" fontId="10" fillId="0" borderId="184" xfId="0" applyFont="1" applyBorder="1" applyAlignment="1" applyProtection="1">
      <alignment horizontal="left" vertical="center" wrapText="1"/>
      <protection locked="0"/>
    </xf>
    <xf numFmtId="49" fontId="10" fillId="0" borderId="184" xfId="0" applyNumberFormat="1" applyFont="1" applyBorder="1" applyAlignment="1" applyProtection="1">
      <alignment horizontal="left" vertical="center" shrinkToFit="1"/>
      <protection locked="0"/>
    </xf>
    <xf numFmtId="0" fontId="17" fillId="2" borderId="47" xfId="0" applyFont="1" applyFill="1" applyBorder="1" applyAlignment="1" applyProtection="1">
      <alignment horizontal="center" vertical="center"/>
      <protection locked="0"/>
    </xf>
    <xf numFmtId="0" fontId="17" fillId="2" borderId="46"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34"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7" fillId="2" borderId="337"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338" xfId="0" applyFont="1" applyFill="1" applyBorder="1" applyAlignment="1" applyProtection="1">
      <alignment horizontal="center" vertical="center"/>
      <protection locked="0"/>
    </xf>
    <xf numFmtId="0" fontId="10" fillId="2" borderId="48" xfId="0"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9" fillId="0" borderId="183" xfId="0" applyFont="1" applyBorder="1" applyAlignment="1" applyProtection="1">
      <alignment horizontal="center" vertical="center"/>
      <protection locked="0"/>
    </xf>
    <xf numFmtId="0" fontId="14" fillId="0" borderId="184" xfId="0" applyFont="1" applyBorder="1" applyAlignment="1" applyProtection="1">
      <alignment horizontal="center" vertical="center" wrapText="1"/>
      <protection locked="0"/>
    </xf>
    <xf numFmtId="0" fontId="14" fillId="0" borderId="190" xfId="0" applyFont="1" applyBorder="1" applyAlignment="1" applyProtection="1">
      <alignment horizontal="center" vertical="center" wrapText="1"/>
      <protection locked="0"/>
    </xf>
    <xf numFmtId="0" fontId="37" fillId="2" borderId="33"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protection locked="0"/>
    </xf>
    <xf numFmtId="0" fontId="37" fillId="2" borderId="335" xfId="0" applyFont="1" applyFill="1" applyBorder="1" applyAlignment="1" applyProtection="1">
      <alignment horizontal="center" vertical="center"/>
      <protection locked="0"/>
    </xf>
    <xf numFmtId="0" fontId="37" fillId="2" borderId="56"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10" fillId="0" borderId="195" xfId="0" applyFont="1" applyFill="1" applyBorder="1" applyAlignment="1" applyProtection="1">
      <alignment horizontal="center"/>
      <protection locked="0"/>
    </xf>
    <xf numFmtId="0" fontId="10" fillId="0" borderId="73" xfId="0" applyFont="1" applyFill="1" applyBorder="1" applyAlignment="1" applyProtection="1">
      <alignment horizontal="center"/>
      <protection locked="0"/>
    </xf>
    <xf numFmtId="0" fontId="10" fillId="0" borderId="196" xfId="0" applyFont="1" applyFill="1" applyBorder="1" applyAlignment="1" applyProtection="1">
      <alignment horizontal="center"/>
      <protection locked="0"/>
    </xf>
    <xf numFmtId="0" fontId="10" fillId="0" borderId="193" xfId="0" applyFont="1" applyFill="1" applyBorder="1" applyAlignment="1" applyProtection="1">
      <alignment horizontal="center"/>
      <protection locked="0"/>
    </xf>
    <xf numFmtId="0" fontId="10" fillId="0" borderId="194" xfId="0" applyFont="1" applyFill="1" applyBorder="1" applyAlignment="1" applyProtection="1">
      <alignment horizontal="center"/>
      <protection locked="0"/>
    </xf>
    <xf numFmtId="0" fontId="9" fillId="0" borderId="29" xfId="0" applyFont="1" applyFill="1" applyBorder="1" applyAlignment="1" applyProtection="1">
      <alignment horizontal="center" vertical="center" shrinkToFit="1"/>
      <protection locked="0"/>
    </xf>
    <xf numFmtId="0" fontId="16" fillId="0" borderId="191" xfId="0" applyFont="1" applyBorder="1" applyAlignment="1" applyProtection="1">
      <alignment horizontal="center" vertical="center" shrinkToFit="1"/>
      <protection locked="0"/>
    </xf>
    <xf numFmtId="0" fontId="16" fillId="0" borderId="184" xfId="0" applyFont="1" applyBorder="1" applyAlignment="1" applyProtection="1">
      <alignment horizontal="center" vertical="center" shrinkToFit="1"/>
      <protection locked="0"/>
    </xf>
    <xf numFmtId="0" fontId="10" fillId="0" borderId="184" xfId="0" applyFont="1" applyBorder="1" applyAlignment="1" applyProtection="1">
      <alignment horizontal="left" vertical="center" shrinkToFit="1"/>
      <protection locked="0"/>
    </xf>
    <xf numFmtId="0" fontId="17" fillId="2" borderId="56" xfId="0" applyFont="1" applyFill="1" applyBorder="1" applyAlignment="1" applyProtection="1">
      <alignment horizontal="center" vertical="center" shrinkToFit="1"/>
      <protection locked="0"/>
    </xf>
    <xf numFmtId="0" fontId="12" fillId="2" borderId="33"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9" fillId="0" borderId="184" xfId="0" applyFont="1" applyBorder="1" applyAlignment="1" applyProtection="1">
      <alignment horizontal="left" vertical="center"/>
      <protection locked="0"/>
    </xf>
    <xf numFmtId="0" fontId="10" fillId="0" borderId="184" xfId="0" applyFont="1" applyBorder="1" applyAlignment="1" applyProtection="1">
      <alignment horizontal="left" vertical="center"/>
      <protection locked="0"/>
    </xf>
    <xf numFmtId="0" fontId="40" fillId="2" borderId="21" xfId="0" applyFont="1" applyFill="1" applyBorder="1" applyAlignment="1" applyProtection="1">
      <alignment horizontal="center" vertical="center" wrapText="1"/>
      <protection locked="0"/>
    </xf>
    <xf numFmtId="0" fontId="40" fillId="2" borderId="11" xfId="0" applyFont="1" applyFill="1" applyBorder="1" applyAlignment="1" applyProtection="1">
      <alignment horizontal="center" vertical="center" wrapText="1"/>
      <protection locked="0"/>
    </xf>
    <xf numFmtId="0" fontId="40" fillId="2" borderId="12" xfId="0" applyFont="1" applyFill="1" applyBorder="1" applyAlignment="1" applyProtection="1">
      <alignment horizontal="center" vertical="center" wrapText="1"/>
      <protection locked="0"/>
    </xf>
    <xf numFmtId="0" fontId="40" fillId="2" borderId="22" xfId="0" applyFont="1" applyFill="1" applyBorder="1" applyAlignment="1" applyProtection="1">
      <alignment horizontal="center" vertical="center" wrapText="1"/>
      <protection locked="0"/>
    </xf>
    <xf numFmtId="0" fontId="40" fillId="2" borderId="17" xfId="0" applyFont="1" applyFill="1" applyBorder="1" applyAlignment="1" applyProtection="1">
      <alignment horizontal="center" vertical="center" wrapText="1"/>
      <protection locked="0"/>
    </xf>
    <xf numFmtId="0" fontId="40" fillId="2" borderId="18" xfId="0" applyFont="1" applyFill="1" applyBorder="1" applyAlignment="1" applyProtection="1">
      <alignment horizontal="center" vertical="center" wrapText="1"/>
      <protection locked="0"/>
    </xf>
    <xf numFmtId="0" fontId="10" fillId="0" borderId="192" xfId="0" applyFont="1" applyBorder="1" applyAlignment="1" applyProtection="1">
      <alignment horizontal="center" vertical="center"/>
      <protection locked="0"/>
    </xf>
    <xf numFmtId="0" fontId="10" fillId="0" borderId="193" xfId="0" applyFont="1" applyBorder="1" applyAlignment="1" applyProtection="1">
      <alignment horizontal="center" vertical="center"/>
      <protection locked="0"/>
    </xf>
    <xf numFmtId="0" fontId="10" fillId="0" borderId="194"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73" fillId="0" borderId="15" xfId="0" applyFont="1" applyBorder="1" applyAlignment="1" applyProtection="1">
      <alignment horizontal="right" vertical="center"/>
      <protection locked="0"/>
    </xf>
    <xf numFmtId="0" fontId="73" fillId="0" borderId="0" xfId="0" applyFont="1" applyBorder="1" applyAlignment="1" applyProtection="1">
      <alignment horizontal="right" vertical="center"/>
      <protection locked="0"/>
    </xf>
    <xf numFmtId="0" fontId="73" fillId="2" borderId="23" xfId="0" applyFont="1" applyFill="1" applyBorder="1" applyAlignment="1" applyProtection="1">
      <alignment horizontal="center" vertical="center" textRotation="255"/>
      <protection locked="0"/>
    </xf>
    <xf numFmtId="0" fontId="73" fillId="2" borderId="49" xfId="0" applyFont="1" applyFill="1" applyBorder="1" applyAlignment="1" applyProtection="1">
      <alignment horizontal="center" vertical="center" textRotation="255"/>
      <protection locked="0"/>
    </xf>
    <xf numFmtId="0" fontId="17" fillId="2" borderId="7"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67" xfId="0" applyFont="1" applyFill="1" applyBorder="1" applyAlignment="1" applyProtection="1">
      <alignment horizontal="center" vertical="center"/>
      <protection locked="0"/>
    </xf>
    <xf numFmtId="0" fontId="73" fillId="0" borderId="15" xfId="0" applyFont="1" applyBorder="1" applyAlignment="1" applyProtection="1">
      <alignment horizontal="left" vertical="center" shrinkToFit="1"/>
      <protection locked="0"/>
    </xf>
    <xf numFmtId="0" fontId="10" fillId="2" borderId="7"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top" shrinkToFit="1"/>
      <protection locked="0"/>
    </xf>
    <xf numFmtId="0" fontId="16" fillId="0" borderId="11" xfId="0" applyFont="1" applyFill="1" applyBorder="1" applyAlignment="1" applyProtection="1">
      <alignment horizontal="center" vertical="top" shrinkToFit="1"/>
      <protection locked="0"/>
    </xf>
    <xf numFmtId="0" fontId="16" fillId="0" borderId="12" xfId="0" applyFont="1" applyFill="1" applyBorder="1" applyAlignment="1" applyProtection="1">
      <alignment horizontal="center" vertical="top" shrinkToFit="1"/>
      <protection locked="0"/>
    </xf>
    <xf numFmtId="0" fontId="16" fillId="0" borderId="15" xfId="0" applyFont="1" applyFill="1" applyBorder="1" applyAlignment="1" applyProtection="1">
      <alignment horizontal="center" vertical="top" shrinkToFit="1"/>
      <protection locked="0"/>
    </xf>
    <xf numFmtId="0" fontId="16" fillId="0" borderId="0" xfId="0" applyFont="1" applyFill="1" applyBorder="1" applyAlignment="1" applyProtection="1">
      <alignment horizontal="center" vertical="top" shrinkToFit="1"/>
      <protection locked="0"/>
    </xf>
    <xf numFmtId="0" fontId="16" fillId="0" borderId="14" xfId="0" applyFont="1" applyFill="1" applyBorder="1" applyAlignment="1" applyProtection="1">
      <alignment horizontal="center" vertical="top" shrinkToFit="1"/>
      <protection locked="0"/>
    </xf>
    <xf numFmtId="0" fontId="16" fillId="0" borderId="19" xfId="0" applyFont="1" applyFill="1" applyBorder="1" applyAlignment="1" applyProtection="1">
      <alignment horizontal="center" vertical="top" shrinkToFit="1"/>
      <protection locked="0"/>
    </xf>
    <xf numFmtId="0" fontId="16" fillId="0" borderId="17" xfId="0" applyFont="1" applyFill="1" applyBorder="1" applyAlignment="1" applyProtection="1">
      <alignment horizontal="center" vertical="top" shrinkToFit="1"/>
      <protection locked="0"/>
    </xf>
    <xf numFmtId="0" fontId="16" fillId="0" borderId="18" xfId="0" applyFont="1" applyFill="1" applyBorder="1" applyAlignment="1" applyProtection="1">
      <alignment horizontal="center" vertical="top" shrinkToFit="1"/>
      <protection locked="0"/>
    </xf>
    <xf numFmtId="0" fontId="10" fillId="0" borderId="0" xfId="0"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shrinkToFit="1"/>
      <protection locked="0"/>
    </xf>
    <xf numFmtId="20" fontId="16" fillId="0" borderId="15" xfId="0" applyNumberFormat="1" applyFont="1" applyFill="1" applyBorder="1" applyAlignment="1" applyProtection="1">
      <alignment horizontal="center" vertical="top" shrinkToFit="1"/>
      <protection locked="0"/>
    </xf>
    <xf numFmtId="20" fontId="16" fillId="0" borderId="0" xfId="0" applyNumberFormat="1" applyFont="1" applyFill="1" applyBorder="1" applyAlignment="1" applyProtection="1">
      <alignment horizontal="center" vertical="top" shrinkToFit="1"/>
      <protection locked="0"/>
    </xf>
    <xf numFmtId="20" fontId="16" fillId="0" borderId="14" xfId="0" applyNumberFormat="1" applyFont="1" applyFill="1" applyBorder="1" applyAlignment="1" applyProtection="1">
      <alignment horizontal="center" vertical="top" shrinkToFit="1"/>
      <protection locked="0"/>
    </xf>
    <xf numFmtId="0" fontId="125" fillId="0" borderId="15" xfId="0" applyFont="1" applyFill="1" applyBorder="1" applyAlignment="1" applyProtection="1">
      <alignment horizontal="center" vertical="center" wrapText="1"/>
      <protection locked="0"/>
    </xf>
    <xf numFmtId="0" fontId="125" fillId="0" borderId="19" xfId="0" applyFont="1" applyFill="1" applyBorder="1" applyAlignment="1" applyProtection="1">
      <alignment horizontal="center" vertical="center" wrapText="1"/>
      <protection locked="0"/>
    </xf>
    <xf numFmtId="0" fontId="126" fillId="0" borderId="0" xfId="0" applyFont="1" applyFill="1" applyBorder="1" applyAlignment="1" applyProtection="1">
      <alignment horizontal="center" vertical="center" wrapText="1"/>
      <protection locked="0"/>
    </xf>
    <xf numFmtId="0" fontId="126" fillId="0" borderId="17" xfId="0" applyFont="1" applyFill="1" applyBorder="1" applyAlignment="1" applyProtection="1">
      <alignment horizontal="center" vertical="center" wrapText="1"/>
      <protection locked="0"/>
    </xf>
    <xf numFmtId="0" fontId="125" fillId="0" borderId="14" xfId="0" applyFont="1" applyFill="1" applyBorder="1" applyAlignment="1" applyProtection="1">
      <alignment horizontal="center" vertical="center" shrinkToFit="1"/>
      <protection locked="0"/>
    </xf>
    <xf numFmtId="0" fontId="125" fillId="0" borderId="18" xfId="0" applyFont="1" applyFill="1" applyBorder="1" applyAlignment="1" applyProtection="1">
      <alignment horizontal="center" vertical="center" shrinkToFi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20" fontId="16" fillId="0" borderId="10" xfId="0" applyNumberFormat="1" applyFont="1" applyFill="1" applyBorder="1" applyAlignment="1" applyProtection="1">
      <alignment horizontal="center" vertical="top" shrinkToFit="1"/>
      <protection locked="0"/>
    </xf>
    <xf numFmtId="20" fontId="16" fillId="0" borderId="11" xfId="0" applyNumberFormat="1" applyFont="1" applyFill="1" applyBorder="1" applyAlignment="1" applyProtection="1">
      <alignment horizontal="center" vertical="top" shrinkToFit="1"/>
      <protection locked="0"/>
    </xf>
    <xf numFmtId="20" fontId="16" fillId="0" borderId="12" xfId="0" applyNumberFormat="1" applyFont="1" applyFill="1" applyBorder="1" applyAlignment="1" applyProtection="1">
      <alignment horizontal="center" vertical="top" shrinkToFit="1"/>
      <protection locked="0"/>
    </xf>
    <xf numFmtId="0" fontId="17" fillId="0" borderId="15" xfId="0" applyFont="1" applyFill="1" applyBorder="1" applyAlignment="1" applyProtection="1">
      <alignment horizontal="center" vertical="center" shrinkToFit="1"/>
      <protection locked="0"/>
    </xf>
    <xf numFmtId="0" fontId="17" fillId="0" borderId="19"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49" fontId="17" fillId="0" borderId="17" xfId="0" applyNumberFormat="1" applyFont="1" applyFill="1" applyBorder="1" applyAlignment="1" applyProtection="1">
      <alignment horizontal="center" vertical="center" shrinkToFit="1"/>
      <protection locked="0"/>
    </xf>
    <xf numFmtId="20" fontId="16" fillId="0" borderId="19" xfId="0" applyNumberFormat="1" applyFont="1" applyFill="1" applyBorder="1" applyAlignment="1" applyProtection="1">
      <alignment horizontal="center" vertical="top" shrinkToFit="1"/>
      <protection locked="0"/>
    </xf>
    <xf numFmtId="20" fontId="16" fillId="0" borderId="17" xfId="0" applyNumberFormat="1" applyFont="1" applyFill="1" applyBorder="1" applyAlignment="1" applyProtection="1">
      <alignment horizontal="center" vertical="top" shrinkToFit="1"/>
      <protection locked="0"/>
    </xf>
    <xf numFmtId="20" fontId="16" fillId="0" borderId="18" xfId="0" applyNumberFormat="1" applyFont="1" applyFill="1" applyBorder="1" applyAlignment="1" applyProtection="1">
      <alignment horizontal="center" vertical="top" shrinkToFit="1"/>
      <protection locked="0"/>
    </xf>
    <xf numFmtId="0" fontId="43" fillId="0" borderId="159" xfId="3" applyFont="1" applyBorder="1" applyAlignment="1">
      <alignment horizontal="center" vertical="center"/>
    </xf>
    <xf numFmtId="0" fontId="43" fillId="0" borderId="0" xfId="3" applyFont="1" applyBorder="1" applyAlignment="1">
      <alignment horizontal="center" vertical="center"/>
    </xf>
    <xf numFmtId="0" fontId="43" fillId="0" borderId="162" xfId="3" applyFont="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7" xfId="0" applyFont="1" applyFill="1" applyBorder="1" applyAlignment="1" applyProtection="1">
      <alignment horizontal="center" vertical="center" shrinkToFit="1"/>
      <protection locked="0"/>
    </xf>
    <xf numFmtId="0" fontId="98" fillId="0" borderId="14" xfId="0" applyFont="1" applyFill="1" applyBorder="1" applyAlignment="1" applyProtection="1">
      <alignment horizontal="center" vertical="center" shrinkToFit="1"/>
      <protection locked="0"/>
    </xf>
    <xf numFmtId="0" fontId="98" fillId="0" borderId="18"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98" fillId="0" borderId="15" xfId="0" applyFont="1" applyFill="1" applyBorder="1" applyAlignment="1" applyProtection="1">
      <alignment horizontal="center" vertical="center" shrinkToFit="1"/>
      <protection locked="0"/>
    </xf>
    <xf numFmtId="0" fontId="98" fillId="0" borderId="19" xfId="0" applyFont="1" applyFill="1" applyBorder="1" applyAlignment="1" applyProtection="1">
      <alignment horizontal="center" vertical="center" shrinkToFit="1"/>
      <protection locked="0"/>
    </xf>
    <xf numFmtId="0" fontId="16" fillId="2" borderId="10" xfId="0" applyFont="1" applyFill="1" applyBorder="1" applyAlignment="1" applyProtection="1">
      <alignment horizontal="center" vertical="center" wrapText="1" shrinkToFit="1"/>
      <protection locked="0"/>
    </xf>
    <xf numFmtId="0" fontId="16" fillId="2" borderId="11"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14" xfId="0" applyFont="1" applyFill="1" applyBorder="1" applyAlignment="1" applyProtection="1">
      <alignment horizontal="center" vertical="center" shrinkToFit="1"/>
      <protection locked="0"/>
    </xf>
    <xf numFmtId="0" fontId="16" fillId="2" borderId="19" xfId="0" applyFont="1" applyFill="1" applyBorder="1" applyAlignment="1" applyProtection="1">
      <alignment horizontal="center" vertical="center" shrinkToFit="1"/>
      <protection locked="0"/>
    </xf>
    <xf numFmtId="0" fontId="16" fillId="2" borderId="17" xfId="0" applyFont="1" applyFill="1" applyBorder="1" applyAlignment="1" applyProtection="1">
      <alignment horizontal="center" vertical="center" shrinkToFit="1"/>
      <protection locked="0"/>
    </xf>
    <xf numFmtId="0" fontId="16" fillId="2" borderId="18"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wrapText="1"/>
      <protection locked="0"/>
    </xf>
    <xf numFmtId="0" fontId="98" fillId="0" borderId="15"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6" fillId="0" borderId="53" xfId="0" applyFont="1" applyBorder="1" applyAlignment="1" applyProtection="1">
      <alignment horizontal="center" vertical="center"/>
      <protection locked="0"/>
    </xf>
    <xf numFmtId="0" fontId="37" fillId="0" borderId="53" xfId="0" applyFont="1" applyBorder="1" applyAlignment="1" applyProtection="1">
      <alignment horizontal="center" vertical="center"/>
      <protection locked="0"/>
    </xf>
    <xf numFmtId="0" fontId="16" fillId="2" borderId="84" xfId="0" applyFont="1" applyFill="1" applyBorder="1" applyAlignment="1" applyProtection="1">
      <alignment horizontal="center" vertical="center" textRotation="255" shrinkToFit="1"/>
      <protection locked="0"/>
    </xf>
    <xf numFmtId="0" fontId="37" fillId="0" borderId="84" xfId="0" applyFont="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 xfId="0" applyFont="1" applyBorder="1" applyAlignment="1" applyProtection="1">
      <alignment horizontal="right" vertical="center"/>
      <protection locked="0"/>
    </xf>
    <xf numFmtId="0" fontId="10" fillId="0" borderId="40" xfId="0"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shrinkToFit="1"/>
      <protection locked="0"/>
    </xf>
    <xf numFmtId="0" fontId="16" fillId="2" borderId="40" xfId="0" applyFont="1" applyFill="1" applyBorder="1" applyAlignment="1" applyProtection="1">
      <alignment horizontal="center" vertical="center" shrinkToFit="1"/>
      <protection locked="0"/>
    </xf>
    <xf numFmtId="0" fontId="10" fillId="0" borderId="41" xfId="0" applyFont="1" applyFill="1" applyBorder="1" applyAlignment="1" applyProtection="1">
      <alignment horizontal="center" vertical="center" shrinkToFit="1"/>
      <protection locked="0"/>
    </xf>
    <xf numFmtId="0" fontId="17" fillId="2" borderId="23"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6" fillId="2" borderId="56" xfId="0" applyFont="1" applyFill="1" applyBorder="1" applyAlignment="1" applyProtection="1">
      <alignment horizontal="center" vertical="center" textRotation="255" shrinkToFit="1"/>
      <protection locked="0"/>
    </xf>
    <xf numFmtId="0" fontId="16" fillId="2" borderId="53" xfId="0" applyFont="1" applyFill="1" applyBorder="1" applyAlignment="1" applyProtection="1">
      <alignment horizontal="center" vertical="center" textRotation="255" shrinkToFit="1"/>
      <protection locked="0"/>
    </xf>
    <xf numFmtId="0" fontId="10" fillId="2" borderId="1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98" fillId="0" borderId="19" xfId="0" applyFont="1" applyFill="1" applyBorder="1" applyAlignment="1" applyProtection="1">
      <alignment horizontal="center" vertical="center" wrapText="1"/>
      <protection locked="0"/>
    </xf>
    <xf numFmtId="0" fontId="74" fillId="0" borderId="15" xfId="0" applyNumberFormat="1" applyFont="1" applyFill="1" applyBorder="1" applyAlignment="1" applyProtection="1">
      <alignment horizontal="center" vertical="center" wrapText="1"/>
      <protection locked="0"/>
    </xf>
    <xf numFmtId="0" fontId="74" fillId="0" borderId="84" xfId="0" applyFont="1" applyFill="1" applyBorder="1" applyAlignment="1" applyProtection="1">
      <alignment horizontal="center" vertical="center" wrapText="1"/>
      <protection locked="0"/>
    </xf>
    <xf numFmtId="0" fontId="74" fillId="0" borderId="53" xfId="0" applyFont="1" applyFill="1" applyBorder="1" applyAlignment="1" applyProtection="1">
      <alignment horizontal="center" vertical="center" wrapText="1"/>
      <protection locked="0"/>
    </xf>
    <xf numFmtId="0" fontId="16" fillId="0" borderId="53" xfId="0" applyNumberFormat="1" applyFont="1" applyFill="1" applyBorder="1" applyAlignment="1" applyProtection="1">
      <alignment horizontal="center" vertical="center" wrapText="1"/>
      <protection locked="0"/>
    </xf>
    <xf numFmtId="0" fontId="16" fillId="0" borderId="23" xfId="0" applyNumberFormat="1" applyFont="1" applyFill="1" applyBorder="1" applyAlignment="1" applyProtection="1">
      <alignment horizontal="center" vertical="center" wrapText="1"/>
      <protection locked="0"/>
    </xf>
    <xf numFmtId="0" fontId="16" fillId="0" borderId="56" xfId="0" applyNumberFormat="1" applyFont="1" applyFill="1" applyBorder="1" applyAlignment="1" applyProtection="1">
      <alignment horizontal="center" vertical="center" wrapText="1"/>
      <protection locked="0"/>
    </xf>
    <xf numFmtId="0" fontId="16" fillId="0" borderId="12"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8" xfId="0" applyNumberFormat="1" applyFont="1" applyFill="1" applyBorder="1" applyAlignment="1" applyProtection="1">
      <alignment horizontal="center" vertical="center" wrapText="1"/>
      <protection locked="0"/>
    </xf>
    <xf numFmtId="0" fontId="74" fillId="0" borderId="10" xfId="0" applyNumberFormat="1" applyFont="1" applyFill="1" applyBorder="1" applyAlignment="1" applyProtection="1">
      <alignment horizontal="center" vertical="center" wrapText="1"/>
      <protection locked="0"/>
    </xf>
    <xf numFmtId="0" fontId="74" fillId="0" borderId="56" xfId="0" applyNumberFormat="1" applyFont="1" applyFill="1" applyBorder="1" applyAlignment="1" applyProtection="1">
      <alignment horizontal="center" vertical="center" wrapText="1"/>
      <protection locked="0"/>
    </xf>
    <xf numFmtId="0" fontId="74" fillId="0" borderId="84" xfId="0" applyNumberFormat="1" applyFont="1" applyFill="1" applyBorder="1" applyAlignment="1" applyProtection="1">
      <alignment horizontal="center" vertical="center" wrapText="1"/>
      <protection locked="0"/>
    </xf>
    <xf numFmtId="0" fontId="74" fillId="0" borderId="15" xfId="0" applyFont="1" applyFill="1" applyBorder="1" applyAlignment="1" applyProtection="1">
      <alignment horizontal="center" vertical="center" wrapText="1"/>
      <protection locked="0"/>
    </xf>
    <xf numFmtId="0" fontId="74" fillId="0" borderId="19" xfId="0" applyFont="1" applyFill="1" applyBorder="1" applyAlignment="1" applyProtection="1">
      <alignment horizontal="center" vertical="center" wrapText="1"/>
      <protection locked="0"/>
    </xf>
    <xf numFmtId="0" fontId="17" fillId="2" borderId="53" xfId="0" applyFont="1" applyFill="1" applyBorder="1" applyAlignment="1" applyProtection="1">
      <alignment horizontal="center" vertical="center" wrapText="1"/>
      <protection locked="0"/>
    </xf>
    <xf numFmtId="0" fontId="17" fillId="2" borderId="56"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top" wrapText="1"/>
      <protection locked="0"/>
    </xf>
    <xf numFmtId="20" fontId="16" fillId="2" borderId="23" xfId="0" applyNumberFormat="1" applyFont="1" applyFill="1" applyBorder="1" applyAlignment="1" applyProtection="1">
      <alignment horizontal="center" vertical="center" wrapText="1"/>
      <protection locked="0"/>
    </xf>
    <xf numFmtId="20" fontId="16" fillId="2" borderId="56" xfId="0" applyNumberFormat="1"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shrinkToFit="1"/>
      <protection locked="0"/>
    </xf>
    <xf numFmtId="0" fontId="112" fillId="0" borderId="155" xfId="3" applyFont="1" applyBorder="1" applyAlignment="1">
      <alignment horizontal="center" vertical="center"/>
    </xf>
    <xf numFmtId="0" fontId="112" fillId="0" borderId="159" xfId="3" applyFont="1" applyBorder="1" applyAlignment="1">
      <alignment horizontal="center" vertical="center"/>
    </xf>
    <xf numFmtId="0" fontId="112" fillId="0" borderId="156" xfId="3" applyFont="1" applyBorder="1" applyAlignment="1">
      <alignment horizontal="center" vertical="center"/>
    </xf>
    <xf numFmtId="0" fontId="112" fillId="0" borderId="160" xfId="3" applyFont="1" applyBorder="1" applyAlignment="1">
      <alignment horizontal="center" vertical="center"/>
    </xf>
    <xf numFmtId="0" fontId="112" fillId="0" borderId="0" xfId="3" applyFont="1" applyBorder="1" applyAlignment="1">
      <alignment horizontal="center" vertical="center"/>
    </xf>
    <xf numFmtId="0" fontId="112" fillId="0" borderId="161" xfId="3" applyFont="1" applyBorder="1" applyAlignment="1">
      <alignment horizontal="center" vertical="center"/>
    </xf>
    <xf numFmtId="0" fontId="112" fillId="0" borderId="157" xfId="3" applyFont="1" applyBorder="1" applyAlignment="1">
      <alignment horizontal="center" vertical="center"/>
    </xf>
    <xf numFmtId="0" fontId="112" fillId="0" borderId="162" xfId="3" applyFont="1" applyBorder="1" applyAlignment="1">
      <alignment horizontal="center" vertical="center"/>
    </xf>
    <xf numFmtId="0" fontId="112" fillId="0" borderId="158" xfId="3" applyFont="1" applyBorder="1" applyAlignment="1">
      <alignment horizontal="center" vertical="center"/>
    </xf>
    <xf numFmtId="20" fontId="106" fillId="0" borderId="10" xfId="0" applyNumberFormat="1" applyFont="1" applyFill="1" applyBorder="1" applyAlignment="1" applyProtection="1">
      <alignment horizontal="center" vertical="top" shrinkToFit="1"/>
      <protection locked="0"/>
    </xf>
    <xf numFmtId="20" fontId="106" fillId="0" borderId="11" xfId="0" applyNumberFormat="1" applyFont="1" applyFill="1" applyBorder="1" applyAlignment="1" applyProtection="1">
      <alignment horizontal="center" vertical="top" shrinkToFit="1"/>
      <protection locked="0"/>
    </xf>
    <xf numFmtId="20" fontId="106" fillId="0" borderId="12" xfId="0" applyNumberFormat="1" applyFont="1" applyFill="1" applyBorder="1" applyAlignment="1" applyProtection="1">
      <alignment horizontal="center" vertical="top" shrinkToFit="1"/>
      <protection locked="0"/>
    </xf>
    <xf numFmtId="0" fontId="106" fillId="0" borderId="10" xfId="0" applyFont="1" applyFill="1" applyBorder="1" applyAlignment="1" applyProtection="1">
      <alignment horizontal="center" vertical="top" wrapText="1" shrinkToFit="1"/>
      <protection locked="0"/>
    </xf>
    <xf numFmtId="0" fontId="106" fillId="0" borderId="11" xfId="0" applyFont="1" applyFill="1" applyBorder="1" applyAlignment="1" applyProtection="1">
      <alignment horizontal="center" vertical="top" shrinkToFit="1"/>
      <protection locked="0"/>
    </xf>
    <xf numFmtId="0" fontId="106" fillId="0" borderId="12" xfId="0" applyFont="1" applyFill="1" applyBorder="1" applyAlignment="1" applyProtection="1">
      <alignment horizontal="center" vertical="top" shrinkToFit="1"/>
      <protection locked="0"/>
    </xf>
    <xf numFmtId="0" fontId="106" fillId="0" borderId="15" xfId="0" applyFont="1" applyFill="1" applyBorder="1" applyAlignment="1" applyProtection="1">
      <alignment horizontal="center" vertical="top" shrinkToFit="1"/>
      <protection locked="0"/>
    </xf>
    <xf numFmtId="0" fontId="106" fillId="0" borderId="0" xfId="0" applyFont="1" applyFill="1" applyBorder="1" applyAlignment="1" applyProtection="1">
      <alignment horizontal="center" vertical="top" shrinkToFit="1"/>
      <protection locked="0"/>
    </xf>
    <xf numFmtId="0" fontId="106" fillId="0" borderId="14" xfId="0" applyFont="1" applyFill="1" applyBorder="1" applyAlignment="1" applyProtection="1">
      <alignment horizontal="center" vertical="top" shrinkToFit="1"/>
      <protection locked="0"/>
    </xf>
    <xf numFmtId="0" fontId="97" fillId="0" borderId="15" xfId="0" applyFont="1" applyFill="1" applyBorder="1" applyAlignment="1" applyProtection="1">
      <alignment horizontal="center" vertical="center" shrinkToFit="1"/>
      <protection locked="0"/>
    </xf>
    <xf numFmtId="0" fontId="107" fillId="0" borderId="0" xfId="0" applyFont="1" applyFill="1" applyBorder="1" applyAlignment="1" applyProtection="1">
      <alignment horizontal="center" vertical="center" shrinkToFit="1"/>
      <protection locked="0"/>
    </xf>
    <xf numFmtId="0" fontId="106" fillId="0" borderId="10" xfId="0" applyFont="1" applyFill="1" applyBorder="1" applyAlignment="1" applyProtection="1">
      <alignment horizontal="center" vertical="top" shrinkToFit="1"/>
      <protection locked="0"/>
    </xf>
    <xf numFmtId="0" fontId="106" fillId="0" borderId="19" xfId="0" applyFont="1" applyFill="1" applyBorder="1" applyAlignment="1" applyProtection="1">
      <alignment horizontal="center" vertical="top" shrinkToFit="1"/>
      <protection locked="0"/>
    </xf>
    <xf numFmtId="0" fontId="106" fillId="0" borderId="17" xfId="0" applyFont="1" applyFill="1" applyBorder="1" applyAlignment="1" applyProtection="1">
      <alignment horizontal="center" vertical="top" shrinkToFit="1"/>
      <protection locked="0"/>
    </xf>
    <xf numFmtId="0" fontId="106" fillId="0" borderId="18" xfId="0" applyFont="1" applyFill="1" applyBorder="1" applyAlignment="1" applyProtection="1">
      <alignment horizontal="center" vertical="top" shrinkToFit="1"/>
      <protection locked="0"/>
    </xf>
    <xf numFmtId="49" fontId="97" fillId="0" borderId="0" xfId="0" applyNumberFormat="1" applyFont="1" applyFill="1" applyBorder="1" applyAlignment="1" applyProtection="1">
      <alignment horizontal="center" vertical="center" shrinkToFit="1"/>
      <protection locked="0"/>
    </xf>
    <xf numFmtId="0" fontId="107" fillId="0" borderId="14" xfId="0" applyFont="1" applyFill="1" applyBorder="1" applyAlignment="1" applyProtection="1">
      <alignment horizontal="center" vertical="center" shrinkToFit="1"/>
      <protection locked="0"/>
    </xf>
    <xf numFmtId="0" fontId="106" fillId="0" borderId="23" xfId="0" applyFont="1" applyFill="1" applyBorder="1" applyAlignment="1" applyProtection="1">
      <alignment horizontal="center" vertical="top" wrapText="1"/>
      <protection locked="0"/>
    </xf>
    <xf numFmtId="20" fontId="106" fillId="0" borderId="15" xfId="0" applyNumberFormat="1" applyFont="1" applyFill="1" applyBorder="1" applyAlignment="1" applyProtection="1">
      <alignment horizontal="center" vertical="top" shrinkToFit="1"/>
      <protection locked="0"/>
    </xf>
    <xf numFmtId="20" fontId="106" fillId="0" borderId="0" xfId="0" applyNumberFormat="1" applyFont="1" applyFill="1" applyBorder="1" applyAlignment="1" applyProtection="1">
      <alignment horizontal="center" vertical="top" shrinkToFit="1"/>
      <protection locked="0"/>
    </xf>
    <xf numFmtId="20" fontId="106" fillId="0" borderId="14" xfId="0" applyNumberFormat="1" applyFont="1" applyFill="1" applyBorder="1" applyAlignment="1" applyProtection="1">
      <alignment horizontal="center" vertical="top" shrinkToFit="1"/>
      <protection locked="0"/>
    </xf>
    <xf numFmtId="0" fontId="99" fillId="0" borderId="1" xfId="0" applyFont="1" applyBorder="1" applyAlignment="1" applyProtection="1">
      <alignment horizontal="right"/>
      <protection locked="0"/>
    </xf>
    <xf numFmtId="0" fontId="90" fillId="0" borderId="1" xfId="0" applyFont="1" applyBorder="1" applyAlignment="1" applyProtection="1">
      <alignment horizontal="right"/>
      <protection locked="0"/>
    </xf>
    <xf numFmtId="0" fontId="22" fillId="0" borderId="1" xfId="0"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0" fillId="0" borderId="216" xfId="0" applyBorder="1" applyAlignment="1" applyProtection="1">
      <alignment horizontal="right" vertical="center"/>
      <protection locked="0"/>
    </xf>
    <xf numFmtId="0" fontId="0" fillId="0" borderId="55" xfId="0" applyBorder="1" applyAlignment="1" applyProtection="1">
      <alignment horizontal="right" vertical="center"/>
      <protection locked="0"/>
    </xf>
    <xf numFmtId="0" fontId="22" fillId="0" borderId="55" xfId="0" applyFont="1" applyBorder="1"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212" xfId="0" applyBorder="1" applyAlignment="1" applyProtection="1">
      <alignment horizontal="right"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2" fillId="0" borderId="73" xfId="0" applyFont="1" applyBorder="1" applyAlignment="1" applyProtection="1">
      <alignment horizontal="center" vertical="center" shrinkToFit="1"/>
      <protection locked="0"/>
    </xf>
    <xf numFmtId="0" fontId="99" fillId="0" borderId="73" xfId="0" applyFont="1" applyBorder="1" applyAlignment="1" applyProtection="1">
      <alignment horizontal="right"/>
      <protection locked="0"/>
    </xf>
    <xf numFmtId="0" fontId="90" fillId="0" borderId="73" xfId="0" applyFont="1" applyBorder="1" applyAlignment="1" applyProtection="1">
      <alignment horizontal="right"/>
      <protection locked="0"/>
    </xf>
    <xf numFmtId="0" fontId="0" fillId="0" borderId="9"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22" fillId="0" borderId="0" xfId="0" applyFont="1" applyBorder="1" applyAlignment="1" applyProtection="1">
      <alignment horizontal="center" vertical="center" shrinkToFit="1"/>
      <protection locked="0"/>
    </xf>
    <xf numFmtId="0" fontId="22" fillId="0" borderId="73" xfId="0" applyFont="1" applyBorder="1" applyAlignment="1" applyProtection="1">
      <alignment horizontal="center" vertical="center"/>
      <protection locked="0"/>
    </xf>
    <xf numFmtId="0" fontId="0" fillId="0" borderId="220" xfId="0" applyBorder="1" applyAlignment="1" applyProtection="1">
      <alignment horizontal="right" vertical="center"/>
      <protection locked="0"/>
    </xf>
    <xf numFmtId="49" fontId="0" fillId="0" borderId="10" xfId="0" applyNumberFormat="1" applyBorder="1" applyAlignment="1" applyProtection="1">
      <alignment horizontal="left" vertical="center" shrinkToFit="1"/>
      <protection locked="0"/>
    </xf>
    <xf numFmtId="49" fontId="0" fillId="0" borderId="11" xfId="0" applyNumberFormat="1" applyBorder="1" applyAlignment="1" applyProtection="1">
      <alignment horizontal="left" vertical="center" shrinkToFit="1"/>
      <protection locked="0"/>
    </xf>
    <xf numFmtId="49" fontId="0" fillId="0" borderId="12" xfId="0" applyNumberFormat="1" applyBorder="1" applyAlignment="1" applyProtection="1">
      <alignment horizontal="left" vertical="center" shrinkToFit="1"/>
      <protection locked="0"/>
    </xf>
    <xf numFmtId="49" fontId="0" fillId="0" borderId="19"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13" fillId="0" borderId="17"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17" xfId="0" applyFont="1" applyBorder="1" applyAlignment="1" applyProtection="1">
      <alignment horizontal="right" vertical="center"/>
      <protection locked="0"/>
    </xf>
    <xf numFmtId="0" fontId="0" fillId="0" borderId="19"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0" xfId="0" applyAlignment="1" applyProtection="1">
      <alignment horizontal="left" vertical="center"/>
      <protection locked="0"/>
    </xf>
    <xf numFmtId="0" fontId="25" fillId="0" borderId="186" xfId="0" applyFont="1" applyBorder="1" applyAlignment="1" applyProtection="1">
      <alignment horizontal="center" vertical="center"/>
      <protection locked="0"/>
    </xf>
    <xf numFmtId="0" fontId="25" fillId="0" borderId="211" xfId="0" applyFont="1" applyBorder="1" applyAlignment="1" applyProtection="1">
      <alignment horizontal="center" vertical="center"/>
      <protection locked="0"/>
    </xf>
    <xf numFmtId="0" fontId="18" fillId="0" borderId="186" xfId="0" applyFont="1" applyBorder="1" applyAlignment="1" applyProtection="1">
      <alignment horizontal="center" vertical="center"/>
      <protection locked="0"/>
    </xf>
    <xf numFmtId="0" fontId="18" fillId="0" borderId="211" xfId="0" applyFont="1" applyBorder="1" applyAlignment="1" applyProtection="1">
      <alignment horizontal="center" vertical="center"/>
      <protection locked="0"/>
    </xf>
    <xf numFmtId="0" fontId="32" fillId="0" borderId="210" xfId="0" applyFont="1" applyBorder="1" applyAlignment="1" applyProtection="1">
      <alignment horizontal="center" vertical="center"/>
      <protection locked="0"/>
    </xf>
    <xf numFmtId="0" fontId="18" fillId="0" borderId="210" xfId="0" applyFont="1" applyBorder="1" applyAlignment="1" applyProtection="1">
      <alignment horizontal="center" vertical="center"/>
      <protection locked="0"/>
    </xf>
    <xf numFmtId="0" fontId="41" fillId="0" borderId="0" xfId="0" applyFont="1" applyBorder="1" applyAlignment="1" applyProtection="1">
      <alignment horizontal="center" vertical="center" shrinkToFit="1"/>
      <protection locked="0"/>
    </xf>
    <xf numFmtId="0" fontId="41" fillId="0" borderId="1" xfId="0" applyFont="1" applyBorder="1" applyAlignment="1" applyProtection="1">
      <alignment horizontal="center" vertical="center" shrinkToFit="1"/>
      <protection locked="0"/>
    </xf>
    <xf numFmtId="0" fontId="0" fillId="0" borderId="202" xfId="0" applyBorder="1" applyAlignment="1" applyProtection="1">
      <alignment horizontal="center" vertical="center"/>
      <protection locked="0"/>
    </xf>
    <xf numFmtId="0" fontId="0" fillId="0" borderId="185" xfId="0"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29" fillId="4" borderId="31" xfId="0" applyFont="1" applyFill="1" applyBorder="1" applyAlignment="1" applyProtection="1">
      <alignment horizontal="center" vertical="center"/>
      <protection locked="0"/>
    </xf>
    <xf numFmtId="0" fontId="29" fillId="4" borderId="32" xfId="0" applyFont="1" applyFill="1" applyBorder="1" applyAlignment="1" applyProtection="1">
      <alignment horizontal="center" vertical="center"/>
      <protection locked="0"/>
    </xf>
    <xf numFmtId="0" fontId="29" fillId="4" borderId="46" xfId="0" applyFont="1" applyFill="1" applyBorder="1" applyAlignment="1" applyProtection="1">
      <alignment horizontal="center" vertical="center"/>
      <protection locked="0"/>
    </xf>
    <xf numFmtId="0" fontId="25" fillId="0" borderId="187" xfId="0" applyFont="1" applyBorder="1" applyAlignment="1" applyProtection="1">
      <alignment horizontal="center" vertical="center"/>
      <protection locked="0"/>
    </xf>
    <xf numFmtId="0" fontId="25" fillId="0" borderId="208"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2" fillId="0" borderId="63" xfId="0" applyFont="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26" fillId="4" borderId="8" xfId="0" applyFont="1" applyFill="1" applyBorder="1" applyAlignment="1" applyProtection="1">
      <alignment horizontal="center" vertical="center" wrapText="1"/>
      <protection locked="0"/>
    </xf>
    <xf numFmtId="0" fontId="26" fillId="4" borderId="23" xfId="0" applyFont="1" applyFill="1" applyBorder="1" applyAlignment="1" applyProtection="1">
      <alignment horizontal="center" vertical="center" wrapText="1"/>
      <protection locked="0"/>
    </xf>
    <xf numFmtId="0" fontId="26" fillId="4" borderId="34" xfId="0" applyFont="1" applyFill="1" applyBorder="1" applyAlignment="1" applyProtection="1">
      <alignment horizontal="center" vertical="center" wrapText="1"/>
      <protection locked="0"/>
    </xf>
    <xf numFmtId="0" fontId="26" fillId="4" borderId="50" xfId="0" applyFont="1" applyFill="1" applyBorder="1" applyAlignment="1" applyProtection="1">
      <alignment horizontal="center" vertical="center" wrapText="1"/>
      <protection locked="0"/>
    </xf>
    <xf numFmtId="0" fontId="26" fillId="4" borderId="49" xfId="0" applyFont="1" applyFill="1" applyBorder="1" applyAlignment="1" applyProtection="1">
      <alignment horizontal="center" vertical="center" wrapText="1"/>
      <protection locked="0"/>
    </xf>
    <xf numFmtId="0" fontId="26" fillId="4" borderId="83" xfId="0" applyFont="1" applyFill="1" applyBorder="1" applyAlignment="1" applyProtection="1">
      <alignment horizontal="center" vertical="center" wrapText="1"/>
      <protection locked="0"/>
    </xf>
    <xf numFmtId="0" fontId="0" fillId="0" borderId="196" xfId="0" applyBorder="1" applyAlignment="1" applyProtection="1">
      <alignment horizontal="center" vertical="center"/>
      <protection locked="0"/>
    </xf>
    <xf numFmtId="0" fontId="0" fillId="0" borderId="191" xfId="0" applyBorder="1" applyAlignment="1" applyProtection="1">
      <alignment horizontal="center" vertical="center"/>
      <protection locked="0"/>
    </xf>
    <xf numFmtId="0" fontId="0" fillId="0" borderId="271" xfId="0" applyBorder="1" applyAlignment="1" applyProtection="1">
      <alignment horizontal="center" vertical="center"/>
      <protection locked="0"/>
    </xf>
    <xf numFmtId="0" fontId="0" fillId="0" borderId="187" xfId="0" applyBorder="1" applyAlignment="1" applyProtection="1">
      <alignment horizontal="center" vertical="center"/>
      <protection locked="0"/>
    </xf>
    <xf numFmtId="0" fontId="0" fillId="0" borderId="184" xfId="0" applyBorder="1" applyAlignment="1" applyProtection="1">
      <alignment horizontal="center" vertical="center"/>
      <protection locked="0"/>
    </xf>
    <xf numFmtId="0" fontId="0" fillId="0" borderId="182" xfId="0" applyBorder="1" applyAlignment="1" applyProtection="1">
      <alignment horizontal="center" vertical="center"/>
      <protection locked="0"/>
    </xf>
    <xf numFmtId="0" fontId="25" fillId="4" borderId="11" xfId="0" applyFont="1" applyFill="1" applyBorder="1" applyAlignment="1" applyProtection="1">
      <alignment horizontal="center" vertical="center"/>
      <protection locked="0"/>
    </xf>
    <xf numFmtId="0" fontId="25" fillId="4" borderId="272" xfId="0" applyFont="1" applyFill="1" applyBorder="1" applyAlignment="1" applyProtection="1">
      <alignment horizontal="center" vertical="center"/>
      <protection locked="0"/>
    </xf>
    <xf numFmtId="0" fontId="25" fillId="4" borderId="70" xfId="0" applyFont="1" applyFill="1" applyBorder="1" applyAlignment="1" applyProtection="1">
      <alignment horizontal="center" vertical="center"/>
      <protection locked="0"/>
    </xf>
    <xf numFmtId="0" fontId="25" fillId="4" borderId="273" xfId="0" applyFont="1" applyFill="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275"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276" xfId="0" applyBorder="1" applyAlignment="1" applyProtection="1">
      <alignment horizontal="center" vertical="center"/>
      <protection locked="0"/>
    </xf>
    <xf numFmtId="0" fontId="0" fillId="2" borderId="19"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32" fillId="0" borderId="201" xfId="0" applyFont="1" applyBorder="1" applyAlignment="1" applyProtection="1">
      <alignment horizontal="center" vertical="center"/>
      <protection locked="0"/>
    </xf>
    <xf numFmtId="0" fontId="41" fillId="0" borderId="15" xfId="0" applyFont="1" applyBorder="1" applyAlignment="1" applyProtection="1">
      <alignment horizontal="right" vertical="center"/>
      <protection locked="0"/>
    </xf>
    <xf numFmtId="0" fontId="41" fillId="0" borderId="0" xfId="0" applyFont="1" applyBorder="1" applyAlignment="1" applyProtection="1">
      <alignment horizontal="right" vertical="center"/>
      <protection locked="0"/>
    </xf>
    <xf numFmtId="0" fontId="41" fillId="0" borderId="42" xfId="0" applyFont="1" applyBorder="1" applyAlignment="1" applyProtection="1">
      <alignment horizontal="right" vertical="center"/>
      <protection locked="0"/>
    </xf>
    <xf numFmtId="0" fontId="41" fillId="0" borderId="1" xfId="0" applyFont="1" applyBorder="1" applyAlignment="1" applyProtection="1">
      <alignment horizontal="right" vertical="center"/>
      <protection locked="0"/>
    </xf>
    <xf numFmtId="0" fontId="41" fillId="0" borderId="16" xfId="0" applyFont="1" applyBorder="1" applyAlignment="1" applyProtection="1">
      <alignment horizontal="left" vertical="center"/>
      <protection locked="0"/>
    </xf>
    <xf numFmtId="0" fontId="41" fillId="0" borderId="27" xfId="0" applyFont="1" applyBorder="1" applyAlignment="1" applyProtection="1">
      <alignment horizontal="left" vertical="center"/>
      <protection locked="0"/>
    </xf>
    <xf numFmtId="0" fontId="18" fillId="0" borderId="200" xfId="0" applyFont="1" applyBorder="1" applyAlignment="1" applyProtection="1">
      <alignment horizontal="center" vertical="center" wrapText="1"/>
      <protection locked="0"/>
    </xf>
    <xf numFmtId="0" fontId="18" fillId="0" borderId="198" xfId="0" applyFont="1" applyBorder="1" applyAlignment="1" applyProtection="1">
      <alignment horizontal="center" vertical="center" wrapText="1"/>
      <protection locked="0"/>
    </xf>
    <xf numFmtId="0" fontId="18" fillId="0" borderId="224" xfId="0" applyFont="1" applyBorder="1" applyAlignment="1" applyProtection="1">
      <alignment horizontal="center" vertical="center" wrapText="1"/>
      <protection locked="0"/>
    </xf>
    <xf numFmtId="0" fontId="18" fillId="0" borderId="203" xfId="0" applyFont="1" applyBorder="1" applyAlignment="1" applyProtection="1">
      <alignment horizontal="center" vertical="center" wrapText="1"/>
      <protection locked="0"/>
    </xf>
    <xf numFmtId="0" fontId="18" fillId="0" borderId="184" xfId="0" applyFont="1" applyBorder="1" applyAlignment="1" applyProtection="1">
      <alignment horizontal="center" vertical="center" wrapText="1"/>
      <protection locked="0"/>
    </xf>
    <xf numFmtId="0" fontId="18" fillId="0" borderId="169" xfId="0" applyFont="1" applyBorder="1" applyAlignment="1" applyProtection="1">
      <alignment horizontal="center" vertical="center" wrapText="1"/>
      <protection locked="0"/>
    </xf>
    <xf numFmtId="0" fontId="25" fillId="0" borderId="210" xfId="0" applyFont="1" applyBorder="1" applyAlignment="1" applyProtection="1">
      <alignment horizontal="center" vertical="center"/>
      <protection locked="0"/>
    </xf>
    <xf numFmtId="0" fontId="0" fillId="0" borderId="11" xfId="0" applyNumberFormat="1" applyBorder="1" applyAlignment="1" applyProtection="1">
      <alignment horizontal="center" vertical="center" shrinkToFit="1"/>
      <protection locked="0"/>
    </xf>
    <xf numFmtId="0" fontId="0" fillId="0" borderId="12" xfId="0" applyNumberFormat="1" applyBorder="1" applyAlignment="1" applyProtection="1">
      <alignment horizontal="center" vertical="center" shrinkToFit="1"/>
      <protection locked="0"/>
    </xf>
    <xf numFmtId="0" fontId="0" fillId="0" borderId="17" xfId="0" applyNumberFormat="1" applyBorder="1" applyAlignment="1" applyProtection="1">
      <alignment horizontal="center" vertical="center" shrinkToFit="1"/>
      <protection locked="0"/>
    </xf>
    <xf numFmtId="0" fontId="0" fillId="0" borderId="18" xfId="0" applyNumberFormat="1" applyBorder="1" applyAlignment="1" applyProtection="1">
      <alignment horizontal="center" vertical="center" shrinkToFit="1"/>
      <protection locked="0"/>
    </xf>
    <xf numFmtId="0" fontId="18" fillId="2" borderId="10" xfId="0" applyFont="1" applyFill="1" applyBorder="1" applyAlignment="1" applyProtection="1">
      <alignment horizontal="center" vertical="center" shrinkToFit="1"/>
      <protection locked="0"/>
    </xf>
    <xf numFmtId="0" fontId="24" fillId="2" borderId="11" xfId="0" applyFont="1" applyFill="1" applyBorder="1" applyAlignment="1" applyProtection="1">
      <alignment horizontal="center" vertical="center" shrinkToFit="1"/>
      <protection locked="0"/>
    </xf>
    <xf numFmtId="0" fontId="24" fillId="2" borderId="19" xfId="0" applyFont="1" applyFill="1" applyBorder="1" applyAlignment="1" applyProtection="1">
      <alignment horizontal="center" vertical="center" shrinkToFit="1"/>
      <protection locked="0"/>
    </xf>
    <xf numFmtId="0" fontId="24" fillId="2" borderId="17" xfId="0" applyFont="1" applyFill="1" applyBorder="1" applyAlignment="1" applyProtection="1">
      <alignment horizontal="center" vertical="center" shrinkToFit="1"/>
      <protection locked="0"/>
    </xf>
    <xf numFmtId="176" fontId="13" fillId="0" borderId="184" xfId="0" applyNumberFormat="1" applyFont="1" applyBorder="1" applyAlignment="1" applyProtection="1">
      <alignment horizontal="center" vertical="center"/>
      <protection locked="0"/>
    </xf>
    <xf numFmtId="176" fontId="13" fillId="0" borderId="185" xfId="0" applyNumberFormat="1" applyFont="1" applyBorder="1" applyAlignment="1" applyProtection="1">
      <alignment horizontal="center" vertical="center"/>
      <protection locked="0"/>
    </xf>
    <xf numFmtId="176" fontId="13" fillId="0" borderId="191" xfId="0" applyNumberFormat="1" applyFont="1" applyBorder="1" applyAlignment="1" applyProtection="1">
      <alignment horizontal="center" vertical="center"/>
      <protection locked="0"/>
    </xf>
    <xf numFmtId="176" fontId="13" fillId="0" borderId="195" xfId="0" applyNumberFormat="1" applyFont="1" applyBorder="1" applyAlignment="1" applyProtection="1">
      <alignment horizontal="center" vertical="center"/>
      <protection locked="0"/>
    </xf>
    <xf numFmtId="0" fontId="29" fillId="0" borderId="0" xfId="0" applyFont="1" applyAlignment="1" applyProtection="1">
      <alignment horizontal="left" vertical="center"/>
      <protection locked="0"/>
    </xf>
    <xf numFmtId="0" fontId="25" fillId="2" borderId="74" xfId="0" applyFont="1" applyFill="1" applyBorder="1" applyAlignment="1" applyProtection="1">
      <alignment horizontal="center" vertical="center" textRotation="255"/>
      <protection locked="0"/>
    </xf>
    <xf numFmtId="0" fontId="25" fillId="2" borderId="7" xfId="0" applyFont="1" applyFill="1" applyBorder="1" applyAlignment="1" applyProtection="1">
      <alignment horizontal="center" vertical="center" textRotation="255"/>
      <protection locked="0"/>
    </xf>
    <xf numFmtId="0" fontId="25" fillId="2" borderId="85" xfId="0" applyFont="1" applyFill="1" applyBorder="1" applyAlignment="1" applyProtection="1">
      <alignment horizontal="center" vertical="center" textRotation="255"/>
      <protection locked="0"/>
    </xf>
    <xf numFmtId="0" fontId="25" fillId="2" borderId="51" xfId="0" applyFont="1" applyFill="1" applyBorder="1" applyAlignment="1" applyProtection="1">
      <alignment horizontal="center" vertical="center" textRotation="255"/>
      <protection locked="0"/>
    </xf>
    <xf numFmtId="0" fontId="0" fillId="0" borderId="270" xfId="0" applyBorder="1" applyAlignment="1" applyProtection="1">
      <alignment horizontal="center" vertical="center"/>
      <protection locked="0"/>
    </xf>
    <xf numFmtId="0" fontId="0" fillId="0" borderId="195" xfId="0" applyBorder="1" applyAlignment="1" applyProtection="1">
      <alignment horizontal="center" vertical="center"/>
      <protection locked="0"/>
    </xf>
    <xf numFmtId="0" fontId="0" fillId="0" borderId="208" xfId="0" applyBorder="1" applyAlignment="1" applyProtection="1">
      <alignment horizontal="center" vertical="center"/>
      <protection locked="0"/>
    </xf>
    <xf numFmtId="0" fontId="0" fillId="0" borderId="197" xfId="0" applyBorder="1" applyAlignment="1" applyProtection="1">
      <alignment horizontal="center" vertical="center"/>
      <protection locked="0"/>
    </xf>
    <xf numFmtId="0" fontId="0" fillId="0" borderId="209" xfId="0" applyBorder="1" applyAlignment="1" applyProtection="1">
      <alignment horizontal="center" vertical="center"/>
      <protection locked="0"/>
    </xf>
    <xf numFmtId="0" fontId="9" fillId="4" borderId="21"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76" xfId="0" applyFont="1" applyFill="1" applyBorder="1" applyAlignment="1" applyProtection="1">
      <alignment horizontal="center" vertical="center" wrapText="1"/>
      <protection locked="0"/>
    </xf>
    <xf numFmtId="0" fontId="9" fillId="4" borderId="70" xfId="0" applyFont="1" applyFill="1" applyBorder="1" applyAlignment="1" applyProtection="1">
      <alignment horizontal="center" vertical="center" wrapText="1"/>
      <protection locked="0"/>
    </xf>
    <xf numFmtId="0" fontId="9" fillId="4" borderId="278" xfId="0" applyFont="1" applyFill="1" applyBorder="1" applyAlignment="1" applyProtection="1">
      <alignment horizontal="center" vertical="center" wrapText="1"/>
      <protection locked="0"/>
    </xf>
    <xf numFmtId="0" fontId="9" fillId="4" borderId="272" xfId="0" applyFont="1" applyFill="1" applyBorder="1" applyAlignment="1" applyProtection="1">
      <alignment horizontal="center" vertical="center" wrapText="1"/>
      <protection locked="0"/>
    </xf>
    <xf numFmtId="0" fontId="9" fillId="4" borderId="116" xfId="0" applyFont="1" applyFill="1" applyBorder="1" applyAlignment="1" applyProtection="1">
      <alignment horizontal="center" vertical="center" wrapText="1"/>
      <protection locked="0"/>
    </xf>
    <xf numFmtId="0" fontId="9" fillId="4" borderId="273" xfId="0" applyFont="1" applyFill="1" applyBorder="1" applyAlignment="1" applyProtection="1">
      <alignment horizontal="center" vertical="center" wrapText="1"/>
      <protection locked="0"/>
    </xf>
    <xf numFmtId="0" fontId="0" fillId="0" borderId="274" xfId="0" applyBorder="1" applyAlignment="1" applyProtection="1">
      <alignment horizontal="center" vertical="center"/>
      <protection locked="0"/>
    </xf>
    <xf numFmtId="0" fontId="0" fillId="0" borderId="193" xfId="0" applyBorder="1" applyAlignment="1" applyProtection="1">
      <alignment horizontal="center" vertical="center"/>
      <protection locked="0"/>
    </xf>
    <xf numFmtId="0" fontId="0" fillId="0" borderId="214" xfId="0" applyBorder="1" applyAlignment="1" applyProtection="1">
      <alignment horizontal="center" vertical="center"/>
      <protection locked="0"/>
    </xf>
    <xf numFmtId="176" fontId="13" fillId="0" borderId="188" xfId="0" applyNumberFormat="1" applyFont="1" applyBorder="1" applyAlignment="1" applyProtection="1">
      <alignment horizontal="center" vertical="center"/>
      <protection locked="0"/>
    </xf>
    <xf numFmtId="176" fontId="13" fillId="0" borderId="204" xfId="0" applyNumberFormat="1" applyFont="1" applyBorder="1" applyAlignment="1" applyProtection="1">
      <alignment horizontal="center" vertical="center"/>
      <protection locked="0"/>
    </xf>
    <xf numFmtId="0" fontId="0" fillId="0" borderId="205" xfId="0" applyBorder="1" applyAlignment="1" applyProtection="1">
      <alignment horizontal="center" vertical="center"/>
      <protection locked="0"/>
    </xf>
    <xf numFmtId="0" fontId="0" fillId="0" borderId="204" xfId="0" applyBorder="1" applyAlignment="1" applyProtection="1">
      <alignment horizontal="center" vertical="center"/>
      <protection locked="0"/>
    </xf>
    <xf numFmtId="0" fontId="18" fillId="0" borderId="206" xfId="0" applyFont="1" applyBorder="1" applyAlignment="1" applyProtection="1">
      <alignment horizontal="center" vertical="center" wrapText="1"/>
      <protection locked="0"/>
    </xf>
    <xf numFmtId="0" fontId="18" fillId="0" borderId="197" xfId="0" applyFont="1" applyBorder="1" applyAlignment="1" applyProtection="1">
      <alignment horizontal="center" vertical="center" wrapText="1"/>
      <protection locked="0"/>
    </xf>
    <xf numFmtId="0" fontId="18" fillId="0" borderId="225" xfId="0" applyFont="1" applyBorder="1" applyAlignment="1" applyProtection="1">
      <alignment horizontal="center" vertical="center" wrapText="1"/>
      <protection locked="0"/>
    </xf>
    <xf numFmtId="0" fontId="41" fillId="0" borderId="0" xfId="0" applyFont="1" applyAlignment="1" applyProtection="1">
      <alignment horizontal="left" vertical="center"/>
      <protection locked="0"/>
    </xf>
    <xf numFmtId="0" fontId="22" fillId="2" borderId="65" xfId="0" applyFont="1" applyFill="1" applyBorder="1" applyAlignment="1" applyProtection="1">
      <alignment horizontal="center" vertical="center"/>
      <protection locked="0"/>
    </xf>
    <xf numFmtId="0" fontId="22" fillId="2" borderId="60" xfId="0" applyFont="1" applyFill="1" applyBorder="1" applyAlignment="1" applyProtection="1">
      <alignment horizontal="center" vertical="center"/>
      <protection locked="0"/>
    </xf>
    <xf numFmtId="0" fontId="22" fillId="2" borderId="61" xfId="0" applyFont="1" applyFill="1" applyBorder="1" applyAlignment="1" applyProtection="1">
      <alignment horizontal="center" vertical="center"/>
      <protection locked="0"/>
    </xf>
    <xf numFmtId="0" fontId="22" fillId="2" borderId="59" xfId="0"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42" xfId="0" applyBorder="1" applyAlignment="1" applyProtection="1">
      <alignment horizontal="center" vertical="center"/>
      <protection locked="0"/>
    </xf>
    <xf numFmtId="0" fontId="0" fillId="0" borderId="281" xfId="0" applyBorder="1" applyAlignment="1" applyProtection="1">
      <alignment horizontal="center" vertical="center"/>
      <protection locked="0"/>
    </xf>
    <xf numFmtId="0" fontId="0" fillId="0" borderId="280" xfId="0" applyBorder="1" applyAlignment="1" applyProtection="1">
      <alignment horizontal="center" vertical="center"/>
      <protection locked="0"/>
    </xf>
    <xf numFmtId="0" fontId="22" fillId="0" borderId="88" xfId="0" applyFont="1" applyBorder="1" applyAlignment="1" applyProtection="1">
      <alignment horizontal="center" vertical="center"/>
      <protection locked="0"/>
    </xf>
    <xf numFmtId="0" fontId="0" fillId="0" borderId="212" xfId="0" applyBorder="1" applyAlignment="1" applyProtection="1">
      <alignment horizontal="center" vertical="center"/>
      <protection locked="0"/>
    </xf>
    <xf numFmtId="0" fontId="0" fillId="0" borderId="279" xfId="0" applyBorder="1" applyAlignment="1" applyProtection="1">
      <alignment horizontal="center" vertical="center"/>
      <protection locked="0"/>
    </xf>
    <xf numFmtId="0" fontId="114" fillId="0" borderId="29" xfId="0" applyFont="1" applyBorder="1" applyAlignment="1" applyProtection="1">
      <alignment horizontal="right" vertical="center"/>
      <protection locked="0"/>
    </xf>
    <xf numFmtId="0" fontId="114" fillId="0" borderId="30" xfId="0" applyFont="1" applyBorder="1" applyAlignment="1" applyProtection="1">
      <alignment horizontal="right" vertical="center"/>
      <protection locked="0"/>
    </xf>
    <xf numFmtId="0" fontId="114" fillId="0" borderId="1" xfId="0" applyFont="1" applyBorder="1" applyAlignment="1" applyProtection="1">
      <alignment horizontal="right" vertical="center"/>
      <protection locked="0"/>
    </xf>
    <xf numFmtId="0" fontId="114" fillId="0" borderId="27" xfId="0" applyFont="1" applyBorder="1" applyAlignment="1" applyProtection="1">
      <alignment horizontal="right"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282" xfId="0" applyBorder="1" applyAlignment="1" applyProtection="1">
      <alignment horizontal="center" vertical="center"/>
      <protection locked="0"/>
    </xf>
    <xf numFmtId="0" fontId="0" fillId="0" borderId="277" xfId="0"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25" fillId="0" borderId="28"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75" fillId="0" borderId="29" xfId="0" applyFont="1" applyBorder="1" applyAlignment="1" applyProtection="1">
      <alignment horizontal="center" vertical="center"/>
      <protection locked="0"/>
    </xf>
    <xf numFmtId="0" fontId="75" fillId="0" borderId="30" xfId="0" applyFont="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5" fillId="0" borderId="16" xfId="0" applyFont="1" applyBorder="1" applyAlignment="1" applyProtection="1">
      <alignment horizontal="center" vertical="center"/>
      <protection locked="0"/>
    </xf>
    <xf numFmtId="0" fontId="75" fillId="0" borderId="1" xfId="0" applyFont="1" applyBorder="1" applyAlignment="1" applyProtection="1">
      <alignment horizontal="center" vertical="center"/>
      <protection locked="0"/>
    </xf>
    <xf numFmtId="0" fontId="75" fillId="0" borderId="27" xfId="0" applyFont="1" applyBorder="1" applyAlignment="1" applyProtection="1">
      <alignment horizontal="center" vertical="center"/>
      <protection locked="0"/>
    </xf>
    <xf numFmtId="0" fontId="10" fillId="0" borderId="224" xfId="0" applyFont="1" applyBorder="1" applyAlignment="1" applyProtection="1">
      <alignment horizontal="left" vertical="center"/>
      <protection locked="0"/>
    </xf>
    <xf numFmtId="0" fontId="10" fillId="0" borderId="226" xfId="0" applyFont="1" applyBorder="1" applyAlignment="1" applyProtection="1">
      <alignment horizontal="left" vertical="center"/>
      <protection locked="0"/>
    </xf>
    <xf numFmtId="0" fontId="10" fillId="0" borderId="169" xfId="0" applyFont="1" applyFill="1" applyBorder="1" applyAlignment="1" applyProtection="1">
      <alignment horizontal="left" vertical="center"/>
      <protection locked="0"/>
    </xf>
    <xf numFmtId="0" fontId="10" fillId="0" borderId="170" xfId="0" applyFont="1" applyFill="1" applyBorder="1" applyAlignment="1" applyProtection="1">
      <alignment horizontal="left" vertical="center"/>
      <protection locked="0"/>
    </xf>
    <xf numFmtId="0" fontId="13" fillId="0" borderId="238" xfId="0" applyFont="1" applyBorder="1" applyAlignment="1" applyProtection="1">
      <alignment horizontal="left" vertical="center"/>
      <protection locked="0"/>
    </xf>
    <xf numFmtId="0" fontId="13" fillId="0" borderId="239" xfId="0" applyFont="1" applyBorder="1" applyAlignment="1" applyProtection="1">
      <alignment horizontal="left" vertical="center"/>
      <protection locked="0"/>
    </xf>
    <xf numFmtId="0" fontId="22" fillId="4" borderId="59" xfId="0" applyFont="1" applyFill="1" applyBorder="1" applyAlignment="1" applyProtection="1">
      <alignment horizontal="center" vertical="center"/>
      <protection locked="0"/>
    </xf>
    <xf numFmtId="0" fontId="22" fillId="4" borderId="60" xfId="0" applyFont="1" applyFill="1" applyBorder="1" applyAlignment="1" applyProtection="1">
      <alignment horizontal="center" vertical="center"/>
      <protection locked="0"/>
    </xf>
    <xf numFmtId="0" fontId="22" fillId="4" borderId="61" xfId="0" applyFont="1" applyFill="1" applyBorder="1" applyAlignment="1" applyProtection="1">
      <alignment horizontal="center" vertical="center"/>
      <protection locked="0"/>
    </xf>
    <xf numFmtId="0" fontId="13" fillId="0" borderId="224" xfId="0" applyFont="1" applyBorder="1" applyAlignment="1" applyProtection="1">
      <alignment horizontal="left" vertical="center"/>
      <protection locked="0"/>
    </xf>
    <xf numFmtId="0" fontId="13" fillId="0" borderId="226" xfId="0" applyFont="1" applyBorder="1" applyAlignment="1" applyProtection="1">
      <alignment horizontal="left" vertical="center"/>
      <protection locked="0"/>
    </xf>
    <xf numFmtId="0" fontId="13" fillId="0" borderId="171" xfId="0" applyFont="1" applyBorder="1" applyAlignment="1" applyProtection="1">
      <alignment horizontal="left" vertical="center"/>
      <protection locked="0"/>
    </xf>
    <xf numFmtId="0" fontId="13" fillId="0" borderId="172" xfId="0" applyFont="1" applyBorder="1" applyAlignment="1" applyProtection="1">
      <alignment horizontal="left" vertical="center"/>
      <protection locked="0"/>
    </xf>
    <xf numFmtId="0" fontId="22" fillId="4" borderId="57" xfId="0" applyFont="1" applyFill="1" applyBorder="1" applyAlignment="1" applyProtection="1">
      <alignment horizontal="center" vertical="center"/>
      <protection locked="0"/>
    </xf>
    <xf numFmtId="0" fontId="22" fillId="4" borderId="70" xfId="0" applyFont="1" applyFill="1" applyBorder="1" applyAlignment="1" applyProtection="1">
      <alignment horizontal="center" vertical="center"/>
      <protection locked="0"/>
    </xf>
    <xf numFmtId="0" fontId="22" fillId="4" borderId="58" xfId="0" applyFont="1" applyFill="1" applyBorder="1" applyAlignment="1" applyProtection="1">
      <alignment horizontal="center" vertical="center"/>
      <protection locked="0"/>
    </xf>
    <xf numFmtId="0" fontId="10" fillId="0" borderId="224" xfId="0" applyFont="1" applyBorder="1" applyAlignment="1" applyProtection="1">
      <alignment horizontal="left" vertical="center" wrapText="1"/>
      <protection locked="0"/>
    </xf>
    <xf numFmtId="0" fontId="13" fillId="0" borderId="169" xfId="0" applyFont="1" applyBorder="1" applyAlignment="1" applyProtection="1">
      <alignment horizontal="left" vertical="center"/>
      <protection locked="0"/>
    </xf>
    <xf numFmtId="0" fontId="13" fillId="0" borderId="170" xfId="0" applyFont="1" applyBorder="1" applyAlignment="1" applyProtection="1">
      <alignment horizontal="left" vertical="center"/>
      <protection locked="0"/>
    </xf>
    <xf numFmtId="0" fontId="10" fillId="0" borderId="169" xfId="0" applyFont="1" applyBorder="1" applyAlignment="1" applyProtection="1">
      <alignment horizontal="left" vertical="center"/>
      <protection locked="0"/>
    </xf>
    <xf numFmtId="0" fontId="10" fillId="0" borderId="170" xfId="0" applyFont="1" applyBorder="1" applyAlignment="1" applyProtection="1">
      <alignment horizontal="left" vertical="center"/>
      <protection locked="0"/>
    </xf>
    <xf numFmtId="0" fontId="13" fillId="0" borderId="210" xfId="0" applyFont="1" applyBorder="1" applyAlignment="1" applyProtection="1">
      <alignment horizontal="center" vertical="center"/>
      <protection locked="0"/>
    </xf>
    <xf numFmtId="0" fontId="13" fillId="0" borderId="229" xfId="0" applyFont="1" applyBorder="1" applyAlignment="1" applyProtection="1">
      <alignment horizontal="center" vertical="center"/>
      <protection locked="0"/>
    </xf>
    <xf numFmtId="49" fontId="13" fillId="0" borderId="210" xfId="0" applyNumberFormat="1" applyFont="1" applyBorder="1" applyAlignment="1" applyProtection="1">
      <alignment horizontal="center" vertical="center"/>
      <protection locked="0"/>
    </xf>
    <xf numFmtId="0" fontId="13" fillId="0" borderId="193" xfId="0" applyFont="1" applyBorder="1" applyAlignment="1" applyProtection="1">
      <alignment horizontal="center" vertical="center"/>
      <protection locked="0"/>
    </xf>
    <xf numFmtId="0" fontId="13" fillId="0" borderId="242" xfId="0" applyFont="1" applyBorder="1" applyAlignment="1" applyProtection="1">
      <alignment horizontal="center" vertical="center"/>
      <protection locked="0"/>
    </xf>
    <xf numFmtId="49" fontId="13" fillId="0" borderId="193" xfId="0" applyNumberFormat="1" applyFont="1" applyBorder="1" applyAlignment="1" applyProtection="1">
      <alignment horizontal="center" vertical="center"/>
      <protection locked="0"/>
    </xf>
    <xf numFmtId="0" fontId="22" fillId="4" borderId="87" xfId="0" applyFont="1" applyFill="1" applyBorder="1" applyAlignment="1" applyProtection="1">
      <alignment horizontal="center" vertical="center"/>
      <protection locked="0"/>
    </xf>
    <xf numFmtId="0" fontId="13" fillId="0" borderId="186" xfId="0" applyFont="1" applyBorder="1" applyAlignment="1" applyProtection="1">
      <alignment horizontal="center" vertical="center"/>
      <protection locked="0"/>
    </xf>
    <xf numFmtId="0" fontId="13" fillId="0" borderId="232" xfId="0" applyFont="1" applyBorder="1" applyAlignment="1" applyProtection="1">
      <alignment horizontal="center" vertical="center"/>
      <protection locked="0"/>
    </xf>
    <xf numFmtId="49" fontId="13" fillId="0" borderId="186" xfId="0" applyNumberFormat="1" applyFont="1" applyBorder="1" applyAlignment="1" applyProtection="1">
      <alignment horizontal="center" vertical="center"/>
      <protection locked="0"/>
    </xf>
    <xf numFmtId="0" fontId="22" fillId="0" borderId="170" xfId="0" applyFont="1" applyBorder="1" applyAlignment="1" applyProtection="1">
      <alignment horizontal="center" vertical="center"/>
      <protection locked="0"/>
    </xf>
    <xf numFmtId="0" fontId="13" fillId="0" borderId="238" xfId="0" applyFont="1" applyFill="1" applyBorder="1" applyAlignment="1" applyProtection="1">
      <alignment horizontal="left" vertical="center"/>
      <protection locked="0"/>
    </xf>
    <xf numFmtId="0" fontId="13" fillId="0" borderId="239" xfId="0" applyFont="1" applyFill="1" applyBorder="1" applyAlignment="1" applyProtection="1">
      <alignment horizontal="left" vertical="center"/>
      <protection locked="0"/>
    </xf>
    <xf numFmtId="0" fontId="13" fillId="0" borderId="169" xfId="0" applyFont="1" applyFill="1" applyBorder="1" applyAlignment="1" applyProtection="1">
      <alignment horizontal="left" vertical="center"/>
      <protection locked="0"/>
    </xf>
    <xf numFmtId="0" fontId="13" fillId="0" borderId="170" xfId="0" applyFont="1" applyFill="1" applyBorder="1" applyAlignment="1" applyProtection="1">
      <alignment horizontal="left" vertical="center"/>
      <protection locked="0"/>
    </xf>
    <xf numFmtId="0" fontId="22" fillId="4" borderId="51" xfId="0" applyFont="1" applyFill="1" applyBorder="1" applyAlignment="1" applyProtection="1">
      <alignment horizontal="center" vertical="center"/>
      <protection locked="0"/>
    </xf>
    <xf numFmtId="0" fontId="22" fillId="4" borderId="54" xfId="0" applyFont="1" applyFill="1" applyBorder="1" applyAlignment="1" applyProtection="1">
      <alignment horizontal="center" vertical="center"/>
      <protection locked="0"/>
    </xf>
    <xf numFmtId="0" fontId="22" fillId="4" borderId="50" xfId="0" applyFont="1" applyFill="1" applyBorder="1" applyAlignment="1" applyProtection="1">
      <alignment horizontal="center" vertical="center"/>
      <protection locked="0"/>
    </xf>
    <xf numFmtId="176" fontId="13" fillId="0" borderId="169" xfId="0" applyNumberFormat="1" applyFont="1" applyBorder="1" applyAlignment="1" applyProtection="1">
      <alignment horizontal="left" vertical="center"/>
      <protection locked="0"/>
    </xf>
    <xf numFmtId="176" fontId="13" fillId="0" borderId="170" xfId="0" applyNumberFormat="1" applyFont="1" applyBorder="1" applyAlignment="1" applyProtection="1">
      <alignment horizontal="left" vertical="center"/>
      <protection locked="0"/>
    </xf>
    <xf numFmtId="56" fontId="13" fillId="0" borderId="224" xfId="0" applyNumberFormat="1" applyFont="1" applyBorder="1" applyAlignment="1" applyProtection="1">
      <alignment horizontal="left" vertical="center"/>
      <protection locked="0"/>
    </xf>
    <xf numFmtId="56" fontId="13" fillId="0" borderId="226" xfId="0" applyNumberFormat="1" applyFont="1" applyBorder="1" applyAlignment="1" applyProtection="1">
      <alignment horizontal="left" vertical="center"/>
      <protection locked="0"/>
    </xf>
    <xf numFmtId="56" fontId="13" fillId="0" borderId="169" xfId="0" applyNumberFormat="1" applyFont="1" applyFill="1" applyBorder="1" applyAlignment="1" applyProtection="1">
      <alignment horizontal="left" vertical="center"/>
      <protection locked="0"/>
    </xf>
    <xf numFmtId="56" fontId="13" fillId="0" borderId="170" xfId="0" applyNumberFormat="1" applyFont="1" applyFill="1" applyBorder="1" applyAlignment="1" applyProtection="1">
      <alignment horizontal="left" vertical="center"/>
      <protection locked="0"/>
    </xf>
    <xf numFmtId="0" fontId="16" fillId="0" borderId="226" xfId="0" applyFont="1" applyBorder="1" applyAlignment="1" applyProtection="1">
      <alignment horizontal="center" vertical="center"/>
      <protection locked="0"/>
    </xf>
    <xf numFmtId="0" fontId="16" fillId="0" borderId="227" xfId="0" applyFont="1" applyBorder="1" applyAlignment="1" applyProtection="1">
      <alignment horizontal="center" vertical="center"/>
      <protection locked="0"/>
    </xf>
    <xf numFmtId="0" fontId="22" fillId="0" borderId="226" xfId="0" applyFont="1" applyBorder="1" applyAlignment="1" applyProtection="1">
      <alignment horizontal="center" vertical="center"/>
      <protection locked="0"/>
    </xf>
    <xf numFmtId="0" fontId="37" fillId="4" borderId="87" xfId="0" applyFont="1" applyFill="1" applyBorder="1" applyAlignment="1" applyProtection="1">
      <alignment horizontal="center" vertical="center"/>
      <protection locked="0"/>
    </xf>
    <xf numFmtId="0" fontId="37" fillId="4" borderId="59" xfId="0" applyFont="1" applyFill="1" applyBorder="1" applyAlignment="1" applyProtection="1">
      <alignment horizontal="center" vertical="center"/>
      <protection locked="0"/>
    </xf>
    <xf numFmtId="0" fontId="16" fillId="0" borderId="170" xfId="0" applyFont="1" applyBorder="1" applyAlignment="1" applyProtection="1">
      <alignment horizontal="center" vertical="center"/>
      <protection locked="0"/>
    </xf>
    <xf numFmtId="0" fontId="16" fillId="0" borderId="230" xfId="0" applyFont="1" applyBorder="1" applyAlignment="1" applyProtection="1">
      <alignment horizontal="center" vertical="center"/>
      <protection locked="0"/>
    </xf>
    <xf numFmtId="38" fontId="16" fillId="0" borderId="170" xfId="1" applyFont="1" applyBorder="1" applyAlignment="1" applyProtection="1">
      <alignment horizontal="center" vertical="center" shrinkToFit="1"/>
      <protection locked="0"/>
    </xf>
    <xf numFmtId="38" fontId="16" fillId="0" borderId="230" xfId="1" applyFont="1" applyBorder="1" applyAlignment="1" applyProtection="1">
      <alignment horizontal="center" vertical="center" shrinkToFit="1"/>
      <protection locked="0"/>
    </xf>
    <xf numFmtId="0" fontId="37" fillId="4" borderId="86" xfId="0" applyFont="1" applyFill="1" applyBorder="1" applyAlignment="1" applyProtection="1">
      <alignment horizontal="center" vertical="center"/>
      <protection locked="0"/>
    </xf>
    <xf numFmtId="0" fontId="37" fillId="4" borderId="57" xfId="0" applyFont="1" applyFill="1" applyBorder="1" applyAlignment="1" applyProtection="1">
      <alignment horizontal="center" vertical="center"/>
      <protection locked="0"/>
    </xf>
    <xf numFmtId="0" fontId="22" fillId="4" borderId="86" xfId="0" applyFont="1" applyFill="1" applyBorder="1" applyAlignment="1" applyProtection="1">
      <alignment horizontal="center" vertical="center"/>
      <protection locked="0"/>
    </xf>
    <xf numFmtId="0" fontId="13" fillId="0" borderId="235" xfId="0" applyFont="1" applyBorder="1" applyAlignment="1" applyProtection="1">
      <alignment horizontal="center" vertical="center"/>
      <protection locked="0"/>
    </xf>
    <xf numFmtId="0" fontId="13" fillId="0" borderId="236" xfId="0" applyFont="1" applyBorder="1" applyAlignment="1" applyProtection="1">
      <alignment horizontal="center" vertical="center"/>
      <protection locked="0"/>
    </xf>
    <xf numFmtId="49" fontId="13" fillId="0" borderId="235" xfId="0" applyNumberFormat="1" applyFont="1" applyBorder="1" applyAlignment="1" applyProtection="1">
      <alignment horizontal="center" vertical="center"/>
      <protection locked="0"/>
    </xf>
    <xf numFmtId="0" fontId="16" fillId="0" borderId="172" xfId="0" applyFont="1" applyBorder="1" applyAlignment="1" applyProtection="1">
      <alignment horizontal="center" vertical="center"/>
      <protection locked="0"/>
    </xf>
    <xf numFmtId="0" fontId="16" fillId="0" borderId="233" xfId="0" applyFont="1" applyBorder="1" applyAlignment="1" applyProtection="1">
      <alignment horizontal="center" vertical="center"/>
      <protection locked="0"/>
    </xf>
    <xf numFmtId="0" fontId="22" fillId="0" borderId="172" xfId="0" applyFont="1" applyBorder="1" applyAlignment="1" applyProtection="1">
      <alignment horizontal="center" vertical="center"/>
      <protection locked="0"/>
    </xf>
    <xf numFmtId="0" fontId="16" fillId="0" borderId="186" xfId="0" applyFont="1" applyBorder="1" applyAlignment="1" applyProtection="1">
      <alignment horizontal="center" vertical="center"/>
      <protection locked="0"/>
    </xf>
    <xf numFmtId="0" fontId="13" fillId="0" borderId="247" xfId="0" applyFont="1" applyBorder="1" applyAlignment="1" applyProtection="1">
      <alignment horizontal="center" vertical="center"/>
      <protection locked="0"/>
    </xf>
    <xf numFmtId="0" fontId="13" fillId="0" borderId="184" xfId="0" applyFont="1" applyBorder="1" applyAlignment="1" applyProtection="1">
      <alignment horizontal="center" vertical="center"/>
      <protection locked="0"/>
    </xf>
    <xf numFmtId="0" fontId="16" fillId="0" borderId="239" xfId="0" applyFont="1" applyBorder="1" applyAlignment="1" applyProtection="1">
      <alignment horizontal="center" vertical="center"/>
      <protection locked="0"/>
    </xf>
    <xf numFmtId="0" fontId="16" fillId="0" borderId="240" xfId="0" applyFont="1" applyBorder="1" applyAlignment="1" applyProtection="1">
      <alignment horizontal="center" vertical="center"/>
      <protection locked="0"/>
    </xf>
    <xf numFmtId="0" fontId="22" fillId="0" borderId="239" xfId="0" applyFont="1" applyBorder="1" applyAlignment="1" applyProtection="1">
      <alignment horizontal="center" vertical="center"/>
      <protection locked="0"/>
    </xf>
    <xf numFmtId="0" fontId="38" fillId="4" borderId="49" xfId="0" applyFont="1" applyFill="1" applyBorder="1" applyAlignment="1" applyProtection="1">
      <alignment horizontal="center" vertical="center"/>
      <protection locked="0"/>
    </xf>
    <xf numFmtId="0" fontId="38" fillId="4" borderId="51" xfId="0" applyFont="1" applyFill="1" applyBorder="1" applyAlignment="1" applyProtection="1">
      <alignment horizontal="center" vertical="center"/>
      <protection locked="0"/>
    </xf>
    <xf numFmtId="0" fontId="22" fillId="4" borderId="49" xfId="0" applyFont="1" applyFill="1" applyBorder="1" applyAlignment="1" applyProtection="1">
      <alignment horizontal="center" vertical="center"/>
      <protection locked="0"/>
    </xf>
    <xf numFmtId="0" fontId="13" fillId="0" borderId="246" xfId="0" applyFont="1" applyBorder="1" applyAlignment="1" applyProtection="1">
      <alignment horizontal="center" vertical="center"/>
      <protection locked="0"/>
    </xf>
    <xf numFmtId="0" fontId="13" fillId="0" borderId="198" xfId="0" applyFont="1" applyBorder="1" applyAlignment="1" applyProtection="1">
      <alignment horizontal="center" vertical="center"/>
      <protection locked="0"/>
    </xf>
    <xf numFmtId="0" fontId="13" fillId="0" borderId="249" xfId="0" applyFont="1" applyBorder="1" applyAlignment="1" applyProtection="1">
      <alignment horizontal="center" vertical="center"/>
      <protection locked="0"/>
    </xf>
    <xf numFmtId="0" fontId="13" fillId="0" borderId="190" xfId="0" applyFont="1" applyBorder="1" applyAlignment="1" applyProtection="1">
      <alignment horizontal="center" vertical="center"/>
      <protection locked="0"/>
    </xf>
    <xf numFmtId="0" fontId="13" fillId="0" borderId="248" xfId="0" applyFont="1" applyBorder="1" applyAlignment="1" applyProtection="1">
      <alignment horizontal="center" vertical="center"/>
      <protection locked="0"/>
    </xf>
    <xf numFmtId="0" fontId="13" fillId="0" borderId="237" xfId="0" applyFont="1" applyBorder="1" applyAlignment="1" applyProtection="1">
      <alignment horizontal="center" vertical="center"/>
      <protection locked="0"/>
    </xf>
    <xf numFmtId="0" fontId="34" fillId="0" borderId="328" xfId="2" applyBorder="1" applyAlignment="1" applyProtection="1">
      <alignment horizontal="center" vertical="center" shrinkToFit="1"/>
      <protection locked="0"/>
    </xf>
    <xf numFmtId="0" fontId="34" fillId="2" borderId="325" xfId="2" applyFill="1" applyBorder="1" applyAlignment="1" applyProtection="1">
      <alignment horizontal="center" vertical="center" shrinkToFit="1"/>
      <protection locked="0"/>
    </xf>
    <xf numFmtId="0" fontId="34" fillId="2" borderId="329" xfId="2" applyFill="1" applyBorder="1" applyAlignment="1" applyProtection="1">
      <alignment horizontal="center" vertical="center" shrinkToFit="1"/>
      <protection locked="0"/>
    </xf>
    <xf numFmtId="0" fontId="34" fillId="0" borderId="327" xfId="2" applyBorder="1" applyAlignment="1" applyProtection="1">
      <alignment horizontal="center" vertical="center" shrinkToFit="1"/>
      <protection locked="0"/>
    </xf>
    <xf numFmtId="0" fontId="34" fillId="0" borderId="333" xfId="2" applyBorder="1" applyAlignment="1" applyProtection="1">
      <alignment horizontal="center" vertical="center" shrinkToFit="1"/>
      <protection locked="0"/>
    </xf>
    <xf numFmtId="0" fontId="40" fillId="3" borderId="44" xfId="2" applyFont="1" applyFill="1" applyBorder="1" applyAlignment="1" applyProtection="1">
      <alignment horizontal="center" vertical="center" wrapText="1"/>
      <protection locked="0"/>
    </xf>
    <xf numFmtId="0" fontId="40" fillId="3" borderId="43" xfId="2" applyFont="1" applyFill="1" applyBorder="1" applyAlignment="1" applyProtection="1">
      <alignment horizontal="center" vertical="center" wrapText="1"/>
      <protection locked="0"/>
    </xf>
    <xf numFmtId="0" fontId="40" fillId="3" borderId="57" xfId="2" applyFont="1" applyFill="1" applyBorder="1" applyAlignment="1" applyProtection="1">
      <alignment horizontal="center" vertical="center" wrapText="1"/>
      <protection locked="0"/>
    </xf>
    <xf numFmtId="0" fontId="40" fillId="3" borderId="58" xfId="2" applyFont="1" applyFill="1" applyBorder="1" applyAlignment="1" applyProtection="1">
      <alignment horizontal="center" vertical="center" wrapText="1"/>
      <protection locked="0"/>
    </xf>
    <xf numFmtId="0" fontId="40" fillId="3" borderId="29" xfId="2" applyFont="1" applyFill="1" applyBorder="1" applyAlignment="1" applyProtection="1">
      <alignment horizontal="center" vertical="center"/>
      <protection locked="0"/>
    </xf>
    <xf numFmtId="0" fontId="40" fillId="3" borderId="30" xfId="2" applyFont="1" applyFill="1" applyBorder="1" applyAlignment="1" applyProtection="1">
      <alignment horizontal="center" vertical="center"/>
      <protection locked="0"/>
    </xf>
    <xf numFmtId="0" fontId="40" fillId="3" borderId="57" xfId="2" applyFont="1" applyFill="1" applyBorder="1" applyAlignment="1" applyProtection="1">
      <alignment horizontal="center" vertical="center"/>
      <protection locked="0"/>
    </xf>
    <xf numFmtId="0" fontId="40" fillId="3" borderId="70" xfId="2" applyFont="1" applyFill="1" applyBorder="1" applyAlignment="1" applyProtection="1">
      <alignment horizontal="center" vertical="center"/>
      <protection locked="0"/>
    </xf>
    <xf numFmtId="0" fontId="40" fillId="3" borderId="71" xfId="2" applyFont="1" applyFill="1" applyBorder="1" applyAlignment="1" applyProtection="1">
      <alignment horizontal="center" vertical="center"/>
      <protection locked="0"/>
    </xf>
    <xf numFmtId="0" fontId="34" fillId="0" borderId="324" xfId="2" applyBorder="1" applyAlignment="1" applyProtection="1">
      <alignment horizontal="center" vertical="center" shrinkToFit="1"/>
      <protection locked="0"/>
    </xf>
    <xf numFmtId="0" fontId="34" fillId="0" borderId="177" xfId="2" applyBorder="1" applyAlignment="1" applyProtection="1">
      <alignment horizontal="center" vertical="center" shrinkToFit="1"/>
      <protection locked="0"/>
    </xf>
    <xf numFmtId="0" fontId="34" fillId="0" borderId="6" xfId="2" applyBorder="1" applyAlignment="1" applyProtection="1">
      <alignment horizontal="center" vertical="center" shrinkToFit="1"/>
      <protection locked="0"/>
    </xf>
    <xf numFmtId="0" fontId="8" fillId="0" borderId="67" xfId="2" applyFont="1" applyBorder="1" applyAlignment="1" applyProtection="1">
      <alignment horizontal="center" vertical="center" shrinkToFit="1"/>
      <protection locked="0"/>
    </xf>
    <xf numFmtId="0" fontId="8" fillId="0" borderId="7" xfId="2" applyFont="1" applyBorder="1" applyAlignment="1" applyProtection="1">
      <alignment horizontal="left" vertical="center"/>
      <protection locked="0"/>
    </xf>
    <xf numFmtId="0" fontId="8" fillId="0" borderId="6" xfId="2" applyFont="1" applyBorder="1" applyAlignment="1" applyProtection="1">
      <alignment horizontal="left" vertical="center"/>
      <protection locked="0"/>
    </xf>
    <xf numFmtId="0" fontId="8" fillId="0" borderId="326" xfId="2" applyFont="1" applyBorder="1" applyAlignment="1" applyProtection="1">
      <alignment horizontal="left" vertical="center" shrinkToFit="1"/>
      <protection locked="0"/>
    </xf>
    <xf numFmtId="0" fontId="8" fillId="0" borderId="6" xfId="2" applyFont="1" applyBorder="1" applyAlignment="1" applyProtection="1">
      <alignment horizontal="left" vertical="center" shrinkToFit="1"/>
      <protection locked="0"/>
    </xf>
    <xf numFmtId="0" fontId="8" fillId="0" borderId="284" xfId="2" applyFont="1" applyBorder="1" applyAlignment="1" applyProtection="1">
      <alignment horizontal="left" vertical="center" shrinkToFit="1"/>
      <protection locked="0"/>
    </xf>
    <xf numFmtId="0" fontId="39" fillId="0" borderId="6" xfId="2" applyFont="1" applyBorder="1" applyAlignment="1" applyProtection="1">
      <alignment horizontal="center" vertical="center"/>
      <protection locked="0"/>
    </xf>
    <xf numFmtId="0" fontId="40" fillId="3" borderId="28" xfId="2" applyFont="1" applyFill="1" applyBorder="1" applyAlignment="1" applyProtection="1">
      <alignment horizontal="center" vertical="center" wrapText="1"/>
      <protection locked="0"/>
    </xf>
    <xf numFmtId="0" fontId="40" fillId="3" borderId="76" xfId="2" applyFont="1" applyFill="1" applyBorder="1" applyAlignment="1" applyProtection="1">
      <alignment horizontal="center" vertical="center" wrapText="1"/>
      <protection locked="0"/>
    </xf>
    <xf numFmtId="0" fontId="34" fillId="0" borderId="332" xfId="2" applyBorder="1" applyAlignment="1" applyProtection="1">
      <alignment horizontal="center" vertical="center" shrinkToFit="1"/>
      <protection locked="0"/>
    </xf>
    <xf numFmtId="0" fontId="8" fillId="0" borderId="320" xfId="2" applyFont="1" applyBorder="1" applyAlignment="1" applyProtection="1">
      <alignment horizontal="left" vertical="center" shrinkToFit="1"/>
      <protection locked="0"/>
    </xf>
    <xf numFmtId="0" fontId="8" fillId="0" borderId="321" xfId="2" applyFont="1" applyBorder="1" applyAlignment="1" applyProtection="1">
      <alignment horizontal="left" vertical="center" shrinkToFit="1"/>
      <protection locked="0"/>
    </xf>
    <xf numFmtId="0" fontId="34" fillId="0" borderId="322" xfId="2" applyBorder="1" applyAlignment="1" applyProtection="1">
      <alignment horizontal="left" vertical="center" shrinkToFit="1"/>
      <protection locked="0"/>
    </xf>
    <xf numFmtId="0" fontId="34" fillId="0" borderId="321" xfId="2" applyBorder="1" applyAlignment="1" applyProtection="1">
      <alignment horizontal="left" vertical="center" shrinkToFit="1"/>
      <protection locked="0"/>
    </xf>
    <xf numFmtId="0" fontId="34" fillId="0" borderId="323" xfId="2" applyBorder="1" applyAlignment="1" applyProtection="1">
      <alignment horizontal="left" vertical="center" shrinkToFit="1"/>
      <protection locked="0"/>
    </xf>
    <xf numFmtId="0" fontId="38" fillId="3" borderId="10" xfId="0" applyFont="1" applyFill="1" applyBorder="1" applyAlignment="1" applyProtection="1">
      <alignment horizontal="center" vertical="center"/>
      <protection locked="0"/>
    </xf>
    <xf numFmtId="0" fontId="38" fillId="3" borderId="11" xfId="0" applyFont="1" applyFill="1" applyBorder="1" applyAlignment="1" applyProtection="1">
      <alignment horizontal="center" vertical="center"/>
      <protection locked="0"/>
    </xf>
    <xf numFmtId="0" fontId="38" fillId="3" borderId="13" xfId="0" applyFont="1" applyFill="1" applyBorder="1" applyAlignment="1" applyProtection="1">
      <alignment horizontal="center" vertical="center"/>
      <protection locked="0"/>
    </xf>
    <xf numFmtId="0" fontId="38" fillId="3" borderId="57" xfId="0" applyFont="1" applyFill="1" applyBorder="1" applyAlignment="1" applyProtection="1">
      <alignment horizontal="center" vertical="center"/>
      <protection locked="0"/>
    </xf>
    <xf numFmtId="0" fontId="38" fillId="3" borderId="70" xfId="0" applyFont="1" applyFill="1" applyBorder="1" applyAlignment="1" applyProtection="1">
      <alignment horizontal="center" vertical="center"/>
      <protection locked="0"/>
    </xf>
    <xf numFmtId="0" fontId="38" fillId="3" borderId="71" xfId="0" applyFont="1" applyFill="1" applyBorder="1" applyAlignment="1" applyProtection="1">
      <alignment horizontal="center" vertical="center"/>
      <protection locked="0"/>
    </xf>
    <xf numFmtId="38" fontId="36" fillId="0" borderId="321" xfId="1"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83" fillId="0" borderId="7" xfId="2" applyFont="1" applyBorder="1" applyAlignment="1" applyProtection="1">
      <alignment horizontal="left" vertical="center" wrapText="1"/>
      <protection locked="0"/>
    </xf>
    <xf numFmtId="0" fontId="36" fillId="0" borderId="67" xfId="0" applyFont="1" applyBorder="1" applyAlignment="1" applyProtection="1">
      <alignment horizontal="left" vertical="center"/>
      <protection locked="0"/>
    </xf>
    <xf numFmtId="0" fontId="8" fillId="0" borderId="320" xfId="2" applyFont="1" applyBorder="1" applyAlignment="1" applyProtection="1">
      <alignment horizontal="left" vertical="center"/>
      <protection locked="0"/>
    </xf>
    <xf numFmtId="0" fontId="8" fillId="0" borderId="321" xfId="2" applyFont="1" applyBorder="1" applyAlignment="1" applyProtection="1">
      <alignment horizontal="left" vertical="center"/>
      <protection locked="0"/>
    </xf>
    <xf numFmtId="0" fontId="8" fillId="0" borderId="7" xfId="2" applyFont="1" applyBorder="1" applyAlignment="1" applyProtection="1">
      <alignment horizontal="center" vertical="center" wrapText="1"/>
      <protection locked="0"/>
    </xf>
    <xf numFmtId="0" fontId="8" fillId="0" borderId="6" xfId="2" applyFont="1" applyBorder="1" applyAlignment="1" applyProtection="1">
      <alignment horizontal="center" vertical="center"/>
      <protection locked="0"/>
    </xf>
    <xf numFmtId="0" fontId="8" fillId="0" borderId="7" xfId="2" applyFont="1" applyBorder="1" applyAlignment="1" applyProtection="1">
      <alignment horizontal="center" vertical="center"/>
      <protection locked="0"/>
    </xf>
    <xf numFmtId="0" fontId="17" fillId="3" borderId="10" xfId="2" applyFont="1" applyFill="1" applyBorder="1" applyAlignment="1" applyProtection="1">
      <alignment horizontal="center" vertical="center"/>
      <protection locked="0"/>
    </xf>
    <xf numFmtId="0" fontId="17" fillId="3" borderId="11" xfId="2" applyFont="1" applyFill="1" applyBorder="1" applyAlignment="1" applyProtection="1">
      <alignment horizontal="center" vertical="center"/>
      <protection locked="0"/>
    </xf>
    <xf numFmtId="0" fontId="17" fillId="3" borderId="12" xfId="2" applyFont="1" applyFill="1" applyBorder="1" applyAlignment="1" applyProtection="1">
      <alignment horizontal="center" vertical="center"/>
      <protection locked="0"/>
    </xf>
    <xf numFmtId="0" fontId="17" fillId="3" borderId="57" xfId="2" applyFont="1" applyFill="1" applyBorder="1" applyAlignment="1" applyProtection="1">
      <alignment horizontal="center" vertical="center"/>
      <protection locked="0"/>
    </xf>
    <xf numFmtId="0" fontId="17" fillId="3" borderId="70" xfId="2" applyFont="1" applyFill="1" applyBorder="1" applyAlignment="1" applyProtection="1">
      <alignment horizontal="center" vertical="center"/>
      <protection locked="0"/>
    </xf>
    <xf numFmtId="0" fontId="17" fillId="3" borderId="58" xfId="2" applyFont="1" applyFill="1" applyBorder="1" applyAlignment="1" applyProtection="1">
      <alignment horizontal="center" vertical="center"/>
      <protection locked="0"/>
    </xf>
    <xf numFmtId="0" fontId="8" fillId="0" borderId="7" xfId="2" applyFont="1" applyBorder="1" applyAlignment="1" applyProtection="1">
      <alignment horizontal="left" vertical="center" wrapText="1"/>
      <protection locked="0"/>
    </xf>
    <xf numFmtId="0" fontId="8" fillId="0" borderId="6" xfId="2" applyFont="1" applyBorder="1" applyAlignment="1" applyProtection="1">
      <alignment horizontal="left" vertical="center" wrapText="1"/>
      <protection locked="0"/>
    </xf>
    <xf numFmtId="0" fontId="36" fillId="0" borderId="6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top"/>
      <protection locked="0"/>
    </xf>
    <xf numFmtId="0" fontId="16" fillId="0" borderId="28" xfId="0" applyFont="1" applyBorder="1" applyAlignment="1" applyProtection="1">
      <alignment horizontal="left" vertical="top" wrapText="1"/>
      <protection locked="0"/>
    </xf>
    <xf numFmtId="0" fontId="16" fillId="0" borderId="29"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30" fillId="0" borderId="9" xfId="0" applyFont="1" applyBorder="1" applyAlignment="1" applyProtection="1">
      <alignment horizontal="center" vertical="center" shrinkToFit="1"/>
      <protection locked="0"/>
    </xf>
    <xf numFmtId="0" fontId="30" fillId="0" borderId="0"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1"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14" fontId="0" fillId="0" borderId="0" xfId="0" applyNumberFormat="1" applyBorder="1" applyAlignment="1" applyProtection="1">
      <alignment horizontal="center" vertical="center" shrinkToFit="1"/>
      <protection locked="0"/>
    </xf>
    <xf numFmtId="14" fontId="10" fillId="0" borderId="0" xfId="0" applyNumberFormat="1" applyFont="1" applyBorder="1" applyAlignment="1" applyProtection="1">
      <alignment horizontal="center" vertical="center" shrinkToFit="1"/>
      <protection locked="0"/>
    </xf>
    <xf numFmtId="0" fontId="100" fillId="0" borderId="0" xfId="0" applyFont="1" applyFill="1" applyBorder="1" applyAlignment="1" applyProtection="1">
      <alignment horizontal="left" vertical="center" wrapText="1" shrinkToFit="1"/>
      <protection locked="0"/>
    </xf>
    <xf numFmtId="0" fontId="8" fillId="0" borderId="51" xfId="2" applyFont="1" applyBorder="1" applyAlignment="1" applyProtection="1">
      <alignment horizontal="left" vertical="center"/>
      <protection locked="0"/>
    </xf>
    <xf numFmtId="0" fontId="8" fillId="0" borderId="54" xfId="2" applyFont="1" applyBorder="1" applyAlignment="1" applyProtection="1">
      <alignment horizontal="left" vertical="center"/>
      <protection locked="0"/>
    </xf>
    <xf numFmtId="0" fontId="34" fillId="0" borderId="56" xfId="2" applyBorder="1" applyAlignment="1">
      <alignment horizontal="center" vertical="center"/>
    </xf>
    <xf numFmtId="0" fontId="34" fillId="0" borderId="53" xfId="2" applyBorder="1" applyAlignment="1">
      <alignment horizontal="center" vertical="center"/>
    </xf>
    <xf numFmtId="0" fontId="8" fillId="0" borderId="330" xfId="2" applyFont="1" applyBorder="1" applyAlignment="1" applyProtection="1">
      <alignment horizontal="left" vertical="center" shrinkToFit="1"/>
      <protection locked="0"/>
    </xf>
    <xf numFmtId="0" fontId="8" fillId="0" borderId="54" xfId="2" applyFont="1" applyBorder="1" applyAlignment="1" applyProtection="1">
      <alignment horizontal="left" vertical="center" shrinkToFit="1"/>
      <protection locked="0"/>
    </xf>
    <xf numFmtId="0" fontId="8" fillId="0" borderId="331" xfId="2" applyFont="1" applyBorder="1" applyAlignment="1" applyProtection="1">
      <alignment horizontal="left" vertical="center" shrinkToFit="1"/>
      <protection locked="0"/>
    </xf>
    <xf numFmtId="0" fontId="8" fillId="0" borderId="322" xfId="2" applyFont="1" applyBorder="1" applyAlignment="1" applyProtection="1">
      <alignment horizontal="left" vertical="center" shrinkToFit="1"/>
      <protection locked="0"/>
    </xf>
    <xf numFmtId="0" fontId="8" fillId="0" borderId="323" xfId="2" applyFont="1" applyBorder="1" applyAlignment="1" applyProtection="1">
      <alignment horizontal="left" vertical="center" shrinkToFit="1"/>
      <protection locked="0"/>
    </xf>
    <xf numFmtId="0" fontId="36" fillId="0" borderId="54" xfId="0" applyFont="1" applyBorder="1" applyAlignment="1" applyProtection="1">
      <alignment horizontal="center" vertical="center"/>
      <protection locked="0"/>
    </xf>
    <xf numFmtId="38" fontId="36" fillId="0" borderId="321" xfId="1" applyFont="1" applyBorder="1" applyAlignment="1" applyProtection="1">
      <alignment horizontal="center" vertical="center" shrinkToFit="1"/>
      <protection locked="0"/>
    </xf>
    <xf numFmtId="0" fontId="8" fillId="0" borderId="6" xfId="2"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protection locked="0"/>
    </xf>
    <xf numFmtId="0" fontId="0" fillId="2" borderId="21"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18" fillId="2" borderId="10"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18" fillId="2" borderId="19" xfId="0" applyFont="1" applyFill="1" applyBorder="1" applyAlignment="1" applyProtection="1">
      <alignment horizontal="center" vertical="center" wrapText="1"/>
      <protection locked="0"/>
    </xf>
    <xf numFmtId="0" fontId="18" fillId="2" borderId="17" xfId="0" applyFont="1" applyFill="1" applyBorder="1" applyAlignment="1" applyProtection="1">
      <alignment horizontal="center" vertical="center" wrapText="1"/>
      <protection locked="0"/>
    </xf>
    <xf numFmtId="0" fontId="18" fillId="2" borderId="18" xfId="0" applyFont="1" applyFill="1" applyBorder="1" applyAlignment="1" applyProtection="1">
      <alignment horizontal="center" vertical="center" wrapText="1"/>
      <protection locked="0"/>
    </xf>
    <xf numFmtId="0" fontId="10" fillId="0" borderId="0" xfId="0" applyFont="1" applyBorder="1" applyAlignment="1" applyProtection="1">
      <alignment horizontal="center"/>
      <protection locked="0"/>
    </xf>
    <xf numFmtId="0" fontId="22" fillId="0" borderId="0" xfId="0" applyFont="1" applyFill="1" applyBorder="1" applyAlignment="1" applyProtection="1">
      <alignment horizontal="left" vertical="center" shrinkToFit="1"/>
      <protection locked="0"/>
    </xf>
    <xf numFmtId="0" fontId="22" fillId="0" borderId="0" xfId="0"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0" fontId="0" fillId="0" borderId="17" xfId="0" applyFill="1" applyBorder="1" applyAlignment="1" applyProtection="1">
      <alignment horizontal="left" vertical="center" shrinkToFit="1"/>
      <protection locked="0"/>
    </xf>
    <xf numFmtId="0" fontId="22" fillId="0" borderId="17"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2" borderId="31" xfId="0" applyFill="1" applyBorder="1" applyAlignment="1" applyProtection="1">
      <alignment horizontal="center" vertical="center" shrinkToFit="1"/>
      <protection locked="0"/>
    </xf>
    <xf numFmtId="0" fontId="0" fillId="2" borderId="32" xfId="0" applyFill="1" applyBorder="1" applyAlignment="1" applyProtection="1">
      <alignment horizontal="center" vertical="center" shrinkToFit="1"/>
      <protection locked="0"/>
    </xf>
    <xf numFmtId="0" fontId="0" fillId="2" borderId="33"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2" borderId="18" xfId="0"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2" borderId="23" xfId="0" applyFill="1" applyBorder="1" applyAlignment="1" applyProtection="1">
      <alignment horizontal="center" vertical="center"/>
      <protection locked="0"/>
    </xf>
    <xf numFmtId="0" fontId="0" fillId="0" borderId="258" xfId="0" applyNumberFormat="1" applyBorder="1" applyAlignment="1" applyProtection="1">
      <alignment horizontal="center" vertical="center" shrinkToFit="1"/>
      <protection locked="0"/>
    </xf>
    <xf numFmtId="0" fontId="0" fillId="0" borderId="259" xfId="0" applyNumberFormat="1" applyBorder="1" applyAlignment="1" applyProtection="1">
      <alignment horizontal="center" vertical="center" shrinkToFit="1"/>
      <protection locked="0"/>
    </xf>
    <xf numFmtId="0" fontId="0" fillId="0" borderId="260" xfId="0" applyNumberFormat="1" applyBorder="1" applyAlignment="1" applyProtection="1">
      <alignment horizontal="center" vertical="center" shrinkToFit="1"/>
      <protection locked="0"/>
    </xf>
    <xf numFmtId="0" fontId="0" fillId="0" borderId="185" xfId="0" applyNumberFormat="1" applyBorder="1" applyAlignment="1" applyProtection="1">
      <alignment horizontal="center" vertical="center" shrinkToFit="1"/>
      <protection locked="0"/>
    </xf>
    <xf numFmtId="0" fontId="0" fillId="0" borderId="186" xfId="0" applyNumberFormat="1" applyBorder="1" applyAlignment="1" applyProtection="1">
      <alignment horizontal="center" vertical="center" shrinkToFit="1"/>
      <protection locked="0"/>
    </xf>
    <xf numFmtId="0" fontId="0" fillId="0" borderId="253" xfId="0" applyNumberFormat="1" applyBorder="1" applyAlignment="1" applyProtection="1">
      <alignment horizontal="center" vertical="center" shrinkToFit="1"/>
      <protection locked="0"/>
    </xf>
    <xf numFmtId="49" fontId="0" fillId="0" borderId="185" xfId="0" applyNumberFormat="1" applyBorder="1" applyAlignment="1" applyProtection="1">
      <alignment horizontal="center" vertical="center" shrinkToFit="1"/>
      <protection locked="0"/>
    </xf>
    <xf numFmtId="49" fontId="0" fillId="0" borderId="185" xfId="0" applyNumberFormat="1" applyFill="1" applyBorder="1" applyAlignment="1" applyProtection="1">
      <alignment horizontal="center" vertical="center" shrinkToFit="1"/>
      <protection locked="0"/>
    </xf>
    <xf numFmtId="0" fontId="0" fillId="0" borderId="186" xfId="0" applyNumberFormat="1" applyFill="1" applyBorder="1" applyAlignment="1" applyProtection="1">
      <alignment horizontal="center" vertical="center" shrinkToFit="1"/>
      <protection locked="0"/>
    </xf>
    <xf numFmtId="0" fontId="0" fillId="0" borderId="253" xfId="0" applyNumberFormat="1" applyFill="1" applyBorder="1" applyAlignment="1" applyProtection="1">
      <alignment horizontal="center" vertical="center" shrinkToFit="1"/>
      <protection locked="0"/>
    </xf>
    <xf numFmtId="0" fontId="0" fillId="0" borderId="204" xfId="0" applyNumberFormat="1" applyFill="1" applyBorder="1" applyAlignment="1" applyProtection="1">
      <alignment horizontal="center" vertical="center" shrinkToFit="1"/>
      <protection locked="0"/>
    </xf>
    <xf numFmtId="0" fontId="0" fillId="0" borderId="245" xfId="0" applyNumberFormat="1" applyFill="1" applyBorder="1" applyAlignment="1" applyProtection="1">
      <alignment horizontal="center" vertical="center" shrinkToFit="1"/>
      <protection locked="0"/>
    </xf>
    <xf numFmtId="0" fontId="0" fillId="0" borderId="261" xfId="0" applyNumberFormat="1" applyFill="1"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19" xfId="0" applyFill="1" applyBorder="1" applyAlignment="1" applyProtection="1">
      <alignment horizontal="right" vertical="center"/>
      <protection locked="0"/>
    </xf>
    <xf numFmtId="0" fontId="0" fillId="0" borderId="17" xfId="0" applyFill="1" applyBorder="1" applyAlignment="1" applyProtection="1">
      <alignment horizontal="right" vertical="center"/>
      <protection locked="0"/>
    </xf>
    <xf numFmtId="0" fontId="22" fillId="0" borderId="11" xfId="0" applyNumberFormat="1" applyFont="1" applyFill="1" applyBorder="1" applyAlignment="1" applyProtection="1">
      <alignment horizontal="center" vertical="center" shrinkToFit="1"/>
      <protection locked="0"/>
    </xf>
    <xf numFmtId="14" fontId="0" fillId="0" borderId="11" xfId="0" applyNumberFormat="1" applyFill="1" applyBorder="1" applyAlignment="1" applyProtection="1">
      <alignment horizontal="left" vertical="center" shrinkToFit="1"/>
      <protection locked="0"/>
    </xf>
    <xf numFmtId="14" fontId="0" fillId="0" borderId="13" xfId="0" applyNumberFormat="1" applyFill="1" applyBorder="1" applyAlignment="1" applyProtection="1">
      <alignment horizontal="left" vertical="center" shrinkToFit="1"/>
      <protection locked="0"/>
    </xf>
    <xf numFmtId="0" fontId="0" fillId="0" borderId="17"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7" xfId="0"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2" fillId="0" borderId="17" xfId="0" applyFont="1" applyFill="1" applyBorder="1" applyAlignment="1" applyProtection="1">
      <alignment horizontal="left" vertical="center" shrinkToFit="1"/>
      <protection locked="0"/>
    </xf>
    <xf numFmtId="49" fontId="22" fillId="0" borderId="17" xfId="0" applyNumberFormat="1" applyFont="1" applyFill="1" applyBorder="1" applyAlignment="1" applyProtection="1">
      <alignment horizontal="center" vertical="center"/>
      <protection locked="0"/>
    </xf>
    <xf numFmtId="0" fontId="22" fillId="0" borderId="17" xfId="0" applyNumberFormat="1" applyFont="1" applyFill="1" applyBorder="1" applyAlignment="1" applyProtection="1">
      <alignment horizontal="center" vertical="center"/>
      <protection locked="0"/>
    </xf>
    <xf numFmtId="0" fontId="0" fillId="0" borderId="0" xfId="0" applyBorder="1" applyAlignment="1" applyProtection="1">
      <alignment horizontal="left" vertical="center" shrinkToFit="1"/>
      <protection locked="0"/>
    </xf>
    <xf numFmtId="0" fontId="0" fillId="0" borderId="0" xfId="0" applyBorder="1" applyAlignment="1" applyProtection="1">
      <alignment horizontal="right" vertical="center" shrinkToFit="1"/>
      <protection locked="0"/>
    </xf>
    <xf numFmtId="49" fontId="0" fillId="0" borderId="0" xfId="0" applyNumberFormat="1" applyBorder="1" applyAlignment="1" applyProtection="1">
      <alignment horizontal="center" vertical="center" shrinkToFit="1"/>
      <protection locked="0"/>
    </xf>
    <xf numFmtId="0" fontId="0" fillId="0" borderId="192" xfId="0" applyBorder="1" applyAlignment="1" applyProtection="1">
      <alignment horizontal="center" vertical="center"/>
      <protection locked="0"/>
    </xf>
    <xf numFmtId="0" fontId="0" fillId="0" borderId="287" xfId="0" applyBorder="1" applyAlignment="1" applyProtection="1">
      <alignment horizontal="center" vertical="center"/>
      <protection locked="0"/>
    </xf>
    <xf numFmtId="0" fontId="0" fillId="0" borderId="2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119" fillId="0" borderId="23" xfId="0" applyFont="1" applyFill="1" applyBorder="1" applyAlignment="1" applyProtection="1">
      <alignment horizontal="center" vertical="center"/>
      <protection locked="0"/>
    </xf>
    <xf numFmtId="0" fontId="118" fillId="0" borderId="23" xfId="0" applyFont="1" applyFill="1" applyBorder="1" applyAlignment="1" applyProtection="1">
      <alignment horizontal="center" vertical="center" shrinkToFit="1"/>
      <protection locked="0"/>
    </xf>
    <xf numFmtId="0" fontId="85" fillId="0" borderId="0" xfId="0" applyFont="1" applyAlignment="1" applyProtection="1">
      <alignment horizontal="left" vertical="center"/>
      <protection locked="0"/>
    </xf>
    <xf numFmtId="0" fontId="0" fillId="0" borderId="0" xfId="0" applyFill="1" applyBorder="1" applyAlignment="1" applyProtection="1">
      <alignment horizontal="right" vertical="center" shrinkToFit="1"/>
      <protection locked="0"/>
    </xf>
    <xf numFmtId="0" fontId="0" fillId="0" borderId="0"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24" fillId="0" borderId="0"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2" borderId="21" xfId="0" applyFill="1" applyBorder="1" applyAlignment="1" applyProtection="1">
      <alignment horizontal="center" vertical="center" wrapText="1" shrinkToFit="1"/>
      <protection locked="0"/>
    </xf>
    <xf numFmtId="0" fontId="0" fillId="2" borderId="26"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35" xfId="0" applyFill="1" applyBorder="1" applyAlignment="1" applyProtection="1">
      <alignment horizontal="center" vertical="center" shrinkToFit="1"/>
      <protection locked="0"/>
    </xf>
    <xf numFmtId="0" fontId="0" fillId="0" borderId="0" xfId="0" applyFill="1" applyBorder="1" applyAlignment="1" applyProtection="1">
      <alignment horizontal="left" vertical="center" shrinkToFit="1"/>
      <protection locked="0"/>
    </xf>
    <xf numFmtId="0" fontId="22" fillId="0" borderId="0" xfId="0" applyNumberFormat="1" applyFont="1" applyFill="1" applyBorder="1" applyAlignment="1" applyProtection="1">
      <alignment horizontal="center" vertical="center"/>
      <protection locked="0"/>
    </xf>
    <xf numFmtId="0" fontId="0" fillId="0" borderId="17" xfId="0" applyFill="1" applyBorder="1" applyAlignment="1" applyProtection="1">
      <alignment horizontal="right" vertical="center" shrinkToFit="1"/>
      <protection locked="0"/>
    </xf>
    <xf numFmtId="49" fontId="0" fillId="0" borderId="0" xfId="0" applyNumberForma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locked="0"/>
    </xf>
    <xf numFmtId="14" fontId="22" fillId="0" borderId="11" xfId="0" applyNumberFormat="1" applyFont="1" applyFill="1" applyBorder="1" applyAlignment="1" applyProtection="1">
      <alignment horizontal="center" vertical="center" shrinkToFit="1"/>
      <protection locked="0"/>
    </xf>
    <xf numFmtId="14" fontId="0" fillId="0" borderId="11" xfId="0" applyNumberFormat="1" applyFill="1" applyBorder="1" applyAlignment="1" applyProtection="1">
      <alignment horizontal="center" vertical="center" shrinkToFit="1"/>
      <protection locked="0"/>
    </xf>
    <xf numFmtId="0" fontId="24" fillId="0" borderId="0" xfId="0" applyFont="1" applyBorder="1" applyAlignment="1" applyProtection="1">
      <alignment horizontal="right" vertical="center" wrapText="1"/>
      <protection locked="0"/>
    </xf>
    <xf numFmtId="0" fontId="0" fillId="2" borderId="28" xfId="0"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shrinkToFit="1"/>
      <protection locked="0"/>
    </xf>
    <xf numFmtId="0" fontId="0" fillId="2" borderId="43" xfId="0" applyFill="1" applyBorder="1" applyAlignment="1" applyProtection="1">
      <alignment horizontal="center" vertical="center" shrinkToFit="1"/>
      <protection locked="0"/>
    </xf>
    <xf numFmtId="0" fontId="13" fillId="4" borderId="23" xfId="0" applyFont="1" applyFill="1" applyBorder="1" applyAlignment="1" applyProtection="1">
      <alignment horizontal="center" vertical="center" wrapText="1" shrinkToFit="1"/>
      <protection locked="0"/>
    </xf>
    <xf numFmtId="0" fontId="13" fillId="4" borderId="23" xfId="0" applyFont="1" applyFill="1" applyBorder="1" applyAlignment="1" applyProtection="1">
      <alignment horizontal="center" vertical="center" shrinkToFit="1"/>
      <protection locked="0"/>
    </xf>
    <xf numFmtId="0" fontId="13" fillId="0" borderId="167" xfId="0" applyFont="1" applyBorder="1" applyAlignment="1" applyProtection="1">
      <alignment horizontal="center" vertical="center" wrapText="1"/>
      <protection locked="0"/>
    </xf>
    <xf numFmtId="0" fontId="13" fillId="0" borderId="263" xfId="0" applyFont="1" applyBorder="1" applyAlignment="1" applyProtection="1">
      <alignment horizontal="center" vertical="center" wrapText="1"/>
      <protection locked="0"/>
    </xf>
    <xf numFmtId="0" fontId="13" fillId="0" borderId="170" xfId="0" applyFont="1" applyBorder="1" applyAlignment="1" applyProtection="1">
      <alignment horizontal="center" vertical="center" wrapText="1"/>
      <protection locked="0"/>
    </xf>
    <xf numFmtId="0" fontId="13" fillId="0" borderId="247" xfId="0" applyFont="1" applyBorder="1" applyAlignment="1" applyProtection="1">
      <alignment horizontal="center" vertical="center" wrapText="1"/>
      <protection locked="0"/>
    </xf>
    <xf numFmtId="0" fontId="0" fillId="2" borderId="44" xfId="0" applyFill="1" applyBorder="1" applyAlignment="1" applyProtection="1">
      <alignment horizontal="center" vertical="center" shrinkToFit="1"/>
      <protection locked="0"/>
    </xf>
    <xf numFmtId="14" fontId="0" fillId="0" borderId="44" xfId="0" applyNumberFormat="1" applyBorder="1" applyAlignment="1" applyProtection="1">
      <alignment horizontal="center" vertical="center" shrinkToFit="1"/>
      <protection locked="0"/>
    </xf>
    <xf numFmtId="14" fontId="0" fillId="0" borderId="29" xfId="0" applyNumberFormat="1" applyBorder="1" applyAlignment="1" applyProtection="1">
      <alignment horizontal="center" vertical="center" shrinkToFit="1"/>
      <protection locked="0"/>
    </xf>
    <xf numFmtId="14" fontId="0" fillId="0" borderId="19" xfId="0" applyNumberFormat="1" applyBorder="1" applyAlignment="1" applyProtection="1">
      <alignment horizontal="center" vertical="center" shrinkToFit="1"/>
      <protection locked="0"/>
    </xf>
    <xf numFmtId="14" fontId="0" fillId="0" borderId="17" xfId="0" applyNumberFormat="1" applyBorder="1" applyAlignment="1" applyProtection="1">
      <alignment horizontal="center" vertical="center" shrinkToFit="1"/>
      <protection locked="0"/>
    </xf>
    <xf numFmtId="14" fontId="0" fillId="0" borderId="30" xfId="0" applyNumberFormat="1" applyBorder="1" applyAlignment="1" applyProtection="1">
      <alignment horizontal="center" vertical="center" shrinkToFit="1"/>
      <protection locked="0"/>
    </xf>
    <xf numFmtId="14" fontId="0" fillId="0" borderId="20" xfId="0" applyNumberFormat="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0" borderId="258" xfId="0" applyBorder="1" applyAlignment="1" applyProtection="1">
      <alignment horizontal="left" vertical="center" shrinkToFit="1"/>
      <protection locked="0"/>
    </xf>
    <xf numFmtId="0" fontId="0" fillId="0" borderId="259" xfId="0" applyBorder="1" applyAlignment="1" applyProtection="1">
      <alignment horizontal="left" vertical="center" shrinkToFit="1"/>
      <protection locked="0"/>
    </xf>
    <xf numFmtId="0" fontId="0" fillId="0" borderId="260" xfId="0" applyBorder="1" applyAlignment="1" applyProtection="1">
      <alignment horizontal="left" vertical="center" shrinkToFit="1"/>
      <protection locked="0"/>
    </xf>
    <xf numFmtId="0" fontId="0" fillId="0" borderId="207" xfId="0" applyBorder="1" applyAlignment="1" applyProtection="1">
      <alignment horizontal="left" vertical="center" shrinkToFit="1"/>
      <protection locked="0"/>
    </xf>
    <xf numFmtId="0" fontId="0" fillId="0" borderId="211" xfId="0" applyBorder="1" applyAlignment="1" applyProtection="1">
      <alignment horizontal="left" vertical="center" shrinkToFit="1"/>
      <protection locked="0"/>
    </xf>
    <xf numFmtId="0" fontId="0" fillId="0" borderId="256" xfId="0" applyBorder="1" applyAlignment="1" applyProtection="1">
      <alignment horizontal="left" vertical="center" shrinkToFit="1"/>
      <protection locked="0"/>
    </xf>
    <xf numFmtId="0" fontId="0" fillId="0" borderId="258" xfId="0" applyBorder="1" applyAlignment="1" applyProtection="1">
      <alignment horizontal="center" vertical="center"/>
      <protection locked="0"/>
    </xf>
    <xf numFmtId="0" fontId="0" fillId="0" borderId="259" xfId="0" applyBorder="1" applyAlignment="1" applyProtection="1">
      <alignment horizontal="center" vertical="center"/>
      <protection locked="0"/>
    </xf>
    <xf numFmtId="0" fontId="0" fillId="0" borderId="262" xfId="0" applyBorder="1" applyAlignment="1" applyProtection="1">
      <alignment horizontal="center" vertical="center"/>
      <protection locked="0"/>
    </xf>
    <xf numFmtId="0" fontId="0" fillId="0" borderId="207" xfId="0" applyBorder="1" applyAlignment="1" applyProtection="1">
      <alignment horizontal="center" vertical="center"/>
      <protection locked="0"/>
    </xf>
    <xf numFmtId="0" fontId="0" fillId="0" borderId="211" xfId="0" applyBorder="1" applyAlignment="1" applyProtection="1">
      <alignment horizontal="center" vertical="center"/>
      <protection locked="0"/>
    </xf>
    <xf numFmtId="0" fontId="0" fillId="0" borderId="17" xfId="0" applyBorder="1" applyAlignment="1" applyProtection="1">
      <alignment horizontal="right" vertical="center" shrinkToFit="1"/>
      <protection locked="0"/>
    </xf>
    <xf numFmtId="0" fontId="25" fillId="4" borderId="23" xfId="0" applyFont="1" applyFill="1" applyBorder="1" applyAlignment="1" applyProtection="1">
      <alignment horizontal="center" vertical="center"/>
      <protection locked="0"/>
    </xf>
    <xf numFmtId="0" fontId="13" fillId="4" borderId="23" xfId="0" applyFont="1" applyFill="1" applyBorder="1" applyAlignment="1" applyProtection="1">
      <alignment horizontal="center" vertical="center" wrapText="1"/>
      <protection locked="0"/>
    </xf>
    <xf numFmtId="0" fontId="13" fillId="0" borderId="166" xfId="0" applyFont="1" applyBorder="1" applyAlignment="1" applyProtection="1">
      <alignment horizontal="center" vertical="center" wrapText="1"/>
      <protection locked="0"/>
    </xf>
    <xf numFmtId="0" fontId="13" fillId="0" borderId="169" xfId="0" applyFont="1" applyBorder="1" applyAlignment="1" applyProtection="1">
      <alignment horizontal="center" vertical="center" wrapText="1"/>
      <protection locked="0"/>
    </xf>
    <xf numFmtId="0" fontId="24" fillId="0" borderId="167" xfId="0" applyFont="1" applyBorder="1" applyAlignment="1" applyProtection="1">
      <alignment horizontal="center" vertical="center" wrapText="1"/>
      <protection locked="0"/>
    </xf>
    <xf numFmtId="0" fontId="24" fillId="0" borderId="170" xfId="0" applyFont="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42" xfId="0" applyFill="1" applyBorder="1" applyAlignment="1" applyProtection="1">
      <alignment horizontal="center" vertical="center" shrinkToFit="1"/>
      <protection locked="0"/>
    </xf>
    <xf numFmtId="0" fontId="13" fillId="4" borderId="10"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13" fillId="0" borderId="244" xfId="0" applyFont="1" applyBorder="1" applyAlignment="1" applyProtection="1">
      <alignment horizontal="center" vertical="center" wrapText="1"/>
      <protection locked="0"/>
    </xf>
    <xf numFmtId="0" fontId="13" fillId="0" borderId="286" xfId="0" applyFont="1" applyBorder="1" applyAlignment="1" applyProtection="1">
      <alignment horizontal="center" vertical="center" wrapText="1"/>
      <protection locked="0"/>
    </xf>
    <xf numFmtId="0" fontId="13" fillId="0" borderId="259" xfId="0" applyFont="1" applyBorder="1" applyAlignment="1" applyProtection="1">
      <alignment horizontal="center" vertical="center" wrapText="1"/>
      <protection locked="0"/>
    </xf>
    <xf numFmtId="0" fontId="13" fillId="0" borderId="285" xfId="0" applyFont="1" applyBorder="1" applyAlignment="1" applyProtection="1">
      <alignment horizontal="center" vertical="center" wrapText="1"/>
      <protection locked="0"/>
    </xf>
    <xf numFmtId="0" fontId="0" fillId="0" borderId="0" xfId="0" applyAlignment="1" applyProtection="1">
      <alignment horizontal="center" vertical="center" shrinkToFit="1"/>
      <protection locked="0"/>
    </xf>
    <xf numFmtId="0" fontId="0" fillId="0" borderId="0" xfId="0" applyAlignment="1" applyProtection="1">
      <alignment horizontal="left" vertical="center" shrinkToFit="1"/>
      <protection locked="0"/>
    </xf>
    <xf numFmtId="0" fontId="44" fillId="0" borderId="0" xfId="0" applyFont="1" applyAlignment="1" applyProtection="1">
      <alignment horizontal="left" vertical="center" wrapText="1"/>
      <protection locked="0"/>
    </xf>
    <xf numFmtId="0" fontId="44" fillId="0" borderId="0" xfId="0" applyFont="1" applyAlignment="1" applyProtection="1">
      <alignment horizontal="left" vertical="center"/>
      <protection locked="0"/>
    </xf>
    <xf numFmtId="0" fontId="22" fillId="0" borderId="0" xfId="0" applyFont="1" applyBorder="1" applyAlignment="1" applyProtection="1">
      <alignment horizontal="left" vertical="center" wrapText="1"/>
      <protection locked="0"/>
    </xf>
    <xf numFmtId="0" fontId="22"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wrapText="1"/>
      <protection locked="0"/>
    </xf>
    <xf numFmtId="0" fontId="22" fillId="0" borderId="0" xfId="0" applyFont="1" applyAlignment="1" applyProtection="1">
      <alignment horizontal="left" vertical="center"/>
      <protection locked="0"/>
    </xf>
    <xf numFmtId="0" fontId="18" fillId="0" borderId="0" xfId="0" applyFont="1" applyAlignment="1" applyProtection="1">
      <alignment horizontal="center" vertical="center" wrapText="1" shrinkToFit="1"/>
      <protection locked="0"/>
    </xf>
    <xf numFmtId="0" fontId="113" fillId="0" borderId="0" xfId="0" applyFont="1" applyAlignment="1" applyProtection="1">
      <alignment horizontal="left" vertical="top" wrapText="1"/>
      <protection locked="0"/>
    </xf>
    <xf numFmtId="0" fontId="0" fillId="0" borderId="0" xfId="0" applyAlignment="1" applyProtection="1">
      <alignment horizontal="left" vertical="center" wrapText="1"/>
      <protection locked="0"/>
    </xf>
    <xf numFmtId="0" fontId="24" fillId="0" borderId="244" xfId="0" applyFont="1" applyBorder="1" applyAlignment="1" applyProtection="1">
      <alignment horizontal="center" vertical="center" wrapText="1"/>
      <protection locked="0"/>
    </xf>
    <xf numFmtId="0" fontId="13" fillId="0" borderId="250" xfId="0" applyFont="1" applyBorder="1" applyAlignment="1" applyProtection="1">
      <alignment horizontal="center" vertical="center" wrapText="1"/>
      <protection locked="0"/>
    </xf>
    <xf numFmtId="0" fontId="13" fillId="0" borderId="243" xfId="0" applyFont="1" applyBorder="1" applyAlignment="1" applyProtection="1">
      <alignment horizontal="center" vertical="center" wrapText="1"/>
      <protection locked="0"/>
    </xf>
    <xf numFmtId="0" fontId="26" fillId="0" borderId="10"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2" borderId="7"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86" fillId="0" borderId="23" xfId="0" applyFont="1" applyBorder="1" applyAlignment="1" applyProtection="1">
      <alignment horizontal="left" vertical="top" shrinkToFit="1"/>
      <protection locked="0"/>
    </xf>
    <xf numFmtId="0" fontId="18" fillId="0" borderId="17" xfId="0" applyFont="1" applyFill="1" applyBorder="1" applyAlignment="1" applyProtection="1">
      <alignment horizontal="center" vertical="center"/>
      <protection locked="0"/>
    </xf>
    <xf numFmtId="0" fontId="18" fillId="0" borderId="17" xfId="0" applyFont="1" applyFill="1" applyBorder="1" applyAlignment="1" applyProtection="1">
      <alignment horizontal="left" vertical="center" shrinkToFit="1"/>
      <protection locked="0"/>
    </xf>
    <xf numFmtId="0" fontId="18" fillId="2" borderId="19" xfId="0" applyFont="1" applyFill="1" applyBorder="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0" fillId="0" borderId="6" xfId="0" applyFill="1" applyBorder="1" applyAlignment="1" applyProtection="1">
      <alignment horizontal="center" vertical="center" shrinkToFit="1"/>
      <protection locked="0"/>
    </xf>
    <xf numFmtId="0" fontId="0" fillId="0" borderId="8" xfId="0" applyFill="1" applyBorder="1" applyAlignment="1" applyProtection="1">
      <alignment horizontal="center" vertical="center" shrinkToFit="1"/>
      <protection locked="0"/>
    </xf>
    <xf numFmtId="0" fontId="0" fillId="0" borderId="7" xfId="0" applyFill="1" applyBorder="1" applyAlignment="1" applyProtection="1">
      <alignment horizontal="right" vertical="top"/>
      <protection locked="0"/>
    </xf>
    <xf numFmtId="0" fontId="0" fillId="0" borderId="6" xfId="0" applyFill="1" applyBorder="1" applyAlignment="1" applyProtection="1">
      <alignment horizontal="right" vertical="top"/>
      <protection locked="0"/>
    </xf>
    <xf numFmtId="0" fontId="0" fillId="0" borderId="8" xfId="0" applyFill="1" applyBorder="1" applyAlignment="1" applyProtection="1">
      <alignment horizontal="right" vertical="top"/>
      <protection locked="0"/>
    </xf>
    <xf numFmtId="0" fontId="45" fillId="0" borderId="6" xfId="0" applyFont="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10" fillId="0" borderId="1"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14" fontId="0" fillId="0" borderId="6" xfId="0" applyNumberForma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14" fontId="0" fillId="0" borderId="8" xfId="0" applyNumberFormat="1" applyBorder="1" applyAlignment="1" applyProtection="1">
      <alignment horizontal="center" vertical="center" shrinkToFit="1"/>
      <protection locked="0"/>
    </xf>
    <xf numFmtId="0" fontId="10" fillId="0" borderId="0"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77" fillId="0" borderId="29" xfId="0" applyFont="1" applyBorder="1" applyAlignment="1" applyProtection="1">
      <alignment horizontal="left" vertical="center" wrapText="1"/>
      <protection locked="0"/>
    </xf>
    <xf numFmtId="0" fontId="77" fillId="0" borderId="30" xfId="0" applyFont="1" applyBorder="1" applyAlignment="1" applyProtection="1">
      <alignment horizontal="left" vertical="center" wrapText="1"/>
      <protection locked="0"/>
    </xf>
    <xf numFmtId="0" fontId="77" fillId="0" borderId="0" xfId="0" applyFont="1" applyBorder="1" applyAlignment="1" applyProtection="1">
      <alignment horizontal="left" vertical="center" wrapText="1"/>
      <protection locked="0"/>
    </xf>
    <xf numFmtId="0" fontId="77" fillId="0" borderId="16" xfId="0" applyFont="1" applyBorder="1" applyAlignment="1" applyProtection="1">
      <alignment horizontal="left" vertical="center" wrapText="1"/>
      <protection locked="0"/>
    </xf>
    <xf numFmtId="14" fontId="0" fillId="0" borderId="6" xfId="0" applyNumberFormat="1" applyBorder="1" applyAlignment="1" applyProtection="1">
      <alignment horizontal="left" vertical="center" shrinkToFit="1"/>
      <protection locked="0"/>
    </xf>
    <xf numFmtId="14" fontId="0" fillId="0" borderId="8" xfId="0" applyNumberFormat="1" applyBorder="1" applyAlignment="1" applyProtection="1">
      <alignment horizontal="left" vertical="center" shrinkToFit="1"/>
      <protection locked="0"/>
    </xf>
    <xf numFmtId="0" fontId="24" fillId="0" borderId="0" xfId="0" applyFont="1" applyAlignment="1" applyProtection="1">
      <alignment horizontal="center" vertical="center" wrapText="1"/>
      <protection locked="0"/>
    </xf>
    <xf numFmtId="0" fontId="0" fillId="0" borderId="7" xfId="0" applyFill="1" applyBorder="1" applyAlignment="1" applyProtection="1">
      <alignment horizontal="left" vertical="center" shrinkToFit="1"/>
      <protection locked="0"/>
    </xf>
    <xf numFmtId="0" fontId="0" fillId="0" borderId="6" xfId="0" applyFill="1" applyBorder="1" applyAlignment="1" applyProtection="1">
      <alignment horizontal="left" vertical="center" shrinkToFit="1"/>
      <protection locked="0"/>
    </xf>
    <xf numFmtId="0" fontId="0" fillId="0" borderId="8" xfId="0" applyFill="1" applyBorder="1" applyAlignment="1" applyProtection="1">
      <alignment horizontal="left" vertical="center" shrinkToFit="1"/>
      <protection locked="0"/>
    </xf>
    <xf numFmtId="0" fontId="79" fillId="0" borderId="6" xfId="0" applyFont="1" applyBorder="1" applyAlignment="1" applyProtection="1">
      <alignment horizontal="left" vertical="center" shrinkToFit="1"/>
      <protection locked="0"/>
    </xf>
    <xf numFmtId="0" fontId="80" fillId="0" borderId="6"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01" fillId="0" borderId="28" xfId="0" applyFont="1" applyBorder="1" applyAlignment="1" applyProtection="1">
      <alignment horizontal="center" vertical="center" wrapText="1"/>
      <protection locked="0"/>
    </xf>
    <xf numFmtId="0" fontId="107" fillId="0" borderId="29" xfId="0" applyFont="1" applyBorder="1" applyAlignment="1" applyProtection="1">
      <alignment horizontal="center" vertical="center"/>
      <protection locked="0"/>
    </xf>
    <xf numFmtId="0" fontId="107" fillId="0" borderId="30" xfId="0" applyFont="1" applyBorder="1" applyAlignment="1" applyProtection="1">
      <alignment horizontal="center" vertical="center"/>
      <protection locked="0"/>
    </xf>
    <xf numFmtId="0" fontId="107" fillId="0" borderId="26" xfId="0" applyFont="1" applyBorder="1" applyAlignment="1" applyProtection="1">
      <alignment horizontal="center" vertical="center"/>
      <protection locked="0"/>
    </xf>
    <xf numFmtId="0" fontId="107" fillId="0" borderId="1" xfId="0" applyFont="1" applyBorder="1" applyAlignment="1" applyProtection="1">
      <alignment horizontal="center" vertical="center"/>
      <protection locked="0"/>
    </xf>
    <xf numFmtId="0" fontId="107" fillId="0" borderId="27" xfId="0" applyFont="1" applyBorder="1" applyAlignment="1" applyProtection="1">
      <alignment horizontal="center" vertical="center"/>
      <protection locked="0"/>
    </xf>
    <xf numFmtId="0" fontId="0" fillId="0" borderId="23" xfId="0"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7" xfId="0" applyBorder="1" applyAlignment="1" applyProtection="1">
      <alignment horizontal="center" vertical="center" shrinkToFit="1"/>
      <protection locked="0"/>
    </xf>
    <xf numFmtId="0" fontId="26" fillId="0" borderId="23" xfId="0" applyFont="1" applyBorder="1" applyAlignment="1" applyProtection="1">
      <alignment horizontal="left" vertical="top" shrinkToFit="1"/>
      <protection locked="0"/>
    </xf>
    <xf numFmtId="0" fontId="0" fillId="0" borderId="23" xfId="0" applyBorder="1" applyAlignment="1" applyProtection="1">
      <alignment horizontal="left" vertical="top" shrinkToFit="1"/>
      <protection locked="0"/>
    </xf>
    <xf numFmtId="0" fontId="0" fillId="0" borderId="1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131" fillId="0" borderId="11" xfId="0" applyFont="1" applyBorder="1" applyAlignment="1" applyProtection="1">
      <alignment horizontal="center" vertical="center"/>
      <protection locked="0"/>
    </xf>
    <xf numFmtId="0" fontId="131" fillId="0" borderId="17" xfId="0" applyFont="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5" fillId="0" borderId="6" xfId="0" applyFont="1" applyBorder="1" applyAlignment="1" applyProtection="1">
      <alignment horizontal="center" vertical="center"/>
      <protection locked="0"/>
    </xf>
    <xf numFmtId="0" fontId="55" fillId="0" borderId="10" xfId="0" applyFont="1" applyBorder="1" applyAlignment="1" applyProtection="1">
      <alignment horizontal="center" vertical="center"/>
      <protection locked="0"/>
    </xf>
    <xf numFmtId="0" fontId="55" fillId="0" borderId="12"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5" fillId="0" borderId="7" xfId="0" applyFont="1" applyBorder="1" applyAlignment="1" applyProtection="1">
      <alignment horizontal="center" vertical="center"/>
      <protection locked="0"/>
    </xf>
    <xf numFmtId="0" fontId="55" fillId="0" borderId="8" xfId="0" applyFont="1" applyBorder="1" applyAlignment="1" applyProtection="1">
      <alignment horizontal="center" vertical="center"/>
      <protection locked="0"/>
    </xf>
    <xf numFmtId="0" fontId="84" fillId="0" borderId="23" xfId="0" applyFont="1" applyBorder="1" applyAlignment="1" applyProtection="1">
      <alignment horizontal="center" vertical="center"/>
      <protection locked="0"/>
    </xf>
    <xf numFmtId="0" fontId="84" fillId="0" borderId="7"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84" fillId="0" borderId="6"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56" fillId="0" borderId="11" xfId="0" applyFont="1" applyBorder="1" applyAlignment="1" applyProtection="1">
      <alignment horizontal="left" vertical="center" wrapText="1"/>
      <protection locked="0"/>
    </xf>
    <xf numFmtId="0" fontId="56" fillId="0" borderId="12" xfId="0" applyFont="1" applyBorder="1" applyAlignment="1" applyProtection="1">
      <alignment horizontal="left" vertical="center" wrapText="1"/>
      <protection locked="0"/>
    </xf>
    <xf numFmtId="0" fontId="56" fillId="0" borderId="0" xfId="0" applyFont="1" applyBorder="1" applyAlignment="1" applyProtection="1">
      <alignment horizontal="left" vertical="center" wrapText="1"/>
      <protection locked="0"/>
    </xf>
    <xf numFmtId="0" fontId="56" fillId="0" borderId="14" xfId="0" applyFont="1" applyBorder="1" applyAlignment="1" applyProtection="1">
      <alignment horizontal="left" vertical="center" wrapText="1"/>
      <protection locked="0"/>
    </xf>
    <xf numFmtId="0" fontId="56" fillId="0" borderId="17" xfId="0" applyFont="1" applyBorder="1" applyAlignment="1" applyProtection="1">
      <alignment horizontal="left" vertical="center" wrapText="1"/>
      <protection locked="0"/>
    </xf>
    <xf numFmtId="0" fontId="57" fillId="0" borderId="23" xfId="0" applyFont="1" applyBorder="1" applyAlignment="1" applyProtection="1">
      <alignment horizontal="left" vertical="top" wrapText="1"/>
      <protection locked="0"/>
    </xf>
    <xf numFmtId="0" fontId="0" fillId="0" borderId="11"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0" xfId="0" applyBorder="1" applyAlignment="1" applyProtection="1">
      <alignment horizontal="left" vertical="top" wrapText="1"/>
      <protection locked="0"/>
    </xf>
    <xf numFmtId="0" fontId="0" fillId="0" borderId="10"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3" fillId="0" borderId="10" xfId="0" applyFont="1" applyBorder="1" applyAlignment="1" applyProtection="1">
      <alignment horizontal="right" vertical="center" wrapText="1"/>
      <protection locked="0"/>
    </xf>
    <xf numFmtId="0" fontId="13" fillId="0" borderId="11" xfId="0" applyFont="1" applyBorder="1" applyAlignment="1" applyProtection="1">
      <alignment horizontal="right" vertical="center" wrapText="1"/>
      <protection locked="0"/>
    </xf>
    <xf numFmtId="0" fontId="13" fillId="0" borderId="11" xfId="0" applyFont="1" applyBorder="1" applyAlignment="1" applyProtection="1">
      <alignment horizontal="right" vertical="center"/>
      <protection locked="0"/>
    </xf>
    <xf numFmtId="0" fontId="55" fillId="3" borderId="23" xfId="0" applyFont="1" applyFill="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55" fillId="0" borderId="23"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59" fillId="3" borderId="23" xfId="0" applyFont="1" applyFill="1" applyBorder="1" applyAlignment="1" applyProtection="1">
      <alignment horizontal="left" vertical="center" wrapText="1"/>
      <protection locked="0"/>
    </xf>
    <xf numFmtId="0" fontId="58" fillId="3" borderId="23" xfId="0" applyFont="1" applyFill="1" applyBorder="1" applyAlignment="1" applyProtection="1">
      <alignment horizontal="left" vertical="center" wrapText="1"/>
      <protection locked="0"/>
    </xf>
    <xf numFmtId="0" fontId="30" fillId="0" borderId="0"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58" fillId="3" borderId="23" xfId="0" applyFont="1" applyFill="1" applyBorder="1" applyAlignment="1" applyProtection="1">
      <alignment horizontal="center" vertical="center" wrapText="1"/>
      <protection locked="0"/>
    </xf>
    <xf numFmtId="0" fontId="135" fillId="13" borderId="23" xfId="0" applyFont="1" applyFill="1" applyBorder="1" applyAlignment="1" applyProtection="1">
      <alignment horizontal="center" vertical="center"/>
      <protection locked="0"/>
    </xf>
    <xf numFmtId="0" fontId="135" fillId="0" borderId="351" xfId="0" applyFont="1" applyBorder="1" applyAlignment="1">
      <alignment horizontal="center" vertical="center"/>
    </xf>
    <xf numFmtId="0" fontId="135" fillId="0" borderId="352" xfId="0" applyFont="1" applyBorder="1" applyAlignment="1">
      <alignment horizontal="center" vertical="center"/>
    </xf>
    <xf numFmtId="31" fontId="133" fillId="13" borderId="352" xfId="0" applyNumberFormat="1" applyFont="1" applyFill="1" applyBorder="1" applyAlignment="1" applyProtection="1">
      <alignment horizontal="center" vertical="center"/>
      <protection locked="0"/>
    </xf>
    <xf numFmtId="0" fontId="133" fillId="13" borderId="352" xfId="0" applyFont="1" applyFill="1" applyBorder="1" applyAlignment="1" applyProtection="1">
      <alignment horizontal="center" vertical="center"/>
      <protection locked="0"/>
    </xf>
    <xf numFmtId="0" fontId="133" fillId="13" borderId="353" xfId="0" applyFont="1" applyFill="1" applyBorder="1" applyAlignment="1" applyProtection="1">
      <alignment horizontal="center" vertical="center"/>
      <protection locked="0"/>
    </xf>
    <xf numFmtId="0" fontId="136" fillId="0" borderId="2" xfId="0" applyFont="1" applyBorder="1" applyAlignment="1">
      <alignment horizontal="center" vertical="center" wrapText="1"/>
    </xf>
    <xf numFmtId="0" fontId="136" fillId="0" borderId="3" xfId="0" applyFont="1" applyBorder="1" applyAlignment="1">
      <alignment horizontal="center" vertical="center"/>
    </xf>
    <xf numFmtId="0" fontId="136" fillId="0" borderId="5" xfId="0" applyFont="1" applyBorder="1" applyAlignment="1">
      <alignment horizontal="center" vertical="center"/>
    </xf>
    <xf numFmtId="31" fontId="135" fillId="13" borderId="23" xfId="0" applyNumberFormat="1" applyFont="1" applyFill="1" applyBorder="1" applyAlignment="1" applyProtection="1">
      <alignment horizontal="center" vertical="center"/>
      <protection locked="0"/>
    </xf>
    <xf numFmtId="0" fontId="135" fillId="14" borderId="23" xfId="0" applyFont="1" applyFill="1" applyBorder="1" applyAlignment="1">
      <alignment horizontal="center" vertical="center"/>
    </xf>
    <xf numFmtId="0" fontId="135" fillId="0" borderId="32" xfId="0" applyFont="1" applyBorder="1" applyAlignment="1">
      <alignment horizontal="center" vertical="center"/>
    </xf>
    <xf numFmtId="0" fontId="143" fillId="0" borderId="1" xfId="0" applyFont="1" applyBorder="1" applyAlignment="1">
      <alignment horizontal="center" vertical="center"/>
    </xf>
    <xf numFmtId="0" fontId="133" fillId="0" borderId="29" xfId="0" applyFont="1" applyBorder="1" applyAlignment="1">
      <alignment horizontal="left" vertical="center" wrapText="1"/>
    </xf>
    <xf numFmtId="0" fontId="133" fillId="0" borderId="0" xfId="0" applyFont="1" applyBorder="1" applyAlignment="1">
      <alignment horizontal="left" vertical="center" wrapText="1"/>
    </xf>
    <xf numFmtId="0" fontId="141" fillId="0" borderId="0" xfId="0" applyFont="1" applyBorder="1" applyAlignment="1">
      <alignment horizontal="center" vertical="center"/>
    </xf>
    <xf numFmtId="0" fontId="141" fillId="0" borderId="23" xfId="0" applyFont="1" applyBorder="1" applyAlignment="1">
      <alignment horizontal="center" vertical="center" wrapText="1"/>
    </xf>
    <xf numFmtId="0" fontId="141" fillId="0" borderId="23" xfId="0" applyFont="1" applyBorder="1" applyAlignment="1">
      <alignment horizontal="center" vertical="center"/>
    </xf>
    <xf numFmtId="0" fontId="141" fillId="0" borderId="34" xfId="0" applyFont="1" applyBorder="1" applyAlignment="1">
      <alignment horizontal="center" vertical="center"/>
    </xf>
    <xf numFmtId="0" fontId="135" fillId="13" borderId="36" xfId="0" applyFont="1" applyFill="1" applyBorder="1" applyAlignment="1" applyProtection="1">
      <alignment horizontal="center" vertical="center"/>
      <protection locked="0"/>
    </xf>
    <xf numFmtId="0" fontId="135" fillId="13" borderId="37" xfId="0" applyFont="1" applyFill="1" applyBorder="1" applyAlignment="1" applyProtection="1">
      <alignment horizontal="center" vertical="center"/>
      <protection locked="0"/>
    </xf>
    <xf numFmtId="0" fontId="135" fillId="0" borderId="46" xfId="0" applyFont="1" applyBorder="1" applyAlignment="1">
      <alignment horizontal="center" vertical="center"/>
    </xf>
    <xf numFmtId="0" fontId="135" fillId="0" borderId="29" xfId="0" applyFont="1" applyBorder="1" applyAlignment="1">
      <alignment horizontal="left" vertical="center" wrapText="1"/>
    </xf>
    <xf numFmtId="0" fontId="135" fillId="0" borderId="29" xfId="0" applyFont="1" applyBorder="1" applyAlignment="1">
      <alignment horizontal="left" vertical="center"/>
    </xf>
    <xf numFmtId="0" fontId="135" fillId="0" borderId="0" xfId="0" applyFont="1" applyBorder="1" applyAlignment="1">
      <alignment horizontal="left" vertical="center"/>
    </xf>
    <xf numFmtId="0" fontId="135" fillId="0" borderId="0" xfId="0" applyFont="1" applyBorder="1" applyAlignment="1">
      <alignment horizontal="center" vertical="center"/>
    </xf>
    <xf numFmtId="0" fontId="75" fillId="0" borderId="2" xfId="0" applyFont="1" applyBorder="1" applyAlignment="1">
      <alignment horizontal="center" vertical="center"/>
    </xf>
    <xf numFmtId="0" fontId="75" fillId="0" borderId="5"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0" fillId="3" borderId="10"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57" fillId="0" borderId="11" xfId="0" applyFont="1" applyBorder="1" applyAlignment="1" applyProtection="1">
      <alignment horizontal="left" vertical="center"/>
      <protection locked="0"/>
    </xf>
    <xf numFmtId="0" fontId="57" fillId="0" borderId="0" xfId="0" applyFont="1" applyBorder="1" applyAlignment="1" applyProtection="1">
      <alignment horizontal="left" vertical="center"/>
      <protection locked="0"/>
    </xf>
    <xf numFmtId="0" fontId="0" fillId="3" borderId="19"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0" fontId="57" fillId="0" borderId="0" xfId="0" applyFont="1" applyBorder="1" applyAlignment="1" applyProtection="1">
      <alignment horizontal="left" vertical="center" wrapText="1"/>
      <protection locked="0"/>
    </xf>
    <xf numFmtId="0" fontId="57" fillId="0" borderId="15" xfId="0" applyFont="1" applyBorder="1" applyAlignment="1" applyProtection="1">
      <alignment horizontal="left" vertical="center" wrapText="1"/>
      <protection locked="0"/>
    </xf>
    <xf numFmtId="0" fontId="57" fillId="0" borderId="17"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0" fontId="0" fillId="3" borderId="10"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49" fontId="27" fillId="0" borderId="7" xfId="0" applyNumberFormat="1" applyFont="1" applyBorder="1" applyAlignment="1" applyProtection="1">
      <alignment horizontal="center" vertical="center"/>
      <protection locked="0"/>
    </xf>
    <xf numFmtId="49" fontId="27" fillId="0" borderId="6" xfId="0" applyNumberFormat="1" applyFont="1" applyBorder="1" applyAlignment="1" applyProtection="1">
      <alignment horizontal="center" vertical="center"/>
      <protection locked="0"/>
    </xf>
    <xf numFmtId="49" fontId="27" fillId="0" borderId="8" xfId="0" applyNumberFormat="1" applyFont="1" applyBorder="1" applyAlignment="1" applyProtection="1">
      <alignment horizontal="center" vertical="center"/>
      <protection locked="0"/>
    </xf>
    <xf numFmtId="0" fontId="59" fillId="0" borderId="23" xfId="0" applyFont="1" applyBorder="1" applyAlignment="1" applyProtection="1">
      <alignment horizontal="center" vertical="center" wrapText="1"/>
      <protection locked="0"/>
    </xf>
    <xf numFmtId="0" fontId="59" fillId="0" borderId="23" xfId="0" applyFont="1" applyBorder="1" applyAlignment="1" applyProtection="1">
      <alignment horizontal="center" vertical="center"/>
      <protection locked="0"/>
    </xf>
    <xf numFmtId="0" fontId="57" fillId="0" borderId="6" xfId="0" applyFont="1" applyBorder="1" applyAlignment="1" applyProtection="1">
      <alignment horizontal="left" vertical="center"/>
      <protection locked="0"/>
    </xf>
    <xf numFmtId="0" fontId="57" fillId="0" borderId="8" xfId="0" applyFont="1" applyBorder="1" applyAlignment="1" applyProtection="1">
      <alignment horizontal="left" vertical="center"/>
      <protection locked="0"/>
    </xf>
    <xf numFmtId="0" fontId="57" fillId="0" borderId="17" xfId="0" applyFont="1" applyBorder="1" applyAlignment="1" applyProtection="1">
      <alignment horizontal="left" vertical="center"/>
      <protection locked="0"/>
    </xf>
    <xf numFmtId="0" fontId="57" fillId="0" borderId="18" xfId="0" applyFont="1" applyBorder="1" applyAlignment="1" applyProtection="1">
      <alignment horizontal="left" vertical="center"/>
      <protection locked="0"/>
    </xf>
    <xf numFmtId="0" fontId="62" fillId="0" borderId="7" xfId="0" applyFont="1" applyBorder="1" applyAlignment="1" applyProtection="1">
      <alignment horizontal="right" vertical="center"/>
      <protection locked="0"/>
    </xf>
    <xf numFmtId="0" fontId="62" fillId="0" borderId="6" xfId="0" applyFont="1" applyBorder="1" applyAlignment="1" applyProtection="1">
      <alignment horizontal="right" vertical="center"/>
      <protection locked="0"/>
    </xf>
    <xf numFmtId="0" fontId="62" fillId="0" borderId="6" xfId="0" applyFont="1" applyBorder="1" applyAlignment="1" applyProtection="1">
      <alignment horizontal="left" vertical="center"/>
      <protection locked="0"/>
    </xf>
    <xf numFmtId="0" fontId="62" fillId="0" borderId="8" xfId="0" applyFont="1" applyBorder="1" applyAlignment="1" applyProtection="1">
      <alignment horizontal="left"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63" fillId="0" borderId="23" xfId="0" applyFont="1" applyBorder="1" applyAlignment="1" applyProtection="1">
      <alignment horizontal="left" vertical="center" wrapText="1"/>
      <protection locked="0"/>
    </xf>
    <xf numFmtId="0" fontId="27" fillId="0" borderId="19"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49" fillId="0" borderId="17" xfId="0" applyNumberFormat="1" applyFont="1" applyBorder="1" applyAlignment="1" applyProtection="1">
      <alignment horizontal="center" vertical="center"/>
      <protection locked="0"/>
    </xf>
    <xf numFmtId="49" fontId="49" fillId="0" borderId="18" xfId="0" applyNumberFormat="1" applyFont="1" applyBorder="1" applyAlignment="1" applyProtection="1">
      <alignment horizontal="center" vertical="center"/>
      <protection locked="0"/>
    </xf>
    <xf numFmtId="0" fontId="26" fillId="0" borderId="12"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3" borderId="23" xfId="0" applyFill="1" applyBorder="1" applyAlignment="1" applyProtection="1">
      <alignment horizontal="center" vertical="center"/>
      <protection locked="0"/>
    </xf>
    <xf numFmtId="49" fontId="55" fillId="0" borderId="12" xfId="0" applyNumberFormat="1" applyFont="1" applyBorder="1" applyAlignment="1" applyProtection="1">
      <alignment horizontal="center" vertical="center"/>
      <protection locked="0"/>
    </xf>
    <xf numFmtId="49" fontId="55" fillId="0" borderId="18" xfId="0" applyNumberFormat="1" applyFont="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55" fillId="0" borderId="11" xfId="0" applyNumberFormat="1" applyFont="1" applyBorder="1" applyAlignment="1" applyProtection="1">
      <alignment horizontal="center" vertical="center"/>
      <protection locked="0"/>
    </xf>
    <xf numFmtId="0" fontId="55" fillId="0" borderId="17" xfId="0" applyNumberFormat="1" applyFont="1" applyBorder="1" applyAlignment="1" applyProtection="1">
      <alignment horizontal="center" vertical="center"/>
      <protection locked="0"/>
    </xf>
    <xf numFmtId="49" fontId="55" fillId="0" borderId="11" xfId="0" applyNumberFormat="1" applyFont="1" applyBorder="1" applyAlignment="1" applyProtection="1">
      <alignment horizontal="center" vertical="center"/>
      <protection locked="0"/>
    </xf>
    <xf numFmtId="49" fontId="55" fillId="0" borderId="17" xfId="0" applyNumberFormat="1"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49" fontId="55" fillId="0" borderId="7" xfId="0" applyNumberFormat="1" applyFont="1" applyBorder="1" applyAlignment="1" applyProtection="1">
      <alignment horizontal="center" vertical="center"/>
      <protection locked="0"/>
    </xf>
    <xf numFmtId="49" fontId="55" fillId="0" borderId="8" xfId="0" applyNumberFormat="1" applyFont="1" applyBorder="1" applyAlignment="1" applyProtection="1">
      <alignment horizontal="center" vertical="center"/>
      <protection locked="0"/>
    </xf>
    <xf numFmtId="0" fontId="64" fillId="0" borderId="11" xfId="0" applyFont="1" applyBorder="1" applyAlignment="1" applyProtection="1">
      <alignment horizontal="center" vertical="center"/>
      <protection locked="0"/>
    </xf>
    <xf numFmtId="0" fontId="64" fillId="0" borderId="10" xfId="0" applyFont="1" applyBorder="1" applyAlignment="1" applyProtection="1">
      <alignment horizontal="right" vertical="center"/>
      <protection locked="0"/>
    </xf>
    <xf numFmtId="0" fontId="64" fillId="0" borderId="11" xfId="0" applyFont="1" applyBorder="1" applyAlignment="1" applyProtection="1">
      <alignment horizontal="right" vertical="center"/>
      <protection locked="0"/>
    </xf>
    <xf numFmtId="0" fontId="64" fillId="0" borderId="11" xfId="0" applyFont="1" applyBorder="1" applyAlignment="1" applyProtection="1">
      <alignment horizontal="left" vertical="center"/>
      <protection locked="0"/>
    </xf>
    <xf numFmtId="0" fontId="64" fillId="0" borderId="15" xfId="0" applyFont="1" applyBorder="1" applyAlignment="1" applyProtection="1">
      <alignment horizontal="center" vertical="center"/>
      <protection locked="0"/>
    </xf>
    <xf numFmtId="0" fontId="13" fillId="0" borderId="11" xfId="0" applyFont="1" applyBorder="1" applyAlignment="1" applyProtection="1">
      <alignment horizontal="left" vertical="top" wrapText="1"/>
      <protection locked="0"/>
    </xf>
    <xf numFmtId="0" fontId="131" fillId="0" borderId="17" xfId="0" applyFont="1" applyBorder="1" applyAlignment="1" applyProtection="1">
      <alignment horizontal="left" vertical="center"/>
      <protection locked="0"/>
    </xf>
    <xf numFmtId="0" fontId="131" fillId="0" borderId="18" xfId="0" applyFont="1" applyBorder="1" applyAlignment="1" applyProtection="1">
      <alignment horizontal="left" vertical="center"/>
      <protection locked="0"/>
    </xf>
    <xf numFmtId="0" fontId="0" fillId="0" borderId="6" xfId="0" applyFont="1" applyBorder="1" applyAlignment="1" applyProtection="1">
      <alignment horizontal="right" vertical="center"/>
      <protection locked="0"/>
    </xf>
    <xf numFmtId="0" fontId="13" fillId="0" borderId="6" xfId="0" applyFont="1" applyBorder="1" applyAlignment="1" applyProtection="1">
      <alignment horizontal="right" vertical="center"/>
      <protection locked="0"/>
    </xf>
    <xf numFmtId="0" fontId="0" fillId="0" borderId="23" xfId="0" applyBorder="1" applyAlignment="1" applyProtection="1">
      <alignment horizontal="center" vertical="center" wrapText="1"/>
      <protection locked="0"/>
    </xf>
    <xf numFmtId="49" fontId="23" fillId="0" borderId="7" xfId="0" applyNumberFormat="1" applyFont="1" applyBorder="1" applyAlignment="1" applyProtection="1">
      <alignment horizontal="center" vertical="center"/>
      <protection locked="0"/>
    </xf>
    <xf numFmtId="49" fontId="23" fillId="0" borderId="6" xfId="0" applyNumberFormat="1" applyFont="1" applyBorder="1" applyAlignment="1" applyProtection="1">
      <alignment horizontal="center" vertical="center"/>
      <protection locked="0"/>
    </xf>
    <xf numFmtId="49" fontId="23" fillId="0" borderId="8" xfId="0" applyNumberFormat="1" applyFont="1" applyBorder="1" applyAlignment="1" applyProtection="1">
      <alignment horizontal="center" vertical="center"/>
      <protection locked="0"/>
    </xf>
    <xf numFmtId="0" fontId="61" fillId="0" borderId="10" xfId="0" applyFont="1" applyBorder="1" applyAlignment="1" applyProtection="1">
      <alignment horizontal="left" vertical="center"/>
      <protection locked="0"/>
    </xf>
    <xf numFmtId="0" fontId="61" fillId="0" borderId="11" xfId="0" applyFont="1" applyBorder="1" applyAlignment="1" applyProtection="1">
      <alignment horizontal="left" vertical="center"/>
      <protection locked="0"/>
    </xf>
    <xf numFmtId="0" fontId="61" fillId="0" borderId="12" xfId="0" applyFont="1" applyBorder="1" applyAlignment="1" applyProtection="1">
      <alignment horizontal="left" vertical="center"/>
      <protection locked="0"/>
    </xf>
    <xf numFmtId="0" fontId="61" fillId="0" borderId="19" xfId="0" applyFont="1" applyBorder="1" applyAlignment="1" applyProtection="1">
      <alignment horizontal="left" vertical="center"/>
      <protection locked="0"/>
    </xf>
    <xf numFmtId="0" fontId="61" fillId="0" borderId="17" xfId="0" applyFont="1" applyBorder="1" applyAlignment="1" applyProtection="1">
      <alignment horizontal="left" vertical="center"/>
      <protection locked="0"/>
    </xf>
    <xf numFmtId="0" fontId="61" fillId="0" borderId="18" xfId="0" applyFont="1" applyBorder="1" applyAlignment="1" applyProtection="1">
      <alignment horizontal="left" vertical="center"/>
      <protection locked="0"/>
    </xf>
    <xf numFmtId="0" fontId="55" fillId="0" borderId="0" xfId="0" applyNumberFormat="1" applyFont="1" applyBorder="1" applyAlignment="1" applyProtection="1">
      <alignment horizontal="center" vertical="center"/>
      <protection locked="0"/>
    </xf>
    <xf numFmtId="49" fontId="55" fillId="0" borderId="0" xfId="0" applyNumberFormat="1" applyFont="1" applyBorder="1" applyAlignment="1" applyProtection="1">
      <alignment horizontal="center" vertical="center"/>
      <protection locked="0"/>
    </xf>
    <xf numFmtId="49" fontId="55" fillId="0" borderId="14" xfId="0" applyNumberFormat="1" applyFont="1" applyBorder="1" applyAlignment="1" applyProtection="1">
      <alignment horizontal="center" vertical="center"/>
      <protection locked="0"/>
    </xf>
    <xf numFmtId="0" fontId="132" fillId="0" borderId="0" xfId="0" applyFont="1" applyAlignment="1" applyProtection="1">
      <alignment horizontal="center" vertical="center"/>
      <protection locked="0"/>
    </xf>
    <xf numFmtId="0" fontId="8" fillId="0" borderId="251" xfId="2" applyFont="1" applyBorder="1" applyAlignment="1" applyProtection="1">
      <alignment horizontal="center" vertical="center" shrinkToFit="1"/>
      <protection locked="0"/>
    </xf>
    <xf numFmtId="0" fontId="8" fillId="0" borderId="186" xfId="2" applyFont="1" applyBorder="1" applyAlignment="1" applyProtection="1">
      <alignment horizontal="center" vertical="center" shrinkToFit="1"/>
      <protection locked="0"/>
    </xf>
    <xf numFmtId="0" fontId="8" fillId="0" borderId="253" xfId="2" applyFont="1" applyBorder="1" applyAlignment="1" applyProtection="1">
      <alignment horizontal="center" vertical="center" shrinkToFit="1"/>
      <protection locked="0"/>
    </xf>
    <xf numFmtId="0" fontId="8" fillId="0" borderId="26" xfId="2" applyFont="1" applyBorder="1" applyAlignment="1" applyProtection="1">
      <alignment horizontal="center" vertical="center" shrinkToFit="1"/>
      <protection locked="0"/>
    </xf>
    <xf numFmtId="0" fontId="8" fillId="0" borderId="1" xfId="2" applyFont="1" applyBorder="1" applyAlignment="1" applyProtection="1">
      <alignment horizontal="center" vertical="center" shrinkToFit="1"/>
      <protection locked="0"/>
    </xf>
    <xf numFmtId="0" fontId="8" fillId="0" borderId="27" xfId="2" applyFont="1" applyBorder="1" applyAlignment="1" applyProtection="1">
      <alignment horizontal="center" vertical="center" shrinkToFit="1"/>
      <protection locked="0"/>
    </xf>
    <xf numFmtId="0" fontId="8" fillId="0" borderId="185" xfId="2" applyFont="1" applyBorder="1" applyAlignment="1" applyProtection="1">
      <alignment horizontal="center" vertical="center"/>
      <protection locked="0"/>
    </xf>
    <xf numFmtId="0" fontId="8" fillId="0" borderId="186" xfId="2" applyFont="1" applyBorder="1" applyAlignment="1" applyProtection="1">
      <alignment horizontal="center" vertical="center"/>
      <protection locked="0"/>
    </xf>
    <xf numFmtId="0" fontId="8" fillId="0" borderId="231" xfId="2" applyFont="1" applyBorder="1" applyAlignment="1" applyProtection="1">
      <alignment horizontal="center" vertical="center"/>
      <protection locked="0"/>
    </xf>
    <xf numFmtId="0" fontId="7" fillId="2" borderId="77" xfId="2" applyFont="1" applyFill="1" applyBorder="1" applyAlignment="1" applyProtection="1">
      <alignment horizontal="center" vertical="center"/>
      <protection locked="0"/>
    </xf>
    <xf numFmtId="0" fontId="7" fillId="2" borderId="78" xfId="2" applyFont="1" applyFill="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8" fillId="0" borderId="8" xfId="2" applyFont="1" applyBorder="1" applyAlignment="1" applyProtection="1">
      <alignment horizontal="center" vertical="center"/>
      <protection locked="0"/>
    </xf>
    <xf numFmtId="0" fontId="8" fillId="0" borderId="45" xfId="2" applyFont="1" applyBorder="1" applyAlignment="1" applyProtection="1">
      <alignment horizontal="center" vertical="center"/>
      <protection locked="0"/>
    </xf>
    <xf numFmtId="0" fontId="8" fillId="0" borderId="68" xfId="2" applyFont="1" applyBorder="1" applyAlignment="1" applyProtection="1">
      <alignment horizontal="center" vertical="center"/>
      <protection locked="0"/>
    </xf>
    <xf numFmtId="0" fontId="8" fillId="0" borderId="230" xfId="2" applyFont="1" applyBorder="1" applyAlignment="1" applyProtection="1">
      <alignment horizontal="center" vertical="center"/>
      <protection locked="0"/>
    </xf>
    <xf numFmtId="0" fontId="8" fillId="0" borderId="264" xfId="2" applyFont="1" applyBorder="1" applyAlignment="1" applyProtection="1">
      <alignment horizontal="center" vertical="center"/>
      <protection locked="0"/>
    </xf>
    <xf numFmtId="0" fontId="8" fillId="0" borderId="211" xfId="2" applyFont="1" applyBorder="1" applyAlignment="1" applyProtection="1">
      <alignment horizontal="center" vertical="center"/>
      <protection locked="0"/>
    </xf>
    <xf numFmtId="0" fontId="8" fillId="0" borderId="265" xfId="2" applyFont="1" applyBorder="1" applyAlignment="1" applyProtection="1">
      <alignment horizontal="center" vertical="center"/>
      <protection locked="0"/>
    </xf>
    <xf numFmtId="0" fontId="8" fillId="0" borderId="9" xfId="2" applyFont="1" applyBorder="1" applyAlignment="1" applyProtection="1">
      <alignment horizontal="center" vertical="center" shrinkToFit="1"/>
      <protection locked="0"/>
    </xf>
    <xf numFmtId="0" fontId="8" fillId="0" borderId="0" xfId="2" applyFont="1" applyBorder="1" applyAlignment="1" applyProtection="1">
      <alignment horizontal="center" vertical="center" shrinkToFit="1"/>
      <protection locked="0"/>
    </xf>
    <xf numFmtId="0" fontId="8" fillId="0" borderId="16" xfId="2" applyFont="1" applyBorder="1" applyAlignment="1" applyProtection="1">
      <alignment horizontal="center" vertical="center" shrinkToFit="1"/>
      <protection locked="0"/>
    </xf>
    <xf numFmtId="0" fontId="53" fillId="0" borderId="0" xfId="2" applyFont="1" applyAlignment="1" applyProtection="1">
      <alignment horizontal="center" vertical="center"/>
      <protection locked="0"/>
    </xf>
    <xf numFmtId="0" fontId="53" fillId="0" borderId="1" xfId="2" applyFont="1" applyBorder="1" applyAlignment="1" applyProtection="1">
      <alignment horizontal="center" vertical="center"/>
      <protection locked="0"/>
    </xf>
    <xf numFmtId="0" fontId="8" fillId="2" borderId="2" xfId="2" applyFont="1" applyFill="1" applyBorder="1" applyAlignment="1" applyProtection="1">
      <alignment horizontal="center" vertical="center"/>
      <protection locked="0"/>
    </xf>
    <xf numFmtId="0" fontId="8" fillId="2" borderId="3" xfId="2" applyFont="1" applyFill="1" applyBorder="1" applyAlignment="1" applyProtection="1">
      <alignment horizontal="center" vertical="center"/>
      <protection locked="0"/>
    </xf>
    <xf numFmtId="0" fontId="8" fillId="2" borderId="47" xfId="2" applyFont="1" applyFill="1" applyBorder="1" applyAlignment="1" applyProtection="1">
      <alignment horizontal="center" vertical="center"/>
      <protection locked="0"/>
    </xf>
    <xf numFmtId="0" fontId="8" fillId="2" borderId="66" xfId="2" applyFont="1" applyFill="1" applyBorder="1" applyAlignment="1" applyProtection="1">
      <alignment horizontal="center" vertical="center"/>
      <protection locked="0"/>
    </xf>
    <xf numFmtId="0" fontId="8" fillId="2" borderId="6" xfId="2" applyFont="1" applyFill="1" applyBorder="1" applyAlignment="1" applyProtection="1">
      <alignment horizontal="center" vertical="center"/>
      <protection locked="0"/>
    </xf>
    <xf numFmtId="0" fontId="8" fillId="2" borderId="8" xfId="2" applyFont="1" applyFill="1" applyBorder="1" applyAlignment="1" applyProtection="1">
      <alignment horizontal="center" vertical="center"/>
      <protection locked="0"/>
    </xf>
    <xf numFmtId="0" fontId="8" fillId="2" borderId="75" xfId="2" applyFont="1" applyFill="1" applyBorder="1" applyAlignment="1" applyProtection="1">
      <alignment horizontal="center" vertical="center"/>
      <protection locked="0"/>
    </xf>
    <xf numFmtId="0" fontId="8" fillId="2" borderId="68" xfId="2" applyFont="1" applyFill="1" applyBorder="1" applyAlignment="1" applyProtection="1">
      <alignment horizontal="center" vertical="center"/>
      <protection locked="0"/>
    </xf>
    <xf numFmtId="0" fontId="8" fillId="2" borderId="72" xfId="2" applyFont="1" applyFill="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8" fillId="0" borderId="4" xfId="2" applyFont="1" applyBorder="1" applyAlignment="1" applyProtection="1">
      <alignment horizontal="center" vertical="center"/>
      <protection locked="0"/>
    </xf>
    <xf numFmtId="0" fontId="8" fillId="0" borderId="3" xfId="2" applyFont="1" applyBorder="1" applyAlignment="1" applyProtection="1">
      <alignment horizontal="center" vertical="center"/>
      <protection locked="0"/>
    </xf>
    <xf numFmtId="0" fontId="8" fillId="0" borderId="5" xfId="2" applyFont="1" applyBorder="1" applyAlignment="1" applyProtection="1">
      <alignment horizontal="center" vertical="center"/>
      <protection locked="0"/>
    </xf>
    <xf numFmtId="0" fontId="46" fillId="0" borderId="6" xfId="0" applyFont="1" applyBorder="1" applyAlignment="1" applyProtection="1">
      <alignment horizontal="center" vertical="center"/>
      <protection locked="0"/>
    </xf>
    <xf numFmtId="0" fontId="8" fillId="0" borderId="69" xfId="2" applyFont="1" applyBorder="1" applyAlignment="1" applyProtection="1">
      <alignment horizontal="center" vertical="center"/>
      <protection locked="0"/>
    </xf>
    <xf numFmtId="0" fontId="43" fillId="0" borderId="163" xfId="3" applyFont="1" applyBorder="1" applyAlignment="1">
      <alignment horizontal="center" vertical="center"/>
    </xf>
    <xf numFmtId="0" fontId="43" fillId="0" borderId="164" xfId="3" applyFont="1" applyBorder="1" applyAlignment="1">
      <alignment horizontal="center" vertical="center"/>
    </xf>
    <xf numFmtId="0" fontId="43" fillId="0" borderId="165" xfId="3" applyFont="1" applyBorder="1" applyAlignment="1">
      <alignment horizontal="center" vertical="center"/>
    </xf>
    <xf numFmtId="0" fontId="8" fillId="2" borderId="7" xfId="2" applyFont="1" applyFill="1" applyBorder="1" applyAlignment="1" applyProtection="1">
      <alignment horizontal="center" vertical="center" wrapText="1" shrinkToFit="1"/>
      <protection locked="0"/>
    </xf>
    <xf numFmtId="0" fontId="8" fillId="2" borderId="6" xfId="2" applyFont="1" applyFill="1" applyBorder="1" applyAlignment="1" applyProtection="1">
      <alignment horizontal="center" vertical="center" wrapText="1" shrinkToFit="1"/>
      <protection locked="0"/>
    </xf>
    <xf numFmtId="0" fontId="8" fillId="2" borderId="8" xfId="2" applyFont="1" applyFill="1" applyBorder="1" applyAlignment="1" applyProtection="1">
      <alignment horizontal="center" vertical="center" wrapText="1" shrinkToFit="1"/>
      <protection locked="0"/>
    </xf>
    <xf numFmtId="0" fontId="8" fillId="0" borderId="253" xfId="2" applyFont="1" applyBorder="1" applyAlignment="1" applyProtection="1">
      <alignment horizontal="center" vertical="center"/>
      <protection locked="0"/>
    </xf>
    <xf numFmtId="0" fontId="8" fillId="0" borderId="266" xfId="2" applyFont="1" applyBorder="1" applyAlignment="1" applyProtection="1">
      <alignment horizontal="center" vertical="center"/>
      <protection locked="0"/>
    </xf>
    <xf numFmtId="0" fontId="8" fillId="0" borderId="227" xfId="2" applyFont="1" applyBorder="1" applyAlignment="1" applyProtection="1">
      <alignment horizontal="center" vertical="center"/>
      <protection locked="0"/>
    </xf>
    <xf numFmtId="0" fontId="8" fillId="0" borderId="210" xfId="2" applyFont="1" applyBorder="1" applyAlignment="1" applyProtection="1">
      <alignment horizontal="center" vertical="center"/>
      <protection locked="0"/>
    </xf>
    <xf numFmtId="0" fontId="8" fillId="0" borderId="252" xfId="2" applyFont="1" applyBorder="1" applyAlignment="1" applyProtection="1">
      <alignment horizontal="center" vertical="center"/>
      <protection locked="0"/>
    </xf>
    <xf numFmtId="0" fontId="8" fillId="2" borderId="28" xfId="2" applyFont="1" applyFill="1" applyBorder="1" applyAlignment="1" applyProtection="1">
      <alignment horizontal="center" vertical="center"/>
      <protection locked="0"/>
    </xf>
    <xf numFmtId="0" fontId="8" fillId="2" borderId="29" xfId="2" applyFont="1" applyFill="1" applyBorder="1" applyAlignment="1" applyProtection="1">
      <alignment horizontal="center" vertical="center"/>
      <protection locked="0"/>
    </xf>
    <xf numFmtId="0" fontId="8" fillId="2" borderId="30" xfId="2" applyFont="1" applyFill="1" applyBorder="1" applyAlignment="1" applyProtection="1">
      <alignment horizontal="center" vertical="center"/>
      <protection locked="0"/>
    </xf>
    <xf numFmtId="0" fontId="8" fillId="2" borderId="76" xfId="2" applyFont="1" applyFill="1" applyBorder="1" applyAlignment="1" applyProtection="1">
      <alignment horizontal="center" vertical="center"/>
      <protection locked="0"/>
    </xf>
    <xf numFmtId="0" fontId="8" fillId="2" borderId="70" xfId="2" applyFont="1" applyFill="1" applyBorder="1" applyAlignment="1" applyProtection="1">
      <alignment horizontal="center" vertical="center"/>
      <protection locked="0"/>
    </xf>
    <xf numFmtId="0" fontId="8" fillId="2" borderId="71" xfId="2" applyFont="1" applyFill="1" applyBorder="1" applyAlignment="1" applyProtection="1">
      <alignment horizontal="center" vertical="center"/>
      <protection locked="0"/>
    </xf>
    <xf numFmtId="0" fontId="115" fillId="0" borderId="0" xfId="2" applyFont="1" applyAlignment="1" applyProtection="1">
      <alignment horizontal="right" vertical="center"/>
      <protection locked="0"/>
    </xf>
    <xf numFmtId="0" fontId="8" fillId="2" borderId="44" xfId="2" applyFont="1" applyFill="1" applyBorder="1" applyAlignment="1" applyProtection="1">
      <alignment horizontal="center" vertical="center"/>
      <protection locked="0"/>
    </xf>
    <xf numFmtId="0" fontId="8" fillId="2" borderId="43" xfId="2" applyFont="1" applyFill="1" applyBorder="1" applyAlignment="1" applyProtection="1">
      <alignment horizontal="center" vertical="center"/>
      <protection locked="0"/>
    </xf>
    <xf numFmtId="0" fontId="8" fillId="2" borderId="57" xfId="2" applyFont="1" applyFill="1" applyBorder="1" applyAlignment="1" applyProtection="1">
      <alignment horizontal="center" vertical="center"/>
      <protection locked="0"/>
    </xf>
    <xf numFmtId="0" fontId="8" fillId="2" borderId="58" xfId="2" applyFont="1" applyFill="1" applyBorder="1" applyAlignment="1" applyProtection="1">
      <alignment horizontal="center" vertical="center"/>
      <protection locked="0"/>
    </xf>
    <xf numFmtId="0" fontId="8" fillId="2" borderId="44" xfId="2" applyFont="1" applyFill="1" applyBorder="1" applyAlignment="1" applyProtection="1">
      <alignment horizontal="center" vertical="center" shrinkToFit="1"/>
      <protection locked="0"/>
    </xf>
    <xf numFmtId="0" fontId="8" fillId="2" borderId="29" xfId="2" applyFont="1" applyFill="1" applyBorder="1" applyAlignment="1" applyProtection="1">
      <alignment horizontal="center" vertical="center" shrinkToFit="1"/>
      <protection locked="0"/>
    </xf>
    <xf numFmtId="0" fontId="8" fillId="2" borderId="30" xfId="2" applyFont="1" applyFill="1" applyBorder="1" applyAlignment="1" applyProtection="1">
      <alignment horizontal="center" vertical="center" shrinkToFit="1"/>
      <protection locked="0"/>
    </xf>
    <xf numFmtId="0" fontId="8" fillId="2" borderId="57" xfId="2" applyFont="1" applyFill="1" applyBorder="1" applyAlignment="1" applyProtection="1">
      <alignment horizontal="center" vertical="center" shrinkToFit="1"/>
      <protection locked="0"/>
    </xf>
    <xf numFmtId="0" fontId="8" fillId="2" borderId="70" xfId="2" applyFont="1" applyFill="1" applyBorder="1" applyAlignment="1" applyProtection="1">
      <alignment horizontal="center" vertical="center" shrinkToFit="1"/>
      <protection locked="0"/>
    </xf>
    <xf numFmtId="0" fontId="8" fillId="2" borderId="71" xfId="2" applyFont="1" applyFill="1" applyBorder="1" applyAlignment="1" applyProtection="1">
      <alignment horizontal="center" vertical="center" shrinkToFit="1"/>
      <protection locked="0"/>
    </xf>
    <xf numFmtId="0" fontId="8" fillId="0" borderId="228" xfId="2" applyFont="1" applyBorder="1" applyAlignment="1" applyProtection="1">
      <alignment horizontal="center" vertical="center"/>
      <protection locked="0"/>
    </xf>
    <xf numFmtId="0" fontId="8" fillId="0" borderId="274" xfId="2" applyFont="1" applyBorder="1" applyAlignment="1" applyProtection="1">
      <alignment horizontal="center" vertical="center" shrinkToFit="1"/>
      <protection locked="0"/>
    </xf>
    <xf numFmtId="0" fontId="8" fillId="0" borderId="193" xfId="2" applyFont="1" applyBorder="1" applyAlignment="1" applyProtection="1">
      <alignment horizontal="center" vertical="center" shrinkToFit="1"/>
      <protection locked="0"/>
    </xf>
    <xf numFmtId="0" fontId="8" fillId="0" borderId="287" xfId="2" applyFont="1" applyBorder="1" applyAlignment="1" applyProtection="1">
      <alignment horizontal="center" vertical="center" shrinkToFit="1"/>
      <protection locked="0"/>
    </xf>
    <xf numFmtId="0" fontId="8" fillId="0" borderId="256" xfId="2" applyFont="1" applyBorder="1" applyAlignment="1" applyProtection="1">
      <alignment horizontal="center" vertical="center"/>
      <protection locked="0"/>
    </xf>
    <xf numFmtId="0" fontId="8" fillId="0" borderId="199" xfId="2" applyFont="1" applyBorder="1" applyAlignment="1" applyProtection="1">
      <alignment horizontal="center" vertical="center"/>
      <protection locked="0"/>
    </xf>
    <xf numFmtId="0" fontId="8" fillId="0" borderId="207" xfId="2" applyFont="1" applyBorder="1" applyAlignment="1" applyProtection="1">
      <alignment horizontal="center" vertical="center"/>
      <protection locked="0"/>
    </xf>
    <xf numFmtId="0" fontId="25" fillId="0" borderId="170" xfId="0" applyFont="1" applyBorder="1" applyAlignment="1" applyProtection="1">
      <alignment horizontal="center" vertical="center" wrapText="1"/>
      <protection locked="0"/>
    </xf>
    <xf numFmtId="0" fontId="13" fillId="0" borderId="268" xfId="0" applyFont="1" applyBorder="1" applyAlignment="1" applyProtection="1">
      <alignment horizontal="center" vertical="center" wrapText="1"/>
      <protection locked="0"/>
    </xf>
    <xf numFmtId="0" fontId="13" fillId="2" borderId="32"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0" fontId="13" fillId="0" borderId="257" xfId="0" applyFont="1" applyBorder="1" applyAlignment="1" applyProtection="1">
      <alignment horizontal="center" vertical="center" wrapText="1"/>
      <protection locked="0"/>
    </xf>
    <xf numFmtId="0" fontId="13" fillId="0" borderId="269" xfId="0" applyFont="1" applyBorder="1" applyAlignment="1" applyProtection="1">
      <alignment horizontal="center" vertical="center" wrapText="1"/>
      <protection locked="0"/>
    </xf>
    <xf numFmtId="0" fontId="25" fillId="0" borderId="0" xfId="0" applyFont="1" applyBorder="1" applyAlignment="1" applyProtection="1">
      <alignment horizontal="right" vertical="center" wrapText="1"/>
      <protection locked="0"/>
    </xf>
    <xf numFmtId="0" fontId="13" fillId="0" borderId="225" xfId="0" applyFont="1" applyBorder="1" applyAlignment="1" applyProtection="1">
      <alignment horizontal="center" vertical="center" wrapText="1"/>
      <protection locked="0"/>
    </xf>
    <xf numFmtId="0" fontId="25" fillId="0" borderId="257" xfId="0" applyFont="1" applyBorder="1" applyAlignment="1" applyProtection="1">
      <alignment horizontal="center" vertical="center" wrapText="1"/>
      <protection locked="0"/>
    </xf>
    <xf numFmtId="0" fontId="0" fillId="2" borderId="33" xfId="0" applyFill="1" applyBorder="1" applyAlignment="1" applyProtection="1">
      <alignment horizontal="center" vertical="center" wrapText="1" shrinkToFit="1"/>
      <protection locked="0"/>
    </xf>
    <xf numFmtId="0" fontId="0" fillId="2" borderId="38" xfId="0" applyFill="1" applyBorder="1" applyAlignment="1" applyProtection="1">
      <alignment horizontal="center" vertical="center" shrinkToFit="1"/>
      <protection locked="0"/>
    </xf>
    <xf numFmtId="0" fontId="0" fillId="2" borderId="36"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13" fillId="2" borderId="46"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center" vertical="center" wrapText="1"/>
      <protection locked="0"/>
    </xf>
    <xf numFmtId="0" fontId="25" fillId="0" borderId="167" xfId="0" applyFont="1" applyBorder="1" applyAlignment="1" applyProtection="1">
      <alignment horizontal="center" vertical="center" wrapText="1"/>
      <protection locked="0"/>
    </xf>
    <xf numFmtId="0" fontId="13" fillId="0" borderId="267" xfId="0" applyFont="1" applyBorder="1" applyAlignment="1" applyProtection="1">
      <alignment horizontal="center" vertical="center" wrapText="1"/>
      <protection locked="0"/>
    </xf>
    <xf numFmtId="0" fontId="25" fillId="2" borderId="31" xfId="0" applyFont="1" applyFill="1" applyBorder="1" applyAlignment="1" applyProtection="1">
      <alignment horizontal="center" vertical="center"/>
      <protection locked="0"/>
    </xf>
    <xf numFmtId="0" fontId="25" fillId="2" borderId="33"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3" fillId="2" borderId="43"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shrinkToFit="1"/>
      <protection locked="0"/>
    </xf>
    <xf numFmtId="0" fontId="32" fillId="2" borderId="23" xfId="0" applyFont="1" applyFill="1" applyBorder="1" applyAlignment="1" applyProtection="1">
      <alignment horizontal="center" vertical="center" wrapText="1" shrinkToFit="1"/>
      <protection locked="0"/>
    </xf>
    <xf numFmtId="0" fontId="25" fillId="2" borderId="23" xfId="0" applyFont="1" applyFill="1" applyBorder="1" applyAlignment="1" applyProtection="1">
      <alignment horizontal="center" vertical="center" wrapText="1" shrinkToFit="1"/>
      <protection locked="0"/>
    </xf>
    <xf numFmtId="0" fontId="25" fillId="2" borderId="7" xfId="0" applyFont="1" applyFill="1" applyBorder="1" applyAlignment="1" applyProtection="1">
      <alignment horizontal="center" vertical="center" wrapText="1" shrinkToFit="1"/>
      <protection locked="0"/>
    </xf>
    <xf numFmtId="0" fontId="25" fillId="2" borderId="36" xfId="0" applyFont="1" applyFill="1" applyBorder="1" applyAlignment="1" applyProtection="1">
      <alignment horizontal="center" vertical="center" wrapText="1" shrinkToFit="1"/>
      <protection locked="0"/>
    </xf>
    <xf numFmtId="0" fontId="25" fillId="2" borderId="45" xfId="0" applyFont="1" applyFill="1" applyBorder="1" applyAlignment="1" applyProtection="1">
      <alignment horizontal="center" vertical="center" wrapText="1" shrinkToFit="1"/>
      <protection locked="0"/>
    </xf>
    <xf numFmtId="0" fontId="0" fillId="0" borderId="8" xfId="0" applyNumberFormat="1" applyBorder="1" applyAlignment="1" applyProtection="1">
      <alignment horizontal="center" vertical="center" shrinkToFit="1"/>
      <protection locked="0"/>
    </xf>
    <xf numFmtId="0" fontId="0" fillId="0" borderId="23" xfId="0" applyNumberFormat="1" applyBorder="1" applyAlignment="1" applyProtection="1">
      <alignment horizontal="center" vertical="center" shrinkToFit="1"/>
      <protection locked="0"/>
    </xf>
    <xf numFmtId="0" fontId="0" fillId="0" borderId="34" xfId="0" applyNumberFormat="1" applyBorder="1" applyAlignment="1" applyProtection="1">
      <alignment horizontal="center" vertical="center" shrinkToFit="1"/>
      <protection locked="0"/>
    </xf>
    <xf numFmtId="0" fontId="0" fillId="0" borderId="72" xfId="0" applyNumberFormat="1" applyBorder="1" applyAlignment="1" applyProtection="1">
      <alignment horizontal="center" vertical="center" shrinkToFit="1"/>
      <protection locked="0"/>
    </xf>
    <xf numFmtId="0" fontId="0" fillId="0" borderId="36" xfId="0" applyNumberFormat="1" applyBorder="1" applyAlignment="1" applyProtection="1">
      <alignment horizontal="center" vertical="center" shrinkToFit="1"/>
      <protection locked="0"/>
    </xf>
    <xf numFmtId="0" fontId="0" fillId="0" borderId="37" xfId="0" applyNumberFormat="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72"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14" fontId="0" fillId="0" borderId="47" xfId="0" applyNumberFormat="1" applyBorder="1" applyAlignment="1" applyProtection="1">
      <alignment horizontal="center" vertical="center" shrinkToFit="1"/>
      <protection locked="0"/>
    </xf>
    <xf numFmtId="14" fontId="0" fillId="0" borderId="32" xfId="0" applyNumberFormat="1" applyBorder="1" applyAlignment="1" applyProtection="1">
      <alignment horizontal="center" vertical="center" shrinkToFit="1"/>
      <protection locked="0"/>
    </xf>
    <xf numFmtId="14" fontId="0" fillId="0" borderId="4" xfId="0" applyNumberFormat="1" applyBorder="1" applyAlignment="1" applyProtection="1">
      <alignment horizontal="center" vertical="center" shrinkToFit="1"/>
      <protection locked="0"/>
    </xf>
    <xf numFmtId="14" fontId="0" fillId="0" borderId="23" xfId="0" applyNumberFormat="1" applyBorder="1" applyAlignment="1" applyProtection="1">
      <alignment horizontal="center" vertical="center" shrinkToFit="1"/>
      <protection locked="0"/>
    </xf>
    <xf numFmtId="14" fontId="0" fillId="0" borderId="7" xfId="0" applyNumberForma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14" fontId="0" fillId="0" borderId="46" xfId="0" applyNumberFormat="1" applyBorder="1" applyAlignment="1" applyProtection="1">
      <alignment horizontal="center" vertical="center" shrinkToFit="1"/>
      <protection locked="0"/>
    </xf>
    <xf numFmtId="14" fontId="0" fillId="0" borderId="34" xfId="0" applyNumberFormat="1"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10" fillId="0" borderId="286" xfId="0" applyFont="1" applyBorder="1" applyAlignment="1" applyProtection="1">
      <alignment horizontal="center" vertical="center"/>
      <protection locked="0"/>
    </xf>
    <xf numFmtId="0" fontId="10" fillId="0" borderId="259" xfId="0" applyFont="1" applyBorder="1" applyAlignment="1" applyProtection="1">
      <alignment horizontal="center" vertical="center"/>
      <protection locked="0"/>
    </xf>
    <xf numFmtId="0" fontId="10" fillId="0" borderId="262" xfId="0" applyFont="1" applyBorder="1" applyAlignment="1" applyProtection="1">
      <alignment horizontal="center" vertical="center"/>
      <protection locked="0"/>
    </xf>
    <xf numFmtId="0" fontId="16" fillId="2" borderId="53" xfId="0" applyFont="1" applyFill="1" applyBorder="1" applyAlignment="1" applyProtection="1">
      <alignment horizontal="center" vertical="center" textRotation="255"/>
      <protection locked="0"/>
    </xf>
    <xf numFmtId="0" fontId="10" fillId="0" borderId="53" xfId="0" applyFont="1" applyBorder="1" applyAlignment="1" applyProtection="1">
      <alignment horizontal="center" vertical="center"/>
      <protection locked="0"/>
    </xf>
    <xf numFmtId="0" fontId="24" fillId="0" borderId="188" xfId="0" applyFont="1" applyBorder="1" applyAlignment="1" applyProtection="1">
      <alignment horizontal="center" vertical="center"/>
      <protection locked="0"/>
    </xf>
    <xf numFmtId="0" fontId="26" fillId="0" borderId="29" xfId="0" applyFont="1" applyBorder="1" applyAlignment="1">
      <alignment horizontal="right" vertical="center"/>
    </xf>
    <xf numFmtId="0" fontId="0" fillId="0" borderId="53"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214" xfId="0" applyBorder="1" applyAlignment="1">
      <alignment horizontal="left" vertical="center" wrapText="1"/>
    </xf>
    <xf numFmtId="0" fontId="0" fillId="0" borderId="73" xfId="0" applyBorder="1" applyAlignment="1">
      <alignment horizontal="left" vertical="center" wrapText="1"/>
    </xf>
    <xf numFmtId="0" fontId="0" fillId="0" borderId="215" xfId="0" applyBorder="1" applyAlignment="1">
      <alignment horizontal="left" vertical="center" wrapText="1"/>
    </xf>
    <xf numFmtId="0" fontId="127" fillId="0" borderId="1" xfId="0" applyFont="1" applyBorder="1" applyAlignment="1">
      <alignment horizontal="center" vertical="center"/>
    </xf>
    <xf numFmtId="0" fontId="129" fillId="0" borderId="1" xfId="0" applyFont="1" applyBorder="1" applyAlignment="1">
      <alignment horizontal="center" vertical="center"/>
    </xf>
    <xf numFmtId="0" fontId="129" fillId="0" borderId="27" xfId="0" applyFont="1" applyBorder="1" applyAlignment="1">
      <alignment horizontal="center" vertical="center"/>
    </xf>
    <xf numFmtId="0" fontId="0" fillId="0" borderId="181" xfId="0" applyBorder="1" applyAlignment="1" applyProtection="1">
      <alignment horizontal="center" vertical="center"/>
      <protection locked="0"/>
    </xf>
    <xf numFmtId="0" fontId="0" fillId="0" borderId="169" xfId="0" applyBorder="1" applyAlignment="1" applyProtection="1">
      <alignment horizontal="center" vertical="center"/>
      <protection locked="0"/>
    </xf>
    <xf numFmtId="0" fontId="0" fillId="0" borderId="308" xfId="0" applyBorder="1" applyAlignment="1" applyProtection="1">
      <alignment horizontal="center" vertical="center"/>
      <protection locked="0"/>
    </xf>
    <xf numFmtId="0" fontId="0" fillId="0" borderId="225" xfId="0" applyBorder="1" applyAlignment="1" applyProtection="1">
      <alignment horizontal="center" vertical="center"/>
      <protection locked="0"/>
    </xf>
    <xf numFmtId="0" fontId="0" fillId="0" borderId="170" xfId="0" applyBorder="1" applyAlignment="1" applyProtection="1">
      <alignment horizontal="center" vertical="center"/>
      <protection locked="0"/>
    </xf>
    <xf numFmtId="0" fontId="0" fillId="0" borderId="257" xfId="0" applyBorder="1" applyAlignment="1" applyProtection="1">
      <alignment horizontal="center" vertical="center"/>
      <protection locked="0"/>
    </xf>
    <xf numFmtId="0" fontId="0" fillId="0" borderId="247" xfId="0" applyBorder="1" applyAlignment="1" applyProtection="1">
      <alignment horizontal="center" vertical="center"/>
      <protection locked="0"/>
    </xf>
    <xf numFmtId="0" fontId="0" fillId="0" borderId="309" xfId="0" applyBorder="1" applyAlignment="1" applyProtection="1">
      <alignment horizontal="center" vertical="center"/>
      <protection locked="0"/>
    </xf>
    <xf numFmtId="0" fontId="26" fillId="0" borderId="9" xfId="0" applyFont="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0" fontId="26" fillId="0" borderId="26"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9" fillId="0" borderId="0" xfId="0" applyFont="1" applyAlignment="1">
      <alignment horizontal="center" vertical="center" wrapText="1"/>
    </xf>
    <xf numFmtId="0" fontId="29" fillId="0" borderId="0" xfId="0" applyFont="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32" fillId="0" borderId="0" xfId="0" applyFont="1" applyAlignment="1">
      <alignment horizontal="right"/>
    </xf>
    <xf numFmtId="0" fontId="0" fillId="2" borderId="251" xfId="0" applyFill="1" applyBorder="1" applyAlignment="1">
      <alignment horizontal="left" vertical="center"/>
    </xf>
    <xf numFmtId="0" fontId="0" fillId="2" borderId="186" xfId="0" applyFill="1" applyBorder="1" applyAlignment="1">
      <alignment horizontal="left" vertical="center"/>
    </xf>
    <xf numFmtId="0" fontId="0" fillId="2" borderId="231" xfId="0" applyFill="1" applyBorder="1" applyAlignment="1">
      <alignment horizontal="left" vertical="center"/>
    </xf>
    <xf numFmtId="0" fontId="0" fillId="0" borderId="214" xfId="0" applyFill="1" applyBorder="1" applyAlignment="1">
      <alignment horizontal="center" vertical="center"/>
    </xf>
    <xf numFmtId="0" fontId="0" fillId="0" borderId="73" xfId="0" applyFill="1" applyBorder="1" applyAlignment="1">
      <alignment horizontal="center" vertical="center"/>
    </xf>
    <xf numFmtId="0" fontId="0" fillId="0" borderId="73" xfId="0" applyFill="1" applyBorder="1" applyAlignment="1">
      <alignment horizontal="left" vertical="center"/>
    </xf>
    <xf numFmtId="0" fontId="0" fillId="2" borderId="9" xfId="0" applyFill="1" applyBorder="1" applyAlignment="1">
      <alignment horizontal="left" vertical="center"/>
    </xf>
    <xf numFmtId="0" fontId="0" fillId="2" borderId="0" xfId="0" applyFill="1" applyBorder="1" applyAlignment="1">
      <alignment horizontal="left" vertical="center"/>
    </xf>
    <xf numFmtId="0" fontId="0" fillId="2" borderId="16" xfId="0" applyFill="1" applyBorder="1" applyAlignment="1">
      <alignment horizontal="left" vertical="center"/>
    </xf>
    <xf numFmtId="0" fontId="0" fillId="0" borderId="345" xfId="0" applyBorder="1" applyAlignment="1">
      <alignment horizontal="center" vertical="center"/>
    </xf>
    <xf numFmtId="0" fontId="0" fillId="0" borderId="186" xfId="0" applyBorder="1" applyAlignment="1">
      <alignment horizontal="center" vertical="center"/>
    </xf>
    <xf numFmtId="0" fontId="0" fillId="0" borderId="253" xfId="0" applyBorder="1" applyAlignment="1">
      <alignment horizontal="center" vertical="center"/>
    </xf>
    <xf numFmtId="0" fontId="0" fillId="2" borderId="9" xfId="0" applyFont="1" applyFill="1" applyBorder="1" applyAlignment="1">
      <alignment vertical="center" wrapText="1"/>
    </xf>
    <xf numFmtId="0" fontId="13" fillId="2" borderId="0" xfId="0" applyFont="1" applyFill="1" applyBorder="1" applyAlignment="1">
      <alignment vertical="center" wrapText="1"/>
    </xf>
    <xf numFmtId="0" fontId="13" fillId="2" borderId="16" xfId="0" applyFont="1" applyFill="1" applyBorder="1" applyAlignment="1">
      <alignment vertical="center" wrapText="1"/>
    </xf>
    <xf numFmtId="176" fontId="13" fillId="0" borderId="251" xfId="0" applyNumberFormat="1" applyFont="1" applyBorder="1" applyAlignment="1" applyProtection="1">
      <alignment horizontal="center" vertical="center"/>
      <protection locked="0"/>
    </xf>
    <xf numFmtId="176" fontId="13" fillId="0" borderId="186" xfId="0" applyNumberFormat="1" applyFont="1" applyBorder="1" applyAlignment="1" applyProtection="1">
      <alignment horizontal="center" vertical="center"/>
      <protection locked="0"/>
    </xf>
    <xf numFmtId="176" fontId="13" fillId="0" borderId="304" xfId="0" applyNumberFormat="1" applyFont="1" applyBorder="1" applyAlignment="1" applyProtection="1">
      <alignment horizontal="center" vertical="center"/>
      <protection locked="0"/>
    </xf>
    <xf numFmtId="176" fontId="13" fillId="0" borderId="255" xfId="0" applyNumberFormat="1" applyFont="1" applyBorder="1" applyAlignment="1" applyProtection="1">
      <alignment horizontal="center" vertical="center"/>
      <protection locked="0"/>
    </xf>
    <xf numFmtId="176" fontId="13" fillId="0" borderId="211" xfId="0" applyNumberFormat="1" applyFont="1" applyBorder="1" applyAlignment="1" applyProtection="1">
      <alignment horizontal="center" vertical="center"/>
      <protection locked="0"/>
    </xf>
    <xf numFmtId="176" fontId="13" fillId="0" borderId="307" xfId="0" applyNumberFormat="1" applyFont="1" applyBorder="1" applyAlignment="1" applyProtection="1">
      <alignment horizontal="center" vertical="center"/>
      <protection locked="0"/>
    </xf>
    <xf numFmtId="0" fontId="0" fillId="0" borderId="305" xfId="0" applyBorder="1" applyAlignment="1" applyProtection="1">
      <alignment horizontal="center" vertical="center"/>
      <protection locked="0"/>
    </xf>
    <xf numFmtId="0" fontId="0" fillId="0" borderId="310" xfId="0" applyBorder="1" applyAlignment="1" applyProtection="1">
      <alignment horizontal="center" vertical="center"/>
      <protection locked="0"/>
    </xf>
    <xf numFmtId="0" fontId="0" fillId="0" borderId="299" xfId="0" applyBorder="1" applyAlignment="1" applyProtection="1">
      <alignment horizontal="center" vertical="center"/>
      <protection locked="0"/>
    </xf>
    <xf numFmtId="0" fontId="0" fillId="0" borderId="300" xfId="0" applyBorder="1" applyAlignment="1" applyProtection="1">
      <alignment horizontal="center" vertical="center"/>
      <protection locked="0"/>
    </xf>
    <xf numFmtId="0" fontId="0" fillId="0" borderId="301" xfId="0" applyBorder="1" applyAlignment="1" applyProtection="1">
      <alignment horizontal="center" vertical="center"/>
      <protection locked="0"/>
    </xf>
    <xf numFmtId="0" fontId="0" fillId="0" borderId="302" xfId="0" applyBorder="1" applyAlignment="1" applyProtection="1">
      <alignment horizontal="center" vertical="center"/>
      <protection locked="0"/>
    </xf>
    <xf numFmtId="0" fontId="26" fillId="0" borderId="251" xfId="0" applyFont="1" applyBorder="1" applyAlignment="1" applyProtection="1">
      <alignment horizontal="center" vertical="center" wrapText="1"/>
      <protection locked="0"/>
    </xf>
    <xf numFmtId="0" fontId="26" fillId="0" borderId="186" xfId="0" applyFont="1" applyBorder="1" applyAlignment="1" applyProtection="1">
      <alignment horizontal="center" vertical="center" wrapText="1"/>
      <protection locked="0"/>
    </xf>
    <xf numFmtId="0" fontId="0" fillId="0" borderId="303" xfId="0" applyBorder="1" applyAlignment="1" applyProtection="1">
      <alignment horizontal="center" vertical="center"/>
      <protection locked="0"/>
    </xf>
    <xf numFmtId="0" fontId="26" fillId="0" borderId="230" xfId="0" applyFont="1" applyBorder="1" applyAlignment="1" applyProtection="1">
      <alignment horizontal="center" vertical="center" wrapText="1"/>
      <protection locked="0"/>
    </xf>
    <xf numFmtId="0" fontId="26" fillId="0" borderId="231" xfId="0" applyFont="1" applyBorder="1" applyAlignment="1" applyProtection="1">
      <alignment horizontal="center" vertical="center" wrapText="1"/>
      <protection locked="0"/>
    </xf>
    <xf numFmtId="0" fontId="26" fillId="0" borderId="220" xfId="0" applyFont="1" applyBorder="1" applyAlignment="1" applyProtection="1">
      <alignment horizontal="center" vertical="center" wrapText="1"/>
      <protection locked="0"/>
    </xf>
    <xf numFmtId="0" fontId="26" fillId="0" borderId="221" xfId="0" applyFont="1" applyBorder="1" applyAlignment="1" applyProtection="1">
      <alignment horizontal="center" vertical="center" wrapText="1"/>
      <protection locked="0"/>
    </xf>
    <xf numFmtId="0" fontId="26" fillId="0" borderId="222" xfId="0" applyFont="1" applyBorder="1" applyAlignment="1" applyProtection="1">
      <alignment horizontal="center" vertical="center" wrapText="1"/>
      <protection locked="0"/>
    </xf>
    <xf numFmtId="0" fontId="26" fillId="0" borderId="223" xfId="0" applyFont="1" applyBorder="1" applyAlignment="1" applyProtection="1">
      <alignment horizontal="center" vertical="center" wrapText="1"/>
      <protection locked="0"/>
    </xf>
    <xf numFmtId="176" fontId="13" fillId="0" borderId="297" xfId="0" applyNumberFormat="1" applyFont="1" applyBorder="1" applyAlignment="1" applyProtection="1">
      <alignment horizontal="center" vertical="center"/>
      <protection locked="0"/>
    </xf>
    <xf numFmtId="176" fontId="13" fillId="0" borderId="259" xfId="0" applyNumberFormat="1" applyFont="1" applyBorder="1" applyAlignment="1" applyProtection="1">
      <alignment horizontal="center" vertical="center"/>
      <protection locked="0"/>
    </xf>
    <xf numFmtId="176" fontId="13" fillId="0" borderId="298" xfId="0" applyNumberFormat="1" applyFont="1" applyBorder="1" applyAlignment="1" applyProtection="1">
      <alignment horizontal="center" vertical="center"/>
      <protection locked="0"/>
    </xf>
    <xf numFmtId="0" fontId="32" fillId="0" borderId="0" xfId="0" applyFont="1" applyBorder="1" applyAlignment="1">
      <alignment horizontal="center" vertical="center"/>
    </xf>
    <xf numFmtId="0" fontId="25" fillId="0" borderId="0" xfId="0" applyFont="1" applyBorder="1" applyAlignment="1">
      <alignment horizontal="center" vertical="center"/>
    </xf>
    <xf numFmtId="0" fontId="26" fillId="0" borderId="313"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314" xfId="0" applyFont="1" applyBorder="1" applyAlignment="1" applyProtection="1">
      <alignment horizontal="center" vertical="center" wrapText="1"/>
      <protection locked="0"/>
    </xf>
    <xf numFmtId="0" fontId="0" fillId="0" borderId="56" xfId="0" applyBorder="1" applyAlignment="1" applyProtection="1">
      <alignment horizontal="center" vertical="center"/>
      <protection locked="0"/>
    </xf>
    <xf numFmtId="0" fontId="0" fillId="0" borderId="306" xfId="0" applyBorder="1" applyAlignment="1" applyProtection="1">
      <alignment horizontal="center" vertical="center"/>
      <protection locked="0"/>
    </xf>
    <xf numFmtId="0" fontId="26" fillId="0" borderId="21" xfId="0" applyFont="1" applyBorder="1" applyAlignment="1" applyProtection="1">
      <alignment horizontal="center" vertical="center" wrapText="1"/>
      <protection locked="0"/>
    </xf>
    <xf numFmtId="0" fontId="26" fillId="0" borderId="288" xfId="0" applyFont="1" applyBorder="1" applyAlignment="1">
      <alignment horizontal="right" vertical="center"/>
    </xf>
    <xf numFmtId="0" fontId="22" fillId="2" borderId="311"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312" xfId="0" applyFont="1" applyFill="1" applyBorder="1" applyAlignment="1" applyProtection="1">
      <alignment horizontal="center" vertical="center"/>
      <protection locked="0"/>
    </xf>
    <xf numFmtId="0" fontId="22" fillId="2" borderId="311" xfId="0" applyFont="1" applyFill="1" applyBorder="1" applyAlignment="1" applyProtection="1">
      <alignment horizontal="center" vertical="center" shrinkToFit="1"/>
      <protection locked="0"/>
    </xf>
    <xf numFmtId="0" fontId="22" fillId="2" borderId="312" xfId="0" applyFont="1" applyFill="1" applyBorder="1" applyAlignment="1" applyProtection="1">
      <alignment horizontal="center" vertical="center" shrinkToFit="1"/>
      <protection locked="0"/>
    </xf>
    <xf numFmtId="0" fontId="51" fillId="2" borderId="245" xfId="0" applyFont="1" applyFill="1" applyBorder="1" applyAlignment="1" applyProtection="1">
      <alignment horizontal="center" vertical="center" wrapText="1"/>
      <protection locked="0"/>
    </xf>
    <xf numFmtId="0" fontId="110" fillId="2" borderId="245" xfId="0" applyFont="1" applyFill="1" applyBorder="1" applyAlignment="1" applyProtection="1">
      <alignment horizontal="center" vertical="center" wrapText="1"/>
      <protection locked="0"/>
    </xf>
    <xf numFmtId="0" fontId="110" fillId="2" borderId="296" xfId="0" applyFont="1" applyFill="1" applyBorder="1" applyAlignment="1" applyProtection="1">
      <alignment horizontal="center" vertical="center" wrapText="1"/>
      <protection locked="0"/>
    </xf>
    <xf numFmtId="0" fontId="22" fillId="2" borderId="47" xfId="0" applyFont="1" applyFill="1" applyBorder="1" applyAlignment="1" applyProtection="1">
      <alignment horizontal="center" vertical="center"/>
      <protection locked="0"/>
    </xf>
    <xf numFmtId="0" fontId="22" fillId="2" borderId="32" xfId="0" applyFont="1" applyFill="1" applyBorder="1" applyAlignment="1" applyProtection="1">
      <alignment horizontal="center" vertical="center"/>
      <protection locked="0"/>
    </xf>
    <xf numFmtId="0" fontId="22" fillId="2" borderId="46" xfId="0" applyFont="1" applyFill="1" applyBorder="1" applyAlignment="1" applyProtection="1">
      <alignment horizontal="center" vertical="center"/>
      <protection locked="0"/>
    </xf>
    <xf numFmtId="0" fontId="9" fillId="2" borderId="295" xfId="0" applyFont="1" applyFill="1" applyBorder="1" applyAlignment="1" applyProtection="1">
      <alignment horizontal="center" vertical="center" wrapText="1"/>
      <protection locked="0"/>
    </xf>
    <xf numFmtId="0" fontId="9" fillId="2" borderId="245" xfId="0" applyFont="1" applyFill="1" applyBorder="1" applyAlignment="1" applyProtection="1">
      <alignment horizontal="center" vertical="center" wrapText="1"/>
      <protection locked="0"/>
    </xf>
    <xf numFmtId="0" fontId="9" fillId="2" borderId="244" xfId="0" applyFont="1" applyFill="1" applyBorder="1" applyAlignment="1" applyProtection="1">
      <alignment horizontal="center" vertical="center" wrapText="1"/>
      <protection locked="0"/>
    </xf>
    <xf numFmtId="0" fontId="9" fillId="2" borderId="244" xfId="0" applyFont="1" applyFill="1" applyBorder="1" applyAlignment="1" applyProtection="1">
      <alignment horizontal="center" vertical="center"/>
      <protection locked="0"/>
    </xf>
    <xf numFmtId="0" fontId="25" fillId="2" borderId="244" xfId="0" applyFont="1" applyFill="1" applyBorder="1" applyAlignment="1" applyProtection="1">
      <alignment horizontal="center" vertical="center"/>
      <protection locked="0"/>
    </xf>
    <xf numFmtId="0" fontId="110" fillId="2" borderId="261" xfId="0" applyFont="1" applyFill="1" applyBorder="1" applyAlignment="1" applyProtection="1">
      <alignment horizontal="center" vertical="center" wrapText="1"/>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1" xfId="0" applyBorder="1" applyAlignment="1" applyProtection="1">
      <alignment horizontal="center" wrapText="1"/>
      <protection locked="0"/>
    </xf>
    <xf numFmtId="0" fontId="109" fillId="12" borderId="0" xfId="0" applyFont="1" applyFill="1" applyAlignment="1">
      <alignment horizontal="center" vertical="center" wrapText="1"/>
    </xf>
    <xf numFmtId="0" fontId="25" fillId="0" borderId="0" xfId="0" applyFont="1" applyBorder="1" applyAlignment="1" applyProtection="1">
      <alignment horizontal="left" vertical="center"/>
      <protection locked="0"/>
    </xf>
    <xf numFmtId="0" fontId="29" fillId="2" borderId="291" xfId="0" applyFont="1" applyFill="1" applyBorder="1" applyAlignment="1" applyProtection="1">
      <alignment horizontal="center" vertical="center"/>
      <protection locked="0"/>
    </xf>
    <xf numFmtId="0" fontId="29" fillId="2" borderId="29" xfId="0" applyFont="1" applyFill="1" applyBorder="1" applyAlignment="1" applyProtection="1">
      <alignment horizontal="center" vertical="center"/>
      <protection locked="0"/>
    </xf>
    <xf numFmtId="0" fontId="29" fillId="2" borderId="290" xfId="0" applyFont="1" applyFill="1" applyBorder="1" applyAlignment="1" applyProtection="1">
      <alignment horizontal="center" vertical="center"/>
      <protection locked="0"/>
    </xf>
    <xf numFmtId="0" fontId="73" fillId="2" borderId="172" xfId="0" applyFont="1" applyFill="1" applyBorder="1" applyAlignment="1" applyProtection="1">
      <alignment horizontal="left" vertical="center" shrinkToFit="1"/>
      <protection locked="0"/>
    </xf>
    <xf numFmtId="0" fontId="73" fillId="2" borderId="248" xfId="0" applyFont="1" applyFill="1" applyBorder="1" applyAlignment="1" applyProtection="1">
      <alignment horizontal="left" vertical="center" shrinkToFit="1"/>
      <protection locked="0"/>
    </xf>
    <xf numFmtId="0" fontId="10" fillId="0" borderId="57"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0" fontId="10" fillId="0" borderId="339" xfId="0" applyFont="1" applyBorder="1" applyAlignment="1" applyProtection="1">
      <alignment horizontal="center" vertical="center"/>
      <protection locked="0"/>
    </xf>
    <xf numFmtId="0" fontId="10" fillId="0" borderId="340"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0" fillId="0" borderId="341" xfId="0" applyFont="1" applyBorder="1" applyAlignment="1" applyProtection="1">
      <alignment horizontal="center" vertical="center"/>
      <protection locked="0"/>
    </xf>
    <xf numFmtId="0" fontId="10" fillId="0" borderId="235" xfId="0" applyFont="1" applyBorder="1" applyAlignment="1" applyProtection="1">
      <alignment horizontal="center" vertical="center"/>
      <protection locked="0"/>
    </xf>
    <xf numFmtId="0" fontId="10" fillId="0" borderId="234" xfId="0" applyFont="1" applyBorder="1" applyAlignment="1" applyProtection="1">
      <alignment horizontal="center" vertical="center"/>
      <protection locked="0"/>
    </xf>
    <xf numFmtId="0" fontId="10" fillId="0" borderId="233" xfId="0" applyFont="1" applyBorder="1" applyAlignment="1" applyProtection="1">
      <alignment horizontal="center" vertical="center"/>
      <protection locked="0"/>
    </xf>
    <xf numFmtId="0" fontId="10" fillId="0" borderId="342" xfId="0" applyFont="1" applyBorder="1" applyAlignment="1" applyProtection="1">
      <alignment horizontal="center" vertical="center"/>
      <protection locked="0"/>
    </xf>
    <xf numFmtId="0" fontId="18" fillId="0" borderId="0" xfId="0" applyFont="1" applyAlignment="1">
      <alignment horizontal="left" vertical="center" wrapText="1"/>
    </xf>
    <xf numFmtId="0" fontId="29" fillId="2" borderId="292"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protection locked="0"/>
    </xf>
    <xf numFmtId="0" fontId="29" fillId="2" borderId="293"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16" fillId="2" borderId="170" xfId="0" applyFont="1" applyFill="1" applyBorder="1" applyAlignment="1" applyProtection="1">
      <alignment horizontal="left" vertical="center"/>
      <protection locked="0"/>
    </xf>
    <xf numFmtId="0" fontId="16" fillId="2" borderId="247" xfId="0" applyFont="1" applyFill="1" applyBorder="1" applyAlignment="1" applyProtection="1">
      <alignment horizontal="left" vertical="center"/>
      <protection locked="0"/>
    </xf>
    <xf numFmtId="0" fontId="10" fillId="0" borderId="185" xfId="0" applyFont="1" applyBorder="1" applyAlignment="1" applyProtection="1">
      <alignment horizontal="center" vertical="center"/>
      <protection locked="0"/>
    </xf>
    <xf numFmtId="0" fontId="10" fillId="0" borderId="186" xfId="0" applyFont="1" applyBorder="1" applyAlignment="1" applyProtection="1">
      <alignment horizontal="center" vertical="center"/>
      <protection locked="0"/>
    </xf>
    <xf numFmtId="0" fontId="10" fillId="0" borderId="231" xfId="0" applyFont="1" applyBorder="1" applyAlignment="1" applyProtection="1">
      <alignment horizontal="center" vertical="center"/>
      <protection locked="0"/>
    </xf>
    <xf numFmtId="0" fontId="10" fillId="0" borderId="230" xfId="0" applyFont="1" applyBorder="1" applyAlignment="1" applyProtection="1">
      <alignment horizontal="center" vertical="center"/>
      <protection locked="0"/>
    </xf>
    <xf numFmtId="0" fontId="10" fillId="0" borderId="187" xfId="0" applyFont="1" applyBorder="1" applyAlignment="1" applyProtection="1">
      <alignment horizontal="center" vertical="center"/>
      <protection locked="0"/>
    </xf>
    <xf numFmtId="0" fontId="18" fillId="0" borderId="0" xfId="0" applyFont="1" applyAlignment="1">
      <alignment horizontal="left" vertical="top" wrapText="1"/>
    </xf>
    <xf numFmtId="0" fontId="16" fillId="2" borderId="169" xfId="0" applyFont="1" applyFill="1" applyBorder="1" applyAlignment="1" applyProtection="1">
      <alignment horizontal="left" vertical="center" shrinkToFit="1"/>
      <protection locked="0"/>
    </xf>
    <xf numFmtId="0" fontId="16" fillId="2" borderId="170" xfId="0" applyFont="1" applyFill="1" applyBorder="1" applyAlignment="1" applyProtection="1">
      <alignment horizontal="left" vertical="center" shrinkToFit="1"/>
      <protection locked="0"/>
    </xf>
    <xf numFmtId="0" fontId="16" fillId="2" borderId="247" xfId="0" applyFont="1" applyFill="1" applyBorder="1" applyAlignment="1" applyProtection="1">
      <alignment horizontal="left" vertical="center" shrinkToFit="1"/>
      <protection locked="0"/>
    </xf>
    <xf numFmtId="0" fontId="16" fillId="2" borderId="169" xfId="0" applyFont="1" applyFill="1" applyBorder="1" applyAlignment="1" applyProtection="1">
      <alignment horizontal="center" vertical="center" textRotation="255"/>
      <protection locked="0"/>
    </xf>
    <xf numFmtId="0" fontId="16" fillId="2" borderId="170" xfId="0" applyFont="1" applyFill="1" applyBorder="1" applyAlignment="1" applyProtection="1">
      <alignment horizontal="center" vertical="center" textRotation="255"/>
      <protection locked="0"/>
    </xf>
    <xf numFmtId="0" fontId="16" fillId="2" borderId="171" xfId="0" applyFont="1" applyFill="1" applyBorder="1" applyAlignment="1" applyProtection="1">
      <alignment horizontal="center" vertical="center" textRotation="255"/>
      <protection locked="0"/>
    </xf>
    <xf numFmtId="0" fontId="16" fillId="2" borderId="172" xfId="0" applyFont="1" applyFill="1" applyBorder="1" applyAlignment="1" applyProtection="1">
      <alignment horizontal="center" vertical="center" textRotation="255"/>
      <protection locked="0"/>
    </xf>
    <xf numFmtId="0" fontId="24" fillId="0" borderId="0" xfId="0" applyFont="1" applyAlignment="1">
      <alignment horizontal="left" vertical="top" wrapText="1"/>
    </xf>
    <xf numFmtId="0" fontId="0" fillId="0" borderId="0" xfId="0" applyFill="1" applyBorder="1" applyAlignment="1">
      <alignment horizontal="left" vertical="center"/>
    </xf>
    <xf numFmtId="0" fontId="0" fillId="0" borderId="0" xfId="0" applyBorder="1" applyAlignment="1">
      <alignment horizontal="left" vertical="center"/>
    </xf>
    <xf numFmtId="0" fontId="24" fillId="0" borderId="0" xfId="0" applyFont="1" applyFill="1" applyBorder="1" applyAlignment="1">
      <alignment horizontal="right" vertical="center"/>
    </xf>
    <xf numFmtId="0" fontId="105" fillId="0" borderId="0" xfId="0" applyFont="1" applyAlignment="1">
      <alignment horizontal="left" vertical="top" wrapText="1"/>
    </xf>
    <xf numFmtId="0" fontId="24" fillId="0" borderId="170" xfId="0" applyFont="1" applyBorder="1" applyAlignment="1" applyProtection="1">
      <alignment horizontal="center" vertical="center"/>
      <protection locked="0"/>
    </xf>
    <xf numFmtId="0" fontId="24" fillId="0" borderId="247" xfId="0" applyFont="1" applyBorder="1" applyAlignment="1" applyProtection="1">
      <alignment horizontal="center" vertical="center"/>
      <protection locked="0"/>
    </xf>
    <xf numFmtId="0" fontId="24" fillId="0" borderId="244" xfId="0" applyFont="1" applyBorder="1" applyAlignment="1" applyProtection="1">
      <alignment horizontal="center" vertical="center"/>
      <protection locked="0"/>
    </xf>
    <xf numFmtId="0" fontId="24" fillId="0" borderId="250" xfId="0" applyFont="1" applyBorder="1" applyAlignment="1" applyProtection="1">
      <alignment horizontal="center" vertical="center"/>
      <protection locked="0"/>
    </xf>
    <xf numFmtId="0" fontId="24" fillId="0" borderId="243" xfId="0" applyFont="1" applyBorder="1" applyAlignment="1" applyProtection="1">
      <alignment horizontal="center" vertical="center"/>
      <protection locked="0"/>
    </xf>
    <xf numFmtId="0" fontId="16" fillId="2" borderId="166" xfId="0" applyFont="1" applyFill="1" applyBorder="1" applyAlignment="1" applyProtection="1">
      <alignment horizontal="left" vertical="center" shrinkToFit="1"/>
      <protection locked="0"/>
    </xf>
    <xf numFmtId="0" fontId="16" fillId="2" borderId="167" xfId="0" applyFont="1" applyFill="1" applyBorder="1" applyAlignment="1" applyProtection="1">
      <alignment horizontal="left" vertical="center" shrinkToFit="1"/>
      <protection locked="0"/>
    </xf>
    <xf numFmtId="0" fontId="16" fillId="2" borderId="263" xfId="0" applyFont="1" applyFill="1" applyBorder="1" applyAlignment="1" applyProtection="1">
      <alignment horizontal="left" vertical="center" shrinkToFit="1"/>
      <protection locked="0"/>
    </xf>
    <xf numFmtId="0" fontId="10" fillId="0" borderId="258" xfId="0" applyFont="1" applyBorder="1" applyAlignment="1" applyProtection="1">
      <alignment horizontal="center" vertical="center"/>
      <protection locked="0"/>
    </xf>
    <xf numFmtId="0" fontId="10" fillId="0" borderId="285" xfId="0" applyFont="1" applyBorder="1" applyAlignment="1" applyProtection="1">
      <alignment horizontal="center" vertical="center"/>
      <protection locked="0"/>
    </xf>
    <xf numFmtId="0" fontId="24" fillId="0" borderId="184" xfId="0" applyFont="1" applyBorder="1" applyAlignment="1" applyProtection="1">
      <alignment horizontal="center" vertical="center"/>
      <protection locked="0"/>
    </xf>
    <xf numFmtId="0" fontId="24" fillId="0" borderId="169" xfId="0" applyFont="1" applyBorder="1" applyAlignment="1" applyProtection="1">
      <alignment horizontal="center" vertical="center"/>
      <protection locked="0"/>
    </xf>
    <xf numFmtId="0" fontId="16" fillId="2" borderId="185" xfId="0" applyFont="1" applyFill="1" applyBorder="1" applyAlignment="1" applyProtection="1">
      <alignment horizontal="left" vertical="center" shrinkToFit="1"/>
      <protection locked="0"/>
    </xf>
    <xf numFmtId="0" fontId="16" fillId="2" borderId="186" xfId="0" applyFont="1" applyFill="1" applyBorder="1" applyAlignment="1" applyProtection="1">
      <alignment horizontal="left" vertical="center" shrinkToFit="1"/>
      <protection locked="0"/>
    </xf>
    <xf numFmtId="0" fontId="16" fillId="2" borderId="187" xfId="0" applyFont="1" applyFill="1" applyBorder="1" applyAlignment="1" applyProtection="1">
      <alignment horizontal="left" vertical="center" shrinkToFit="1"/>
      <protection locked="0"/>
    </xf>
    <xf numFmtId="0" fontId="22" fillId="0" borderId="17" xfId="0" applyFont="1" applyBorder="1" applyAlignment="1" applyProtection="1">
      <alignment horizontal="center" vertical="center"/>
      <protection locked="0"/>
    </xf>
    <xf numFmtId="0" fontId="0" fillId="0" borderId="11" xfId="0" applyBorder="1" applyAlignment="1">
      <alignment horizontal="center" vertical="center"/>
    </xf>
    <xf numFmtId="0" fontId="0" fillId="0" borderId="17" xfId="0" applyBorder="1" applyAlignment="1">
      <alignment horizontal="center" vertical="center"/>
    </xf>
    <xf numFmtId="0" fontId="13" fillId="0" borderId="11"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83" xfId="0" applyFont="1" applyFill="1" applyBorder="1" applyAlignment="1" applyProtection="1">
      <alignment horizontal="center" vertical="center"/>
      <protection locked="0"/>
    </xf>
    <xf numFmtId="0" fontId="25" fillId="2" borderId="8" xfId="0" applyFont="1" applyFill="1" applyBorder="1" applyAlignment="1" applyProtection="1">
      <alignment horizontal="center" vertical="center"/>
      <protection locked="0"/>
    </xf>
    <xf numFmtId="0" fontId="104" fillId="2" borderId="7" xfId="0" applyFont="1" applyFill="1" applyBorder="1" applyAlignment="1" applyProtection="1">
      <alignment horizontal="center" vertical="center"/>
      <protection locked="0"/>
    </xf>
    <xf numFmtId="0" fontId="104" fillId="2" borderId="6" xfId="0" applyFont="1" applyFill="1" applyBorder="1" applyAlignment="1" applyProtection="1">
      <alignment horizontal="center" vertical="center"/>
      <protection locked="0"/>
    </xf>
    <xf numFmtId="0" fontId="104" fillId="2" borderId="284" xfId="0" applyFont="1" applyFill="1" applyBorder="1" applyAlignment="1" applyProtection="1">
      <alignment horizontal="center" vertical="center"/>
      <protection locked="0"/>
    </xf>
    <xf numFmtId="0" fontId="104" fillId="2" borderId="8" xfId="0" applyFont="1" applyFill="1" applyBorder="1" applyAlignment="1" applyProtection="1">
      <alignment horizontal="center" vertical="center"/>
      <protection locked="0"/>
    </xf>
    <xf numFmtId="0" fontId="24" fillId="0" borderId="189" xfId="0" applyFont="1" applyBorder="1" applyAlignment="1" applyProtection="1">
      <alignment horizontal="center" vertical="center"/>
      <protection locked="0"/>
    </xf>
    <xf numFmtId="0" fontId="24" fillId="0" borderId="166" xfId="0" applyFont="1" applyBorder="1" applyAlignment="1" applyProtection="1">
      <alignment horizontal="center" vertical="center"/>
      <protection locked="0"/>
    </xf>
    <xf numFmtId="0" fontId="24" fillId="0" borderId="167" xfId="0" applyFont="1" applyBorder="1" applyAlignment="1" applyProtection="1">
      <alignment horizontal="center" vertical="center"/>
      <protection locked="0"/>
    </xf>
    <xf numFmtId="0" fontId="24" fillId="0" borderId="263"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66" fillId="12" borderId="0" xfId="0" applyFont="1" applyFill="1" applyAlignment="1">
      <alignment horizontal="center" vertical="center" wrapText="1"/>
    </xf>
    <xf numFmtId="0" fontId="10" fillId="0" borderId="1" xfId="0" applyFont="1" applyBorder="1" applyAlignment="1">
      <alignment vertical="center"/>
    </xf>
    <xf numFmtId="0" fontId="117" fillId="0" borderId="1" xfId="0" applyFont="1" applyBorder="1" applyAlignment="1" applyProtection="1">
      <alignment horizontal="left" shrinkToFit="1"/>
      <protection locked="0"/>
    </xf>
    <xf numFmtId="0" fontId="29" fillId="0" borderId="1" xfId="0" applyFont="1" applyBorder="1" applyAlignment="1" applyProtection="1">
      <alignment horizontal="left" shrinkToFit="1"/>
      <protection locked="0"/>
    </xf>
    <xf numFmtId="0" fontId="24" fillId="2" borderId="28" xfId="0" applyFont="1" applyFill="1" applyBorder="1" applyAlignment="1" applyProtection="1">
      <alignment horizontal="center" vertical="center"/>
      <protection locked="0"/>
    </xf>
    <xf numFmtId="0" fontId="24" fillId="2" borderId="29" xfId="0" applyFont="1" applyFill="1" applyBorder="1" applyAlignment="1" applyProtection="1">
      <alignment horizontal="center" vertical="center"/>
      <protection locked="0"/>
    </xf>
    <xf numFmtId="0" fontId="24" fillId="2" borderId="290"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294" xfId="0" applyFont="1" applyFill="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0" fillId="5" borderId="90" xfId="0" applyFill="1" applyBorder="1" applyAlignment="1" applyProtection="1">
      <alignment horizontal="center" vertical="center"/>
      <protection locked="0"/>
    </xf>
    <xf numFmtId="0" fontId="0" fillId="5" borderId="91" xfId="0" applyFill="1" applyBorder="1" applyAlignment="1" applyProtection="1">
      <alignment horizontal="center" vertical="center"/>
      <protection locked="0"/>
    </xf>
    <xf numFmtId="0" fontId="0" fillId="0" borderId="105" xfId="0" applyFill="1" applyBorder="1" applyAlignment="1" applyProtection="1">
      <alignment horizontal="center" vertical="center" shrinkToFit="1"/>
      <protection locked="0"/>
    </xf>
    <xf numFmtId="0" fontId="0" fillId="0" borderId="106" xfId="0" applyFill="1" applyBorder="1" applyAlignment="1" applyProtection="1">
      <alignment horizontal="center" vertical="center" shrinkToFit="1"/>
      <protection locked="0"/>
    </xf>
    <xf numFmtId="0" fontId="0" fillId="0" borderId="107" xfId="0" applyFill="1" applyBorder="1" applyAlignment="1" applyProtection="1">
      <alignment horizontal="center" vertical="center" shrinkToFit="1"/>
      <protection locked="0"/>
    </xf>
    <xf numFmtId="0" fontId="0" fillId="0" borderId="110" xfId="0" applyFill="1" applyBorder="1" applyAlignment="1" applyProtection="1">
      <alignment horizontal="center" vertical="center" shrinkToFit="1"/>
      <protection locked="0"/>
    </xf>
    <xf numFmtId="0" fontId="0" fillId="0" borderId="111" xfId="0" applyFill="1" applyBorder="1" applyAlignment="1" applyProtection="1">
      <alignment horizontal="center" vertical="center" shrinkToFit="1"/>
      <protection locked="0"/>
    </xf>
    <xf numFmtId="0" fontId="0" fillId="0" borderId="112" xfId="0" applyFill="1" applyBorder="1" applyAlignment="1" applyProtection="1">
      <alignment horizontal="center" vertical="center" shrinkToFit="1"/>
      <protection locked="0"/>
    </xf>
    <xf numFmtId="0" fontId="0" fillId="0" borderId="133" xfId="0" applyFill="1" applyBorder="1" applyAlignment="1" applyProtection="1">
      <alignment horizontal="center" vertical="center" shrinkToFit="1"/>
      <protection locked="0"/>
    </xf>
    <xf numFmtId="0" fontId="0" fillId="0" borderId="134" xfId="0" applyFill="1" applyBorder="1" applyAlignment="1" applyProtection="1">
      <alignment horizontal="center" vertical="center" shrinkToFit="1"/>
      <protection locked="0"/>
    </xf>
    <xf numFmtId="0" fontId="0" fillId="0" borderId="135" xfId="0" applyFill="1" applyBorder="1" applyAlignment="1" applyProtection="1">
      <alignment horizontal="center" vertical="center" shrinkToFit="1"/>
      <protection locked="0"/>
    </xf>
    <xf numFmtId="177" fontId="0" fillId="0" borderId="93" xfId="0" applyNumberFormat="1" applyFill="1" applyBorder="1" applyAlignment="1" applyProtection="1">
      <alignment horizontal="center" vertical="center"/>
      <protection locked="0"/>
    </xf>
    <xf numFmtId="0" fontId="0" fillId="0" borderId="109" xfId="0" applyFill="1" applyBorder="1" applyAlignment="1" applyProtection="1">
      <alignment vertical="center" wrapText="1"/>
      <protection locked="0"/>
    </xf>
    <xf numFmtId="0" fontId="0" fillId="0" borderId="29"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11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282" xfId="0"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27" xfId="0" applyFill="1" applyBorder="1" applyAlignment="1" applyProtection="1">
      <alignment vertical="center"/>
      <protection locked="0"/>
    </xf>
    <xf numFmtId="177" fontId="0" fillId="0" borderId="95" xfId="0" applyNumberFormat="1" applyFill="1" applyBorder="1" applyAlignment="1" applyProtection="1">
      <alignment horizontal="center" vertical="center"/>
      <protection locked="0"/>
    </xf>
    <xf numFmtId="0" fontId="0" fillId="0" borderId="98" xfId="0" applyBorder="1" applyAlignment="1" applyProtection="1">
      <alignment horizontal="left" vertical="center"/>
      <protection locked="0"/>
    </xf>
    <xf numFmtId="0" fontId="0" fillId="0" borderId="99" xfId="0" applyBorder="1" applyAlignment="1" applyProtection="1">
      <alignment horizontal="left" vertical="center"/>
      <protection locked="0"/>
    </xf>
    <xf numFmtId="0" fontId="0" fillId="6" borderId="98" xfId="0" applyFill="1" applyBorder="1" applyAlignment="1" applyProtection="1">
      <alignment horizontal="center" vertical="center"/>
      <protection locked="0"/>
    </xf>
    <xf numFmtId="177" fontId="0" fillId="6" borderId="98" xfId="0" applyNumberFormat="1" applyFill="1" applyBorder="1" applyAlignment="1" applyProtection="1">
      <alignment horizontal="center" vertical="center"/>
      <protection locked="0"/>
    </xf>
    <xf numFmtId="0" fontId="0" fillId="6" borderId="98" xfId="0" applyFill="1" applyBorder="1" applyAlignment="1" applyProtection="1">
      <alignment horizontal="left" vertical="center"/>
      <protection locked="0"/>
    </xf>
    <xf numFmtId="0" fontId="0" fillId="6" borderId="99" xfId="0" applyFill="1" applyBorder="1" applyAlignment="1" applyProtection="1">
      <alignment horizontal="left" vertical="center"/>
      <protection locked="0"/>
    </xf>
    <xf numFmtId="0" fontId="10" fillId="2" borderId="125" xfId="0" applyFont="1" applyFill="1" applyBorder="1" applyAlignment="1" applyProtection="1">
      <alignment horizontal="center" vertical="center" shrinkToFit="1"/>
      <protection locked="0"/>
    </xf>
    <xf numFmtId="0" fontId="10" fillId="2" borderId="111" xfId="0" applyFont="1" applyFill="1" applyBorder="1" applyAlignment="1" applyProtection="1">
      <alignment horizontal="center" vertical="center" shrinkToFit="1"/>
      <protection locked="0"/>
    </xf>
    <xf numFmtId="0" fontId="10" fillId="2" borderId="126" xfId="0" applyFont="1" applyFill="1" applyBorder="1" applyAlignment="1" applyProtection="1">
      <alignment horizontal="center" vertical="center" shrinkToFit="1"/>
      <protection locked="0"/>
    </xf>
    <xf numFmtId="0" fontId="0" fillId="3" borderId="90" xfId="0" applyFill="1" applyBorder="1" applyAlignment="1" applyProtection="1">
      <alignment horizontal="center" vertical="center"/>
      <protection locked="0"/>
    </xf>
    <xf numFmtId="0" fontId="0" fillId="3" borderId="91" xfId="0" applyFill="1" applyBorder="1" applyAlignment="1" applyProtection="1">
      <alignment horizontal="center" vertical="center"/>
      <protection locked="0"/>
    </xf>
    <xf numFmtId="0" fontId="0" fillId="2" borderId="114"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115" xfId="0" applyFill="1" applyBorder="1" applyAlignment="1" applyProtection="1">
      <alignment horizontal="center" vertical="center"/>
      <protection locked="0"/>
    </xf>
    <xf numFmtId="0" fontId="0" fillId="0" borderId="1" xfId="0" applyBorder="1" applyAlignment="1" applyProtection="1">
      <alignment horizontal="left" vertical="center"/>
      <protection locked="0"/>
    </xf>
    <xf numFmtId="177" fontId="0" fillId="0" borderId="1" xfId="0" applyNumberFormat="1" applyBorder="1" applyAlignment="1" applyProtection="1">
      <alignment horizontal="center" vertical="center"/>
      <protection locked="0"/>
    </xf>
    <xf numFmtId="0" fontId="0" fillId="3" borderId="89" xfId="0" applyFill="1" applyBorder="1" applyAlignment="1" applyProtection="1">
      <alignment horizontal="center" vertical="center"/>
      <protection locked="0"/>
    </xf>
    <xf numFmtId="177" fontId="0" fillId="2" borderId="125" xfId="0" applyNumberFormat="1" applyFill="1" applyBorder="1" applyAlignment="1" applyProtection="1">
      <alignment horizontal="center" vertical="center"/>
      <protection locked="0"/>
    </xf>
    <xf numFmtId="177" fontId="0" fillId="2" borderId="111" xfId="0" applyNumberFormat="1" applyFill="1" applyBorder="1" applyAlignment="1" applyProtection="1">
      <alignment horizontal="center" vertical="center"/>
      <protection locked="0"/>
    </xf>
    <xf numFmtId="177" fontId="0" fillId="2" borderId="112" xfId="0" applyNumberFormat="1" applyFill="1" applyBorder="1" applyAlignment="1" applyProtection="1">
      <alignment horizontal="center" vertical="center"/>
      <protection locked="0"/>
    </xf>
    <xf numFmtId="177" fontId="0" fillId="0" borderId="125" xfId="0" applyNumberFormat="1" applyFill="1" applyBorder="1" applyAlignment="1" applyProtection="1">
      <alignment horizontal="center" vertical="center"/>
      <protection locked="0"/>
    </xf>
    <xf numFmtId="177" fontId="0" fillId="0" borderId="111" xfId="0" applyNumberFormat="1" applyFill="1" applyBorder="1" applyAlignment="1" applyProtection="1">
      <alignment horizontal="center" vertical="center"/>
      <protection locked="0"/>
    </xf>
    <xf numFmtId="177" fontId="0" fillId="0" borderId="112" xfId="0" applyNumberFormat="1" applyFill="1" applyBorder="1" applyAlignment="1" applyProtection="1">
      <alignment horizontal="center" vertical="center"/>
      <protection locked="0"/>
    </xf>
    <xf numFmtId="177" fontId="0" fillId="2" borderId="316" xfId="0" applyNumberFormat="1" applyFill="1" applyBorder="1" applyAlignment="1" applyProtection="1">
      <alignment horizontal="center" vertical="center"/>
      <protection locked="0"/>
    </xf>
    <xf numFmtId="177" fontId="0" fillId="2" borderId="24" xfId="0" applyNumberFormat="1" applyFill="1" applyBorder="1" applyAlignment="1" applyProtection="1">
      <alignment horizontal="center" vertical="center"/>
      <protection locked="0"/>
    </xf>
    <xf numFmtId="177" fontId="0" fillId="2" borderId="115" xfId="0" applyNumberFormat="1" applyFill="1" applyBorder="1" applyAlignment="1" applyProtection="1">
      <alignment horizontal="center" vertical="center"/>
      <protection locked="0"/>
    </xf>
    <xf numFmtId="0" fontId="0" fillId="5" borderId="137"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5" borderId="138" xfId="0" applyFill="1" applyBorder="1" applyAlignment="1" applyProtection="1">
      <alignment horizontal="center" vertical="center"/>
      <protection locked="0"/>
    </xf>
    <xf numFmtId="177" fontId="0" fillId="6" borderId="143" xfId="0" applyNumberFormat="1" applyFill="1" applyBorder="1" applyAlignment="1" applyProtection="1">
      <alignment horizontal="center" vertical="center"/>
      <protection locked="0"/>
    </xf>
    <xf numFmtId="177" fontId="0" fillId="6" borderId="146" xfId="0" applyNumberFormat="1" applyFill="1" applyBorder="1" applyAlignment="1" applyProtection="1">
      <alignment horizontal="center" vertical="center"/>
      <protection locked="0"/>
    </xf>
    <xf numFmtId="177" fontId="0" fillId="6" borderId="144" xfId="0" applyNumberFormat="1" applyFill="1" applyBorder="1" applyAlignment="1" applyProtection="1">
      <alignment horizontal="center" vertical="center"/>
      <protection locked="0"/>
    </xf>
    <xf numFmtId="177" fontId="0" fillId="0" borderId="143" xfId="0" applyNumberFormat="1" applyBorder="1" applyAlignment="1" applyProtection="1">
      <alignment horizontal="center" vertical="center"/>
      <protection locked="0"/>
    </xf>
    <xf numFmtId="177" fontId="0" fillId="0" borderId="146" xfId="0" applyNumberFormat="1" applyBorder="1" applyAlignment="1" applyProtection="1">
      <alignment horizontal="center" vertical="center"/>
      <protection locked="0"/>
    </xf>
    <xf numFmtId="177" fontId="0" fillId="0" borderId="144" xfId="0" applyNumberFormat="1" applyBorder="1" applyAlignment="1" applyProtection="1">
      <alignment horizontal="center" vertical="center"/>
      <protection locked="0"/>
    </xf>
    <xf numFmtId="0" fontId="0" fillId="6" borderId="110" xfId="0" applyFill="1" applyBorder="1" applyAlignment="1" applyProtection="1">
      <alignment horizontal="center" vertical="center"/>
      <protection locked="0"/>
    </xf>
    <xf numFmtId="0" fontId="0" fillId="6" borderId="111" xfId="0" applyFill="1" applyBorder="1" applyAlignment="1" applyProtection="1">
      <alignment horizontal="center" vertical="center"/>
      <protection locked="0"/>
    </xf>
    <xf numFmtId="0" fontId="0" fillId="6" borderId="112" xfId="0" applyFill="1" applyBorder="1" applyAlignment="1" applyProtection="1">
      <alignment horizontal="center" vertical="center"/>
      <protection locked="0"/>
    </xf>
    <xf numFmtId="0" fontId="0" fillId="0" borderId="110" xfId="0" applyFill="1" applyBorder="1" applyAlignment="1" applyProtection="1">
      <alignment horizontal="center" vertical="center"/>
      <protection locked="0"/>
    </xf>
    <xf numFmtId="0" fontId="0" fillId="0" borderId="111" xfId="0" applyFill="1" applyBorder="1" applyAlignment="1" applyProtection="1">
      <alignment horizontal="center" vertical="center"/>
      <protection locked="0"/>
    </xf>
    <xf numFmtId="0" fontId="0" fillId="0" borderId="112" xfId="0" applyFill="1" applyBorder="1" applyAlignment="1" applyProtection="1">
      <alignment horizontal="center" vertical="center"/>
      <protection locked="0"/>
    </xf>
    <xf numFmtId="0" fontId="10" fillId="6" borderId="98" xfId="0" applyFont="1" applyFill="1" applyBorder="1" applyAlignment="1" applyProtection="1">
      <alignment horizontal="center" vertical="center"/>
      <protection locked="0"/>
    </xf>
    <xf numFmtId="0" fontId="0" fillId="0" borderId="125" xfId="0" applyFill="1" applyBorder="1" applyAlignment="1" applyProtection="1">
      <alignment horizontal="center" vertical="center" shrinkToFit="1"/>
      <protection locked="0"/>
    </xf>
    <xf numFmtId="0" fontId="0" fillId="0" borderId="126" xfId="0" applyFill="1" applyBorder="1" applyAlignment="1" applyProtection="1">
      <alignment horizontal="center" vertical="center" shrinkToFit="1"/>
      <protection locked="0"/>
    </xf>
    <xf numFmtId="0" fontId="0" fillId="2" borderId="133" xfId="0" applyFill="1" applyBorder="1" applyAlignment="1" applyProtection="1">
      <alignment horizontal="center" vertical="center"/>
      <protection locked="0"/>
    </xf>
    <xf numFmtId="0" fontId="0" fillId="2" borderId="134" xfId="0" applyFill="1" applyBorder="1" applyAlignment="1" applyProtection="1">
      <alignment horizontal="center" vertical="center"/>
      <protection locked="0"/>
    </xf>
    <xf numFmtId="0" fontId="0" fillId="2" borderId="135" xfId="0" applyFill="1" applyBorder="1" applyAlignment="1" applyProtection="1">
      <alignment horizontal="center" vertical="center"/>
      <protection locked="0"/>
    </xf>
    <xf numFmtId="0" fontId="0" fillId="2" borderId="101" xfId="0" applyFill="1" applyBorder="1" applyAlignment="1" applyProtection="1">
      <alignment horizontal="center" vertical="center"/>
      <protection locked="0"/>
    </xf>
    <xf numFmtId="177" fontId="0" fillId="2" borderId="136" xfId="0" applyNumberFormat="1" applyFill="1" applyBorder="1" applyAlignment="1" applyProtection="1">
      <alignment horizontal="center" vertical="center"/>
      <protection locked="0"/>
    </xf>
    <xf numFmtId="177" fontId="0" fillId="2" borderId="135" xfId="0" applyNumberFormat="1" applyFill="1" applyBorder="1" applyAlignment="1" applyProtection="1">
      <alignment horizontal="center" vertical="center"/>
      <protection locked="0"/>
    </xf>
    <xf numFmtId="177" fontId="0" fillId="2" borderId="134" xfId="0" applyNumberFormat="1" applyFill="1" applyBorder="1" applyAlignment="1" applyProtection="1">
      <alignment horizontal="center" vertical="center"/>
      <protection locked="0"/>
    </xf>
    <xf numFmtId="177" fontId="0" fillId="2" borderId="127" xfId="0" applyNumberFormat="1" applyFill="1" applyBorder="1" applyAlignment="1" applyProtection="1">
      <alignment horizontal="center" vertical="center"/>
      <protection locked="0"/>
    </xf>
    <xf numFmtId="177" fontId="0" fillId="2" borderId="128" xfId="0" applyNumberFormat="1" applyFill="1" applyBorder="1" applyAlignment="1" applyProtection="1">
      <alignment horizontal="center" vertical="center"/>
      <protection locked="0"/>
    </xf>
    <xf numFmtId="177" fontId="0" fillId="2" borderId="140" xfId="0" applyNumberFormat="1" applyFill="1" applyBorder="1" applyAlignment="1" applyProtection="1">
      <alignment horizontal="center" vertical="center"/>
      <protection locked="0"/>
    </xf>
    <xf numFmtId="177" fontId="22" fillId="0" borderId="117" xfId="0" applyNumberFormat="1"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118" xfId="0" applyFont="1" applyBorder="1" applyAlignment="1" applyProtection="1">
      <alignment horizontal="center" vertical="center"/>
      <protection locked="0"/>
    </xf>
    <xf numFmtId="0" fontId="22" fillId="8" borderId="23" xfId="0" applyFont="1" applyFill="1" applyBorder="1" applyAlignment="1" applyProtection="1">
      <alignment horizontal="center" vertical="center"/>
      <protection locked="0"/>
    </xf>
    <xf numFmtId="0" fontId="22" fillId="8" borderId="7" xfId="0" applyFont="1" applyFill="1" applyBorder="1" applyAlignment="1" applyProtection="1">
      <alignment horizontal="center" vertical="center"/>
      <protection locked="0"/>
    </xf>
    <xf numFmtId="0" fontId="0" fillId="2" borderId="127" xfId="0" applyFill="1" applyBorder="1" applyAlignment="1" applyProtection="1">
      <alignment horizontal="center" vertical="center" shrinkToFit="1"/>
      <protection locked="0"/>
    </xf>
    <xf numFmtId="0" fontId="0" fillId="2" borderId="128" xfId="0" applyFill="1" applyBorder="1" applyAlignment="1" applyProtection="1">
      <alignment horizontal="center" vertical="center" shrinkToFit="1"/>
      <protection locked="0"/>
    </xf>
    <xf numFmtId="0" fontId="0" fillId="2" borderId="129" xfId="0" applyFill="1" applyBorder="1" applyAlignment="1" applyProtection="1">
      <alignment horizontal="center" vertical="center" shrinkToFit="1"/>
      <protection locked="0"/>
    </xf>
    <xf numFmtId="0" fontId="10" fillId="2" borderId="316"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0" fillId="2" borderId="317" xfId="0" applyFont="1" applyFill="1" applyBorder="1" applyAlignment="1" applyProtection="1">
      <alignment horizontal="center" vertical="center" shrinkToFit="1"/>
      <protection locked="0"/>
    </xf>
    <xf numFmtId="0" fontId="0" fillId="2" borderId="125" xfId="0" applyFill="1" applyBorder="1" applyAlignment="1" applyProtection="1">
      <alignment horizontal="center" vertical="center" shrinkToFit="1"/>
      <protection locked="0"/>
    </xf>
    <xf numFmtId="0" fontId="0" fillId="2" borderId="111" xfId="0" applyFill="1" applyBorder="1" applyAlignment="1" applyProtection="1">
      <alignment horizontal="center" vertical="center" shrinkToFit="1"/>
      <protection locked="0"/>
    </xf>
    <xf numFmtId="0" fontId="0" fillId="2" borderId="126" xfId="0" applyFill="1" applyBorder="1" applyAlignment="1" applyProtection="1">
      <alignment horizontal="center" vertical="center" shrinkToFit="1"/>
      <protection locked="0"/>
    </xf>
    <xf numFmtId="0" fontId="0" fillId="2" borderId="95"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177" fontId="0" fillId="0" borderId="112" xfId="0" applyNumberFormat="1" applyBorder="1" applyAlignment="1" applyProtection="1">
      <alignment horizontal="center" vertical="center"/>
      <protection locked="0"/>
    </xf>
    <xf numFmtId="177" fontId="0" fillId="6" borderId="125" xfId="0" applyNumberFormat="1" applyFill="1" applyBorder="1" applyAlignment="1" applyProtection="1">
      <alignment horizontal="center" vertical="center"/>
      <protection locked="0"/>
    </xf>
    <xf numFmtId="177" fontId="0" fillId="6" borderId="112" xfId="0" applyNumberFormat="1" applyFill="1" applyBorder="1" applyAlignment="1" applyProtection="1">
      <alignment horizontal="center" vertical="center"/>
      <protection locked="0"/>
    </xf>
    <xf numFmtId="0" fontId="85" fillId="0" borderId="125" xfId="0" applyFont="1" applyFill="1" applyBorder="1" applyAlignment="1" applyProtection="1">
      <alignment horizontal="center" vertical="center" shrinkToFit="1"/>
      <protection locked="0"/>
    </xf>
    <xf numFmtId="0" fontId="85" fillId="0" borderId="111" xfId="0" applyFont="1" applyFill="1" applyBorder="1" applyAlignment="1" applyProtection="1">
      <alignment horizontal="center" vertical="center" shrinkToFit="1"/>
      <protection locked="0"/>
    </xf>
    <xf numFmtId="0" fontId="85" fillId="0" borderId="126" xfId="0" applyFont="1" applyFill="1" applyBorder="1" applyAlignment="1" applyProtection="1">
      <alignment horizontal="center" vertical="center" shrinkToFit="1"/>
      <protection locked="0"/>
    </xf>
    <xf numFmtId="177" fontId="0" fillId="6" borderId="111" xfId="0" applyNumberFormat="1" applyFill="1" applyBorder="1" applyAlignment="1" applyProtection="1">
      <alignment horizontal="center" vertical="center"/>
      <protection locked="0"/>
    </xf>
    <xf numFmtId="177" fontId="0" fillId="0" borderId="111" xfId="0" applyNumberFormat="1" applyBorder="1" applyAlignment="1" applyProtection="1">
      <alignment horizontal="center" vertical="center"/>
      <protection locked="0"/>
    </xf>
    <xf numFmtId="0" fontId="0" fillId="0" borderId="108" xfId="0" applyBorder="1" applyAlignment="1" applyProtection="1">
      <alignment horizontal="center" vertical="center"/>
      <protection locked="0"/>
    </xf>
    <xf numFmtId="177" fontId="0" fillId="0" borderId="108" xfId="0" applyNumberFormat="1" applyBorder="1" applyAlignment="1" applyProtection="1">
      <alignment horizontal="center" vertical="center"/>
      <protection locked="0"/>
    </xf>
    <xf numFmtId="177" fontId="0" fillId="0" borderId="123" xfId="0" applyNumberFormat="1" applyBorder="1" applyAlignment="1" applyProtection="1">
      <alignment horizontal="center" vertical="center"/>
      <protection locked="0"/>
    </xf>
    <xf numFmtId="177" fontId="0" fillId="0" borderId="107" xfId="0" applyNumberFormat="1" applyBorder="1" applyAlignment="1" applyProtection="1">
      <alignment horizontal="center" vertical="center"/>
      <protection locked="0"/>
    </xf>
    <xf numFmtId="0" fontId="10" fillId="0" borderId="97" xfId="0" applyFont="1" applyFill="1" applyBorder="1" applyAlignment="1" applyProtection="1">
      <alignment horizontal="center" vertical="center"/>
      <protection locked="0"/>
    </xf>
    <xf numFmtId="0" fontId="10" fillId="0" borderId="98" xfId="0" applyFont="1" applyFill="1" applyBorder="1" applyAlignment="1" applyProtection="1">
      <alignment horizontal="center" vertical="center"/>
      <protection locked="0"/>
    </xf>
    <xf numFmtId="0" fontId="0" fillId="0" borderId="98" xfId="0" applyFill="1" applyBorder="1" applyAlignment="1" applyProtection="1">
      <alignment horizontal="center" vertical="center"/>
      <protection locked="0"/>
    </xf>
    <xf numFmtId="0" fontId="10" fillId="2" borderId="97" xfId="0" applyFont="1" applyFill="1" applyBorder="1" applyAlignment="1" applyProtection="1">
      <alignment horizontal="center" vertical="center"/>
      <protection locked="0"/>
    </xf>
    <xf numFmtId="0" fontId="10" fillId="2" borderId="98" xfId="0" applyFont="1" applyFill="1" applyBorder="1" applyAlignment="1" applyProtection="1">
      <alignment horizontal="center" vertical="center"/>
      <protection locked="0"/>
    </xf>
    <xf numFmtId="177" fontId="0" fillId="2" borderId="98" xfId="0" applyNumberFormat="1" applyFill="1" applyBorder="1" applyAlignment="1" applyProtection="1">
      <alignment horizontal="center" vertical="center"/>
      <protection locked="0"/>
    </xf>
    <xf numFmtId="0" fontId="10" fillId="0" borderId="97" xfId="0" applyFont="1" applyBorder="1" applyAlignment="1" applyProtection="1">
      <alignment horizontal="center" vertical="center"/>
      <protection locked="0"/>
    </xf>
    <xf numFmtId="0" fontId="10" fillId="0" borderId="98" xfId="0" applyFont="1" applyBorder="1" applyAlignment="1" applyProtection="1">
      <alignment horizontal="center" vertical="center"/>
      <protection locked="0"/>
    </xf>
    <xf numFmtId="0" fontId="10" fillId="0" borderId="98" xfId="0" applyFont="1" applyFill="1" applyBorder="1" applyAlignment="1" applyProtection="1">
      <alignment horizontal="center" vertical="center" shrinkToFit="1"/>
      <protection locked="0"/>
    </xf>
    <xf numFmtId="0" fontId="10" fillId="4" borderId="98" xfId="0" applyFont="1" applyFill="1" applyBorder="1" applyAlignment="1" applyProtection="1">
      <alignment horizontal="center" vertical="center" shrinkToFit="1"/>
      <protection locked="0"/>
    </xf>
    <xf numFmtId="177" fontId="0" fillId="4" borderId="98" xfId="0" applyNumberFormat="1" applyFill="1" applyBorder="1" applyAlignment="1" applyProtection="1">
      <alignment horizontal="center" vertical="center"/>
      <protection locked="0"/>
    </xf>
    <xf numFmtId="0" fontId="79" fillId="0" borderId="97" xfId="0" applyFont="1" applyBorder="1" applyAlignment="1" applyProtection="1">
      <alignment horizontal="center" vertical="center" shrinkToFit="1"/>
      <protection locked="0"/>
    </xf>
    <xf numFmtId="0" fontId="9" fillId="0" borderId="98" xfId="0" applyFont="1" applyBorder="1" applyAlignment="1" applyProtection="1">
      <alignment horizontal="center" vertical="center" shrinkToFit="1"/>
      <protection locked="0"/>
    </xf>
    <xf numFmtId="0" fontId="9" fillId="0" borderId="97" xfId="0" applyFont="1" applyBorder="1" applyAlignment="1" applyProtection="1">
      <alignment horizontal="center" vertical="center" shrinkToFit="1"/>
      <protection locked="0"/>
    </xf>
    <xf numFmtId="177" fontId="85" fillId="6" borderId="98" xfId="0" applyNumberFormat="1" applyFont="1" applyFill="1" applyBorder="1" applyAlignment="1" applyProtection="1">
      <alignment horizontal="center" vertical="center"/>
      <protection locked="0"/>
    </xf>
    <xf numFmtId="0" fontId="0" fillId="4" borderId="110" xfId="0" applyFill="1" applyBorder="1" applyAlignment="1" applyProtection="1">
      <alignment horizontal="center" vertical="center"/>
      <protection locked="0"/>
    </xf>
    <xf numFmtId="0" fontId="0" fillId="4" borderId="111" xfId="0" applyFill="1" applyBorder="1" applyAlignment="1" applyProtection="1">
      <alignment horizontal="center" vertical="center"/>
      <protection locked="0"/>
    </xf>
    <xf numFmtId="0" fontId="0" fillId="4" borderId="112" xfId="0" applyFill="1" applyBorder="1" applyAlignment="1" applyProtection="1">
      <alignment horizontal="center" vertical="center"/>
      <protection locked="0"/>
    </xf>
    <xf numFmtId="0" fontId="0" fillId="4" borderId="133" xfId="0" applyFill="1" applyBorder="1" applyAlignment="1" applyProtection="1">
      <alignment horizontal="center" vertical="center"/>
      <protection locked="0"/>
    </xf>
    <xf numFmtId="0" fontId="0" fillId="4" borderId="134" xfId="0" applyFill="1" applyBorder="1" applyAlignment="1" applyProtection="1">
      <alignment horizontal="center" vertical="center"/>
      <protection locked="0"/>
    </xf>
    <xf numFmtId="0" fontId="0" fillId="4" borderId="135"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39" xfId="0" applyFill="1" applyBorder="1" applyAlignment="1" applyProtection="1">
      <alignment horizontal="center" vertical="center"/>
      <protection locked="0"/>
    </xf>
    <xf numFmtId="0" fontId="0" fillId="3" borderId="119" xfId="0" applyFill="1" applyBorder="1" applyAlignment="1" applyProtection="1">
      <alignment horizontal="center" vertical="center"/>
      <protection locked="0"/>
    </xf>
    <xf numFmtId="0" fontId="32" fillId="3" borderId="139" xfId="0" applyFont="1" applyFill="1" applyBorder="1" applyAlignment="1" applyProtection="1">
      <alignment horizontal="center" vertical="center" wrapText="1" shrinkToFit="1"/>
      <protection locked="0"/>
    </xf>
    <xf numFmtId="0" fontId="25" fillId="3" borderId="119" xfId="0" applyFont="1" applyFill="1" applyBorder="1" applyAlignment="1" applyProtection="1">
      <alignment horizontal="center" vertical="center" wrapText="1" shrinkToFit="1"/>
      <protection locked="0"/>
    </xf>
    <xf numFmtId="0" fontId="10" fillId="6" borderId="97" xfId="0" applyFont="1" applyFill="1" applyBorder="1" applyAlignment="1" applyProtection="1">
      <alignment horizontal="center" vertical="center"/>
      <protection locked="0"/>
    </xf>
    <xf numFmtId="0" fontId="18" fillId="0" borderId="98" xfId="0" applyFont="1" applyBorder="1" applyAlignment="1" applyProtection="1">
      <alignment horizontal="center" vertical="center"/>
      <protection locked="0"/>
    </xf>
    <xf numFmtId="0" fontId="24" fillId="0" borderId="98" xfId="0" applyFont="1" applyBorder="1" applyAlignment="1" applyProtection="1">
      <alignment horizontal="center" vertical="center"/>
      <protection locked="0"/>
    </xf>
    <xf numFmtId="0" fontId="32" fillId="0" borderId="121" xfId="0" applyFont="1" applyBorder="1" applyAlignment="1" applyProtection="1">
      <alignment horizontal="center" vertical="center" shrinkToFit="1"/>
      <protection locked="0"/>
    </xf>
    <xf numFmtId="0" fontId="25" fillId="0" borderId="108" xfId="0" applyFont="1" applyBorder="1" applyAlignment="1" applyProtection="1">
      <alignment horizontal="center" vertical="center" shrinkToFit="1"/>
      <protection locked="0"/>
    </xf>
    <xf numFmtId="0" fontId="25" fillId="0" borderId="97" xfId="0" applyFont="1" applyBorder="1" applyAlignment="1" applyProtection="1">
      <alignment horizontal="center" vertical="center" shrinkToFit="1"/>
      <protection locked="0"/>
    </xf>
    <xf numFmtId="0" fontId="25" fillId="0" borderId="98" xfId="0" applyFont="1" applyBorder="1" applyAlignment="1" applyProtection="1">
      <alignment horizontal="center" vertical="center" shrinkToFit="1"/>
      <protection locked="0"/>
    </xf>
    <xf numFmtId="0" fontId="0" fillId="4" borderId="125" xfId="0" applyFill="1" applyBorder="1" applyAlignment="1" applyProtection="1">
      <alignment horizontal="center" vertical="center"/>
      <protection locked="0"/>
    </xf>
    <xf numFmtId="0" fontId="0" fillId="4" borderId="126" xfId="0" applyFill="1" applyBorder="1" applyAlignment="1" applyProtection="1">
      <alignment horizontal="center" vertical="center"/>
      <protection locked="0"/>
    </xf>
    <xf numFmtId="0" fontId="25" fillId="3" borderId="139" xfId="0" applyFont="1" applyFill="1" applyBorder="1" applyAlignment="1" applyProtection="1">
      <alignment horizontal="center" vertical="center" wrapText="1"/>
      <protection locked="0"/>
    </xf>
    <xf numFmtId="0" fontId="25" fillId="3" borderId="119" xfId="0" applyFont="1" applyFill="1" applyBorder="1" applyAlignment="1" applyProtection="1">
      <alignment horizontal="center" vertical="center" wrapText="1"/>
      <protection locked="0"/>
    </xf>
    <xf numFmtId="0" fontId="0" fillId="3" borderId="30"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177" fontId="0" fillId="0" borderId="106" xfId="0" applyNumberFormat="1" applyBorder="1" applyAlignment="1" applyProtection="1">
      <alignment horizontal="center" vertical="center"/>
      <protection locked="0"/>
    </xf>
    <xf numFmtId="177" fontId="0" fillId="0" borderId="141" xfId="0" applyNumberFormat="1" applyBorder="1" applyAlignment="1" applyProtection="1">
      <alignment horizontal="center" vertical="center"/>
      <protection locked="0"/>
    </xf>
    <xf numFmtId="177" fontId="0" fillId="0" borderId="142" xfId="0" applyNumberFormat="1" applyBorder="1" applyAlignment="1" applyProtection="1">
      <alignment horizontal="center" vertical="center"/>
      <protection locked="0"/>
    </xf>
    <xf numFmtId="177" fontId="0" fillId="0" borderId="145" xfId="0" applyNumberFormat="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86" fillId="0" borderId="123" xfId="0" applyFont="1" applyBorder="1" applyAlignment="1" applyProtection="1">
      <alignment horizontal="center" vertical="center" shrinkToFit="1"/>
      <protection locked="0"/>
    </xf>
    <xf numFmtId="0" fontId="86" fillId="0" borderId="106" xfId="0" applyFont="1" applyBorder="1" applyAlignment="1" applyProtection="1">
      <alignment horizontal="center" vertical="center" shrinkToFit="1"/>
      <protection locked="0"/>
    </xf>
    <xf numFmtId="0" fontId="86" fillId="0" borderId="124" xfId="0" applyFont="1" applyBorder="1" applyAlignment="1" applyProtection="1">
      <alignment horizontal="center" vertical="center" shrinkToFit="1"/>
      <protection locked="0"/>
    </xf>
    <xf numFmtId="0" fontId="0" fillId="6" borderId="125" xfId="0" applyFill="1" applyBorder="1" applyAlignment="1" applyProtection="1">
      <alignment horizontal="center" vertical="center" shrinkToFit="1"/>
      <protection locked="0"/>
    </xf>
    <xf numFmtId="0" fontId="0" fillId="6" borderId="111" xfId="0" applyFill="1" applyBorder="1" applyAlignment="1" applyProtection="1">
      <alignment horizontal="center" vertical="center" shrinkToFit="1"/>
      <protection locked="0"/>
    </xf>
    <xf numFmtId="0" fontId="0" fillId="6" borderId="126" xfId="0" applyFill="1" applyBorder="1" applyAlignment="1" applyProtection="1">
      <alignment horizontal="center" vertical="center" shrinkToFit="1"/>
      <protection locked="0"/>
    </xf>
    <xf numFmtId="0" fontId="0" fillId="0" borderId="125" xfId="0" applyBorder="1" applyAlignment="1" applyProtection="1">
      <alignment horizontal="center" vertical="center" shrinkToFit="1"/>
      <protection locked="0"/>
    </xf>
    <xf numFmtId="0" fontId="0" fillId="0" borderId="111" xfId="0" applyBorder="1" applyAlignment="1" applyProtection="1">
      <alignment horizontal="center" vertical="center" shrinkToFit="1"/>
      <protection locked="0"/>
    </xf>
    <xf numFmtId="0" fontId="0" fillId="0" borderId="126" xfId="0" applyBorder="1" applyAlignment="1" applyProtection="1">
      <alignment horizontal="center" vertical="center" shrinkToFit="1"/>
      <protection locked="0"/>
    </xf>
    <xf numFmtId="177" fontId="0" fillId="7" borderId="130" xfId="0" applyNumberFormat="1" applyFill="1" applyBorder="1" applyAlignment="1" applyProtection="1">
      <alignment horizontal="center" vertical="center"/>
      <protection locked="0"/>
    </xf>
    <xf numFmtId="0" fontId="0" fillId="7" borderId="131" xfId="0" applyFill="1" applyBorder="1" applyAlignment="1" applyProtection="1">
      <alignment horizontal="center" vertical="center"/>
      <protection locked="0"/>
    </xf>
    <xf numFmtId="0" fontId="0" fillId="7" borderId="132" xfId="0" applyFill="1" applyBorder="1" applyAlignment="1" applyProtection="1">
      <alignment horizontal="center" vertical="center"/>
      <protection locked="0"/>
    </xf>
    <xf numFmtId="177" fontId="0" fillId="4" borderId="136" xfId="0" applyNumberFormat="1" applyFill="1" applyBorder="1" applyAlignment="1" applyProtection="1">
      <alignment horizontal="center" vertical="center"/>
      <protection locked="0"/>
    </xf>
    <xf numFmtId="177" fontId="0" fillId="4" borderId="134" xfId="0" applyNumberFormat="1" applyFill="1" applyBorder="1" applyAlignment="1" applyProtection="1">
      <alignment horizontal="center" vertical="center"/>
      <protection locked="0"/>
    </xf>
    <xf numFmtId="177" fontId="0" fillId="4" borderId="135" xfId="0" applyNumberFormat="1" applyFill="1" applyBorder="1" applyAlignment="1" applyProtection="1">
      <alignment horizontal="center" vertical="center"/>
      <protection locked="0"/>
    </xf>
    <xf numFmtId="0" fontId="0" fillId="4" borderId="127" xfId="0" applyFill="1" applyBorder="1" applyAlignment="1" applyProtection="1">
      <alignment horizontal="center" vertical="center"/>
      <protection locked="0"/>
    </xf>
    <xf numFmtId="0" fontId="0" fillId="4" borderId="128" xfId="0" applyFill="1" applyBorder="1" applyAlignment="1" applyProtection="1">
      <alignment horizontal="center" vertical="center"/>
      <protection locked="0"/>
    </xf>
    <xf numFmtId="0" fontId="0" fillId="4" borderId="129" xfId="0" applyFill="1" applyBorder="1" applyAlignment="1" applyProtection="1">
      <alignment horizontal="center" vertical="center"/>
      <protection locked="0"/>
    </xf>
    <xf numFmtId="0" fontId="10" fillId="4" borderId="110" xfId="0" applyFont="1" applyFill="1" applyBorder="1" applyAlignment="1" applyProtection="1">
      <alignment horizontal="center" vertical="center"/>
      <protection locked="0"/>
    </xf>
    <xf numFmtId="0" fontId="10" fillId="4" borderId="111" xfId="0" applyFont="1" applyFill="1" applyBorder="1" applyAlignment="1" applyProtection="1">
      <alignment horizontal="center" vertical="center"/>
      <protection locked="0"/>
    </xf>
    <xf numFmtId="0" fontId="10" fillId="4" borderId="112" xfId="0" applyFont="1" applyFill="1" applyBorder="1" applyAlignment="1" applyProtection="1">
      <alignment horizontal="center" vertical="center"/>
      <protection locked="0"/>
    </xf>
    <xf numFmtId="0" fontId="10" fillId="0" borderId="110" xfId="0" applyFont="1" applyFill="1" applyBorder="1" applyAlignment="1" applyProtection="1">
      <alignment horizontal="center" vertical="center" shrinkToFit="1"/>
      <protection locked="0"/>
    </xf>
    <xf numFmtId="0" fontId="10" fillId="0" borderId="111" xfId="0" applyFont="1" applyFill="1" applyBorder="1" applyAlignment="1" applyProtection="1">
      <alignment horizontal="center" vertical="center" shrinkToFit="1"/>
      <protection locked="0"/>
    </xf>
    <xf numFmtId="0" fontId="10" fillId="0" borderId="112" xfId="0" applyFont="1" applyFill="1" applyBorder="1" applyAlignment="1" applyProtection="1">
      <alignment horizontal="center" vertical="center" shrinkToFit="1"/>
      <protection locked="0"/>
    </xf>
    <xf numFmtId="0" fontId="10" fillId="0" borderId="110" xfId="0" applyFont="1" applyFill="1" applyBorder="1" applyAlignment="1" applyProtection="1">
      <alignment horizontal="center" vertical="center"/>
      <protection locked="0"/>
    </xf>
    <xf numFmtId="0" fontId="10" fillId="0" borderId="111" xfId="0" applyFont="1" applyFill="1" applyBorder="1" applyAlignment="1" applyProtection="1">
      <alignment horizontal="center" vertical="center"/>
      <protection locked="0"/>
    </xf>
    <xf numFmtId="0" fontId="10" fillId="0" borderId="112" xfId="0" applyFont="1" applyFill="1" applyBorder="1" applyAlignment="1" applyProtection="1">
      <alignment horizontal="center" vertical="center"/>
      <protection locked="0"/>
    </xf>
    <xf numFmtId="177" fontId="0" fillId="0" borderId="98" xfId="0" applyNumberFormat="1" applyFill="1" applyBorder="1" applyAlignment="1" applyProtection="1">
      <alignment horizontal="center" vertical="center"/>
      <protection locked="0"/>
    </xf>
    <xf numFmtId="0" fontId="0" fillId="0" borderId="99" xfId="0" applyFill="1" applyBorder="1" applyAlignment="1" applyProtection="1">
      <alignment horizontal="center" vertical="center"/>
      <protection locked="0"/>
    </xf>
    <xf numFmtId="177" fontId="0" fillId="4" borderId="93" xfId="0" applyNumberFormat="1" applyFill="1" applyBorder="1" applyAlignment="1" applyProtection="1">
      <alignment horizontal="center" vertical="center"/>
      <protection locked="0"/>
    </xf>
    <xf numFmtId="0" fontId="0" fillId="0" borderId="125" xfId="0" applyFill="1" applyBorder="1" applyAlignment="1" applyProtection="1">
      <alignment horizontal="center" vertical="center"/>
      <protection locked="0"/>
    </xf>
    <xf numFmtId="0" fontId="0" fillId="0" borderId="126" xfId="0" applyFill="1" applyBorder="1" applyAlignment="1" applyProtection="1">
      <alignment horizontal="center" vertical="center"/>
      <protection locked="0"/>
    </xf>
    <xf numFmtId="0" fontId="0" fillId="4" borderId="98" xfId="0" applyFill="1" applyBorder="1" applyAlignment="1" applyProtection="1">
      <alignment horizontal="left" vertical="center"/>
      <protection locked="0"/>
    </xf>
    <xf numFmtId="0" fontId="0" fillId="4" borderId="99" xfId="0" applyFill="1" applyBorder="1" applyAlignment="1" applyProtection="1">
      <alignment horizontal="left" vertical="center"/>
      <protection locked="0"/>
    </xf>
    <xf numFmtId="0" fontId="0" fillId="4" borderId="98" xfId="0" applyFill="1" applyBorder="1" applyAlignment="1" applyProtection="1">
      <alignment horizontal="center" vertical="center"/>
      <protection locked="0"/>
    </xf>
    <xf numFmtId="0" fontId="0" fillId="4" borderId="99" xfId="0" applyFill="1" applyBorder="1" applyAlignment="1" applyProtection="1">
      <alignment horizontal="center" vertical="center"/>
      <protection locked="0"/>
    </xf>
    <xf numFmtId="177" fontId="0" fillId="4" borderId="125" xfId="0" applyNumberFormat="1" applyFill="1" applyBorder="1" applyAlignment="1" applyProtection="1">
      <alignment horizontal="center" vertical="center"/>
      <protection locked="0"/>
    </xf>
    <xf numFmtId="177" fontId="0" fillId="4" borderId="111" xfId="0" applyNumberFormat="1" applyFill="1" applyBorder="1" applyAlignment="1" applyProtection="1">
      <alignment horizontal="center" vertical="center"/>
      <protection locked="0"/>
    </xf>
    <xf numFmtId="177" fontId="0" fillId="4" borderId="112" xfId="0" applyNumberFormat="1" applyFill="1" applyBorder="1" applyAlignment="1" applyProtection="1">
      <alignment horizontal="center" vertical="center"/>
      <protection locked="0"/>
    </xf>
    <xf numFmtId="177" fontId="0" fillId="7" borderId="117" xfId="0" applyNumberFormat="1" applyFill="1" applyBorder="1" applyAlignment="1" applyProtection="1">
      <alignment horizontal="center" vertical="center"/>
      <protection locked="0"/>
    </xf>
    <xf numFmtId="0" fontId="0" fillId="7" borderId="60" xfId="0" applyFill="1" applyBorder="1" applyAlignment="1" applyProtection="1">
      <alignment horizontal="center" vertical="center"/>
      <protection locked="0"/>
    </xf>
    <xf numFmtId="0" fontId="0" fillId="7" borderId="118" xfId="0" applyFill="1" applyBorder="1" applyAlignment="1" applyProtection="1">
      <alignment horizontal="center" vertical="center"/>
      <protection locked="0"/>
    </xf>
    <xf numFmtId="177" fontId="0" fillId="9" borderId="117" xfId="0" applyNumberFormat="1" applyFill="1" applyBorder="1" applyAlignment="1" applyProtection="1">
      <alignment horizontal="center" vertical="center"/>
      <protection locked="0"/>
    </xf>
    <xf numFmtId="0" fontId="0" fillId="9" borderId="60" xfId="0" applyFill="1" applyBorder="1" applyAlignment="1" applyProtection="1">
      <alignment horizontal="center" vertical="center"/>
      <protection locked="0"/>
    </xf>
    <xf numFmtId="0" fontId="0" fillId="9" borderId="118" xfId="0" applyFill="1" applyBorder="1" applyAlignment="1" applyProtection="1">
      <alignment horizontal="center" vertical="center"/>
      <protection locked="0"/>
    </xf>
    <xf numFmtId="0" fontId="0" fillId="5" borderId="89" xfId="0" applyFill="1" applyBorder="1" applyAlignment="1" applyProtection="1">
      <alignment horizontal="center" vertical="center"/>
      <protection locked="0"/>
    </xf>
    <xf numFmtId="0" fontId="0" fillId="0" borderId="315" xfId="0" applyFont="1" applyBorder="1" applyAlignment="1" applyProtection="1">
      <alignment horizontal="center" vertical="center"/>
      <protection locked="0"/>
    </xf>
    <xf numFmtId="0" fontId="0" fillId="0" borderId="277" xfId="0" applyFont="1" applyBorder="1" applyAlignment="1" applyProtection="1">
      <alignment horizontal="center" vertical="center"/>
      <protection locked="0"/>
    </xf>
    <xf numFmtId="0" fontId="10" fillId="0" borderId="109"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116" xfId="0" applyFont="1" applyBorder="1" applyAlignment="1" applyProtection="1">
      <alignment horizontal="center" vertical="center" wrapText="1"/>
      <protection locked="0"/>
    </xf>
    <xf numFmtId="0" fontId="10" fillId="0" borderId="70"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0" fillId="0" borderId="97" xfId="0" applyFill="1" applyBorder="1" applyAlignment="1" applyProtection="1">
      <alignment horizontal="center" vertical="center"/>
      <protection locked="0"/>
    </xf>
    <xf numFmtId="0" fontId="0" fillId="2" borderId="125" xfId="0" applyFill="1" applyBorder="1" applyAlignment="1" applyProtection="1">
      <alignment horizontal="center" vertical="center"/>
      <protection locked="0"/>
    </xf>
    <xf numFmtId="0" fontId="0" fillId="2" borderId="111" xfId="0" applyFill="1" applyBorder="1" applyAlignment="1" applyProtection="1">
      <alignment horizontal="center" vertical="center"/>
      <protection locked="0"/>
    </xf>
    <xf numFmtId="0" fontId="0" fillId="2" borderId="112"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177" fontId="0" fillId="9" borderId="318" xfId="0" applyNumberFormat="1" applyFill="1" applyBorder="1" applyAlignment="1" applyProtection="1">
      <alignment horizontal="center" vertical="center"/>
      <protection locked="0"/>
    </xf>
    <xf numFmtId="0" fontId="0" fillId="9" borderId="70" xfId="0" applyFill="1" applyBorder="1" applyAlignment="1" applyProtection="1">
      <alignment horizontal="center" vertical="center"/>
      <protection locked="0"/>
    </xf>
    <xf numFmtId="0" fontId="0" fillId="9" borderId="319" xfId="0" applyFill="1" applyBorder="1" applyAlignment="1" applyProtection="1">
      <alignment horizontal="center" vertical="center"/>
      <protection locked="0"/>
    </xf>
    <xf numFmtId="0" fontId="0" fillId="2" borderId="97" xfId="0" applyFill="1" applyBorder="1" applyAlignment="1" applyProtection="1">
      <alignment horizontal="center" vertical="center"/>
      <protection locked="0"/>
    </xf>
    <xf numFmtId="0" fontId="0" fillId="2" borderId="98" xfId="0" applyFill="1" applyBorder="1" applyAlignment="1" applyProtection="1">
      <alignment horizontal="center" vertical="center"/>
      <protection locked="0"/>
    </xf>
    <xf numFmtId="0" fontId="10" fillId="6" borderId="125" xfId="0" applyFont="1" applyFill="1" applyBorder="1" applyAlignment="1" applyProtection="1">
      <alignment horizontal="center" vertical="center" shrinkToFit="1"/>
      <protection locked="0"/>
    </xf>
    <xf numFmtId="0" fontId="10" fillId="6" borderId="111" xfId="0" applyFont="1" applyFill="1" applyBorder="1" applyAlignment="1" applyProtection="1">
      <alignment horizontal="center" vertical="center" shrinkToFit="1"/>
      <protection locked="0"/>
    </xf>
    <xf numFmtId="0" fontId="10" fillId="6" borderId="126" xfId="0" applyFont="1" applyFill="1" applyBorder="1" applyAlignment="1" applyProtection="1">
      <alignment horizontal="center" vertical="center" shrinkToFit="1"/>
      <protection locked="0"/>
    </xf>
    <xf numFmtId="0" fontId="0" fillId="0" borderId="125"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10" fillId="0" borderId="105" xfId="0" applyFont="1" applyBorder="1" applyAlignment="1" applyProtection="1">
      <alignment horizontal="center" vertical="center"/>
      <protection locked="0"/>
    </xf>
    <xf numFmtId="0" fontId="10" fillId="0" borderId="106" xfId="0" applyFont="1" applyBorder="1" applyAlignment="1" applyProtection="1">
      <alignment horizontal="center" vertical="center"/>
      <protection locked="0"/>
    </xf>
    <xf numFmtId="0" fontId="10" fillId="0" borderId="107" xfId="0" applyFont="1" applyBorder="1" applyAlignment="1" applyProtection="1">
      <alignment horizontal="center" vertical="center"/>
      <protection locked="0"/>
    </xf>
    <xf numFmtId="0" fontId="10" fillId="6" borderId="112" xfId="0" applyFont="1" applyFill="1" applyBorder="1" applyAlignment="1" applyProtection="1">
      <alignment horizontal="center" vertical="center" shrinkToFit="1"/>
      <protection locked="0"/>
    </xf>
    <xf numFmtId="0" fontId="0" fillId="6" borderId="125" xfId="0" applyFill="1" applyBorder="1" applyAlignment="1" applyProtection="1">
      <alignment horizontal="center" vertical="center"/>
      <protection locked="0"/>
    </xf>
    <xf numFmtId="0" fontId="0" fillId="6" borderId="126" xfId="0" applyFill="1" applyBorder="1" applyAlignment="1" applyProtection="1">
      <alignment horizontal="center" vertical="center"/>
      <protection locked="0"/>
    </xf>
    <xf numFmtId="0" fontId="10" fillId="0" borderId="110" xfId="0" applyFont="1" applyBorder="1" applyAlignment="1" applyProtection="1">
      <alignment horizontal="center" vertical="center"/>
      <protection locked="0"/>
    </xf>
    <xf numFmtId="0" fontId="10" fillId="0" borderId="111" xfId="0" applyFont="1" applyBorder="1" applyAlignment="1" applyProtection="1">
      <alignment horizontal="center" vertical="center"/>
      <protection locked="0"/>
    </xf>
    <xf numFmtId="0" fontId="10" fillId="0" borderId="112" xfId="0" applyFont="1" applyBorder="1" applyAlignment="1" applyProtection="1">
      <alignment horizontal="center" vertical="center"/>
      <protection locked="0"/>
    </xf>
    <xf numFmtId="0" fontId="10" fillId="6" borderId="111" xfId="0" applyFont="1" applyFill="1" applyBorder="1" applyAlignment="1" applyProtection="1">
      <alignment horizontal="center" vertical="center"/>
      <protection locked="0"/>
    </xf>
    <xf numFmtId="0" fontId="10" fillId="6" borderId="112" xfId="0" applyFont="1" applyFill="1" applyBorder="1" applyAlignment="1" applyProtection="1">
      <alignment horizontal="center" vertical="center"/>
      <protection locked="0"/>
    </xf>
    <xf numFmtId="0" fontId="10" fillId="6" borderId="125" xfId="0" applyFont="1" applyFill="1" applyBorder="1" applyAlignment="1" applyProtection="1">
      <alignment horizontal="center" vertical="center"/>
      <protection locked="0"/>
    </xf>
    <xf numFmtId="0" fontId="10" fillId="6" borderId="126" xfId="0" applyFont="1" applyFill="1" applyBorder="1" applyAlignment="1" applyProtection="1">
      <alignment horizontal="center" vertical="center"/>
      <protection locked="0"/>
    </xf>
    <xf numFmtId="0" fontId="85" fillId="0" borderId="105" xfId="0" applyFont="1" applyBorder="1" applyAlignment="1" applyProtection="1">
      <alignment horizontal="center" vertical="center"/>
      <protection locked="0"/>
    </xf>
    <xf numFmtId="177" fontId="85" fillId="0" borderId="108" xfId="0" applyNumberFormat="1" applyFont="1" applyBorder="1" applyAlignment="1" applyProtection="1">
      <alignment horizontal="center" vertical="center"/>
      <protection locked="0"/>
    </xf>
    <xf numFmtId="0" fontId="0" fillId="0" borderId="123" xfId="0" applyFont="1" applyBorder="1" applyAlignment="1" applyProtection="1">
      <alignment horizontal="center" vertical="center" shrinkToFit="1"/>
      <protection locked="0"/>
    </xf>
    <xf numFmtId="0" fontId="13" fillId="0" borderId="106" xfId="0" applyFont="1" applyBorder="1" applyAlignment="1" applyProtection="1">
      <alignment horizontal="center" vertical="center" shrinkToFit="1"/>
      <protection locked="0"/>
    </xf>
    <xf numFmtId="0" fontId="13" fillId="0" borderId="124" xfId="0" applyFont="1" applyBorder="1" applyAlignment="1" applyProtection="1">
      <alignment horizontal="center" vertical="center" shrinkToFit="1"/>
      <protection locked="0"/>
    </xf>
    <xf numFmtId="0" fontId="0" fillId="2" borderId="98" xfId="0" applyFill="1" applyBorder="1" applyAlignment="1" applyProtection="1">
      <alignment horizontal="left" vertical="center"/>
      <protection locked="0"/>
    </xf>
    <xf numFmtId="0" fontId="0" fillId="2" borderId="99" xfId="0" applyFill="1" applyBorder="1" applyAlignment="1" applyProtection="1">
      <alignment horizontal="left" vertical="center"/>
      <protection locked="0"/>
    </xf>
    <xf numFmtId="0" fontId="0" fillId="0" borderId="98" xfId="0" applyFill="1" applyBorder="1" applyAlignment="1" applyProtection="1">
      <alignment horizontal="left" vertical="center"/>
      <protection locked="0"/>
    </xf>
    <xf numFmtId="0" fontId="0" fillId="0" borderId="99" xfId="0" applyFill="1" applyBorder="1" applyAlignment="1" applyProtection="1">
      <alignment horizontal="left" vertical="center"/>
      <protection locked="0"/>
    </xf>
    <xf numFmtId="0" fontId="10" fillId="0" borderId="114"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346" xfId="0" applyFont="1" applyBorder="1" applyAlignment="1" applyProtection="1">
      <alignment horizontal="center" vertical="center"/>
      <protection locked="0"/>
    </xf>
    <xf numFmtId="0" fontId="10" fillId="0" borderId="347" xfId="0" applyFont="1"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85" fillId="0" borderId="97" xfId="0" applyFont="1"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6" borderId="97" xfId="0" applyFill="1"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08" xfId="0" applyBorder="1" applyAlignment="1" applyProtection="1">
      <alignment horizontal="left" vertical="center"/>
      <protection locked="0"/>
    </xf>
    <xf numFmtId="0" fontId="0" fillId="0" borderId="122" xfId="0" applyBorder="1" applyAlignment="1" applyProtection="1">
      <alignment horizontal="left" vertical="center"/>
      <protection locked="0"/>
    </xf>
    <xf numFmtId="177" fontId="0" fillId="0" borderId="95"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0" fontId="0" fillId="5" borderId="119" xfId="0" applyFill="1" applyBorder="1" applyAlignment="1" applyProtection="1">
      <alignment horizontal="center" vertical="center"/>
      <protection locked="0"/>
    </xf>
    <xf numFmtId="0" fontId="0" fillId="5" borderId="120" xfId="0" applyFill="1"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10" fillId="0" borderId="111" xfId="0" applyFont="1" applyBorder="1" applyAlignment="1" applyProtection="1">
      <alignment horizontal="center" vertical="center" shrinkToFit="1"/>
      <protection locked="0"/>
    </xf>
    <xf numFmtId="0" fontId="10" fillId="0" borderId="112" xfId="0" applyFont="1" applyBorder="1" applyAlignment="1" applyProtection="1">
      <alignment horizontal="center" vertical="center" shrinkToFit="1"/>
      <protection locked="0"/>
    </xf>
    <xf numFmtId="0" fontId="10" fillId="0" borderId="109"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0" fillId="0" borderId="113"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16" xfId="0" applyFont="1" applyBorder="1" applyAlignment="1" applyProtection="1">
      <alignment horizontal="left" vertical="center"/>
      <protection locked="0"/>
    </xf>
    <xf numFmtId="0" fontId="10" fillId="0" borderId="70" xfId="0" applyFont="1" applyBorder="1" applyAlignment="1" applyProtection="1">
      <alignment horizontal="left" vertical="center"/>
      <protection locked="0"/>
    </xf>
    <xf numFmtId="0" fontId="10" fillId="0" borderId="71" xfId="0" applyFont="1" applyBorder="1" applyAlignment="1" applyProtection="1">
      <alignment horizontal="left" vertical="center"/>
      <protection locked="0"/>
    </xf>
    <xf numFmtId="0" fontId="0" fillId="0" borderId="105"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10" fillId="0" borderId="106" xfId="0" applyFont="1" applyBorder="1" applyAlignment="1" applyProtection="1">
      <alignment horizontal="center" vertical="center" shrinkToFit="1"/>
      <protection locked="0"/>
    </xf>
    <xf numFmtId="0" fontId="10" fillId="0" borderId="107" xfId="0" applyFont="1" applyBorder="1" applyAlignment="1" applyProtection="1">
      <alignment horizontal="center" vertical="center" shrinkToFit="1"/>
      <protection locked="0"/>
    </xf>
    <xf numFmtId="177" fontId="0" fillId="0" borderId="93"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177" fontId="0" fillId="0" borderId="0" xfId="0" applyNumberFormat="1" applyAlignment="1" applyProtection="1">
      <alignment horizontal="center" vertical="center"/>
      <protection locked="0"/>
    </xf>
    <xf numFmtId="0" fontId="0" fillId="0" borderId="100" xfId="0" applyFill="1" applyBorder="1" applyAlignment="1" applyProtection="1">
      <alignment horizontal="center" vertical="center"/>
      <protection locked="0"/>
    </xf>
    <xf numFmtId="0" fontId="0" fillId="0" borderId="101" xfId="0" applyFill="1" applyBorder="1" applyAlignment="1" applyProtection="1">
      <alignment horizontal="center" vertical="center"/>
      <protection locked="0"/>
    </xf>
    <xf numFmtId="177" fontId="0" fillId="0" borderId="101" xfId="0" applyNumberFormat="1" applyFill="1" applyBorder="1" applyAlignment="1" applyProtection="1">
      <alignment horizontal="center" vertical="center"/>
      <protection locked="0"/>
    </xf>
    <xf numFmtId="0" fontId="0" fillId="0" borderId="95" xfId="0" applyFill="1" applyBorder="1" applyAlignment="1" applyProtection="1">
      <alignment horizontal="left" vertical="center"/>
      <protection locked="0"/>
    </xf>
    <xf numFmtId="0" fontId="0" fillId="0" borderId="96" xfId="0" applyFill="1" applyBorder="1" applyAlignment="1" applyProtection="1">
      <alignment horizontal="left" vertical="center"/>
      <protection locked="0"/>
    </xf>
    <xf numFmtId="177" fontId="0" fillId="7" borderId="102" xfId="0" applyNumberFormat="1" applyFill="1" applyBorder="1" applyAlignment="1" applyProtection="1">
      <alignment horizontal="center" vertical="center"/>
      <protection locked="0"/>
    </xf>
    <xf numFmtId="0" fontId="0" fillId="7" borderId="103" xfId="0" applyFill="1" applyBorder="1" applyAlignment="1" applyProtection="1">
      <alignment horizontal="center" vertical="center"/>
      <protection locked="0"/>
    </xf>
    <xf numFmtId="0" fontId="0" fillId="7" borderId="104" xfId="0" applyFill="1" applyBorder="1" applyAlignment="1" applyProtection="1">
      <alignment horizontal="center" vertical="center"/>
      <protection locked="0"/>
    </xf>
    <xf numFmtId="177" fontId="0" fillId="6" borderId="93" xfId="0" applyNumberFormat="1" applyFill="1" applyBorder="1" applyAlignment="1" applyProtection="1">
      <alignment horizontal="center" vertical="center"/>
      <protection locked="0"/>
    </xf>
    <xf numFmtId="177" fontId="0" fillId="5" borderId="90" xfId="0" applyNumberFormat="1" applyFill="1" applyBorder="1" applyAlignment="1" applyProtection="1">
      <alignment horizontal="center" vertical="center"/>
      <protection locked="0"/>
    </xf>
    <xf numFmtId="0" fontId="0" fillId="5" borderId="90" xfId="0" applyFill="1" applyBorder="1" applyAlignment="1" applyProtection="1">
      <alignment horizontal="left" vertical="center"/>
      <protection locked="0"/>
    </xf>
    <xf numFmtId="0" fontId="0" fillId="5" borderId="91" xfId="0" applyFill="1" applyBorder="1" applyAlignment="1" applyProtection="1">
      <alignment horizontal="left" vertical="center"/>
      <protection locked="0"/>
    </xf>
    <xf numFmtId="0" fontId="18" fillId="0" borderId="92" xfId="0" applyFont="1" applyBorder="1" applyAlignment="1" applyProtection="1">
      <alignment horizontal="center" vertical="center" shrinkToFit="1"/>
      <protection locked="0"/>
    </xf>
    <xf numFmtId="0" fontId="24" fillId="0" borderId="93" xfId="0" applyFont="1" applyBorder="1" applyAlignment="1" applyProtection="1">
      <alignment horizontal="center" vertical="center" shrinkToFit="1"/>
      <protection locked="0"/>
    </xf>
    <xf numFmtId="0" fontId="22" fillId="0" borderId="0" xfId="0" applyFont="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0" fillId="0" borderId="93" xfId="0" applyBorder="1" applyAlignment="1" applyProtection="1">
      <alignment horizontal="left" vertical="center"/>
      <protection locked="0"/>
    </xf>
    <xf numFmtId="0" fontId="0" fillId="0" borderId="94" xfId="0" applyBorder="1" applyAlignment="1" applyProtection="1">
      <alignment horizontal="left" vertical="center"/>
      <protection locked="0"/>
    </xf>
  </cellXfs>
  <cellStyles count="4">
    <cellStyle name="ハイパーリンク" xfId="3" builtinId="8"/>
    <cellStyle name="桁区切り" xfId="1" builtinId="6"/>
    <cellStyle name="標準" xfId="0" builtinId="0"/>
    <cellStyle name="標準 2" xfId="2" xr:uid="{00000000-0005-0000-0000-000003000000}"/>
  </cellStyles>
  <dxfs count="53">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ill>
        <patternFill>
          <bgColor rgb="FFFF0000"/>
        </patternFill>
      </fill>
    </dxf>
    <dxf>
      <font>
        <color rgb="FFFF0000"/>
      </font>
    </dxf>
    <dxf>
      <font>
        <color rgb="FFFF0000"/>
      </font>
    </dxf>
    <dxf>
      <fill>
        <patternFill>
          <bgColor rgb="FFFF0000"/>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ill>
        <patternFill>
          <bgColor theme="9" tint="0.39994506668294322"/>
        </patternFill>
      </fill>
    </dxf>
    <dxf>
      <font>
        <color auto="1"/>
      </font>
      <fill>
        <patternFill>
          <bgColor theme="5" tint="0.39994506668294322"/>
        </patternFill>
      </fill>
    </dxf>
    <dxf>
      <font>
        <color auto="1"/>
      </font>
      <fill>
        <patternFill>
          <bgColor theme="9"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7"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s>
  <tableStyles count="0" defaultTableStyle="TableStyleMedium2" defaultPivotStyle="PivotStyleLight16"/>
  <colors>
    <mruColors>
      <color rgb="FFFFCC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19</xdr:row>
          <xdr:rowOff>180975</xdr:rowOff>
        </xdr:from>
        <xdr:to>
          <xdr:col>43</xdr:col>
          <xdr:colOff>85725</xdr:colOff>
          <xdr:row>21</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19</xdr:row>
          <xdr:rowOff>180975</xdr:rowOff>
        </xdr:from>
        <xdr:to>
          <xdr:col>40</xdr:col>
          <xdr:colOff>76200</xdr:colOff>
          <xdr:row>21</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38100</xdr:rowOff>
        </xdr:from>
        <xdr:to>
          <xdr:col>51</xdr:col>
          <xdr:colOff>142875</xdr:colOff>
          <xdr:row>27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入所までに団体の引率者が説明したうえで入所する</a:t>
              </a:r>
            </a:p>
          </xdr:txBody>
        </xdr:sp>
        <xdr:clientData/>
      </xdr:twoCellAnchor>
    </mc:Choice>
    <mc:Fallback/>
  </mc:AlternateContent>
  <xdr:twoCellAnchor>
    <xdr:from>
      <xdr:col>42</xdr:col>
      <xdr:colOff>104775</xdr:colOff>
      <xdr:row>0</xdr:row>
      <xdr:rowOff>0</xdr:rowOff>
    </xdr:from>
    <xdr:to>
      <xdr:col>51</xdr:col>
      <xdr:colOff>104775</xdr:colOff>
      <xdr:row>2</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505825" y="0"/>
          <a:ext cx="1800225" cy="400050"/>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13</xdr:row>
          <xdr:rowOff>0</xdr:rowOff>
        </xdr:from>
        <xdr:to>
          <xdr:col>10</xdr:col>
          <xdr:colOff>123825</xdr:colOff>
          <xdr:row>14</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新入生オリエンテーション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xdr:row>
          <xdr:rowOff>0</xdr:rowOff>
        </xdr:from>
        <xdr:to>
          <xdr:col>17</xdr:col>
          <xdr:colOff>38100</xdr:colOff>
          <xdr:row>14</xdr:row>
          <xdr:rowOff>47625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集団宿泊的行事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0</xdr:rowOff>
        </xdr:from>
        <xdr:to>
          <xdr:col>21</xdr:col>
          <xdr:colOff>142875</xdr:colOff>
          <xdr:row>14</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修学旅行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13</xdr:row>
          <xdr:rowOff>0</xdr:rowOff>
        </xdr:from>
        <xdr:to>
          <xdr:col>26</xdr:col>
          <xdr:colOff>19050</xdr:colOff>
          <xdr:row>14</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部活動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161925</xdr:rowOff>
        </xdr:from>
        <xdr:to>
          <xdr:col>12</xdr:col>
          <xdr:colOff>133350</xdr:colOff>
          <xdr:row>15</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青少年教育指導者等研修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xdr:row>
          <xdr:rowOff>171450</xdr:rowOff>
        </xdr:from>
        <xdr:to>
          <xdr:col>16</xdr:col>
          <xdr:colOff>57150</xdr:colOff>
          <xdr:row>15</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国際交流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171450</xdr:rowOff>
        </xdr:from>
        <xdr:to>
          <xdr:col>21</xdr:col>
          <xdr:colOff>76200</xdr:colOff>
          <xdr:row>15</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研究集会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161925</xdr:rowOff>
        </xdr:from>
        <xdr:to>
          <xdr:col>15</xdr:col>
          <xdr:colOff>66675</xdr:colOff>
          <xdr:row>16</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文化芸術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14</xdr:row>
          <xdr:rowOff>171450</xdr:rowOff>
        </xdr:from>
        <xdr:to>
          <xdr:col>21</xdr:col>
          <xdr:colOff>76200</xdr:colOff>
          <xdr:row>16</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学習活動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20</xdr:row>
          <xdr:rowOff>171450</xdr:rowOff>
        </xdr:from>
        <xdr:to>
          <xdr:col>40</xdr:col>
          <xdr:colOff>76200</xdr:colOff>
          <xdr:row>22</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20</xdr:row>
          <xdr:rowOff>171450</xdr:rowOff>
        </xdr:from>
        <xdr:to>
          <xdr:col>43</xdr:col>
          <xdr:colOff>95250</xdr:colOff>
          <xdr:row>22</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21</xdr:row>
          <xdr:rowOff>171450</xdr:rowOff>
        </xdr:from>
        <xdr:to>
          <xdr:col>40</xdr:col>
          <xdr:colOff>76200</xdr:colOff>
          <xdr:row>23</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21</xdr:row>
          <xdr:rowOff>180975</xdr:rowOff>
        </xdr:from>
        <xdr:to>
          <xdr:col>43</xdr:col>
          <xdr:colOff>85725</xdr:colOff>
          <xdr:row>23</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21</xdr:row>
          <xdr:rowOff>171450</xdr:rowOff>
        </xdr:from>
        <xdr:to>
          <xdr:col>48</xdr:col>
          <xdr:colOff>171450</xdr:colOff>
          <xdr:row>23</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養護教諭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180975</xdr:colOff>
          <xdr:row>21</xdr:row>
          <xdr:rowOff>180975</xdr:rowOff>
        </xdr:from>
        <xdr:to>
          <xdr:col>53</xdr:col>
          <xdr:colOff>38100</xdr:colOff>
          <xdr:row>23</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看護師等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171450</xdr:rowOff>
        </xdr:from>
        <xdr:to>
          <xdr:col>51</xdr:col>
          <xdr:colOff>57150</xdr:colOff>
          <xdr:row>25</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入所時に本所職員からの説明を希望する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171450</xdr:rowOff>
        </xdr:from>
        <xdr:to>
          <xdr:col>51</xdr:col>
          <xdr:colOff>142875</xdr:colOff>
          <xdr:row>26</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入所後に団体の引率者が説明する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26</xdr:row>
          <xdr:rowOff>152400</xdr:rowOff>
        </xdr:from>
        <xdr:to>
          <xdr:col>42</xdr:col>
          <xdr:colOff>171450</xdr:colOff>
          <xdr:row>28</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26</xdr:row>
          <xdr:rowOff>152400</xdr:rowOff>
        </xdr:from>
        <xdr:to>
          <xdr:col>48</xdr:col>
          <xdr:colOff>19050</xdr:colOff>
          <xdr:row>28</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30</xdr:row>
          <xdr:rowOff>19050</xdr:rowOff>
        </xdr:from>
        <xdr:to>
          <xdr:col>28</xdr:col>
          <xdr:colOff>19050</xdr:colOff>
          <xdr:row>31</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30</xdr:row>
          <xdr:rowOff>200025</xdr:rowOff>
        </xdr:from>
        <xdr:to>
          <xdr:col>28</xdr:col>
          <xdr:colOff>19050</xdr:colOff>
          <xdr:row>32</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31</xdr:row>
          <xdr:rowOff>161925</xdr:rowOff>
        </xdr:from>
        <xdr:to>
          <xdr:col>28</xdr:col>
          <xdr:colOff>19050</xdr:colOff>
          <xdr:row>33</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95250</xdr:colOff>
      <xdr:row>30</xdr:row>
      <xdr:rowOff>27402</xdr:rowOff>
    </xdr:from>
    <xdr:ext cx="4613764"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489652" y="5658768"/>
          <a:ext cx="461376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特定の政党を支持し、又はこれに反対するための政治教育その他の政治的活動を行わない</a:t>
          </a:r>
        </a:p>
      </xdr:txBody>
    </xdr:sp>
    <xdr:clientData/>
  </xdr:oneCellAnchor>
  <xdr:oneCellAnchor>
    <xdr:from>
      <xdr:col>27</xdr:col>
      <xdr:colOff>95250</xdr:colOff>
      <xdr:row>30</xdr:row>
      <xdr:rowOff>198619</xdr:rowOff>
    </xdr:from>
    <xdr:ext cx="4613764" cy="24237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547360" y="5833609"/>
          <a:ext cx="461376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特定の宗教を支持し、又はこれに反対するための宗教教育その他の宗教的活動を行わない</a:t>
          </a:r>
        </a:p>
      </xdr:txBody>
    </xdr:sp>
    <xdr:clientData/>
  </xdr:oneCellAnchor>
  <xdr:oneCellAnchor>
    <xdr:from>
      <xdr:col>27</xdr:col>
      <xdr:colOff>104775</xdr:colOff>
      <xdr:row>31</xdr:row>
      <xdr:rowOff>158316</xdr:rowOff>
    </xdr:from>
    <xdr:ext cx="2025939" cy="242374"/>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5499177" y="6008060"/>
          <a:ext cx="202593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専ら営利を目的とする活動を行わない</a:t>
          </a:r>
        </a:p>
      </xdr:txBody>
    </xdr:sp>
    <xdr:clientData/>
  </xdr:oneCellAnchor>
  <mc:AlternateContent xmlns:mc="http://schemas.openxmlformats.org/markup-compatibility/2006">
    <mc:Choice xmlns:a14="http://schemas.microsoft.com/office/drawing/2010/main" Requires="a14">
      <xdr:twoCellAnchor editAs="oneCell">
        <xdr:from>
          <xdr:col>42</xdr:col>
          <xdr:colOff>19050</xdr:colOff>
          <xdr:row>32</xdr:row>
          <xdr:rowOff>180975</xdr:rowOff>
        </xdr:from>
        <xdr:to>
          <xdr:col>45</xdr:col>
          <xdr:colOff>123825</xdr:colOff>
          <xdr:row>34</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171450</xdr:colOff>
          <xdr:row>32</xdr:row>
          <xdr:rowOff>180975</xdr:rowOff>
        </xdr:from>
        <xdr:to>
          <xdr:col>51</xdr:col>
          <xdr:colOff>114300</xdr:colOff>
          <xdr:row>34</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確認していない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161925</xdr:rowOff>
        </xdr:from>
        <xdr:to>
          <xdr:col>7</xdr:col>
          <xdr:colOff>0</xdr:colOff>
          <xdr:row>16</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スポーツ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13</xdr:row>
          <xdr:rowOff>171450</xdr:rowOff>
        </xdr:from>
        <xdr:to>
          <xdr:col>26</xdr:col>
          <xdr:colOff>66675</xdr:colOff>
          <xdr:row>15</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自然体験</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19050</xdr:rowOff>
        </xdr:from>
        <xdr:to>
          <xdr:col>3</xdr:col>
          <xdr:colOff>0</xdr:colOff>
          <xdr:row>19</xdr:row>
          <xdr:rowOff>219075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A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19050</xdr:rowOff>
        </xdr:from>
        <xdr:to>
          <xdr:col>7</xdr:col>
          <xdr:colOff>0</xdr:colOff>
          <xdr:row>19</xdr:row>
          <xdr:rowOff>219075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A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19050</xdr:rowOff>
        </xdr:from>
        <xdr:to>
          <xdr:col>11</xdr:col>
          <xdr:colOff>0</xdr:colOff>
          <xdr:row>19</xdr:row>
          <xdr:rowOff>219075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A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19050</xdr:rowOff>
        </xdr:from>
        <xdr:to>
          <xdr:col>3</xdr:col>
          <xdr:colOff>0</xdr:colOff>
          <xdr:row>20</xdr:row>
          <xdr:rowOff>219075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A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19050</xdr:rowOff>
        </xdr:from>
        <xdr:to>
          <xdr:col>7</xdr:col>
          <xdr:colOff>0</xdr:colOff>
          <xdr:row>20</xdr:row>
          <xdr:rowOff>219075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A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20</xdr:row>
          <xdr:rowOff>19050</xdr:rowOff>
        </xdr:from>
        <xdr:to>
          <xdr:col>11</xdr:col>
          <xdr:colOff>0</xdr:colOff>
          <xdr:row>20</xdr:row>
          <xdr:rowOff>219075</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A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19050</xdr:rowOff>
        </xdr:from>
        <xdr:to>
          <xdr:col>3</xdr:col>
          <xdr:colOff>0</xdr:colOff>
          <xdr:row>21</xdr:row>
          <xdr:rowOff>219075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A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19050</xdr:rowOff>
        </xdr:from>
        <xdr:to>
          <xdr:col>3</xdr:col>
          <xdr:colOff>0</xdr:colOff>
          <xdr:row>16</xdr:row>
          <xdr:rowOff>219075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A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9525</xdr:rowOff>
        </xdr:from>
        <xdr:to>
          <xdr:col>3</xdr:col>
          <xdr:colOff>0</xdr:colOff>
          <xdr:row>17</xdr:row>
          <xdr:rowOff>209550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A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9525</xdr:rowOff>
        </xdr:from>
        <xdr:to>
          <xdr:col>11</xdr:col>
          <xdr:colOff>0</xdr:colOff>
          <xdr:row>17</xdr:row>
          <xdr:rowOff>209550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A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9525</xdr:rowOff>
        </xdr:from>
        <xdr:to>
          <xdr:col>3</xdr:col>
          <xdr:colOff>0</xdr:colOff>
          <xdr:row>18</xdr:row>
          <xdr:rowOff>209550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A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9525</xdr:rowOff>
        </xdr:from>
        <xdr:to>
          <xdr:col>11</xdr:col>
          <xdr:colOff>0</xdr:colOff>
          <xdr:row>18</xdr:row>
          <xdr:rowOff>209550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A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9525</xdr:rowOff>
        </xdr:from>
        <xdr:to>
          <xdr:col>11</xdr:col>
          <xdr:colOff>0</xdr:colOff>
          <xdr:row>16</xdr:row>
          <xdr:rowOff>209550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A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6</xdr:row>
          <xdr:rowOff>9525</xdr:rowOff>
        </xdr:from>
        <xdr:to>
          <xdr:col>12</xdr:col>
          <xdr:colOff>47625</xdr:colOff>
          <xdr:row>6</xdr:row>
          <xdr:rowOff>209550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A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7</xdr:row>
          <xdr:rowOff>9525</xdr:rowOff>
        </xdr:from>
        <xdr:to>
          <xdr:col>12</xdr:col>
          <xdr:colOff>47625</xdr:colOff>
          <xdr:row>7</xdr:row>
          <xdr:rowOff>209550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A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8</xdr:row>
          <xdr:rowOff>9525</xdr:rowOff>
        </xdr:from>
        <xdr:to>
          <xdr:col>12</xdr:col>
          <xdr:colOff>47625</xdr:colOff>
          <xdr:row>8</xdr:row>
          <xdr:rowOff>209550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A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9</xdr:row>
          <xdr:rowOff>9525</xdr:rowOff>
        </xdr:from>
        <xdr:to>
          <xdr:col>12</xdr:col>
          <xdr:colOff>47625</xdr:colOff>
          <xdr:row>9</xdr:row>
          <xdr:rowOff>209550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A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31</xdr:row>
          <xdr:rowOff>38100</xdr:rowOff>
        </xdr:from>
        <xdr:to>
          <xdr:col>2</xdr:col>
          <xdr:colOff>304800</xdr:colOff>
          <xdr:row>31</xdr:row>
          <xdr:rowOff>238125</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E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38100</xdr:rowOff>
        </xdr:from>
        <xdr:to>
          <xdr:col>4</xdr:col>
          <xdr:colOff>304800</xdr:colOff>
          <xdr:row>28</xdr:row>
          <xdr:rowOff>238125</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E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38100</xdr:rowOff>
        </xdr:from>
        <xdr:to>
          <xdr:col>4</xdr:col>
          <xdr:colOff>304800</xdr:colOff>
          <xdr:row>29</xdr:row>
          <xdr:rowOff>238125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E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38100</xdr:rowOff>
        </xdr:from>
        <xdr:to>
          <xdr:col>6</xdr:col>
          <xdr:colOff>304800</xdr:colOff>
          <xdr:row>28</xdr:row>
          <xdr:rowOff>238125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E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28</xdr:row>
          <xdr:rowOff>38100</xdr:rowOff>
        </xdr:from>
        <xdr:to>
          <xdr:col>8</xdr:col>
          <xdr:colOff>304800</xdr:colOff>
          <xdr:row>28</xdr:row>
          <xdr:rowOff>238125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E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38100</xdr:rowOff>
        </xdr:from>
        <xdr:to>
          <xdr:col>4</xdr:col>
          <xdr:colOff>304800</xdr:colOff>
          <xdr:row>31</xdr:row>
          <xdr:rowOff>238125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E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38100</xdr:rowOff>
        </xdr:from>
        <xdr:to>
          <xdr:col>6</xdr:col>
          <xdr:colOff>304800</xdr:colOff>
          <xdr:row>31</xdr:row>
          <xdr:rowOff>238125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E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31</xdr:row>
          <xdr:rowOff>38100</xdr:rowOff>
        </xdr:from>
        <xdr:to>
          <xdr:col>8</xdr:col>
          <xdr:colOff>304800</xdr:colOff>
          <xdr:row>31</xdr:row>
          <xdr:rowOff>238125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E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31</xdr:row>
          <xdr:rowOff>38100</xdr:rowOff>
        </xdr:from>
        <xdr:to>
          <xdr:col>10</xdr:col>
          <xdr:colOff>304800</xdr:colOff>
          <xdr:row>31</xdr:row>
          <xdr:rowOff>238125</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E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38100</xdr:rowOff>
        </xdr:from>
        <xdr:to>
          <xdr:col>2</xdr:col>
          <xdr:colOff>304800</xdr:colOff>
          <xdr:row>32</xdr:row>
          <xdr:rowOff>238125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E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38100</xdr:rowOff>
        </xdr:from>
        <xdr:to>
          <xdr:col>2</xdr:col>
          <xdr:colOff>304800</xdr:colOff>
          <xdr:row>33</xdr:row>
          <xdr:rowOff>238125</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E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38100</xdr:rowOff>
        </xdr:from>
        <xdr:to>
          <xdr:col>2</xdr:col>
          <xdr:colOff>304800</xdr:colOff>
          <xdr:row>34</xdr:row>
          <xdr:rowOff>238125</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E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38100</xdr:rowOff>
        </xdr:from>
        <xdr:to>
          <xdr:col>2</xdr:col>
          <xdr:colOff>304800</xdr:colOff>
          <xdr:row>35</xdr:row>
          <xdr:rowOff>238125</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E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38100</xdr:rowOff>
        </xdr:from>
        <xdr:to>
          <xdr:col>2</xdr:col>
          <xdr:colOff>304800</xdr:colOff>
          <xdr:row>36</xdr:row>
          <xdr:rowOff>238125</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E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34</xdr:row>
          <xdr:rowOff>38100</xdr:rowOff>
        </xdr:from>
        <xdr:to>
          <xdr:col>8</xdr:col>
          <xdr:colOff>304800</xdr:colOff>
          <xdr:row>34</xdr:row>
          <xdr:rowOff>238125</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E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34</xdr:row>
          <xdr:rowOff>38100</xdr:rowOff>
        </xdr:from>
        <xdr:to>
          <xdr:col>10</xdr:col>
          <xdr:colOff>304800</xdr:colOff>
          <xdr:row>34</xdr:row>
          <xdr:rowOff>238125</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E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34</xdr:row>
          <xdr:rowOff>38100</xdr:rowOff>
        </xdr:from>
        <xdr:to>
          <xdr:col>12</xdr:col>
          <xdr:colOff>304800</xdr:colOff>
          <xdr:row>34</xdr:row>
          <xdr:rowOff>238125</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E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34</xdr:row>
          <xdr:rowOff>38100</xdr:rowOff>
        </xdr:from>
        <xdr:to>
          <xdr:col>14</xdr:col>
          <xdr:colOff>304800</xdr:colOff>
          <xdr:row>34</xdr:row>
          <xdr:rowOff>238125</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E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2</xdr:col>
          <xdr:colOff>304800</xdr:colOff>
          <xdr:row>29</xdr:row>
          <xdr:rowOff>238125</xdr:rowOff>
        </xdr:to>
        <xdr:sp macro="" textlink="">
          <xdr:nvSpPr>
            <xdr:cNvPr id="42003" name="Check Box 19" hidden="1">
              <a:extLst>
                <a:ext uri="{63B3BB69-23CF-44E3-9099-C40C66FF867C}">
                  <a14:compatExt spid="_x0000_s42003"/>
                </a:ext>
                <a:ext uri="{FF2B5EF4-FFF2-40B4-BE49-F238E27FC236}">
                  <a16:creationId xmlns:a16="http://schemas.microsoft.com/office/drawing/2014/main" id="{00000000-0008-0000-0E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38100</xdr:rowOff>
        </xdr:from>
        <xdr:to>
          <xdr:col>2</xdr:col>
          <xdr:colOff>304800</xdr:colOff>
          <xdr:row>28</xdr:row>
          <xdr:rowOff>238125</xdr:rowOff>
        </xdr:to>
        <xdr:sp macro="" textlink="">
          <xdr:nvSpPr>
            <xdr:cNvPr id="42004" name="Check Box 20" hidden="1">
              <a:extLst>
                <a:ext uri="{63B3BB69-23CF-44E3-9099-C40C66FF867C}">
                  <a14:compatExt spid="_x0000_s42004"/>
                </a:ext>
                <a:ext uri="{FF2B5EF4-FFF2-40B4-BE49-F238E27FC236}">
                  <a16:creationId xmlns:a16="http://schemas.microsoft.com/office/drawing/2014/main" id="{00000000-0008-0000-0E00-00001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38100</xdr:rowOff>
        </xdr:from>
        <xdr:to>
          <xdr:col>10</xdr:col>
          <xdr:colOff>304800</xdr:colOff>
          <xdr:row>28</xdr:row>
          <xdr:rowOff>238125</xdr:rowOff>
        </xdr:to>
        <xdr:sp macro="" textlink="">
          <xdr:nvSpPr>
            <xdr:cNvPr id="42005" name="Check Box 21" hidden="1">
              <a:extLst>
                <a:ext uri="{63B3BB69-23CF-44E3-9099-C40C66FF867C}">
                  <a14:compatExt spid="_x0000_s42005"/>
                </a:ext>
                <a:ext uri="{FF2B5EF4-FFF2-40B4-BE49-F238E27FC236}">
                  <a16:creationId xmlns:a16="http://schemas.microsoft.com/office/drawing/2014/main" id="{00000000-0008-0000-0E00-00001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29</xdr:row>
          <xdr:rowOff>28575</xdr:rowOff>
        </xdr:from>
        <xdr:to>
          <xdr:col>8</xdr:col>
          <xdr:colOff>304800</xdr:colOff>
          <xdr:row>29</xdr:row>
          <xdr:rowOff>228600</xdr:rowOff>
        </xdr:to>
        <xdr:sp macro="" textlink="">
          <xdr:nvSpPr>
            <xdr:cNvPr id="42006" name="Check Box 22" hidden="1">
              <a:extLst>
                <a:ext uri="{63B3BB69-23CF-44E3-9099-C40C66FF867C}">
                  <a14:compatExt spid="_x0000_s42006"/>
                </a:ext>
                <a:ext uri="{FF2B5EF4-FFF2-40B4-BE49-F238E27FC236}">
                  <a16:creationId xmlns:a16="http://schemas.microsoft.com/office/drawing/2014/main" id="{00000000-0008-0000-0E00-00001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38100</xdr:rowOff>
        </xdr:from>
        <xdr:to>
          <xdr:col>7</xdr:col>
          <xdr:colOff>419100</xdr:colOff>
          <xdr:row>17</xdr:row>
          <xdr:rowOff>238125</xdr:rowOff>
        </xdr:to>
        <xdr:sp macro="" textlink="">
          <xdr:nvSpPr>
            <xdr:cNvPr id="42007" name="Check Box 23" hidden="1">
              <a:extLst>
                <a:ext uri="{63B3BB69-23CF-44E3-9099-C40C66FF867C}">
                  <a14:compatExt spid="_x0000_s42007"/>
                </a:ext>
                <a:ext uri="{FF2B5EF4-FFF2-40B4-BE49-F238E27FC236}">
                  <a16:creationId xmlns:a16="http://schemas.microsoft.com/office/drawing/2014/main" id="{00000000-0008-0000-0E00-00001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18</xdr:row>
          <xdr:rowOff>38100</xdr:rowOff>
        </xdr:from>
        <xdr:to>
          <xdr:col>7</xdr:col>
          <xdr:colOff>419100</xdr:colOff>
          <xdr:row>18</xdr:row>
          <xdr:rowOff>238125</xdr:rowOff>
        </xdr:to>
        <xdr:sp macro="" textlink="">
          <xdr:nvSpPr>
            <xdr:cNvPr id="42008" name="Check Box 24" hidden="1">
              <a:extLst>
                <a:ext uri="{63B3BB69-23CF-44E3-9099-C40C66FF867C}">
                  <a14:compatExt spid="_x0000_s42008"/>
                </a:ext>
                <a:ext uri="{FF2B5EF4-FFF2-40B4-BE49-F238E27FC236}">
                  <a16:creationId xmlns:a16="http://schemas.microsoft.com/office/drawing/2014/main" id="{00000000-0008-0000-0E00-00001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19</xdr:row>
          <xdr:rowOff>38100</xdr:rowOff>
        </xdr:from>
        <xdr:to>
          <xdr:col>7</xdr:col>
          <xdr:colOff>419100</xdr:colOff>
          <xdr:row>19</xdr:row>
          <xdr:rowOff>238125</xdr:rowOff>
        </xdr:to>
        <xdr:sp macro="" textlink="">
          <xdr:nvSpPr>
            <xdr:cNvPr id="42009" name="Check Box 25" hidden="1">
              <a:extLst>
                <a:ext uri="{63B3BB69-23CF-44E3-9099-C40C66FF867C}">
                  <a14:compatExt spid="_x0000_s42009"/>
                </a:ext>
                <a:ext uri="{FF2B5EF4-FFF2-40B4-BE49-F238E27FC236}">
                  <a16:creationId xmlns:a16="http://schemas.microsoft.com/office/drawing/2014/main" id="{00000000-0008-0000-0E00-00001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38100</xdr:rowOff>
        </xdr:from>
        <xdr:to>
          <xdr:col>2</xdr:col>
          <xdr:colOff>304800</xdr:colOff>
          <xdr:row>22</xdr:row>
          <xdr:rowOff>238125</xdr:rowOff>
        </xdr:to>
        <xdr:sp macro="" textlink="">
          <xdr:nvSpPr>
            <xdr:cNvPr id="42010" name="Check Box 26" hidden="1">
              <a:extLst>
                <a:ext uri="{63B3BB69-23CF-44E3-9099-C40C66FF867C}">
                  <a14:compatExt spid="_x0000_s42010"/>
                </a:ext>
                <a:ext uri="{FF2B5EF4-FFF2-40B4-BE49-F238E27FC236}">
                  <a16:creationId xmlns:a16="http://schemas.microsoft.com/office/drawing/2014/main" id="{00000000-0008-0000-0E00-00001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22</xdr:row>
          <xdr:rowOff>38100</xdr:rowOff>
        </xdr:from>
        <xdr:to>
          <xdr:col>12</xdr:col>
          <xdr:colOff>304800</xdr:colOff>
          <xdr:row>22</xdr:row>
          <xdr:rowOff>238125</xdr:rowOff>
        </xdr:to>
        <xdr:sp macro="" textlink="">
          <xdr:nvSpPr>
            <xdr:cNvPr id="42011" name="Check Box 27" hidden="1">
              <a:extLst>
                <a:ext uri="{63B3BB69-23CF-44E3-9099-C40C66FF867C}">
                  <a14:compatExt spid="_x0000_s42011"/>
                </a:ext>
                <a:ext uri="{FF2B5EF4-FFF2-40B4-BE49-F238E27FC236}">
                  <a16:creationId xmlns:a16="http://schemas.microsoft.com/office/drawing/2014/main" id="{00000000-0008-0000-0E00-00001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38100</xdr:rowOff>
        </xdr:from>
        <xdr:to>
          <xdr:col>6</xdr:col>
          <xdr:colOff>304800</xdr:colOff>
          <xdr:row>32</xdr:row>
          <xdr:rowOff>238125</xdr:rowOff>
        </xdr:to>
        <xdr:sp macro="" textlink="">
          <xdr:nvSpPr>
            <xdr:cNvPr id="42012" name="Check Box 28" hidden="1">
              <a:extLst>
                <a:ext uri="{63B3BB69-23CF-44E3-9099-C40C66FF867C}">
                  <a14:compatExt spid="_x0000_s42012"/>
                </a:ext>
                <a:ext uri="{FF2B5EF4-FFF2-40B4-BE49-F238E27FC236}">
                  <a16:creationId xmlns:a16="http://schemas.microsoft.com/office/drawing/2014/main" id="{00000000-0008-0000-0E00-00001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32</xdr:row>
          <xdr:rowOff>38100</xdr:rowOff>
        </xdr:from>
        <xdr:to>
          <xdr:col>8</xdr:col>
          <xdr:colOff>304800</xdr:colOff>
          <xdr:row>32</xdr:row>
          <xdr:rowOff>238125</xdr:rowOff>
        </xdr:to>
        <xdr:sp macro="" textlink="">
          <xdr:nvSpPr>
            <xdr:cNvPr id="42013" name="Check Box 29" hidden="1">
              <a:extLst>
                <a:ext uri="{63B3BB69-23CF-44E3-9099-C40C66FF867C}">
                  <a14:compatExt spid="_x0000_s42013"/>
                </a:ext>
                <a:ext uri="{FF2B5EF4-FFF2-40B4-BE49-F238E27FC236}">
                  <a16:creationId xmlns:a16="http://schemas.microsoft.com/office/drawing/2014/main" id="{00000000-0008-0000-0E00-00001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xdr:row>
          <xdr:rowOff>9525</xdr:rowOff>
        </xdr:from>
        <xdr:to>
          <xdr:col>3</xdr:col>
          <xdr:colOff>57150</xdr:colOff>
          <xdr:row>8</xdr:row>
          <xdr:rowOff>0</xdr:rowOff>
        </xdr:to>
        <xdr:sp macro="" textlink="">
          <xdr:nvSpPr>
            <xdr:cNvPr id="42014" name="Check Box 30" hidden="1">
              <a:extLst>
                <a:ext uri="{63B3BB69-23CF-44E3-9099-C40C66FF867C}">
                  <a14:compatExt spid="_x0000_s42014"/>
                </a:ext>
                <a:ext uri="{FF2B5EF4-FFF2-40B4-BE49-F238E27FC236}">
                  <a16:creationId xmlns:a16="http://schemas.microsoft.com/office/drawing/2014/main" id="{00000000-0008-0000-0E00-00001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xdr:row>
          <xdr:rowOff>9525</xdr:rowOff>
        </xdr:from>
        <xdr:to>
          <xdr:col>3</xdr:col>
          <xdr:colOff>57150</xdr:colOff>
          <xdr:row>9</xdr:row>
          <xdr:rowOff>0</xdr:rowOff>
        </xdr:to>
        <xdr:sp macro="" textlink="">
          <xdr:nvSpPr>
            <xdr:cNvPr id="42015" name="Check Box 31" hidden="1">
              <a:extLst>
                <a:ext uri="{63B3BB69-23CF-44E3-9099-C40C66FF867C}">
                  <a14:compatExt spid="_x0000_s42015"/>
                </a:ext>
                <a:ext uri="{FF2B5EF4-FFF2-40B4-BE49-F238E27FC236}">
                  <a16:creationId xmlns:a16="http://schemas.microsoft.com/office/drawing/2014/main" id="{00000000-0008-0000-0E00-00001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9525</xdr:rowOff>
        </xdr:from>
        <xdr:to>
          <xdr:col>6</xdr:col>
          <xdr:colOff>257175</xdr:colOff>
          <xdr:row>7</xdr:row>
          <xdr:rowOff>209550</xdr:rowOff>
        </xdr:to>
        <xdr:sp macro="" textlink="">
          <xdr:nvSpPr>
            <xdr:cNvPr id="42016" name="Check Box 32" hidden="1">
              <a:extLst>
                <a:ext uri="{63B3BB69-23CF-44E3-9099-C40C66FF867C}">
                  <a14:compatExt spid="_x0000_s42016"/>
                </a:ext>
                <a:ext uri="{FF2B5EF4-FFF2-40B4-BE49-F238E27FC236}">
                  <a16:creationId xmlns:a16="http://schemas.microsoft.com/office/drawing/2014/main" id="{00000000-0008-0000-0E00-00002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0</xdr:rowOff>
        </xdr:from>
        <xdr:to>
          <xdr:col>6</xdr:col>
          <xdr:colOff>257175</xdr:colOff>
          <xdr:row>8</xdr:row>
          <xdr:rowOff>200025</xdr:rowOff>
        </xdr:to>
        <xdr:sp macro="" textlink="">
          <xdr:nvSpPr>
            <xdr:cNvPr id="42017" name="Check Box 33" hidden="1">
              <a:extLst>
                <a:ext uri="{63B3BB69-23CF-44E3-9099-C40C66FF867C}">
                  <a14:compatExt spid="_x0000_s42017"/>
                </a:ext>
                <a:ext uri="{FF2B5EF4-FFF2-40B4-BE49-F238E27FC236}">
                  <a16:creationId xmlns:a16="http://schemas.microsoft.com/office/drawing/2014/main" id="{00000000-0008-0000-0E00-00002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19050</xdr:rowOff>
        </xdr:from>
        <xdr:to>
          <xdr:col>9</xdr:col>
          <xdr:colOff>495300</xdr:colOff>
          <xdr:row>8</xdr:row>
          <xdr:rowOff>0</xdr:rowOff>
        </xdr:to>
        <xdr:sp macro="" textlink="">
          <xdr:nvSpPr>
            <xdr:cNvPr id="42018" name="Check Box 34" hidden="1">
              <a:extLst>
                <a:ext uri="{63B3BB69-23CF-44E3-9099-C40C66FF867C}">
                  <a14:compatExt spid="_x0000_s42018"/>
                </a:ext>
                <a:ext uri="{FF2B5EF4-FFF2-40B4-BE49-F238E27FC236}">
                  <a16:creationId xmlns:a16="http://schemas.microsoft.com/office/drawing/2014/main" id="{00000000-0008-0000-0E00-00002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13</xdr:col>
          <xdr:colOff>76200</xdr:colOff>
          <xdr:row>7</xdr:row>
          <xdr:rowOff>200025</xdr:rowOff>
        </xdr:to>
        <xdr:sp macro="" textlink="">
          <xdr:nvSpPr>
            <xdr:cNvPr id="42019" name="Check Box 35" hidden="1">
              <a:extLst>
                <a:ext uri="{63B3BB69-23CF-44E3-9099-C40C66FF867C}">
                  <a14:compatExt spid="_x0000_s42019"/>
                </a:ext>
                <a:ext uri="{FF2B5EF4-FFF2-40B4-BE49-F238E27FC236}">
                  <a16:creationId xmlns:a16="http://schemas.microsoft.com/office/drawing/2014/main" id="{00000000-0008-0000-0E00-00002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9525</xdr:rowOff>
        </xdr:from>
        <xdr:to>
          <xdr:col>9</xdr:col>
          <xdr:colOff>495300</xdr:colOff>
          <xdr:row>8</xdr:row>
          <xdr:rowOff>209550</xdr:rowOff>
        </xdr:to>
        <xdr:sp macro="" textlink="">
          <xdr:nvSpPr>
            <xdr:cNvPr id="42020" name="Check Box 36" hidden="1">
              <a:extLst>
                <a:ext uri="{63B3BB69-23CF-44E3-9099-C40C66FF867C}">
                  <a14:compatExt spid="_x0000_s42020"/>
                </a:ext>
                <a:ext uri="{FF2B5EF4-FFF2-40B4-BE49-F238E27FC236}">
                  <a16:creationId xmlns:a16="http://schemas.microsoft.com/office/drawing/2014/main" id="{00000000-0008-0000-0E00-00002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xdr:row>
          <xdr:rowOff>9525</xdr:rowOff>
        </xdr:from>
        <xdr:to>
          <xdr:col>13</xdr:col>
          <xdr:colOff>76200</xdr:colOff>
          <xdr:row>8</xdr:row>
          <xdr:rowOff>209550</xdr:rowOff>
        </xdr:to>
        <xdr:sp macro="" textlink="">
          <xdr:nvSpPr>
            <xdr:cNvPr id="42021" name="Check Box 37" hidden="1">
              <a:extLst>
                <a:ext uri="{63B3BB69-23CF-44E3-9099-C40C66FF867C}">
                  <a14:compatExt spid="_x0000_s42021"/>
                </a:ext>
                <a:ext uri="{FF2B5EF4-FFF2-40B4-BE49-F238E27FC236}">
                  <a16:creationId xmlns:a16="http://schemas.microsoft.com/office/drawing/2014/main" id="{00000000-0008-0000-0E00-00002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31</xdr:row>
          <xdr:rowOff>38100</xdr:rowOff>
        </xdr:from>
        <xdr:to>
          <xdr:col>12</xdr:col>
          <xdr:colOff>304800</xdr:colOff>
          <xdr:row>31</xdr:row>
          <xdr:rowOff>238125</xdr:rowOff>
        </xdr:to>
        <xdr:sp macro="" textlink="">
          <xdr:nvSpPr>
            <xdr:cNvPr id="42022" name="Check Box 38" hidden="1">
              <a:extLst>
                <a:ext uri="{63B3BB69-23CF-44E3-9099-C40C66FF867C}">
                  <a14:compatExt spid="_x0000_s42022"/>
                </a:ext>
                <a:ext uri="{FF2B5EF4-FFF2-40B4-BE49-F238E27FC236}">
                  <a16:creationId xmlns:a16="http://schemas.microsoft.com/office/drawing/2014/main" id="{00000000-0008-0000-0E00-00002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20</xdr:row>
          <xdr:rowOff>38100</xdr:rowOff>
        </xdr:from>
        <xdr:to>
          <xdr:col>7</xdr:col>
          <xdr:colOff>419100</xdr:colOff>
          <xdr:row>20</xdr:row>
          <xdr:rowOff>238125</xdr:rowOff>
        </xdr:to>
        <xdr:sp macro="" textlink="">
          <xdr:nvSpPr>
            <xdr:cNvPr id="42023" name="Check Box 39" hidden="1">
              <a:extLst>
                <a:ext uri="{63B3BB69-23CF-44E3-9099-C40C66FF867C}">
                  <a14:compatExt spid="_x0000_s42023"/>
                </a:ext>
                <a:ext uri="{FF2B5EF4-FFF2-40B4-BE49-F238E27FC236}">
                  <a16:creationId xmlns:a16="http://schemas.microsoft.com/office/drawing/2014/main" id="{00000000-0008-0000-0E00-00002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2</xdr:col>
          <xdr:colOff>304800</xdr:colOff>
          <xdr:row>29</xdr:row>
          <xdr:rowOff>238125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F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38100</xdr:rowOff>
        </xdr:from>
        <xdr:to>
          <xdr:col>4</xdr:col>
          <xdr:colOff>304800</xdr:colOff>
          <xdr:row>26</xdr:row>
          <xdr:rowOff>238125</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F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38100</xdr:rowOff>
        </xdr:from>
        <xdr:to>
          <xdr:col>4</xdr:col>
          <xdr:colOff>304800</xdr:colOff>
          <xdr:row>27</xdr:row>
          <xdr:rowOff>238125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F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38100</xdr:rowOff>
        </xdr:from>
        <xdr:to>
          <xdr:col>6</xdr:col>
          <xdr:colOff>304800</xdr:colOff>
          <xdr:row>26</xdr:row>
          <xdr:rowOff>238125</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F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38100</xdr:rowOff>
        </xdr:from>
        <xdr:to>
          <xdr:col>8</xdr:col>
          <xdr:colOff>304800</xdr:colOff>
          <xdr:row>26</xdr:row>
          <xdr:rowOff>238125</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F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38100</xdr:rowOff>
        </xdr:from>
        <xdr:to>
          <xdr:col>4</xdr:col>
          <xdr:colOff>304800</xdr:colOff>
          <xdr:row>29</xdr:row>
          <xdr:rowOff>238125</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F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38100</xdr:rowOff>
        </xdr:from>
        <xdr:to>
          <xdr:col>6</xdr:col>
          <xdr:colOff>304800</xdr:colOff>
          <xdr:row>29</xdr:row>
          <xdr:rowOff>238125</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F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29</xdr:row>
          <xdr:rowOff>38100</xdr:rowOff>
        </xdr:from>
        <xdr:to>
          <xdr:col>8</xdr:col>
          <xdr:colOff>304800</xdr:colOff>
          <xdr:row>29</xdr:row>
          <xdr:rowOff>238125</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F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xdr:row>
          <xdr:rowOff>38100</xdr:rowOff>
        </xdr:from>
        <xdr:to>
          <xdr:col>10</xdr:col>
          <xdr:colOff>304800</xdr:colOff>
          <xdr:row>29</xdr:row>
          <xdr:rowOff>238125</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F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38100</xdr:rowOff>
        </xdr:from>
        <xdr:to>
          <xdr:col>2</xdr:col>
          <xdr:colOff>304800</xdr:colOff>
          <xdr:row>30</xdr:row>
          <xdr:rowOff>238125</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F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38100</xdr:rowOff>
        </xdr:from>
        <xdr:to>
          <xdr:col>2</xdr:col>
          <xdr:colOff>304800</xdr:colOff>
          <xdr:row>31</xdr:row>
          <xdr:rowOff>238125</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F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38100</xdr:rowOff>
        </xdr:from>
        <xdr:to>
          <xdr:col>2</xdr:col>
          <xdr:colOff>304800</xdr:colOff>
          <xdr:row>32</xdr:row>
          <xdr:rowOff>238125</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F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38100</xdr:rowOff>
        </xdr:from>
        <xdr:to>
          <xdr:col>2</xdr:col>
          <xdr:colOff>304800</xdr:colOff>
          <xdr:row>33</xdr:row>
          <xdr:rowOff>238125</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F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38100</xdr:rowOff>
        </xdr:from>
        <xdr:to>
          <xdr:col>2</xdr:col>
          <xdr:colOff>304800</xdr:colOff>
          <xdr:row>34</xdr:row>
          <xdr:rowOff>238125</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F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32</xdr:row>
          <xdr:rowOff>38100</xdr:rowOff>
        </xdr:from>
        <xdr:to>
          <xdr:col>8</xdr:col>
          <xdr:colOff>304800</xdr:colOff>
          <xdr:row>32</xdr:row>
          <xdr:rowOff>238125</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F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32</xdr:row>
          <xdr:rowOff>38100</xdr:rowOff>
        </xdr:from>
        <xdr:to>
          <xdr:col>10</xdr:col>
          <xdr:colOff>304800</xdr:colOff>
          <xdr:row>32</xdr:row>
          <xdr:rowOff>238125</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F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38100</xdr:rowOff>
        </xdr:from>
        <xdr:to>
          <xdr:col>12</xdr:col>
          <xdr:colOff>304800</xdr:colOff>
          <xdr:row>32</xdr:row>
          <xdr:rowOff>238125</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F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32</xdr:row>
          <xdr:rowOff>38100</xdr:rowOff>
        </xdr:from>
        <xdr:to>
          <xdr:col>14</xdr:col>
          <xdr:colOff>304800</xdr:colOff>
          <xdr:row>32</xdr:row>
          <xdr:rowOff>238125</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F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38100</xdr:rowOff>
        </xdr:from>
        <xdr:to>
          <xdr:col>2</xdr:col>
          <xdr:colOff>304800</xdr:colOff>
          <xdr:row>27</xdr:row>
          <xdr:rowOff>238125</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F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38100</xdr:rowOff>
        </xdr:from>
        <xdr:to>
          <xdr:col>2</xdr:col>
          <xdr:colOff>304800</xdr:colOff>
          <xdr:row>26</xdr:row>
          <xdr:rowOff>238125</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F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26</xdr:row>
          <xdr:rowOff>38100</xdr:rowOff>
        </xdr:from>
        <xdr:to>
          <xdr:col>10</xdr:col>
          <xdr:colOff>304800</xdr:colOff>
          <xdr:row>26</xdr:row>
          <xdr:rowOff>238125</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F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28575</xdr:rowOff>
        </xdr:from>
        <xdr:to>
          <xdr:col>8</xdr:col>
          <xdr:colOff>304800</xdr:colOff>
          <xdr:row>27</xdr:row>
          <xdr:rowOff>228600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F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16</xdr:row>
          <xdr:rowOff>38100</xdr:rowOff>
        </xdr:from>
        <xdr:to>
          <xdr:col>7</xdr:col>
          <xdr:colOff>419100</xdr:colOff>
          <xdr:row>16</xdr:row>
          <xdr:rowOff>238125</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F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38100</xdr:rowOff>
        </xdr:from>
        <xdr:to>
          <xdr:col>7</xdr:col>
          <xdr:colOff>419100</xdr:colOff>
          <xdr:row>17</xdr:row>
          <xdr:rowOff>238125</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F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18</xdr:row>
          <xdr:rowOff>38100</xdr:rowOff>
        </xdr:from>
        <xdr:to>
          <xdr:col>7</xdr:col>
          <xdr:colOff>419100</xdr:colOff>
          <xdr:row>18</xdr:row>
          <xdr:rowOff>238125</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F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304800</xdr:colOff>
          <xdr:row>20</xdr:row>
          <xdr:rowOff>238125</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F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38100</xdr:rowOff>
        </xdr:from>
        <xdr:to>
          <xdr:col>12</xdr:col>
          <xdr:colOff>304800</xdr:colOff>
          <xdr:row>20</xdr:row>
          <xdr:rowOff>238125</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F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7</xdr:row>
          <xdr:rowOff>133350</xdr:rowOff>
        </xdr:from>
        <xdr:to>
          <xdr:col>3</xdr:col>
          <xdr:colOff>180975</xdr:colOff>
          <xdr:row>8</xdr:row>
          <xdr:rowOff>114300</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F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7</xdr:row>
          <xdr:rowOff>133350</xdr:rowOff>
        </xdr:from>
        <xdr:to>
          <xdr:col>7</xdr:col>
          <xdr:colOff>504825</xdr:colOff>
          <xdr:row>8</xdr:row>
          <xdr:rowOff>114300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F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xdr:row>
          <xdr:rowOff>133350</xdr:rowOff>
        </xdr:from>
        <xdr:to>
          <xdr:col>11</xdr:col>
          <xdr:colOff>428625</xdr:colOff>
          <xdr:row>8</xdr:row>
          <xdr:rowOff>114300</xdr:rowOff>
        </xdr:to>
        <xdr:sp macro="" textlink="">
          <xdr:nvSpPr>
            <xdr:cNvPr id="40990" name="Check Box 30" hidden="1">
              <a:extLst>
                <a:ext uri="{63B3BB69-23CF-44E3-9099-C40C66FF867C}">
                  <a14:compatExt spid="_x0000_s40990"/>
                </a:ext>
                <a:ext uri="{FF2B5EF4-FFF2-40B4-BE49-F238E27FC236}">
                  <a16:creationId xmlns:a16="http://schemas.microsoft.com/office/drawing/2014/main" id="{00000000-0008-0000-0F00-00001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38100</xdr:rowOff>
        </xdr:from>
        <xdr:to>
          <xdr:col>6</xdr:col>
          <xdr:colOff>304800</xdr:colOff>
          <xdr:row>30</xdr:row>
          <xdr:rowOff>238125</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F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38100</xdr:rowOff>
        </xdr:from>
        <xdr:to>
          <xdr:col>8</xdr:col>
          <xdr:colOff>304800</xdr:colOff>
          <xdr:row>30</xdr:row>
          <xdr:rowOff>238125</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F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29</xdr:row>
          <xdr:rowOff>38100</xdr:rowOff>
        </xdr:from>
        <xdr:to>
          <xdr:col>12</xdr:col>
          <xdr:colOff>304800</xdr:colOff>
          <xdr:row>29</xdr:row>
          <xdr:rowOff>238125</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F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33</xdr:col>
      <xdr:colOff>66675</xdr:colOff>
      <xdr:row>0</xdr:row>
      <xdr:rowOff>19050</xdr:rowOff>
    </xdr:from>
    <xdr:to>
      <xdr:col>43</xdr:col>
      <xdr:colOff>152400</xdr:colOff>
      <xdr:row>1</xdr:row>
      <xdr:rowOff>209550</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6067425" y="19050"/>
          <a:ext cx="1485900" cy="504825"/>
        </a:xfrm>
        <a:prstGeom prst="rect">
          <a:avLst/>
        </a:prstGeom>
        <a:solidFill>
          <a:schemeClr val="accent6">
            <a:lumMod val="20000"/>
            <a:lumOff val="80000"/>
          </a:schemeClr>
        </a:soli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B050"/>
              </a:solidFill>
            </a:rPr>
            <a:t>入所受付時持参提出</a:t>
          </a:r>
          <a:endParaRPr kumimoji="1" lang="en-US" altLang="ja-JP" sz="1200" b="1">
            <a:solidFill>
              <a:srgbClr val="00B050"/>
            </a:solidFill>
          </a:endParaRPr>
        </a:p>
        <a:p>
          <a:pPr algn="ctr"/>
          <a:r>
            <a:rPr kumimoji="1" lang="en-US" altLang="ja-JP" sz="900" b="1">
              <a:solidFill>
                <a:srgbClr val="00B050"/>
              </a:solidFill>
            </a:rPr>
            <a:t>【</a:t>
          </a:r>
          <a:r>
            <a:rPr kumimoji="1" lang="ja-JP" altLang="en-US" sz="900" b="1">
              <a:solidFill>
                <a:srgbClr val="00B050"/>
              </a:solidFill>
            </a:rPr>
            <a:t>取扱注意</a:t>
          </a:r>
          <a:r>
            <a:rPr kumimoji="1" lang="en-US" altLang="ja-JP" sz="900" b="1">
              <a:solidFill>
                <a:srgbClr val="00B050"/>
              </a:solidFill>
            </a:rPr>
            <a:t>】</a:t>
          </a:r>
          <a:endParaRPr kumimoji="1" lang="ja-JP" altLang="en-US" sz="1200" b="1">
            <a:solidFill>
              <a:srgbClr val="00B05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25</xdr:col>
      <xdr:colOff>53340</xdr:colOff>
      <xdr:row>0</xdr:row>
      <xdr:rowOff>0</xdr:rowOff>
    </xdr:from>
    <xdr:to>
      <xdr:col>34</xdr:col>
      <xdr:colOff>104775</xdr:colOff>
      <xdr:row>2</xdr:row>
      <xdr:rowOff>123825</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4625340" y="0"/>
          <a:ext cx="1697355" cy="459105"/>
        </a:xfrm>
        <a:prstGeom prst="rect">
          <a:avLst/>
        </a:prstGeom>
        <a:solidFill>
          <a:schemeClr val="accent6">
            <a:lumMod val="20000"/>
            <a:lumOff val="80000"/>
          </a:schemeClr>
        </a:soli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B050"/>
              </a:solidFill>
            </a:rPr>
            <a:t>入所受付時持参提出</a:t>
          </a:r>
          <a:endParaRPr kumimoji="1" lang="en-US" altLang="ja-JP" sz="1200" b="1">
            <a:solidFill>
              <a:srgbClr val="00B050"/>
            </a:solidFill>
          </a:endParaRPr>
        </a:p>
        <a:p>
          <a:pPr algn="ctr"/>
          <a:r>
            <a:rPr kumimoji="1" lang="en-US" altLang="ja-JP" sz="900" b="1">
              <a:solidFill>
                <a:srgbClr val="00B050"/>
              </a:solidFill>
            </a:rPr>
            <a:t>【</a:t>
          </a:r>
          <a:r>
            <a:rPr kumimoji="1" lang="ja-JP" altLang="en-US" sz="900" b="1">
              <a:solidFill>
                <a:srgbClr val="00B050"/>
              </a:solidFill>
            </a:rPr>
            <a:t>取扱注意</a:t>
          </a:r>
          <a:r>
            <a:rPr kumimoji="1" lang="en-US" altLang="ja-JP" sz="900" b="1">
              <a:solidFill>
                <a:srgbClr val="00B050"/>
              </a:solidFill>
            </a:rPr>
            <a:t>】</a:t>
          </a:r>
          <a:endParaRPr kumimoji="1" lang="ja-JP" altLang="en-US" sz="1200" b="1">
            <a:solidFill>
              <a:srgbClr val="00B050"/>
            </a:solidFill>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57150</xdr:colOff>
          <xdr:row>22</xdr:row>
          <xdr:rowOff>95250</xdr:rowOff>
        </xdr:from>
        <xdr:to>
          <xdr:col>59</xdr:col>
          <xdr:colOff>19050</xdr:colOff>
          <xdr:row>24</xdr:row>
          <xdr:rowOff>47625</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12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三菱UFJ銀行振込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22</xdr:row>
          <xdr:rowOff>28575</xdr:rowOff>
        </xdr:from>
        <xdr:to>
          <xdr:col>53</xdr:col>
          <xdr:colOff>95250</xdr:colOff>
          <xdr:row>24</xdr:row>
          <xdr:rowOff>95250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12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23</xdr:row>
          <xdr:rowOff>209550</xdr:rowOff>
        </xdr:from>
        <xdr:to>
          <xdr:col>43</xdr:col>
          <xdr:colOff>123825</xdr:colOff>
          <xdr:row>25</xdr:row>
          <xdr:rowOff>95250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12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22</xdr:row>
          <xdr:rowOff>152400</xdr:rowOff>
        </xdr:from>
        <xdr:to>
          <xdr:col>43</xdr:col>
          <xdr:colOff>123825</xdr:colOff>
          <xdr:row>24</xdr:row>
          <xdr:rowOff>66675</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12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30480</xdr:colOff>
          <xdr:row>25</xdr:row>
          <xdr:rowOff>390512</xdr:rowOff>
        </xdr:from>
        <xdr:to>
          <xdr:col>59</xdr:col>
          <xdr:colOff>137160</xdr:colOff>
          <xdr:row>28</xdr:row>
          <xdr:rowOff>53314</xdr:rowOff>
        </xdr:to>
        <xdr:grpSp>
          <xdr:nvGrpSpPr>
            <xdr:cNvPr id="6" name="グループ化 5">
              <a:extLst>
                <a:ext uri="{FF2B5EF4-FFF2-40B4-BE49-F238E27FC236}">
                  <a16:creationId xmlns:a16="http://schemas.microsoft.com/office/drawing/2014/main" id="{00000000-0008-0000-1200-000006000000}"/>
                </a:ext>
              </a:extLst>
            </xdr:cNvPr>
            <xdr:cNvGrpSpPr/>
          </xdr:nvGrpSpPr>
          <xdr:grpSpPr>
            <a:xfrm>
              <a:off x="10317480" y="5962637"/>
              <a:ext cx="1059180" cy="624827"/>
              <a:chOff x="10706067" y="4990082"/>
              <a:chExt cx="944934" cy="442960"/>
            </a:xfrm>
          </xdr:grpSpPr>
          <xdr:sp macro="" textlink="">
            <xdr:nvSpPr>
              <xdr:cNvPr id="48133" name="Check Box 5" hidden="1">
                <a:extLst>
                  <a:ext uri="{63B3BB69-23CF-44E3-9099-C40C66FF867C}">
                    <a14:compatExt spid="_x0000_s48133"/>
                  </a:ext>
                  <a:ext uri="{FF2B5EF4-FFF2-40B4-BE49-F238E27FC236}">
                    <a16:creationId xmlns:a16="http://schemas.microsoft.com/office/drawing/2014/main" id="{00000000-0008-0000-1200-000005BC0000}"/>
                  </a:ext>
                </a:extLst>
              </xdr:cNvPr>
              <xdr:cNvSpPr/>
            </xdr:nvSpPr>
            <xdr:spPr bwMode="auto">
              <a:xfrm>
                <a:off x="10706125" y="4990082"/>
                <a:ext cx="944876" cy="3349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現金支払</a:t>
                </a:r>
              </a:p>
            </xdr:txBody>
          </xdr:sp>
          <xdr:sp macro="" textlink="">
            <xdr:nvSpPr>
              <xdr:cNvPr id="48134" name="Check Box 6" hidden="1">
                <a:extLst>
                  <a:ext uri="{63B3BB69-23CF-44E3-9099-C40C66FF867C}">
                    <a14:compatExt spid="_x0000_s48134"/>
                  </a:ext>
                  <a:ext uri="{FF2B5EF4-FFF2-40B4-BE49-F238E27FC236}">
                    <a16:creationId xmlns:a16="http://schemas.microsoft.com/office/drawing/2014/main" id="{00000000-0008-0000-1200-000006BC0000}"/>
                  </a:ext>
                </a:extLst>
              </xdr:cNvPr>
              <xdr:cNvSpPr/>
            </xdr:nvSpPr>
            <xdr:spPr bwMode="auto">
              <a:xfrm>
                <a:off x="10706067" y="5176626"/>
                <a:ext cx="769621" cy="256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4</xdr:row>
          <xdr:rowOff>190500</xdr:rowOff>
        </xdr:from>
        <xdr:to>
          <xdr:col>43</xdr:col>
          <xdr:colOff>95250</xdr:colOff>
          <xdr:row>6</xdr:row>
          <xdr:rowOff>104775</xdr:rowOff>
        </xdr:to>
        <xdr:sp macro="" textlink="">
          <xdr:nvSpPr>
            <xdr:cNvPr id="48135" name="Check Box 7" hidden="1">
              <a:extLst>
                <a:ext uri="{63B3BB69-23CF-44E3-9099-C40C66FF867C}">
                  <a14:compatExt spid="_x0000_s48135"/>
                </a:ext>
                <a:ext uri="{FF2B5EF4-FFF2-40B4-BE49-F238E27FC236}">
                  <a16:creationId xmlns:a16="http://schemas.microsoft.com/office/drawing/2014/main" id="{00000000-0008-0000-12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5</xdr:row>
          <xdr:rowOff>171450</xdr:rowOff>
        </xdr:from>
        <xdr:to>
          <xdr:col>43</xdr:col>
          <xdr:colOff>38100</xdr:colOff>
          <xdr:row>7</xdr:row>
          <xdr:rowOff>57150</xdr:rowOff>
        </xdr:to>
        <xdr:sp macro="" textlink="">
          <xdr:nvSpPr>
            <xdr:cNvPr id="48136" name="Check Box 8" hidden="1">
              <a:extLst>
                <a:ext uri="{63B3BB69-23CF-44E3-9099-C40C66FF867C}">
                  <a14:compatExt spid="_x0000_s48136"/>
                </a:ext>
                <a:ext uri="{FF2B5EF4-FFF2-40B4-BE49-F238E27FC236}">
                  <a16:creationId xmlns:a16="http://schemas.microsoft.com/office/drawing/2014/main" id="{00000000-0008-0000-12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17</xdr:row>
          <xdr:rowOff>142875</xdr:rowOff>
        </xdr:from>
        <xdr:to>
          <xdr:col>48</xdr:col>
          <xdr:colOff>95250</xdr:colOff>
          <xdr:row>19</xdr:row>
          <xdr:rowOff>38100</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id="{00000000-0008-0000-12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17</xdr:row>
          <xdr:rowOff>142875</xdr:rowOff>
        </xdr:from>
        <xdr:to>
          <xdr:col>43</xdr:col>
          <xdr:colOff>152400</xdr:colOff>
          <xdr:row>19</xdr:row>
          <xdr:rowOff>38100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id="{00000000-0008-0000-12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99060</xdr:colOff>
      <xdr:row>0</xdr:row>
      <xdr:rowOff>7621</xdr:rowOff>
    </xdr:from>
    <xdr:to>
      <xdr:col>59</xdr:col>
      <xdr:colOff>158115</xdr:colOff>
      <xdr:row>1</xdr:row>
      <xdr:rowOff>160021</xdr:rowOff>
    </xdr:to>
    <xdr:sp macro="" textlink="">
      <xdr:nvSpPr>
        <xdr:cNvPr id="14" name="テキスト ボックス 13">
          <a:extLst>
            <a:ext uri="{FF2B5EF4-FFF2-40B4-BE49-F238E27FC236}">
              <a16:creationId xmlns:a16="http://schemas.microsoft.com/office/drawing/2014/main" id="{00000000-0008-0000-1200-00000E000000}"/>
            </a:ext>
          </a:extLst>
        </xdr:cNvPr>
        <xdr:cNvSpPr txBox="1"/>
      </xdr:nvSpPr>
      <xdr:spPr>
        <a:xfrm>
          <a:off x="8313420" y="7621"/>
          <a:ext cx="1735455" cy="342900"/>
        </a:xfrm>
        <a:prstGeom prst="rect">
          <a:avLst/>
        </a:prstGeom>
        <a:solidFill>
          <a:schemeClr val="accent6">
            <a:lumMod val="20000"/>
            <a:lumOff val="80000"/>
          </a:schemeClr>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B050"/>
              </a:solidFill>
            </a:rPr>
            <a:t>入所受付時</a:t>
          </a:r>
          <a:r>
            <a:rPr kumimoji="1" lang="ja-JP" altLang="en-US" sz="1100" b="1" u="dbl">
              <a:solidFill>
                <a:srgbClr val="00B050"/>
              </a:solidFill>
            </a:rPr>
            <a:t>持参</a:t>
          </a:r>
          <a:r>
            <a:rPr kumimoji="1" lang="ja-JP" altLang="en-US" sz="1100" b="1">
              <a:solidFill>
                <a:srgbClr val="00B050"/>
              </a:solidFill>
            </a:rPr>
            <a:t>提出</a:t>
          </a:r>
          <a:endParaRPr kumimoji="1" lang="en-US" altLang="ja-JP" sz="1100" b="1">
            <a:solidFill>
              <a:srgbClr val="00B050"/>
            </a:solidFill>
          </a:endParaRPr>
        </a:p>
      </xdr:txBody>
    </xdr:sp>
    <xdr:clientData/>
  </xdr:twoCellAnchor>
  <mc:AlternateContent xmlns:mc="http://schemas.openxmlformats.org/markup-compatibility/2006">
    <mc:Choice xmlns:a14="http://schemas.microsoft.com/office/drawing/2010/main" Requires="a14">
      <xdr:twoCellAnchor>
        <xdr:from>
          <xdr:col>54</xdr:col>
          <xdr:colOff>30480</xdr:colOff>
          <xdr:row>27</xdr:row>
          <xdr:rowOff>182880</xdr:rowOff>
        </xdr:from>
        <xdr:to>
          <xdr:col>59</xdr:col>
          <xdr:colOff>137160</xdr:colOff>
          <xdr:row>30</xdr:row>
          <xdr:rowOff>7620</xdr:rowOff>
        </xdr:to>
        <xdr:grpSp>
          <xdr:nvGrpSpPr>
            <xdr:cNvPr id="15" name="グループ化 14">
              <a:extLst>
                <a:ext uri="{FF2B5EF4-FFF2-40B4-BE49-F238E27FC236}">
                  <a16:creationId xmlns:a16="http://schemas.microsoft.com/office/drawing/2014/main" id="{00000000-0008-0000-1200-00000F000000}"/>
                </a:ext>
              </a:extLst>
            </xdr:cNvPr>
            <xdr:cNvGrpSpPr/>
          </xdr:nvGrpSpPr>
          <xdr:grpSpPr>
            <a:xfrm>
              <a:off x="10317480" y="6488430"/>
              <a:ext cx="1059180" cy="510540"/>
              <a:chOff x="10706067" y="4922514"/>
              <a:chExt cx="944934" cy="510540"/>
            </a:xfrm>
          </xdr:grpSpPr>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1200-00000CBC0000}"/>
                  </a:ext>
                </a:extLst>
              </xdr:cNvPr>
              <xdr:cNvSpPr/>
            </xdr:nvSpPr>
            <xdr:spPr bwMode="auto">
              <a:xfrm>
                <a:off x="10706125" y="4922514"/>
                <a:ext cx="944876" cy="3349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現金支払</a:t>
                </a:r>
              </a:p>
            </xdr:txBody>
          </xdr:sp>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1200-00000DBC0000}"/>
                  </a:ext>
                </a:extLst>
              </xdr:cNvPr>
              <xdr:cNvSpPr/>
            </xdr:nvSpPr>
            <xdr:spPr bwMode="auto">
              <a:xfrm>
                <a:off x="10706067" y="5176637"/>
                <a:ext cx="769621" cy="2564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30480</xdr:colOff>
          <xdr:row>29</xdr:row>
          <xdr:rowOff>182880</xdr:rowOff>
        </xdr:from>
        <xdr:to>
          <xdr:col>59</xdr:col>
          <xdr:colOff>137160</xdr:colOff>
          <xdr:row>32</xdr:row>
          <xdr:rowOff>7620</xdr:rowOff>
        </xdr:to>
        <xdr:grpSp>
          <xdr:nvGrpSpPr>
            <xdr:cNvPr id="18" name="グループ化 17">
              <a:extLst>
                <a:ext uri="{FF2B5EF4-FFF2-40B4-BE49-F238E27FC236}">
                  <a16:creationId xmlns:a16="http://schemas.microsoft.com/office/drawing/2014/main" id="{00000000-0008-0000-1200-000012000000}"/>
                </a:ext>
              </a:extLst>
            </xdr:cNvPr>
            <xdr:cNvGrpSpPr/>
          </xdr:nvGrpSpPr>
          <xdr:grpSpPr>
            <a:xfrm>
              <a:off x="10317480" y="6945630"/>
              <a:ext cx="1059180" cy="510540"/>
              <a:chOff x="10706067" y="4922514"/>
              <a:chExt cx="944934" cy="510540"/>
            </a:xfrm>
          </xdr:grpSpPr>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1200-00000EBC0000}"/>
                  </a:ext>
                </a:extLst>
              </xdr:cNvPr>
              <xdr:cNvSpPr/>
            </xdr:nvSpPr>
            <xdr:spPr bwMode="auto">
              <a:xfrm>
                <a:off x="10706125" y="4922514"/>
                <a:ext cx="944876" cy="3349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現金支払</a:t>
                </a:r>
              </a:p>
            </xdr:txBody>
          </xdr:sp>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1200-00000FBC0000}"/>
                  </a:ext>
                </a:extLst>
              </xdr:cNvPr>
              <xdr:cNvSpPr/>
            </xdr:nvSpPr>
            <xdr:spPr bwMode="auto">
              <a:xfrm>
                <a:off x="10706067" y="5176637"/>
                <a:ext cx="769621" cy="2564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30480</xdr:colOff>
          <xdr:row>31</xdr:row>
          <xdr:rowOff>182880</xdr:rowOff>
        </xdr:from>
        <xdr:to>
          <xdr:col>59</xdr:col>
          <xdr:colOff>137160</xdr:colOff>
          <xdr:row>34</xdr:row>
          <xdr:rowOff>0</xdr:rowOff>
        </xdr:to>
        <xdr:grpSp>
          <xdr:nvGrpSpPr>
            <xdr:cNvPr id="21" name="グループ化 20">
              <a:extLst>
                <a:ext uri="{FF2B5EF4-FFF2-40B4-BE49-F238E27FC236}">
                  <a16:creationId xmlns:a16="http://schemas.microsoft.com/office/drawing/2014/main" id="{00000000-0008-0000-1200-000015000000}"/>
                </a:ext>
              </a:extLst>
            </xdr:cNvPr>
            <xdr:cNvGrpSpPr/>
          </xdr:nvGrpSpPr>
          <xdr:grpSpPr>
            <a:xfrm>
              <a:off x="10317480" y="7402830"/>
              <a:ext cx="1059180" cy="502920"/>
              <a:chOff x="10706067" y="4922584"/>
              <a:chExt cx="944934" cy="510474"/>
            </a:xfrm>
          </xdr:grpSpPr>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1200-000010BC0000}"/>
                  </a:ext>
                </a:extLst>
              </xdr:cNvPr>
              <xdr:cNvSpPr/>
            </xdr:nvSpPr>
            <xdr:spPr bwMode="auto">
              <a:xfrm>
                <a:off x="10706125" y="4922584"/>
                <a:ext cx="944876" cy="334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現金支払</a:t>
                </a:r>
              </a:p>
            </xdr:txBody>
          </xdr:sp>
          <xdr:sp macro="" textlink="">
            <xdr:nvSpPr>
              <xdr:cNvPr id="48145" name="Check Box 17" hidden="1">
                <a:extLst>
                  <a:ext uri="{63B3BB69-23CF-44E3-9099-C40C66FF867C}">
                    <a14:compatExt spid="_x0000_s48145"/>
                  </a:ext>
                  <a:ext uri="{FF2B5EF4-FFF2-40B4-BE49-F238E27FC236}">
                    <a16:creationId xmlns:a16="http://schemas.microsoft.com/office/drawing/2014/main" id="{00000000-0008-0000-1200-000011BC0000}"/>
                  </a:ext>
                </a:extLst>
              </xdr:cNvPr>
              <xdr:cNvSpPr/>
            </xdr:nvSpPr>
            <xdr:spPr bwMode="auto">
              <a:xfrm>
                <a:off x="10706067" y="5176641"/>
                <a:ext cx="769621" cy="2564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142875</xdr:rowOff>
        </xdr:from>
        <xdr:to>
          <xdr:col>6</xdr:col>
          <xdr:colOff>95250</xdr:colOff>
          <xdr:row>47</xdr:row>
          <xdr:rowOff>38100</xdr:rowOff>
        </xdr:to>
        <xdr:sp macro="" textlink="">
          <xdr:nvSpPr>
            <xdr:cNvPr id="48184" name="Check Box 56" hidden="1">
              <a:extLst>
                <a:ext uri="{63B3BB69-23CF-44E3-9099-C40C66FF867C}">
                  <a14:compatExt spid="_x0000_s48184"/>
                </a:ext>
                <a:ext uri="{FF2B5EF4-FFF2-40B4-BE49-F238E27FC236}">
                  <a16:creationId xmlns:a16="http://schemas.microsoft.com/office/drawing/2014/main" id="{00000000-0008-0000-1200-00003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45</xdr:row>
          <xdr:rowOff>142875</xdr:rowOff>
        </xdr:from>
        <xdr:to>
          <xdr:col>1</xdr:col>
          <xdr:colOff>152400</xdr:colOff>
          <xdr:row>47</xdr:row>
          <xdr:rowOff>38100</xdr:rowOff>
        </xdr:to>
        <xdr:sp macro="" textlink="">
          <xdr:nvSpPr>
            <xdr:cNvPr id="48185" name="Check Box 57" hidden="1">
              <a:extLst>
                <a:ext uri="{63B3BB69-23CF-44E3-9099-C40C66FF867C}">
                  <a14:compatExt spid="_x0000_s48185"/>
                </a:ext>
                <a:ext uri="{FF2B5EF4-FFF2-40B4-BE49-F238E27FC236}">
                  <a16:creationId xmlns:a16="http://schemas.microsoft.com/office/drawing/2014/main" id="{00000000-0008-0000-1200-00003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45</xdr:row>
          <xdr:rowOff>142875</xdr:rowOff>
        </xdr:from>
        <xdr:to>
          <xdr:col>27</xdr:col>
          <xdr:colOff>95250</xdr:colOff>
          <xdr:row>47</xdr:row>
          <xdr:rowOff>38100</xdr:rowOff>
        </xdr:to>
        <xdr:sp macro="" textlink="">
          <xdr:nvSpPr>
            <xdr:cNvPr id="48187" name="Check Box 59" hidden="1">
              <a:extLst>
                <a:ext uri="{63B3BB69-23CF-44E3-9099-C40C66FF867C}">
                  <a14:compatExt spid="_x0000_s48187"/>
                </a:ext>
                <a:ext uri="{FF2B5EF4-FFF2-40B4-BE49-F238E27FC236}">
                  <a16:creationId xmlns:a16="http://schemas.microsoft.com/office/drawing/2014/main" id="{00000000-0008-0000-1200-00003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45</xdr:row>
          <xdr:rowOff>142875</xdr:rowOff>
        </xdr:from>
        <xdr:to>
          <xdr:col>22</xdr:col>
          <xdr:colOff>152400</xdr:colOff>
          <xdr:row>47</xdr:row>
          <xdr:rowOff>38100</xdr:rowOff>
        </xdr:to>
        <xdr:sp macro="" textlink="">
          <xdr:nvSpPr>
            <xdr:cNvPr id="48188" name="Check Box 60" hidden="1">
              <a:extLst>
                <a:ext uri="{63B3BB69-23CF-44E3-9099-C40C66FF867C}">
                  <a14:compatExt spid="_x0000_s48188"/>
                </a:ext>
                <a:ext uri="{FF2B5EF4-FFF2-40B4-BE49-F238E27FC236}">
                  <a16:creationId xmlns:a16="http://schemas.microsoft.com/office/drawing/2014/main" id="{00000000-0008-0000-1200-00003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45</xdr:row>
          <xdr:rowOff>142875</xdr:rowOff>
        </xdr:from>
        <xdr:to>
          <xdr:col>48</xdr:col>
          <xdr:colOff>95250</xdr:colOff>
          <xdr:row>47</xdr:row>
          <xdr:rowOff>38100</xdr:rowOff>
        </xdr:to>
        <xdr:sp macro="" textlink="">
          <xdr:nvSpPr>
            <xdr:cNvPr id="48190" name="Check Box 62" hidden="1">
              <a:extLst>
                <a:ext uri="{63B3BB69-23CF-44E3-9099-C40C66FF867C}">
                  <a14:compatExt spid="_x0000_s48190"/>
                </a:ext>
                <a:ext uri="{FF2B5EF4-FFF2-40B4-BE49-F238E27FC236}">
                  <a16:creationId xmlns:a16="http://schemas.microsoft.com/office/drawing/2014/main" id="{00000000-0008-0000-1200-00003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45</xdr:row>
          <xdr:rowOff>142875</xdr:rowOff>
        </xdr:from>
        <xdr:to>
          <xdr:col>43</xdr:col>
          <xdr:colOff>152400</xdr:colOff>
          <xdr:row>47</xdr:row>
          <xdr:rowOff>38100</xdr:rowOff>
        </xdr:to>
        <xdr:sp macro="" textlink="">
          <xdr:nvSpPr>
            <xdr:cNvPr id="48191" name="Check Box 63" hidden="1">
              <a:extLst>
                <a:ext uri="{63B3BB69-23CF-44E3-9099-C40C66FF867C}">
                  <a14:compatExt spid="_x0000_s48191"/>
                </a:ext>
                <a:ext uri="{FF2B5EF4-FFF2-40B4-BE49-F238E27FC236}">
                  <a16:creationId xmlns:a16="http://schemas.microsoft.com/office/drawing/2014/main" id="{00000000-0008-0000-1200-00003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142875</xdr:rowOff>
        </xdr:from>
        <xdr:to>
          <xdr:col>6</xdr:col>
          <xdr:colOff>95250</xdr:colOff>
          <xdr:row>61</xdr:row>
          <xdr:rowOff>38100</xdr:rowOff>
        </xdr:to>
        <xdr:sp macro="" textlink="">
          <xdr:nvSpPr>
            <xdr:cNvPr id="48193" name="Check Box 65" hidden="1">
              <a:extLst>
                <a:ext uri="{63B3BB69-23CF-44E3-9099-C40C66FF867C}">
                  <a14:compatExt spid="_x0000_s48193"/>
                </a:ext>
                <a:ext uri="{FF2B5EF4-FFF2-40B4-BE49-F238E27FC236}">
                  <a16:creationId xmlns:a16="http://schemas.microsoft.com/office/drawing/2014/main" id="{00000000-0008-0000-1200-00004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59</xdr:row>
          <xdr:rowOff>142875</xdr:rowOff>
        </xdr:from>
        <xdr:to>
          <xdr:col>1</xdr:col>
          <xdr:colOff>152400</xdr:colOff>
          <xdr:row>61</xdr:row>
          <xdr:rowOff>38100</xdr:rowOff>
        </xdr:to>
        <xdr:sp macro="" textlink="">
          <xdr:nvSpPr>
            <xdr:cNvPr id="48194" name="Check Box 66" hidden="1">
              <a:extLst>
                <a:ext uri="{63B3BB69-23CF-44E3-9099-C40C66FF867C}">
                  <a14:compatExt spid="_x0000_s48194"/>
                </a:ext>
                <a:ext uri="{FF2B5EF4-FFF2-40B4-BE49-F238E27FC236}">
                  <a16:creationId xmlns:a16="http://schemas.microsoft.com/office/drawing/2014/main" id="{00000000-0008-0000-1200-00004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59</xdr:row>
          <xdr:rowOff>142875</xdr:rowOff>
        </xdr:from>
        <xdr:to>
          <xdr:col>27</xdr:col>
          <xdr:colOff>95250</xdr:colOff>
          <xdr:row>61</xdr:row>
          <xdr:rowOff>38100</xdr:rowOff>
        </xdr:to>
        <xdr:sp macro="" textlink="">
          <xdr:nvSpPr>
            <xdr:cNvPr id="48196" name="Check Box 68" hidden="1">
              <a:extLst>
                <a:ext uri="{63B3BB69-23CF-44E3-9099-C40C66FF867C}">
                  <a14:compatExt spid="_x0000_s48196"/>
                </a:ext>
                <a:ext uri="{FF2B5EF4-FFF2-40B4-BE49-F238E27FC236}">
                  <a16:creationId xmlns:a16="http://schemas.microsoft.com/office/drawing/2014/main" id="{00000000-0008-0000-1200-00004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59</xdr:row>
          <xdr:rowOff>142875</xdr:rowOff>
        </xdr:from>
        <xdr:to>
          <xdr:col>22</xdr:col>
          <xdr:colOff>152400</xdr:colOff>
          <xdr:row>61</xdr:row>
          <xdr:rowOff>38100</xdr:rowOff>
        </xdr:to>
        <xdr:sp macro="" textlink="">
          <xdr:nvSpPr>
            <xdr:cNvPr id="48197" name="Check Box 69" hidden="1">
              <a:extLst>
                <a:ext uri="{63B3BB69-23CF-44E3-9099-C40C66FF867C}">
                  <a14:compatExt spid="_x0000_s48197"/>
                </a:ext>
                <a:ext uri="{FF2B5EF4-FFF2-40B4-BE49-F238E27FC236}">
                  <a16:creationId xmlns:a16="http://schemas.microsoft.com/office/drawing/2014/main" id="{00000000-0008-0000-1200-00004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59</xdr:row>
          <xdr:rowOff>142875</xdr:rowOff>
        </xdr:from>
        <xdr:to>
          <xdr:col>48</xdr:col>
          <xdr:colOff>95250</xdr:colOff>
          <xdr:row>61</xdr:row>
          <xdr:rowOff>38100</xdr:rowOff>
        </xdr:to>
        <xdr:sp macro="" textlink="">
          <xdr:nvSpPr>
            <xdr:cNvPr id="48199" name="Check Box 71" hidden="1">
              <a:extLst>
                <a:ext uri="{63B3BB69-23CF-44E3-9099-C40C66FF867C}">
                  <a14:compatExt spid="_x0000_s48199"/>
                </a:ext>
                <a:ext uri="{FF2B5EF4-FFF2-40B4-BE49-F238E27FC236}">
                  <a16:creationId xmlns:a16="http://schemas.microsoft.com/office/drawing/2014/main" id="{00000000-0008-0000-1200-00004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59</xdr:row>
          <xdr:rowOff>142875</xdr:rowOff>
        </xdr:from>
        <xdr:to>
          <xdr:col>43</xdr:col>
          <xdr:colOff>152400</xdr:colOff>
          <xdr:row>61</xdr:row>
          <xdr:rowOff>38100</xdr:rowOff>
        </xdr:to>
        <xdr:sp macro="" textlink="">
          <xdr:nvSpPr>
            <xdr:cNvPr id="48200" name="Check Box 72" hidden="1">
              <a:extLst>
                <a:ext uri="{63B3BB69-23CF-44E3-9099-C40C66FF867C}">
                  <a14:compatExt spid="_x0000_s48200"/>
                </a:ext>
                <a:ext uri="{FF2B5EF4-FFF2-40B4-BE49-F238E27FC236}">
                  <a16:creationId xmlns:a16="http://schemas.microsoft.com/office/drawing/2014/main" id="{00000000-0008-0000-1200-00004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18</xdr:row>
          <xdr:rowOff>123825</xdr:rowOff>
        </xdr:from>
        <xdr:to>
          <xdr:col>43</xdr:col>
          <xdr:colOff>180975</xdr:colOff>
          <xdr:row>20</xdr:row>
          <xdr:rowOff>19050</xdr:rowOff>
        </xdr:to>
        <xdr:sp macro="" textlink="">
          <xdr:nvSpPr>
            <xdr:cNvPr id="48202" name="Check Box 74" hidden="1">
              <a:extLst>
                <a:ext uri="{63B3BB69-23CF-44E3-9099-C40C66FF867C}">
                  <a14:compatExt spid="_x0000_s48202"/>
                </a:ext>
                <a:ext uri="{FF2B5EF4-FFF2-40B4-BE49-F238E27FC236}">
                  <a16:creationId xmlns:a16="http://schemas.microsoft.com/office/drawing/2014/main" id="{00000000-0008-0000-1200-00004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46</xdr:row>
          <xdr:rowOff>123825</xdr:rowOff>
        </xdr:from>
        <xdr:to>
          <xdr:col>1</xdr:col>
          <xdr:colOff>180975</xdr:colOff>
          <xdr:row>48</xdr:row>
          <xdr:rowOff>19050</xdr:rowOff>
        </xdr:to>
        <xdr:sp macro="" textlink="">
          <xdr:nvSpPr>
            <xdr:cNvPr id="48205" name="Check Box 77" hidden="1">
              <a:extLst>
                <a:ext uri="{63B3BB69-23CF-44E3-9099-C40C66FF867C}">
                  <a14:compatExt spid="_x0000_s48205"/>
                </a:ext>
                <a:ext uri="{FF2B5EF4-FFF2-40B4-BE49-F238E27FC236}">
                  <a16:creationId xmlns:a16="http://schemas.microsoft.com/office/drawing/2014/main" id="{00000000-0008-0000-1200-00004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46</xdr:row>
          <xdr:rowOff>123825</xdr:rowOff>
        </xdr:from>
        <xdr:to>
          <xdr:col>22</xdr:col>
          <xdr:colOff>180975</xdr:colOff>
          <xdr:row>48</xdr:row>
          <xdr:rowOff>19050</xdr:rowOff>
        </xdr:to>
        <xdr:sp macro="" textlink="">
          <xdr:nvSpPr>
            <xdr:cNvPr id="48208" name="Check Box 80" hidden="1">
              <a:extLst>
                <a:ext uri="{63B3BB69-23CF-44E3-9099-C40C66FF867C}">
                  <a14:compatExt spid="_x0000_s48208"/>
                </a:ext>
                <a:ext uri="{FF2B5EF4-FFF2-40B4-BE49-F238E27FC236}">
                  <a16:creationId xmlns:a16="http://schemas.microsoft.com/office/drawing/2014/main" id="{00000000-0008-0000-1200-00005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46</xdr:row>
          <xdr:rowOff>123825</xdr:rowOff>
        </xdr:from>
        <xdr:to>
          <xdr:col>43</xdr:col>
          <xdr:colOff>180975</xdr:colOff>
          <xdr:row>48</xdr:row>
          <xdr:rowOff>19050</xdr:rowOff>
        </xdr:to>
        <xdr:sp macro="" textlink="">
          <xdr:nvSpPr>
            <xdr:cNvPr id="48211" name="Check Box 83" hidden="1">
              <a:extLst>
                <a:ext uri="{63B3BB69-23CF-44E3-9099-C40C66FF867C}">
                  <a14:compatExt spid="_x0000_s48211"/>
                </a:ext>
                <a:ext uri="{FF2B5EF4-FFF2-40B4-BE49-F238E27FC236}">
                  <a16:creationId xmlns:a16="http://schemas.microsoft.com/office/drawing/2014/main" id="{00000000-0008-0000-1200-00005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60</xdr:row>
          <xdr:rowOff>123825</xdr:rowOff>
        </xdr:from>
        <xdr:to>
          <xdr:col>1</xdr:col>
          <xdr:colOff>180975</xdr:colOff>
          <xdr:row>62</xdr:row>
          <xdr:rowOff>19050</xdr:rowOff>
        </xdr:to>
        <xdr:sp macro="" textlink="">
          <xdr:nvSpPr>
            <xdr:cNvPr id="48214" name="Check Box 86" hidden="1">
              <a:extLst>
                <a:ext uri="{63B3BB69-23CF-44E3-9099-C40C66FF867C}">
                  <a14:compatExt spid="_x0000_s48214"/>
                </a:ext>
                <a:ext uri="{FF2B5EF4-FFF2-40B4-BE49-F238E27FC236}">
                  <a16:creationId xmlns:a16="http://schemas.microsoft.com/office/drawing/2014/main" id="{00000000-0008-0000-1200-00005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60</xdr:row>
          <xdr:rowOff>123825</xdr:rowOff>
        </xdr:from>
        <xdr:to>
          <xdr:col>22</xdr:col>
          <xdr:colOff>180975</xdr:colOff>
          <xdr:row>62</xdr:row>
          <xdr:rowOff>19050</xdr:rowOff>
        </xdr:to>
        <xdr:sp macro="" textlink="">
          <xdr:nvSpPr>
            <xdr:cNvPr id="48217" name="Check Box 89" hidden="1">
              <a:extLst>
                <a:ext uri="{63B3BB69-23CF-44E3-9099-C40C66FF867C}">
                  <a14:compatExt spid="_x0000_s48217"/>
                </a:ext>
                <a:ext uri="{FF2B5EF4-FFF2-40B4-BE49-F238E27FC236}">
                  <a16:creationId xmlns:a16="http://schemas.microsoft.com/office/drawing/2014/main" id="{00000000-0008-0000-1200-00005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60</xdr:row>
          <xdr:rowOff>123825</xdr:rowOff>
        </xdr:from>
        <xdr:to>
          <xdr:col>43</xdr:col>
          <xdr:colOff>180975</xdr:colOff>
          <xdr:row>62</xdr:row>
          <xdr:rowOff>19050</xdr:rowOff>
        </xdr:to>
        <xdr:sp macro="" textlink="">
          <xdr:nvSpPr>
            <xdr:cNvPr id="48220" name="Check Box 92" hidden="1">
              <a:extLst>
                <a:ext uri="{63B3BB69-23CF-44E3-9099-C40C66FF867C}">
                  <a14:compatExt spid="_x0000_s48220"/>
                </a:ext>
                <a:ext uri="{FF2B5EF4-FFF2-40B4-BE49-F238E27FC236}">
                  <a16:creationId xmlns:a16="http://schemas.microsoft.com/office/drawing/2014/main" id="{00000000-0008-0000-1200-00005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35</xdr:col>
      <xdr:colOff>57150</xdr:colOff>
      <xdr:row>0</xdr:row>
      <xdr:rowOff>0</xdr:rowOff>
    </xdr:from>
    <xdr:to>
      <xdr:col>41</xdr:col>
      <xdr:colOff>152400</xdr:colOff>
      <xdr:row>2</xdr:row>
      <xdr:rowOff>123825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810625" y="0"/>
          <a:ext cx="1524000"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37</xdr:col>
          <xdr:colOff>66675</xdr:colOff>
          <xdr:row>4</xdr:row>
          <xdr:rowOff>9525</xdr:rowOff>
        </xdr:from>
        <xdr:to>
          <xdr:col>41</xdr:col>
          <xdr:colOff>76200</xdr:colOff>
          <xdr:row>4</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xdr:row>
          <xdr:rowOff>152400</xdr:rowOff>
        </xdr:from>
        <xdr:to>
          <xdr:col>40</xdr:col>
          <xdr:colOff>38100</xdr:colOff>
          <xdr:row>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161925</xdr:rowOff>
        </xdr:from>
        <xdr:to>
          <xdr:col>9</xdr:col>
          <xdr:colOff>28575</xdr:colOff>
          <xdr:row>20</xdr:row>
          <xdr:rowOff>57150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114300</xdr:rowOff>
        </xdr:from>
        <xdr:to>
          <xdr:col>9</xdr:col>
          <xdr:colOff>0</xdr:colOff>
          <xdr:row>22</xdr:row>
          <xdr:rowOff>171450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142875</xdr:rowOff>
        </xdr:from>
        <xdr:to>
          <xdr:col>9</xdr:col>
          <xdr:colOff>57150</xdr:colOff>
          <xdr:row>21</xdr:row>
          <xdr:rowOff>38100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20</xdr:row>
          <xdr:rowOff>123825</xdr:rowOff>
        </xdr:from>
        <xdr:to>
          <xdr:col>9</xdr:col>
          <xdr:colOff>85725</xdr:colOff>
          <xdr:row>22</xdr:row>
          <xdr:rowOff>19050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9525</xdr:rowOff>
        </xdr:from>
        <xdr:to>
          <xdr:col>29</xdr:col>
          <xdr:colOff>85725</xdr:colOff>
          <xdr:row>8</xdr:row>
          <xdr:rowOff>76200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161925</xdr:rowOff>
        </xdr:from>
        <xdr:to>
          <xdr:col>29</xdr:col>
          <xdr:colOff>28575</xdr:colOff>
          <xdr:row>9</xdr:row>
          <xdr:rowOff>57150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9</xdr:row>
          <xdr:rowOff>123825</xdr:rowOff>
        </xdr:from>
        <xdr:to>
          <xdr:col>29</xdr:col>
          <xdr:colOff>85725</xdr:colOff>
          <xdr:row>11</xdr:row>
          <xdr:rowOff>19050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10</xdr:row>
          <xdr:rowOff>114300</xdr:rowOff>
        </xdr:from>
        <xdr:to>
          <xdr:col>29</xdr:col>
          <xdr:colOff>57150</xdr:colOff>
          <xdr:row>11</xdr:row>
          <xdr:rowOff>171450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xdr:row>
          <xdr:rowOff>95250</xdr:rowOff>
        </xdr:from>
        <xdr:to>
          <xdr:col>17</xdr:col>
          <xdr:colOff>85725</xdr:colOff>
          <xdr:row>10</xdr:row>
          <xdr:rowOff>161925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xdr:row>
          <xdr:rowOff>76200</xdr:rowOff>
        </xdr:from>
        <xdr:to>
          <xdr:col>17</xdr:col>
          <xdr:colOff>28575</xdr:colOff>
          <xdr:row>11</xdr:row>
          <xdr:rowOff>142875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xdr:row>
          <xdr:rowOff>66675</xdr:rowOff>
        </xdr:from>
        <xdr:to>
          <xdr:col>17</xdr:col>
          <xdr:colOff>57150</xdr:colOff>
          <xdr:row>12</xdr:row>
          <xdr:rowOff>123825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xdr:row>
          <xdr:rowOff>38100</xdr:rowOff>
        </xdr:from>
        <xdr:to>
          <xdr:col>17</xdr:col>
          <xdr:colOff>85725</xdr:colOff>
          <xdr:row>13</xdr:row>
          <xdr:rowOff>104775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xdr:row>
          <xdr:rowOff>28575</xdr:rowOff>
        </xdr:from>
        <xdr:to>
          <xdr:col>17</xdr:col>
          <xdr:colOff>57150</xdr:colOff>
          <xdr:row>14</xdr:row>
          <xdr:rowOff>85725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85725</xdr:rowOff>
        </xdr:from>
        <xdr:to>
          <xdr:col>17</xdr:col>
          <xdr:colOff>85725</xdr:colOff>
          <xdr:row>22</xdr:row>
          <xdr:rowOff>152400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66675</xdr:rowOff>
        </xdr:from>
        <xdr:to>
          <xdr:col>17</xdr:col>
          <xdr:colOff>28575</xdr:colOff>
          <xdr:row>23</xdr:row>
          <xdr:rowOff>133350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xdr:row>
          <xdr:rowOff>57150</xdr:rowOff>
        </xdr:from>
        <xdr:to>
          <xdr:col>17</xdr:col>
          <xdr:colOff>57150</xdr:colOff>
          <xdr:row>24</xdr:row>
          <xdr:rowOff>114300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xdr:row>
          <xdr:rowOff>28575</xdr:rowOff>
        </xdr:from>
        <xdr:to>
          <xdr:col>17</xdr:col>
          <xdr:colOff>85725</xdr:colOff>
          <xdr:row>25</xdr:row>
          <xdr:rowOff>95250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xdr:row>
          <xdr:rowOff>19050</xdr:rowOff>
        </xdr:from>
        <xdr:to>
          <xdr:col>17</xdr:col>
          <xdr:colOff>57150</xdr:colOff>
          <xdr:row>26</xdr:row>
          <xdr:rowOff>76200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19</xdr:row>
          <xdr:rowOff>9525</xdr:rowOff>
        </xdr:from>
        <xdr:to>
          <xdr:col>29</xdr:col>
          <xdr:colOff>85725</xdr:colOff>
          <xdr:row>20</xdr:row>
          <xdr:rowOff>76200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19</xdr:row>
          <xdr:rowOff>161925</xdr:rowOff>
        </xdr:from>
        <xdr:to>
          <xdr:col>29</xdr:col>
          <xdr:colOff>28575</xdr:colOff>
          <xdr:row>21</xdr:row>
          <xdr:rowOff>57150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21</xdr:row>
          <xdr:rowOff>123825</xdr:rowOff>
        </xdr:from>
        <xdr:to>
          <xdr:col>29</xdr:col>
          <xdr:colOff>85725</xdr:colOff>
          <xdr:row>23</xdr:row>
          <xdr:rowOff>19050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22</xdr:row>
          <xdr:rowOff>114300</xdr:rowOff>
        </xdr:from>
        <xdr:to>
          <xdr:col>29</xdr:col>
          <xdr:colOff>57150</xdr:colOff>
          <xdr:row>24</xdr:row>
          <xdr:rowOff>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xdr:row>
          <xdr:rowOff>95250</xdr:rowOff>
        </xdr:from>
        <xdr:to>
          <xdr:col>17</xdr:col>
          <xdr:colOff>85725</xdr:colOff>
          <xdr:row>34</xdr:row>
          <xdr:rowOff>161925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xdr:row>
          <xdr:rowOff>76200</xdr:rowOff>
        </xdr:from>
        <xdr:to>
          <xdr:col>17</xdr:col>
          <xdr:colOff>28575</xdr:colOff>
          <xdr:row>35</xdr:row>
          <xdr:rowOff>142875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xdr:row>
          <xdr:rowOff>66675</xdr:rowOff>
        </xdr:from>
        <xdr:to>
          <xdr:col>17</xdr:col>
          <xdr:colOff>57150</xdr:colOff>
          <xdr:row>36</xdr:row>
          <xdr:rowOff>123825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xdr:row>
          <xdr:rowOff>38100</xdr:rowOff>
        </xdr:from>
        <xdr:to>
          <xdr:col>17</xdr:col>
          <xdr:colOff>85725</xdr:colOff>
          <xdr:row>37</xdr:row>
          <xdr:rowOff>104775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xdr:row>
          <xdr:rowOff>28575</xdr:rowOff>
        </xdr:from>
        <xdr:to>
          <xdr:col>17</xdr:col>
          <xdr:colOff>57150</xdr:colOff>
          <xdr:row>38</xdr:row>
          <xdr:rowOff>85725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31</xdr:row>
          <xdr:rowOff>9525</xdr:rowOff>
        </xdr:from>
        <xdr:to>
          <xdr:col>29</xdr:col>
          <xdr:colOff>85725</xdr:colOff>
          <xdr:row>32</xdr:row>
          <xdr:rowOff>76200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31</xdr:row>
          <xdr:rowOff>161925</xdr:rowOff>
        </xdr:from>
        <xdr:to>
          <xdr:col>29</xdr:col>
          <xdr:colOff>28575</xdr:colOff>
          <xdr:row>33</xdr:row>
          <xdr:rowOff>57150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33</xdr:row>
          <xdr:rowOff>123825</xdr:rowOff>
        </xdr:from>
        <xdr:to>
          <xdr:col>29</xdr:col>
          <xdr:colOff>85725</xdr:colOff>
          <xdr:row>35</xdr:row>
          <xdr:rowOff>19050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34</xdr:row>
          <xdr:rowOff>114300</xdr:rowOff>
        </xdr:from>
        <xdr:to>
          <xdr:col>29</xdr:col>
          <xdr:colOff>57150</xdr:colOff>
          <xdr:row>36</xdr:row>
          <xdr:rowOff>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2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161925</xdr:rowOff>
        </xdr:from>
        <xdr:to>
          <xdr:col>9</xdr:col>
          <xdr:colOff>28575</xdr:colOff>
          <xdr:row>32</xdr:row>
          <xdr:rowOff>57150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33</xdr:row>
          <xdr:rowOff>114300</xdr:rowOff>
        </xdr:from>
        <xdr:to>
          <xdr:col>9</xdr:col>
          <xdr:colOff>0</xdr:colOff>
          <xdr:row>35</xdr:row>
          <xdr:rowOff>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2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31</xdr:row>
          <xdr:rowOff>142875</xdr:rowOff>
        </xdr:from>
        <xdr:to>
          <xdr:col>9</xdr:col>
          <xdr:colOff>57150</xdr:colOff>
          <xdr:row>33</xdr:row>
          <xdr:rowOff>38100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123825</xdr:rowOff>
        </xdr:from>
        <xdr:to>
          <xdr:col>9</xdr:col>
          <xdr:colOff>85725</xdr:colOff>
          <xdr:row>34</xdr:row>
          <xdr:rowOff>19050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161925</xdr:rowOff>
        </xdr:from>
        <xdr:to>
          <xdr:col>9</xdr:col>
          <xdr:colOff>28575</xdr:colOff>
          <xdr:row>8</xdr:row>
          <xdr:rowOff>57150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xdr:row>
          <xdr:rowOff>114300</xdr:rowOff>
        </xdr:from>
        <xdr:to>
          <xdr:col>9</xdr:col>
          <xdr:colOff>0</xdr:colOff>
          <xdr:row>10</xdr:row>
          <xdr:rowOff>171450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200-000081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xdr:row>
          <xdr:rowOff>142875</xdr:rowOff>
        </xdr:from>
        <xdr:to>
          <xdr:col>9</xdr:col>
          <xdr:colOff>57150</xdr:colOff>
          <xdr:row>9</xdr:row>
          <xdr:rowOff>38100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200-000082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xdr:row>
          <xdr:rowOff>123825</xdr:rowOff>
        </xdr:from>
        <xdr:to>
          <xdr:col>9</xdr:col>
          <xdr:colOff>85725</xdr:colOff>
          <xdr:row>10</xdr:row>
          <xdr:rowOff>19050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200-00008308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35</xdr:col>
      <xdr:colOff>57150</xdr:colOff>
      <xdr:row>0</xdr:row>
      <xdr:rowOff>0</xdr:rowOff>
    </xdr:from>
    <xdr:to>
      <xdr:col>41</xdr:col>
      <xdr:colOff>152400</xdr:colOff>
      <xdr:row>2</xdr:row>
      <xdr:rowOff>123825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848725" y="0"/>
          <a:ext cx="1524000"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37</xdr:col>
          <xdr:colOff>66675</xdr:colOff>
          <xdr:row>4</xdr:row>
          <xdr:rowOff>9525</xdr:rowOff>
        </xdr:from>
        <xdr:to>
          <xdr:col>41</xdr:col>
          <xdr:colOff>76200</xdr:colOff>
          <xdr:row>4</xdr:row>
          <xdr:rowOff>152400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3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xdr:row>
          <xdr:rowOff>152400</xdr:rowOff>
        </xdr:from>
        <xdr:to>
          <xdr:col>40</xdr:col>
          <xdr:colOff>38100</xdr:colOff>
          <xdr:row>5</xdr:row>
          <xdr:rowOff>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3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161925</xdr:rowOff>
        </xdr:from>
        <xdr:to>
          <xdr:col>9</xdr:col>
          <xdr:colOff>28575</xdr:colOff>
          <xdr:row>20</xdr:row>
          <xdr:rowOff>57150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300-000003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114300</xdr:rowOff>
        </xdr:from>
        <xdr:to>
          <xdr:col>9</xdr:col>
          <xdr:colOff>0</xdr:colOff>
          <xdr:row>23</xdr:row>
          <xdr:rowOff>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3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142875</xdr:rowOff>
        </xdr:from>
        <xdr:to>
          <xdr:col>9</xdr:col>
          <xdr:colOff>57150</xdr:colOff>
          <xdr:row>21</xdr:row>
          <xdr:rowOff>38100</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3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20</xdr:row>
          <xdr:rowOff>123825</xdr:rowOff>
        </xdr:from>
        <xdr:to>
          <xdr:col>9</xdr:col>
          <xdr:colOff>85725</xdr:colOff>
          <xdr:row>22</xdr:row>
          <xdr:rowOff>19050</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3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9525</xdr:rowOff>
        </xdr:from>
        <xdr:to>
          <xdr:col>29</xdr:col>
          <xdr:colOff>85725</xdr:colOff>
          <xdr:row>8</xdr:row>
          <xdr:rowOff>76200</xdr:rowOff>
        </xdr:to>
        <xdr:sp macro="" textlink="">
          <xdr:nvSpPr>
            <xdr:cNvPr id="49159" name="Check Box 7" hidden="1">
              <a:extLst>
                <a:ext uri="{63B3BB69-23CF-44E3-9099-C40C66FF867C}">
                  <a14:compatExt spid="_x0000_s49159"/>
                </a:ext>
                <a:ext uri="{FF2B5EF4-FFF2-40B4-BE49-F238E27FC236}">
                  <a16:creationId xmlns:a16="http://schemas.microsoft.com/office/drawing/2014/main" id="{00000000-0008-0000-0300-000007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161925</xdr:rowOff>
        </xdr:from>
        <xdr:to>
          <xdr:col>29</xdr:col>
          <xdr:colOff>28575</xdr:colOff>
          <xdr:row>9</xdr:row>
          <xdr:rowOff>57150</xdr:rowOff>
        </xdr:to>
        <xdr:sp macro="" textlink="">
          <xdr:nvSpPr>
            <xdr:cNvPr id="49160" name="Check Box 8" hidden="1">
              <a:extLst>
                <a:ext uri="{63B3BB69-23CF-44E3-9099-C40C66FF867C}">
                  <a14:compatExt spid="_x0000_s49160"/>
                </a:ext>
                <a:ext uri="{FF2B5EF4-FFF2-40B4-BE49-F238E27FC236}">
                  <a16:creationId xmlns:a16="http://schemas.microsoft.com/office/drawing/2014/main" id="{00000000-0008-0000-0300-00000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9</xdr:row>
          <xdr:rowOff>123825</xdr:rowOff>
        </xdr:from>
        <xdr:to>
          <xdr:col>29</xdr:col>
          <xdr:colOff>85725</xdr:colOff>
          <xdr:row>11</xdr:row>
          <xdr:rowOff>19050</xdr:rowOff>
        </xdr:to>
        <xdr:sp macro="" textlink="">
          <xdr:nvSpPr>
            <xdr:cNvPr id="49161" name="Check Box 9" hidden="1">
              <a:extLst>
                <a:ext uri="{63B3BB69-23CF-44E3-9099-C40C66FF867C}">
                  <a14:compatExt spid="_x0000_s49161"/>
                </a:ext>
                <a:ext uri="{FF2B5EF4-FFF2-40B4-BE49-F238E27FC236}">
                  <a16:creationId xmlns:a16="http://schemas.microsoft.com/office/drawing/2014/main" id="{00000000-0008-0000-03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10</xdr:row>
          <xdr:rowOff>114300</xdr:rowOff>
        </xdr:from>
        <xdr:to>
          <xdr:col>29</xdr:col>
          <xdr:colOff>57150</xdr:colOff>
          <xdr:row>12</xdr:row>
          <xdr:rowOff>0</xdr:rowOff>
        </xdr:to>
        <xdr:sp macro="" textlink="">
          <xdr:nvSpPr>
            <xdr:cNvPr id="49162" name="Check Box 10" hidden="1">
              <a:extLst>
                <a:ext uri="{63B3BB69-23CF-44E3-9099-C40C66FF867C}">
                  <a14:compatExt spid="_x0000_s49162"/>
                </a:ext>
                <a:ext uri="{FF2B5EF4-FFF2-40B4-BE49-F238E27FC236}">
                  <a16:creationId xmlns:a16="http://schemas.microsoft.com/office/drawing/2014/main" id="{00000000-0008-0000-03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xdr:row>
          <xdr:rowOff>95250</xdr:rowOff>
        </xdr:from>
        <xdr:to>
          <xdr:col>17</xdr:col>
          <xdr:colOff>85725</xdr:colOff>
          <xdr:row>10</xdr:row>
          <xdr:rowOff>161925</xdr:rowOff>
        </xdr:to>
        <xdr:sp macro="" textlink="">
          <xdr:nvSpPr>
            <xdr:cNvPr id="49163" name="Check Box 11" hidden="1">
              <a:extLst>
                <a:ext uri="{63B3BB69-23CF-44E3-9099-C40C66FF867C}">
                  <a14:compatExt spid="_x0000_s49163"/>
                </a:ext>
                <a:ext uri="{FF2B5EF4-FFF2-40B4-BE49-F238E27FC236}">
                  <a16:creationId xmlns:a16="http://schemas.microsoft.com/office/drawing/2014/main" id="{00000000-0008-0000-0300-00000B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xdr:row>
          <xdr:rowOff>76200</xdr:rowOff>
        </xdr:from>
        <xdr:to>
          <xdr:col>17</xdr:col>
          <xdr:colOff>28575</xdr:colOff>
          <xdr:row>11</xdr:row>
          <xdr:rowOff>142875</xdr:rowOff>
        </xdr:to>
        <xdr:sp macro="" textlink="">
          <xdr:nvSpPr>
            <xdr:cNvPr id="49164" name="Check Box 12" hidden="1">
              <a:extLst>
                <a:ext uri="{63B3BB69-23CF-44E3-9099-C40C66FF867C}">
                  <a14:compatExt spid="_x0000_s49164"/>
                </a:ext>
                <a:ext uri="{FF2B5EF4-FFF2-40B4-BE49-F238E27FC236}">
                  <a16:creationId xmlns:a16="http://schemas.microsoft.com/office/drawing/2014/main" id="{00000000-0008-0000-0300-00000C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xdr:row>
          <xdr:rowOff>66675</xdr:rowOff>
        </xdr:from>
        <xdr:to>
          <xdr:col>17</xdr:col>
          <xdr:colOff>57150</xdr:colOff>
          <xdr:row>12</xdr:row>
          <xdr:rowOff>123825</xdr:rowOff>
        </xdr:to>
        <xdr:sp macro="" textlink="">
          <xdr:nvSpPr>
            <xdr:cNvPr id="49165" name="Check Box 13" hidden="1">
              <a:extLst>
                <a:ext uri="{63B3BB69-23CF-44E3-9099-C40C66FF867C}">
                  <a14:compatExt spid="_x0000_s49165"/>
                </a:ext>
                <a:ext uri="{FF2B5EF4-FFF2-40B4-BE49-F238E27FC236}">
                  <a16:creationId xmlns:a16="http://schemas.microsoft.com/office/drawing/2014/main" id="{00000000-0008-0000-0300-00000D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xdr:row>
          <xdr:rowOff>38100</xdr:rowOff>
        </xdr:from>
        <xdr:to>
          <xdr:col>17</xdr:col>
          <xdr:colOff>85725</xdr:colOff>
          <xdr:row>13</xdr:row>
          <xdr:rowOff>104775</xdr:rowOff>
        </xdr:to>
        <xdr:sp macro="" textlink="">
          <xdr:nvSpPr>
            <xdr:cNvPr id="49166" name="Check Box 14" hidden="1">
              <a:extLst>
                <a:ext uri="{63B3BB69-23CF-44E3-9099-C40C66FF867C}">
                  <a14:compatExt spid="_x0000_s49166"/>
                </a:ext>
                <a:ext uri="{FF2B5EF4-FFF2-40B4-BE49-F238E27FC236}">
                  <a16:creationId xmlns:a16="http://schemas.microsoft.com/office/drawing/2014/main" id="{00000000-0008-0000-0300-00000E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xdr:row>
          <xdr:rowOff>28575</xdr:rowOff>
        </xdr:from>
        <xdr:to>
          <xdr:col>17</xdr:col>
          <xdr:colOff>57150</xdr:colOff>
          <xdr:row>14</xdr:row>
          <xdr:rowOff>85725</xdr:rowOff>
        </xdr:to>
        <xdr:sp macro="" textlink="">
          <xdr:nvSpPr>
            <xdr:cNvPr id="49167" name="Check Box 15" hidden="1">
              <a:extLst>
                <a:ext uri="{63B3BB69-23CF-44E3-9099-C40C66FF867C}">
                  <a14:compatExt spid="_x0000_s49167"/>
                </a:ext>
                <a:ext uri="{FF2B5EF4-FFF2-40B4-BE49-F238E27FC236}">
                  <a16:creationId xmlns:a16="http://schemas.microsoft.com/office/drawing/2014/main" id="{00000000-0008-0000-0300-00000F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85725</xdr:rowOff>
        </xdr:from>
        <xdr:to>
          <xdr:col>17</xdr:col>
          <xdr:colOff>85725</xdr:colOff>
          <xdr:row>22</xdr:row>
          <xdr:rowOff>152400</xdr:rowOff>
        </xdr:to>
        <xdr:sp macro="" textlink="">
          <xdr:nvSpPr>
            <xdr:cNvPr id="49168" name="Check Box 16" hidden="1">
              <a:extLst>
                <a:ext uri="{63B3BB69-23CF-44E3-9099-C40C66FF867C}">
                  <a14:compatExt spid="_x0000_s49168"/>
                </a:ext>
                <a:ext uri="{FF2B5EF4-FFF2-40B4-BE49-F238E27FC236}">
                  <a16:creationId xmlns:a16="http://schemas.microsoft.com/office/drawing/2014/main" id="{00000000-0008-0000-0300-000010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66675</xdr:rowOff>
        </xdr:from>
        <xdr:to>
          <xdr:col>17</xdr:col>
          <xdr:colOff>28575</xdr:colOff>
          <xdr:row>23</xdr:row>
          <xdr:rowOff>133350</xdr:rowOff>
        </xdr:to>
        <xdr:sp macro="" textlink="">
          <xdr:nvSpPr>
            <xdr:cNvPr id="49169" name="Check Box 17" hidden="1">
              <a:extLst>
                <a:ext uri="{63B3BB69-23CF-44E3-9099-C40C66FF867C}">
                  <a14:compatExt spid="_x0000_s49169"/>
                </a:ext>
                <a:ext uri="{FF2B5EF4-FFF2-40B4-BE49-F238E27FC236}">
                  <a16:creationId xmlns:a16="http://schemas.microsoft.com/office/drawing/2014/main" id="{00000000-0008-0000-0300-00001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xdr:row>
          <xdr:rowOff>57150</xdr:rowOff>
        </xdr:from>
        <xdr:to>
          <xdr:col>17</xdr:col>
          <xdr:colOff>57150</xdr:colOff>
          <xdr:row>24</xdr:row>
          <xdr:rowOff>114300</xdr:rowOff>
        </xdr:to>
        <xdr:sp macro="" textlink="">
          <xdr:nvSpPr>
            <xdr:cNvPr id="49170" name="Check Box 18" hidden="1">
              <a:extLst>
                <a:ext uri="{63B3BB69-23CF-44E3-9099-C40C66FF867C}">
                  <a14:compatExt spid="_x0000_s49170"/>
                </a:ext>
                <a:ext uri="{FF2B5EF4-FFF2-40B4-BE49-F238E27FC236}">
                  <a16:creationId xmlns:a16="http://schemas.microsoft.com/office/drawing/2014/main" id="{00000000-0008-0000-03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xdr:row>
          <xdr:rowOff>28575</xdr:rowOff>
        </xdr:from>
        <xdr:to>
          <xdr:col>17</xdr:col>
          <xdr:colOff>85725</xdr:colOff>
          <xdr:row>25</xdr:row>
          <xdr:rowOff>95250</xdr:rowOff>
        </xdr:to>
        <xdr:sp macro="" textlink="">
          <xdr:nvSpPr>
            <xdr:cNvPr id="49171" name="Check Box 19" hidden="1">
              <a:extLst>
                <a:ext uri="{63B3BB69-23CF-44E3-9099-C40C66FF867C}">
                  <a14:compatExt spid="_x0000_s49171"/>
                </a:ext>
                <a:ext uri="{FF2B5EF4-FFF2-40B4-BE49-F238E27FC236}">
                  <a16:creationId xmlns:a16="http://schemas.microsoft.com/office/drawing/2014/main" id="{00000000-0008-0000-03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xdr:row>
          <xdr:rowOff>19050</xdr:rowOff>
        </xdr:from>
        <xdr:to>
          <xdr:col>17</xdr:col>
          <xdr:colOff>57150</xdr:colOff>
          <xdr:row>26</xdr:row>
          <xdr:rowOff>76200</xdr:rowOff>
        </xdr:to>
        <xdr:sp macro="" textlink="">
          <xdr:nvSpPr>
            <xdr:cNvPr id="49172" name="Check Box 20" hidden="1">
              <a:extLst>
                <a:ext uri="{63B3BB69-23CF-44E3-9099-C40C66FF867C}">
                  <a14:compatExt spid="_x0000_s49172"/>
                </a:ext>
                <a:ext uri="{FF2B5EF4-FFF2-40B4-BE49-F238E27FC236}">
                  <a16:creationId xmlns:a16="http://schemas.microsoft.com/office/drawing/2014/main" id="{00000000-0008-0000-0300-00001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19</xdr:row>
          <xdr:rowOff>9525</xdr:rowOff>
        </xdr:from>
        <xdr:to>
          <xdr:col>29</xdr:col>
          <xdr:colOff>85725</xdr:colOff>
          <xdr:row>20</xdr:row>
          <xdr:rowOff>76200</xdr:rowOff>
        </xdr:to>
        <xdr:sp macro="" textlink="">
          <xdr:nvSpPr>
            <xdr:cNvPr id="49173" name="Check Box 21" hidden="1">
              <a:extLst>
                <a:ext uri="{63B3BB69-23CF-44E3-9099-C40C66FF867C}">
                  <a14:compatExt spid="_x0000_s49173"/>
                </a:ext>
                <a:ext uri="{FF2B5EF4-FFF2-40B4-BE49-F238E27FC236}">
                  <a16:creationId xmlns:a16="http://schemas.microsoft.com/office/drawing/2014/main" id="{00000000-0008-0000-0300-000015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19</xdr:row>
          <xdr:rowOff>161925</xdr:rowOff>
        </xdr:from>
        <xdr:to>
          <xdr:col>29</xdr:col>
          <xdr:colOff>28575</xdr:colOff>
          <xdr:row>21</xdr:row>
          <xdr:rowOff>57150</xdr:rowOff>
        </xdr:to>
        <xdr:sp macro="" textlink="">
          <xdr:nvSpPr>
            <xdr:cNvPr id="49174" name="Check Box 22" hidden="1">
              <a:extLst>
                <a:ext uri="{63B3BB69-23CF-44E3-9099-C40C66FF867C}">
                  <a14:compatExt spid="_x0000_s49174"/>
                </a:ext>
                <a:ext uri="{FF2B5EF4-FFF2-40B4-BE49-F238E27FC236}">
                  <a16:creationId xmlns:a16="http://schemas.microsoft.com/office/drawing/2014/main" id="{00000000-0008-0000-03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21</xdr:row>
          <xdr:rowOff>123825</xdr:rowOff>
        </xdr:from>
        <xdr:to>
          <xdr:col>29</xdr:col>
          <xdr:colOff>85725</xdr:colOff>
          <xdr:row>23</xdr:row>
          <xdr:rowOff>19050</xdr:rowOff>
        </xdr:to>
        <xdr:sp macro="" textlink="">
          <xdr:nvSpPr>
            <xdr:cNvPr id="49175" name="Check Box 23" hidden="1">
              <a:extLst>
                <a:ext uri="{63B3BB69-23CF-44E3-9099-C40C66FF867C}">
                  <a14:compatExt spid="_x0000_s49175"/>
                </a:ext>
                <a:ext uri="{FF2B5EF4-FFF2-40B4-BE49-F238E27FC236}">
                  <a16:creationId xmlns:a16="http://schemas.microsoft.com/office/drawing/2014/main" id="{00000000-0008-0000-0300-00001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22</xdr:row>
          <xdr:rowOff>114300</xdr:rowOff>
        </xdr:from>
        <xdr:to>
          <xdr:col>29</xdr:col>
          <xdr:colOff>57150</xdr:colOff>
          <xdr:row>24</xdr:row>
          <xdr:rowOff>0</xdr:rowOff>
        </xdr:to>
        <xdr:sp macro="" textlink="">
          <xdr:nvSpPr>
            <xdr:cNvPr id="49176" name="Check Box 24" hidden="1">
              <a:extLst>
                <a:ext uri="{63B3BB69-23CF-44E3-9099-C40C66FF867C}">
                  <a14:compatExt spid="_x0000_s49176"/>
                </a:ext>
                <a:ext uri="{FF2B5EF4-FFF2-40B4-BE49-F238E27FC236}">
                  <a16:creationId xmlns:a16="http://schemas.microsoft.com/office/drawing/2014/main" id="{00000000-0008-0000-03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xdr:row>
          <xdr:rowOff>95250</xdr:rowOff>
        </xdr:from>
        <xdr:to>
          <xdr:col>17</xdr:col>
          <xdr:colOff>85725</xdr:colOff>
          <xdr:row>34</xdr:row>
          <xdr:rowOff>161925</xdr:rowOff>
        </xdr:to>
        <xdr:sp macro="" textlink="">
          <xdr:nvSpPr>
            <xdr:cNvPr id="49177" name="Check Box 25" hidden="1">
              <a:extLst>
                <a:ext uri="{63B3BB69-23CF-44E3-9099-C40C66FF867C}">
                  <a14:compatExt spid="_x0000_s49177"/>
                </a:ext>
                <a:ext uri="{FF2B5EF4-FFF2-40B4-BE49-F238E27FC236}">
                  <a16:creationId xmlns:a16="http://schemas.microsoft.com/office/drawing/2014/main" id="{00000000-0008-0000-0300-00001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xdr:row>
          <xdr:rowOff>76200</xdr:rowOff>
        </xdr:from>
        <xdr:to>
          <xdr:col>17</xdr:col>
          <xdr:colOff>142875</xdr:colOff>
          <xdr:row>35</xdr:row>
          <xdr:rowOff>142875</xdr:rowOff>
        </xdr:to>
        <xdr:sp macro="" textlink="">
          <xdr:nvSpPr>
            <xdr:cNvPr id="49178" name="Check Box 26" hidden="1">
              <a:extLst>
                <a:ext uri="{63B3BB69-23CF-44E3-9099-C40C66FF867C}">
                  <a14:compatExt spid="_x0000_s49178"/>
                </a:ext>
                <a:ext uri="{FF2B5EF4-FFF2-40B4-BE49-F238E27FC236}">
                  <a16:creationId xmlns:a16="http://schemas.microsoft.com/office/drawing/2014/main" id="{00000000-0008-0000-0300-00001A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xdr:row>
          <xdr:rowOff>66675</xdr:rowOff>
        </xdr:from>
        <xdr:to>
          <xdr:col>17</xdr:col>
          <xdr:colOff>57150</xdr:colOff>
          <xdr:row>36</xdr:row>
          <xdr:rowOff>123825</xdr:rowOff>
        </xdr:to>
        <xdr:sp macro="" textlink="">
          <xdr:nvSpPr>
            <xdr:cNvPr id="49179" name="Check Box 27" hidden="1">
              <a:extLst>
                <a:ext uri="{63B3BB69-23CF-44E3-9099-C40C66FF867C}">
                  <a14:compatExt spid="_x0000_s49179"/>
                </a:ext>
                <a:ext uri="{FF2B5EF4-FFF2-40B4-BE49-F238E27FC236}">
                  <a16:creationId xmlns:a16="http://schemas.microsoft.com/office/drawing/2014/main" id="{00000000-0008-0000-03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xdr:row>
          <xdr:rowOff>38100</xdr:rowOff>
        </xdr:from>
        <xdr:to>
          <xdr:col>17</xdr:col>
          <xdr:colOff>85725</xdr:colOff>
          <xdr:row>37</xdr:row>
          <xdr:rowOff>104775</xdr:rowOff>
        </xdr:to>
        <xdr:sp macro="" textlink="">
          <xdr:nvSpPr>
            <xdr:cNvPr id="49180" name="Check Box 28" hidden="1">
              <a:extLst>
                <a:ext uri="{63B3BB69-23CF-44E3-9099-C40C66FF867C}">
                  <a14:compatExt spid="_x0000_s49180"/>
                </a:ext>
                <a:ext uri="{FF2B5EF4-FFF2-40B4-BE49-F238E27FC236}">
                  <a16:creationId xmlns:a16="http://schemas.microsoft.com/office/drawing/2014/main" id="{00000000-0008-0000-03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xdr:row>
          <xdr:rowOff>28575</xdr:rowOff>
        </xdr:from>
        <xdr:to>
          <xdr:col>17</xdr:col>
          <xdr:colOff>57150</xdr:colOff>
          <xdr:row>38</xdr:row>
          <xdr:rowOff>85725</xdr:rowOff>
        </xdr:to>
        <xdr:sp macro="" textlink="">
          <xdr:nvSpPr>
            <xdr:cNvPr id="49181" name="Check Box 29" hidden="1">
              <a:extLst>
                <a:ext uri="{63B3BB69-23CF-44E3-9099-C40C66FF867C}">
                  <a14:compatExt spid="_x0000_s49181"/>
                </a:ext>
                <a:ext uri="{FF2B5EF4-FFF2-40B4-BE49-F238E27FC236}">
                  <a16:creationId xmlns:a16="http://schemas.microsoft.com/office/drawing/2014/main" id="{00000000-0008-0000-0300-00001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31</xdr:row>
          <xdr:rowOff>9525</xdr:rowOff>
        </xdr:from>
        <xdr:to>
          <xdr:col>29</xdr:col>
          <xdr:colOff>85725</xdr:colOff>
          <xdr:row>32</xdr:row>
          <xdr:rowOff>76200</xdr:rowOff>
        </xdr:to>
        <xdr:sp macro="" textlink="">
          <xdr:nvSpPr>
            <xdr:cNvPr id="49182" name="Check Box 30" hidden="1">
              <a:extLst>
                <a:ext uri="{63B3BB69-23CF-44E3-9099-C40C66FF867C}">
                  <a14:compatExt spid="_x0000_s49182"/>
                </a:ext>
                <a:ext uri="{FF2B5EF4-FFF2-40B4-BE49-F238E27FC236}">
                  <a16:creationId xmlns:a16="http://schemas.microsoft.com/office/drawing/2014/main" id="{00000000-0008-0000-0300-00001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31</xdr:row>
          <xdr:rowOff>161925</xdr:rowOff>
        </xdr:from>
        <xdr:to>
          <xdr:col>29</xdr:col>
          <xdr:colOff>28575</xdr:colOff>
          <xdr:row>33</xdr:row>
          <xdr:rowOff>57150</xdr:rowOff>
        </xdr:to>
        <xdr:sp macro="" textlink="">
          <xdr:nvSpPr>
            <xdr:cNvPr id="49183" name="Check Box 31" hidden="1">
              <a:extLst>
                <a:ext uri="{63B3BB69-23CF-44E3-9099-C40C66FF867C}">
                  <a14:compatExt spid="_x0000_s49183"/>
                </a:ext>
                <a:ext uri="{FF2B5EF4-FFF2-40B4-BE49-F238E27FC236}">
                  <a16:creationId xmlns:a16="http://schemas.microsoft.com/office/drawing/2014/main" id="{00000000-0008-0000-0300-00001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野外炊飯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33</xdr:row>
          <xdr:rowOff>123825</xdr:rowOff>
        </xdr:from>
        <xdr:to>
          <xdr:col>29</xdr:col>
          <xdr:colOff>85725</xdr:colOff>
          <xdr:row>35</xdr:row>
          <xdr:rowOff>19050</xdr:rowOff>
        </xdr:to>
        <xdr:sp macro="" textlink="">
          <xdr:nvSpPr>
            <xdr:cNvPr id="49184" name="Check Box 32" hidden="1">
              <a:extLst>
                <a:ext uri="{63B3BB69-23CF-44E3-9099-C40C66FF867C}">
                  <a14:compatExt spid="_x0000_s49184"/>
                </a:ext>
                <a:ext uri="{FF2B5EF4-FFF2-40B4-BE49-F238E27FC236}">
                  <a16:creationId xmlns:a16="http://schemas.microsoft.com/office/drawing/2014/main" id="{00000000-0008-0000-0300-00002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34</xdr:row>
          <xdr:rowOff>114300</xdr:rowOff>
        </xdr:from>
        <xdr:to>
          <xdr:col>29</xdr:col>
          <xdr:colOff>57150</xdr:colOff>
          <xdr:row>36</xdr:row>
          <xdr:rowOff>0</xdr:rowOff>
        </xdr:to>
        <xdr:sp macro="" textlink="">
          <xdr:nvSpPr>
            <xdr:cNvPr id="49185" name="Check Box 33" hidden="1">
              <a:extLst>
                <a:ext uri="{63B3BB69-23CF-44E3-9099-C40C66FF867C}">
                  <a14:compatExt spid="_x0000_s49185"/>
                </a:ext>
                <a:ext uri="{FF2B5EF4-FFF2-40B4-BE49-F238E27FC236}">
                  <a16:creationId xmlns:a16="http://schemas.microsoft.com/office/drawing/2014/main" id="{00000000-0008-0000-0300-00002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161925</xdr:rowOff>
        </xdr:from>
        <xdr:to>
          <xdr:col>9</xdr:col>
          <xdr:colOff>28575</xdr:colOff>
          <xdr:row>32</xdr:row>
          <xdr:rowOff>57150</xdr:rowOff>
        </xdr:to>
        <xdr:sp macro="" textlink="">
          <xdr:nvSpPr>
            <xdr:cNvPr id="49186" name="Check Box 34" hidden="1">
              <a:extLst>
                <a:ext uri="{63B3BB69-23CF-44E3-9099-C40C66FF867C}">
                  <a14:compatExt spid="_x0000_s49186"/>
                </a:ext>
                <a:ext uri="{FF2B5EF4-FFF2-40B4-BE49-F238E27FC236}">
                  <a16:creationId xmlns:a16="http://schemas.microsoft.com/office/drawing/2014/main" id="{00000000-0008-0000-0300-000022C0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33</xdr:row>
          <xdr:rowOff>114300</xdr:rowOff>
        </xdr:from>
        <xdr:to>
          <xdr:col>9</xdr:col>
          <xdr:colOff>0</xdr:colOff>
          <xdr:row>35</xdr:row>
          <xdr:rowOff>0</xdr:rowOff>
        </xdr:to>
        <xdr:sp macro="" textlink="">
          <xdr:nvSpPr>
            <xdr:cNvPr id="49187" name="Check Box 35" hidden="1">
              <a:extLst>
                <a:ext uri="{63B3BB69-23CF-44E3-9099-C40C66FF867C}">
                  <a14:compatExt spid="_x0000_s49187"/>
                </a:ext>
                <a:ext uri="{FF2B5EF4-FFF2-40B4-BE49-F238E27FC236}">
                  <a16:creationId xmlns:a16="http://schemas.microsoft.com/office/drawing/2014/main" id="{00000000-0008-0000-0300-00002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31</xdr:row>
          <xdr:rowOff>142875</xdr:rowOff>
        </xdr:from>
        <xdr:to>
          <xdr:col>9</xdr:col>
          <xdr:colOff>57150</xdr:colOff>
          <xdr:row>33</xdr:row>
          <xdr:rowOff>38100</xdr:rowOff>
        </xdr:to>
        <xdr:sp macro="" textlink="">
          <xdr:nvSpPr>
            <xdr:cNvPr id="49188" name="Check Box 36" hidden="1">
              <a:extLst>
                <a:ext uri="{63B3BB69-23CF-44E3-9099-C40C66FF867C}">
                  <a14:compatExt spid="_x0000_s49188"/>
                </a:ext>
                <a:ext uri="{FF2B5EF4-FFF2-40B4-BE49-F238E27FC236}">
                  <a16:creationId xmlns:a16="http://schemas.microsoft.com/office/drawing/2014/main" id="{00000000-0008-0000-0300-00002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123825</xdr:rowOff>
        </xdr:from>
        <xdr:to>
          <xdr:col>9</xdr:col>
          <xdr:colOff>85725</xdr:colOff>
          <xdr:row>34</xdr:row>
          <xdr:rowOff>19050</xdr:rowOff>
        </xdr:to>
        <xdr:sp macro="" textlink="">
          <xdr:nvSpPr>
            <xdr:cNvPr id="49189" name="Check Box 37" hidden="1">
              <a:extLst>
                <a:ext uri="{63B3BB69-23CF-44E3-9099-C40C66FF867C}">
                  <a14:compatExt spid="_x0000_s49189"/>
                </a:ext>
                <a:ext uri="{FF2B5EF4-FFF2-40B4-BE49-F238E27FC236}">
                  <a16:creationId xmlns:a16="http://schemas.microsoft.com/office/drawing/2014/main" id="{00000000-0008-0000-0300-00002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161925</xdr:rowOff>
        </xdr:from>
        <xdr:to>
          <xdr:col>9</xdr:col>
          <xdr:colOff>28575</xdr:colOff>
          <xdr:row>8</xdr:row>
          <xdr:rowOff>57150</xdr:rowOff>
        </xdr:to>
        <xdr:sp macro="" textlink="">
          <xdr:nvSpPr>
            <xdr:cNvPr id="49190" name="Check Box 38" hidden="1">
              <a:extLst>
                <a:ext uri="{63B3BB69-23CF-44E3-9099-C40C66FF867C}">
                  <a14:compatExt spid="_x0000_s49190"/>
                </a:ext>
                <a:ext uri="{FF2B5EF4-FFF2-40B4-BE49-F238E27FC236}">
                  <a16:creationId xmlns:a16="http://schemas.microsoft.com/office/drawing/2014/main" id="{00000000-0008-0000-0300-000026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 堂 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xdr:row>
          <xdr:rowOff>114300</xdr:rowOff>
        </xdr:from>
        <xdr:to>
          <xdr:col>9</xdr:col>
          <xdr:colOff>0</xdr:colOff>
          <xdr:row>11</xdr:row>
          <xdr:rowOff>0</xdr:rowOff>
        </xdr:to>
        <xdr:sp macro="" textlink="">
          <xdr:nvSpPr>
            <xdr:cNvPr id="49191" name="Check Box 39" hidden="1">
              <a:extLst>
                <a:ext uri="{63B3BB69-23CF-44E3-9099-C40C66FF867C}">
                  <a14:compatExt spid="_x0000_s49191"/>
                </a:ext>
                <a:ext uri="{FF2B5EF4-FFF2-40B4-BE49-F238E27FC236}">
                  <a16:creationId xmlns:a16="http://schemas.microsoft.com/office/drawing/2014/main" id="{00000000-0008-0000-0300-000027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　　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xdr:row>
          <xdr:rowOff>142875</xdr:rowOff>
        </xdr:from>
        <xdr:to>
          <xdr:col>9</xdr:col>
          <xdr:colOff>57150</xdr:colOff>
          <xdr:row>9</xdr:row>
          <xdr:rowOff>38100</xdr:rowOff>
        </xdr:to>
        <xdr:sp macro="" textlink="">
          <xdr:nvSpPr>
            <xdr:cNvPr id="49192" name="Check Box 40" hidden="1">
              <a:extLst>
                <a:ext uri="{63B3BB69-23CF-44E3-9099-C40C66FF867C}">
                  <a14:compatExt spid="_x0000_s49192"/>
                </a:ext>
                <a:ext uri="{FF2B5EF4-FFF2-40B4-BE49-F238E27FC236}">
                  <a16:creationId xmlns:a16="http://schemas.microsoft.com/office/drawing/2014/main" id="{00000000-0008-0000-0300-000028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xdr:row>
          <xdr:rowOff>123825</xdr:rowOff>
        </xdr:from>
        <xdr:to>
          <xdr:col>9</xdr:col>
          <xdr:colOff>85725</xdr:colOff>
          <xdr:row>10</xdr:row>
          <xdr:rowOff>19050</xdr:rowOff>
        </xdr:to>
        <xdr:sp macro="" textlink="">
          <xdr:nvSpPr>
            <xdr:cNvPr id="49193" name="Check Box 41" hidden="1">
              <a:extLst>
                <a:ext uri="{63B3BB69-23CF-44E3-9099-C40C66FF867C}">
                  <a14:compatExt spid="_x0000_s49193"/>
                </a:ext>
                <a:ext uri="{FF2B5EF4-FFF2-40B4-BE49-F238E27FC236}">
                  <a16:creationId xmlns:a16="http://schemas.microsoft.com/office/drawing/2014/main" id="{00000000-0008-0000-0300-000029C00000}"/>
                </a:ext>
              </a:extLst>
            </xdr:cNvPr>
            <xdr:cNvSpPr/>
          </xdr:nvSpPr>
          <xdr:spPr bwMode="auto">
            <a:xfrm>
              <a:off x="0" y="0"/>
              <a:ext cx="0" cy="0"/>
            </a:xfrm>
            <a:prstGeom prst="rect">
              <a:avLst/>
            </a:prstGeom>
            <a:noFill/>
            <a:ln>
              <a:noFill/>
            </a:ln>
            <a:extLst>
              <a:ext uri="{909E8E84-426E-40DD-AFC4-6F175D3DCCD1}">
                <a14:hiddenFill>
                  <a:solidFill>
                    <a:srgbClr val="FFCC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　　 参</a:t>
              </a:r>
            </a:p>
          </xdr:txBody>
        </xdr:sp>
        <xdr:clientData/>
      </xdr:twoCellAnchor>
    </mc:Choice>
    <mc:Fallback/>
  </mc:AlternateContent>
  <xdr:twoCellAnchor>
    <xdr:from>
      <xdr:col>0</xdr:col>
      <xdr:colOff>76200</xdr:colOff>
      <xdr:row>0</xdr:row>
      <xdr:rowOff>57150</xdr:rowOff>
    </xdr:from>
    <xdr:to>
      <xdr:col>5</xdr:col>
      <xdr:colOff>200025</xdr:colOff>
      <xdr:row>2</xdr:row>
      <xdr:rowOff>76200</xdr:rowOff>
    </xdr:to>
    <xdr:sp macro="" textlink="">
      <xdr:nvSpPr>
        <xdr:cNvPr id="44" name="四角形: 角を丸くする 43">
          <a:extLst>
            <a:ext uri="{FF2B5EF4-FFF2-40B4-BE49-F238E27FC236}">
              <a16:creationId xmlns:a16="http://schemas.microsoft.com/office/drawing/2014/main" id="{00000000-0008-0000-0300-00002C000000}"/>
            </a:ext>
          </a:extLst>
        </xdr:cNvPr>
        <xdr:cNvSpPr/>
      </xdr:nvSpPr>
      <xdr:spPr>
        <a:xfrm>
          <a:off x="76200" y="57150"/>
          <a:ext cx="1352550" cy="361950"/>
        </a:xfrm>
        <a:prstGeom prst="roundRect">
          <a:avLst/>
        </a:prstGeom>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kumimoji="1" lang="ja-JP" altLang="en-US" sz="1400"/>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0</xdr:row>
          <xdr:rowOff>104775</xdr:rowOff>
        </xdr:from>
        <xdr:to>
          <xdr:col>23</xdr:col>
          <xdr:colOff>66675</xdr:colOff>
          <xdr:row>1</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xdr:row>
          <xdr:rowOff>104775</xdr:rowOff>
        </xdr:from>
        <xdr:to>
          <xdr:col>21</xdr:col>
          <xdr:colOff>190500</xdr:colOff>
          <xdr:row>2</xdr:row>
          <xdr:rowOff>95250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0</xdr:rowOff>
        </xdr:from>
        <xdr:to>
          <xdr:col>9</xdr:col>
          <xdr:colOff>19050</xdr:colOff>
          <xdr:row>34</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33</xdr:row>
          <xdr:rowOff>0</xdr:rowOff>
        </xdr:from>
        <xdr:to>
          <xdr:col>13</xdr:col>
          <xdr:colOff>28575</xdr:colOff>
          <xdr:row>34</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33</xdr:row>
          <xdr:rowOff>0</xdr:rowOff>
        </xdr:from>
        <xdr:to>
          <xdr:col>16</xdr:col>
          <xdr:colOff>152400</xdr:colOff>
          <xdr:row>34</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33</xdr:row>
          <xdr:rowOff>0</xdr:rowOff>
        </xdr:from>
        <xdr:to>
          <xdr:col>26</xdr:col>
          <xdr:colOff>95250</xdr:colOff>
          <xdr:row>34</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33</xdr:row>
          <xdr:rowOff>0</xdr:rowOff>
        </xdr:from>
        <xdr:to>
          <xdr:col>29</xdr:col>
          <xdr:colOff>104775</xdr:colOff>
          <xdr:row>34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33</xdr:row>
          <xdr:rowOff>0</xdr:rowOff>
        </xdr:from>
        <xdr:to>
          <xdr:col>33</xdr:col>
          <xdr:colOff>104775</xdr:colOff>
          <xdr:row>34</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47</xdr:row>
          <xdr:rowOff>0</xdr:rowOff>
        </xdr:from>
        <xdr:to>
          <xdr:col>7</xdr:col>
          <xdr:colOff>66675</xdr:colOff>
          <xdr:row>48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47</xdr:row>
          <xdr:rowOff>0</xdr:rowOff>
        </xdr:from>
        <xdr:to>
          <xdr:col>10</xdr:col>
          <xdr:colOff>0</xdr:colOff>
          <xdr:row>48</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47</xdr:row>
          <xdr:rowOff>0</xdr:rowOff>
        </xdr:from>
        <xdr:to>
          <xdr:col>18</xdr:col>
          <xdr:colOff>104775</xdr:colOff>
          <xdr:row>48</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47</xdr:row>
          <xdr:rowOff>0</xdr:rowOff>
        </xdr:from>
        <xdr:to>
          <xdr:col>21</xdr:col>
          <xdr:colOff>76200</xdr:colOff>
          <xdr:row>48</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47</xdr:row>
          <xdr:rowOff>0</xdr:rowOff>
        </xdr:from>
        <xdr:to>
          <xdr:col>29</xdr:col>
          <xdr:colOff>123825</xdr:colOff>
          <xdr:row>48</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47</xdr:row>
          <xdr:rowOff>0</xdr:rowOff>
        </xdr:from>
        <xdr:to>
          <xdr:col>32</xdr:col>
          <xdr:colOff>152400</xdr:colOff>
          <xdr:row>48</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xdr:row>
          <xdr:rowOff>161925</xdr:rowOff>
        </xdr:from>
        <xdr:to>
          <xdr:col>5</xdr:col>
          <xdr:colOff>133350</xdr:colOff>
          <xdr:row>9</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161925</xdr:rowOff>
        </xdr:from>
        <xdr:to>
          <xdr:col>8</xdr:col>
          <xdr:colOff>19050</xdr:colOff>
          <xdr:row>9</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152400</xdr:rowOff>
        </xdr:from>
        <xdr:to>
          <xdr:col>20</xdr:col>
          <xdr:colOff>0</xdr:colOff>
          <xdr:row>8</xdr:row>
          <xdr:rowOff>161925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xdr:row>
          <xdr:rowOff>161925</xdr:rowOff>
        </xdr:from>
        <xdr:to>
          <xdr:col>32</xdr:col>
          <xdr:colOff>152400</xdr:colOff>
          <xdr:row>9</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161925</xdr:rowOff>
        </xdr:from>
        <xdr:to>
          <xdr:col>16</xdr:col>
          <xdr:colOff>238125</xdr:colOff>
          <xdr:row>9</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7</xdr:row>
          <xdr:rowOff>152400</xdr:rowOff>
        </xdr:from>
        <xdr:to>
          <xdr:col>28</xdr:col>
          <xdr:colOff>152400</xdr:colOff>
          <xdr:row>8</xdr:row>
          <xdr:rowOff>161925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22</xdr:col>
          <xdr:colOff>76200</xdr:colOff>
          <xdr:row>0</xdr:row>
          <xdr:rowOff>104775</xdr:rowOff>
        </xdr:from>
        <xdr:to>
          <xdr:col>27</xdr:col>
          <xdr:colOff>38100</xdr:colOff>
          <xdr:row>1</xdr:row>
          <xdr:rowOff>76200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xdr:row>
          <xdr:rowOff>104775</xdr:rowOff>
        </xdr:from>
        <xdr:to>
          <xdr:col>25</xdr:col>
          <xdr:colOff>161925</xdr:colOff>
          <xdr:row>2</xdr:row>
          <xdr:rowOff>95250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20</xdr:col>
          <xdr:colOff>38100</xdr:colOff>
          <xdr:row>0</xdr:row>
          <xdr:rowOff>104775</xdr:rowOff>
        </xdr:from>
        <xdr:to>
          <xdr:col>25</xdr:col>
          <xdr:colOff>0</xdr:colOff>
          <xdr:row>1</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xdr:row>
          <xdr:rowOff>104775</xdr:rowOff>
        </xdr:from>
        <xdr:to>
          <xdr:col>23</xdr:col>
          <xdr:colOff>123825</xdr:colOff>
          <xdr:row>2</xdr:row>
          <xdr:rowOff>95250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xdr:twoCellAnchor>
    <xdr:from>
      <xdr:col>0</xdr:col>
      <xdr:colOff>19050</xdr:colOff>
      <xdr:row>35</xdr:row>
      <xdr:rowOff>76200</xdr:rowOff>
    </xdr:from>
    <xdr:to>
      <xdr:col>34</xdr:col>
      <xdr:colOff>123825</xdr:colOff>
      <xdr:row>37</xdr:row>
      <xdr:rowOff>72390</xdr:rowOff>
    </xdr:to>
    <xdr:sp macro="" textlink="">
      <xdr:nvSpPr>
        <xdr:cNvPr id="9" name="AutoShape 2">
          <a:extLst>
            <a:ext uri="{FF2B5EF4-FFF2-40B4-BE49-F238E27FC236}">
              <a16:creationId xmlns:a16="http://schemas.microsoft.com/office/drawing/2014/main" id="{00000000-0008-0000-0600-000009000000}"/>
            </a:ext>
          </a:extLst>
        </xdr:cNvPr>
        <xdr:cNvSpPr>
          <a:spLocks noChangeArrowheads="1"/>
        </xdr:cNvSpPr>
      </xdr:nvSpPr>
      <xdr:spPr bwMode="auto">
        <a:xfrm>
          <a:off x="19050" y="8031480"/>
          <a:ext cx="6322695" cy="37719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endParaRPr lang="ja-JP" altLang="en-US" sz="600" b="1" i="0" u="none" strike="noStrike" baseline="0">
            <a:solidFill>
              <a:srgbClr val="000000"/>
            </a:solidFill>
            <a:latin typeface="ＭＳ Ｐゴシック"/>
            <a:ea typeface="ＭＳ Ｐゴシック"/>
          </a:endParaRPr>
        </a:p>
        <a:p>
          <a:pPr algn="ctr" rtl="0">
            <a:defRPr sz="1000"/>
          </a:pPr>
          <a:r>
            <a:rPr lang="en-US" altLang="ja-JP" sz="1000" b="1" i="0" u="none" strike="noStrike" baseline="0">
              <a:solidFill>
                <a:srgbClr val="000000"/>
              </a:solidFill>
              <a:latin typeface="HGPｺﾞｼｯｸE"/>
              <a:ea typeface="HGPｺﾞｼｯｸE"/>
            </a:rPr>
            <a:t>【</a:t>
          </a:r>
          <a:r>
            <a:rPr lang="ja-JP" altLang="en-US" sz="1000" b="1" i="0" u="none" strike="noStrike" baseline="0">
              <a:solidFill>
                <a:srgbClr val="000000"/>
              </a:solidFill>
              <a:latin typeface="HGPｺﾞｼｯｸE"/>
              <a:ea typeface="HGPｺﾞｼｯｸE"/>
            </a:rPr>
            <a:t>提出先</a:t>
          </a:r>
          <a:r>
            <a:rPr lang="en-US" altLang="ja-JP" sz="1000" b="1" i="0" u="none" strike="noStrike" baseline="0">
              <a:solidFill>
                <a:srgbClr val="000000"/>
              </a:solidFill>
              <a:latin typeface="HGPｺﾞｼｯｸE"/>
              <a:ea typeface="HGPｺﾞｼｯｸE"/>
            </a:rPr>
            <a:t>】</a:t>
          </a:r>
          <a:r>
            <a:rPr lang="ja-JP" altLang="en-US" sz="1000" b="1" i="0" u="none" strike="noStrike" baseline="0">
              <a:solidFill>
                <a:srgbClr val="000000"/>
              </a:solidFill>
              <a:latin typeface="HGPｺﾞｼｯｸE"/>
              <a:ea typeface="HGPｺﾞｼｯｸE"/>
            </a:rPr>
            <a:t>　　国立山口徳地青少年自然の家　</a:t>
          </a:r>
          <a:r>
            <a:rPr lang="en-US" altLang="ja-JP" sz="1000" b="1" i="0" u="none" strike="noStrike" baseline="0">
              <a:solidFill>
                <a:srgbClr val="000000"/>
              </a:solidFill>
              <a:latin typeface="HGPｺﾞｼｯｸE"/>
              <a:ea typeface="HGPｺﾞｼｯｸE"/>
            </a:rPr>
            <a:t>TEL</a:t>
          </a:r>
          <a:r>
            <a:rPr lang="ja-JP" altLang="en-US" sz="1000" b="1" i="0" u="none" strike="noStrike" baseline="0">
              <a:solidFill>
                <a:srgbClr val="000000"/>
              </a:solidFill>
              <a:latin typeface="HGPｺﾞｼｯｸE"/>
              <a:ea typeface="HGPｺﾞｼｯｸE"/>
            </a:rPr>
            <a:t>：（０８３５）　５６－０１１</a:t>
          </a:r>
          <a:r>
            <a:rPr lang="en-US" altLang="ja-JP" sz="1000" b="1" i="0" u="none" strike="noStrike" baseline="0">
              <a:solidFill>
                <a:srgbClr val="000000"/>
              </a:solidFill>
              <a:latin typeface="HGPｺﾞｼｯｸE"/>
              <a:ea typeface="HGPｺﾞｼｯｸE"/>
            </a:rPr>
            <a:t>3</a:t>
          </a:r>
          <a:r>
            <a:rPr lang="ja-JP" altLang="en-US" sz="1000" b="1" i="0" u="none" strike="noStrike" baseline="0">
              <a:solidFill>
                <a:srgbClr val="000000"/>
              </a:solidFill>
              <a:latin typeface="HGPｺﾞｼｯｸE"/>
              <a:ea typeface="HGPｺﾞｼｯｸE"/>
            </a:rPr>
            <a:t>　　　　</a:t>
          </a:r>
          <a:r>
            <a:rPr lang="en-US" altLang="ja-JP" sz="1000" b="1" i="0" u="none" strike="noStrike" baseline="0">
              <a:solidFill>
                <a:srgbClr val="000000"/>
              </a:solidFill>
              <a:latin typeface="HGPｺﾞｼｯｸE"/>
              <a:ea typeface="HGPｺﾞｼｯｸE"/>
            </a:rPr>
            <a:t>FAX</a:t>
          </a:r>
          <a:r>
            <a:rPr lang="ja-JP" altLang="en-US" sz="1000" b="1" i="0" u="none" strike="noStrike" baseline="0">
              <a:solidFill>
                <a:srgbClr val="000000"/>
              </a:solidFill>
              <a:latin typeface="HGPｺﾞｼｯｸE"/>
              <a:ea typeface="HGPｺﾞｼｯｸE"/>
            </a:rPr>
            <a:t>：（０８３５）　５６－０１３０</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20</xdr:col>
          <xdr:colOff>0</xdr:colOff>
          <xdr:row>0</xdr:row>
          <xdr:rowOff>104775</xdr:rowOff>
        </xdr:from>
        <xdr:to>
          <xdr:col>24</xdr:col>
          <xdr:colOff>161925</xdr:colOff>
          <xdr:row>1</xdr:row>
          <xdr:rowOff>76200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7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xdr:row>
          <xdr:rowOff>104775</xdr:rowOff>
        </xdr:from>
        <xdr:to>
          <xdr:col>23</xdr:col>
          <xdr:colOff>85725</xdr:colOff>
          <xdr:row>2</xdr:row>
          <xdr:rowOff>95250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7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57150</xdr:rowOff>
        </xdr:from>
        <xdr:to>
          <xdr:col>8</xdr:col>
          <xdr:colOff>142875</xdr:colOff>
          <xdr:row>19</xdr:row>
          <xdr:rowOff>95250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7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送迎（往復）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18</xdr:row>
          <xdr:rowOff>57150</xdr:rowOff>
        </xdr:from>
        <xdr:to>
          <xdr:col>17</xdr:col>
          <xdr:colOff>28575</xdr:colOff>
          <xdr:row>19</xdr:row>
          <xdr:rowOff>95250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7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送迎（往路のみ）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18</xdr:row>
          <xdr:rowOff>57150</xdr:rowOff>
        </xdr:from>
        <xdr:to>
          <xdr:col>25</xdr:col>
          <xdr:colOff>66675</xdr:colOff>
          <xdr:row>19</xdr:row>
          <xdr:rowOff>95250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7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送迎（復路のみ）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xdr:row>
          <xdr:rowOff>19050</xdr:rowOff>
        </xdr:from>
        <xdr:to>
          <xdr:col>24</xdr:col>
          <xdr:colOff>95250</xdr:colOff>
          <xdr:row>22</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7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22</xdr:col>
          <xdr:colOff>9525</xdr:colOff>
          <xdr:row>0</xdr:row>
          <xdr:rowOff>104775</xdr:rowOff>
        </xdr:from>
        <xdr:to>
          <xdr:col>26</xdr:col>
          <xdr:colOff>171450</xdr:colOff>
          <xdr:row>1</xdr:row>
          <xdr:rowOff>76200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8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xdr:row>
          <xdr:rowOff>104775</xdr:rowOff>
        </xdr:from>
        <xdr:to>
          <xdr:col>25</xdr:col>
          <xdr:colOff>95250</xdr:colOff>
          <xdr:row>2</xdr:row>
          <xdr:rowOff>95250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8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28</xdr:col>
      <xdr:colOff>114300</xdr:colOff>
      <xdr:row>0</xdr:row>
      <xdr:rowOff>0</xdr:rowOff>
    </xdr:from>
    <xdr:to>
      <xdr:col>34</xdr:col>
      <xdr:colOff>123825</xdr:colOff>
      <xdr:row>2</xdr:row>
      <xdr:rowOff>123825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5715000" y="0"/>
          <a:ext cx="1209675" cy="466725"/>
        </a:xfrm>
        <a:prstGeom prst="rect">
          <a:avLst/>
        </a:prstGeom>
        <a:solidFill>
          <a:schemeClr val="accent4">
            <a:lumMod val="20000"/>
            <a:lumOff val="80000"/>
          </a:schemeClr>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1</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23</xdr:col>
          <xdr:colOff>38100</xdr:colOff>
          <xdr:row>0</xdr:row>
          <xdr:rowOff>104775</xdr:rowOff>
        </xdr:from>
        <xdr:to>
          <xdr:col>28</xdr:col>
          <xdr:colOff>19050</xdr:colOff>
          <xdr:row>1</xdr:row>
          <xdr:rowOff>76200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9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xdr:row>
          <xdr:rowOff>104775</xdr:rowOff>
        </xdr:from>
        <xdr:to>
          <xdr:col>26</xdr:col>
          <xdr:colOff>133350</xdr:colOff>
          <xdr:row>2</xdr:row>
          <xdr:rowOff>95250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47625</xdr:rowOff>
        </xdr:from>
        <xdr:to>
          <xdr:col>10</xdr:col>
          <xdr:colOff>180975</xdr:colOff>
          <xdr:row>29</xdr:row>
          <xdr:rowOff>200025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9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47625</xdr:rowOff>
        </xdr:from>
        <xdr:to>
          <xdr:col>29</xdr:col>
          <xdr:colOff>57150</xdr:colOff>
          <xdr:row>28</xdr:row>
          <xdr:rowOff>123825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9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27</xdr:row>
          <xdr:rowOff>47625</xdr:rowOff>
        </xdr:from>
        <xdr:to>
          <xdr:col>26</xdr:col>
          <xdr:colOff>76200</xdr:colOff>
          <xdr:row>28</xdr:row>
          <xdr:rowOff>123825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9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27</xdr:row>
          <xdr:rowOff>47625</xdr:rowOff>
        </xdr:from>
        <xdr:to>
          <xdr:col>22</xdr:col>
          <xdr:colOff>133350</xdr:colOff>
          <xdr:row>28</xdr:row>
          <xdr:rowOff>123825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9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27</xdr:row>
          <xdr:rowOff>47625</xdr:rowOff>
        </xdr:from>
        <xdr:to>
          <xdr:col>19</xdr:col>
          <xdr:colOff>161925</xdr:colOff>
          <xdr:row>28</xdr:row>
          <xdr:rowOff>123825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9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47625</xdr:rowOff>
        </xdr:from>
        <xdr:to>
          <xdr:col>17</xdr:col>
          <xdr:colOff>38100</xdr:colOff>
          <xdr:row>28</xdr:row>
          <xdr:rowOff>123825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9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27</xdr:row>
          <xdr:rowOff>47625</xdr:rowOff>
        </xdr:from>
        <xdr:to>
          <xdr:col>14</xdr:col>
          <xdr:colOff>123825</xdr:colOff>
          <xdr:row>28</xdr:row>
          <xdr:rowOff>123825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9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47625</xdr:rowOff>
        </xdr:from>
        <xdr:to>
          <xdr:col>11</xdr:col>
          <xdr:colOff>57150</xdr:colOff>
          <xdr:row>28</xdr:row>
          <xdr:rowOff>123825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9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35</xdr:row>
          <xdr:rowOff>47625</xdr:rowOff>
        </xdr:from>
        <xdr:to>
          <xdr:col>16</xdr:col>
          <xdr:colOff>171450</xdr:colOff>
          <xdr:row>35</xdr:row>
          <xdr:rowOff>200025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9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35</xdr:row>
          <xdr:rowOff>47625</xdr:rowOff>
        </xdr:from>
        <xdr:to>
          <xdr:col>19</xdr:col>
          <xdr:colOff>76200</xdr:colOff>
          <xdr:row>35</xdr:row>
          <xdr:rowOff>200025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9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27</xdr:row>
          <xdr:rowOff>38100</xdr:rowOff>
        </xdr:from>
        <xdr:to>
          <xdr:col>31</xdr:col>
          <xdr:colOff>190500</xdr:colOff>
          <xdr:row>28</xdr:row>
          <xdr:rowOff>114300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9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36</xdr:row>
          <xdr:rowOff>57150</xdr:rowOff>
        </xdr:from>
        <xdr:to>
          <xdr:col>17</xdr:col>
          <xdr:colOff>0</xdr:colOff>
          <xdr:row>36</xdr:row>
          <xdr:rowOff>209550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9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36</xdr:row>
          <xdr:rowOff>57150</xdr:rowOff>
        </xdr:from>
        <xdr:to>
          <xdr:col>19</xdr:col>
          <xdr:colOff>85725</xdr:colOff>
          <xdr:row>36</xdr:row>
          <xdr:rowOff>209550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9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3" Type="http://schemas.openxmlformats.org/officeDocument/2006/relationships/vmlDrawing" Target="../drawings/vmlDrawing9.v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 Type="http://schemas.openxmlformats.org/officeDocument/2006/relationships/drawing" Target="../drawings/drawing9.xml"/><Relationship Id="rId16" Type="http://schemas.openxmlformats.org/officeDocument/2006/relationships/ctrlProp" Target="../ctrlProps/ctrlProp156.xml"/><Relationship Id="rId1" Type="http://schemas.openxmlformats.org/officeDocument/2006/relationships/printerSettings" Target="../printerSettings/printerSettings10.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5" Type="http://schemas.openxmlformats.org/officeDocument/2006/relationships/ctrlProp" Target="../ctrlProps/ctrlProp155.xml"/><Relationship Id="rId10" Type="http://schemas.openxmlformats.org/officeDocument/2006/relationships/ctrlProp" Target="../ctrlProps/ctrlProp150.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3.xml"/><Relationship Id="rId13" Type="http://schemas.openxmlformats.org/officeDocument/2006/relationships/ctrlProp" Target="../ctrlProps/ctrlProp168.xml"/><Relationship Id="rId18" Type="http://schemas.openxmlformats.org/officeDocument/2006/relationships/ctrlProp" Target="../ctrlProps/ctrlProp173.xml"/><Relationship Id="rId3" Type="http://schemas.openxmlformats.org/officeDocument/2006/relationships/vmlDrawing" Target="../drawings/vmlDrawing10.vml"/><Relationship Id="rId7" Type="http://schemas.openxmlformats.org/officeDocument/2006/relationships/ctrlProp" Target="../ctrlProps/ctrlProp162.xml"/><Relationship Id="rId12" Type="http://schemas.openxmlformats.org/officeDocument/2006/relationships/ctrlProp" Target="../ctrlProps/ctrlProp167.xml"/><Relationship Id="rId17" Type="http://schemas.openxmlformats.org/officeDocument/2006/relationships/ctrlProp" Target="../ctrlProps/ctrlProp172.xml"/><Relationship Id="rId2" Type="http://schemas.openxmlformats.org/officeDocument/2006/relationships/drawing" Target="../drawings/drawing10.xml"/><Relationship Id="rId16" Type="http://schemas.openxmlformats.org/officeDocument/2006/relationships/ctrlProp" Target="../ctrlProps/ctrlProp171.xml"/><Relationship Id="rId20" Type="http://schemas.openxmlformats.org/officeDocument/2006/relationships/ctrlProp" Target="../ctrlProps/ctrlProp175.xml"/><Relationship Id="rId1" Type="http://schemas.openxmlformats.org/officeDocument/2006/relationships/printerSettings" Target="../printerSettings/printerSettings11.bin"/><Relationship Id="rId6" Type="http://schemas.openxmlformats.org/officeDocument/2006/relationships/ctrlProp" Target="../ctrlProps/ctrlProp161.xml"/><Relationship Id="rId11" Type="http://schemas.openxmlformats.org/officeDocument/2006/relationships/ctrlProp" Target="../ctrlProps/ctrlProp166.xml"/><Relationship Id="rId5" Type="http://schemas.openxmlformats.org/officeDocument/2006/relationships/ctrlProp" Target="../ctrlProps/ctrlProp160.xml"/><Relationship Id="rId15" Type="http://schemas.openxmlformats.org/officeDocument/2006/relationships/ctrlProp" Target="../ctrlProps/ctrlProp170.xml"/><Relationship Id="rId10" Type="http://schemas.openxmlformats.org/officeDocument/2006/relationships/ctrlProp" Target="../ctrlProps/ctrlProp165.xml"/><Relationship Id="rId19" Type="http://schemas.openxmlformats.org/officeDocument/2006/relationships/ctrlProp" Target="../ctrlProps/ctrlProp174.xml"/><Relationship Id="rId4" Type="http://schemas.openxmlformats.org/officeDocument/2006/relationships/ctrlProp" Target="../ctrlProps/ctrlProp159.xml"/><Relationship Id="rId9" Type="http://schemas.openxmlformats.org/officeDocument/2006/relationships/ctrlProp" Target="../ctrlProps/ctrlProp164.xml"/><Relationship Id="rId14" Type="http://schemas.openxmlformats.org/officeDocument/2006/relationships/ctrlProp" Target="../ctrlProps/ctrlProp16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185.xml"/><Relationship Id="rId18" Type="http://schemas.openxmlformats.org/officeDocument/2006/relationships/ctrlProp" Target="../ctrlProps/ctrlProp190.xml"/><Relationship Id="rId26" Type="http://schemas.openxmlformats.org/officeDocument/2006/relationships/ctrlProp" Target="../ctrlProps/ctrlProp198.xml"/><Relationship Id="rId39" Type="http://schemas.openxmlformats.org/officeDocument/2006/relationships/ctrlProp" Target="../ctrlProps/ctrlProp211.xml"/><Relationship Id="rId21" Type="http://schemas.openxmlformats.org/officeDocument/2006/relationships/ctrlProp" Target="../ctrlProps/ctrlProp193.xml"/><Relationship Id="rId34" Type="http://schemas.openxmlformats.org/officeDocument/2006/relationships/ctrlProp" Target="../ctrlProps/ctrlProp206.xml"/><Relationship Id="rId42" Type="http://schemas.openxmlformats.org/officeDocument/2006/relationships/ctrlProp" Target="../ctrlProps/ctrlProp214.xml"/><Relationship Id="rId7" Type="http://schemas.openxmlformats.org/officeDocument/2006/relationships/ctrlProp" Target="../ctrlProps/ctrlProp179.xml"/><Relationship Id="rId2" Type="http://schemas.openxmlformats.org/officeDocument/2006/relationships/drawing" Target="../drawings/drawing11.xml"/><Relationship Id="rId16" Type="http://schemas.openxmlformats.org/officeDocument/2006/relationships/ctrlProp" Target="../ctrlProps/ctrlProp188.xml"/><Relationship Id="rId20" Type="http://schemas.openxmlformats.org/officeDocument/2006/relationships/ctrlProp" Target="../ctrlProps/ctrlProp192.xml"/><Relationship Id="rId29" Type="http://schemas.openxmlformats.org/officeDocument/2006/relationships/ctrlProp" Target="../ctrlProps/ctrlProp201.xml"/><Relationship Id="rId41" Type="http://schemas.openxmlformats.org/officeDocument/2006/relationships/ctrlProp" Target="../ctrlProps/ctrlProp213.xml"/><Relationship Id="rId1" Type="http://schemas.openxmlformats.org/officeDocument/2006/relationships/printerSettings" Target="../printerSettings/printerSettings15.bin"/><Relationship Id="rId6" Type="http://schemas.openxmlformats.org/officeDocument/2006/relationships/ctrlProp" Target="../ctrlProps/ctrlProp178.xml"/><Relationship Id="rId11" Type="http://schemas.openxmlformats.org/officeDocument/2006/relationships/ctrlProp" Target="../ctrlProps/ctrlProp183.xml"/><Relationship Id="rId24" Type="http://schemas.openxmlformats.org/officeDocument/2006/relationships/ctrlProp" Target="../ctrlProps/ctrlProp196.xml"/><Relationship Id="rId32" Type="http://schemas.openxmlformats.org/officeDocument/2006/relationships/ctrlProp" Target="../ctrlProps/ctrlProp204.xml"/><Relationship Id="rId37" Type="http://schemas.openxmlformats.org/officeDocument/2006/relationships/ctrlProp" Target="../ctrlProps/ctrlProp209.xml"/><Relationship Id="rId40" Type="http://schemas.openxmlformats.org/officeDocument/2006/relationships/ctrlProp" Target="../ctrlProps/ctrlProp212.xml"/><Relationship Id="rId5" Type="http://schemas.openxmlformats.org/officeDocument/2006/relationships/ctrlProp" Target="../ctrlProps/ctrlProp177.xml"/><Relationship Id="rId15" Type="http://schemas.openxmlformats.org/officeDocument/2006/relationships/ctrlProp" Target="../ctrlProps/ctrlProp187.xml"/><Relationship Id="rId23" Type="http://schemas.openxmlformats.org/officeDocument/2006/relationships/ctrlProp" Target="../ctrlProps/ctrlProp195.xml"/><Relationship Id="rId28" Type="http://schemas.openxmlformats.org/officeDocument/2006/relationships/ctrlProp" Target="../ctrlProps/ctrlProp200.xml"/><Relationship Id="rId36" Type="http://schemas.openxmlformats.org/officeDocument/2006/relationships/ctrlProp" Target="../ctrlProps/ctrlProp208.xml"/><Relationship Id="rId10" Type="http://schemas.openxmlformats.org/officeDocument/2006/relationships/ctrlProp" Target="../ctrlProps/ctrlProp182.xml"/><Relationship Id="rId19" Type="http://schemas.openxmlformats.org/officeDocument/2006/relationships/ctrlProp" Target="../ctrlProps/ctrlProp191.xml"/><Relationship Id="rId31" Type="http://schemas.openxmlformats.org/officeDocument/2006/relationships/ctrlProp" Target="../ctrlProps/ctrlProp203.xml"/><Relationship Id="rId4" Type="http://schemas.openxmlformats.org/officeDocument/2006/relationships/ctrlProp" Target="../ctrlProps/ctrlProp176.xml"/><Relationship Id="rId9" Type="http://schemas.openxmlformats.org/officeDocument/2006/relationships/ctrlProp" Target="../ctrlProps/ctrlProp181.xml"/><Relationship Id="rId14" Type="http://schemas.openxmlformats.org/officeDocument/2006/relationships/ctrlProp" Target="../ctrlProps/ctrlProp186.xml"/><Relationship Id="rId22" Type="http://schemas.openxmlformats.org/officeDocument/2006/relationships/ctrlProp" Target="../ctrlProps/ctrlProp194.xml"/><Relationship Id="rId27" Type="http://schemas.openxmlformats.org/officeDocument/2006/relationships/ctrlProp" Target="../ctrlProps/ctrlProp199.xml"/><Relationship Id="rId30" Type="http://schemas.openxmlformats.org/officeDocument/2006/relationships/ctrlProp" Target="../ctrlProps/ctrlProp202.xml"/><Relationship Id="rId35" Type="http://schemas.openxmlformats.org/officeDocument/2006/relationships/ctrlProp" Target="../ctrlProps/ctrlProp207.xml"/><Relationship Id="rId8" Type="http://schemas.openxmlformats.org/officeDocument/2006/relationships/ctrlProp" Target="../ctrlProps/ctrlProp180.xml"/><Relationship Id="rId3" Type="http://schemas.openxmlformats.org/officeDocument/2006/relationships/vmlDrawing" Target="../drawings/vmlDrawing12.vml"/><Relationship Id="rId12" Type="http://schemas.openxmlformats.org/officeDocument/2006/relationships/ctrlProp" Target="../ctrlProps/ctrlProp184.xml"/><Relationship Id="rId17" Type="http://schemas.openxmlformats.org/officeDocument/2006/relationships/ctrlProp" Target="../ctrlProps/ctrlProp189.xml"/><Relationship Id="rId25" Type="http://schemas.openxmlformats.org/officeDocument/2006/relationships/ctrlProp" Target="../ctrlProps/ctrlProp197.xml"/><Relationship Id="rId33" Type="http://schemas.openxmlformats.org/officeDocument/2006/relationships/ctrlProp" Target="../ctrlProps/ctrlProp205.xml"/><Relationship Id="rId38" Type="http://schemas.openxmlformats.org/officeDocument/2006/relationships/ctrlProp" Target="../ctrlProps/ctrlProp210.xml"/></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224.xml"/><Relationship Id="rId18" Type="http://schemas.openxmlformats.org/officeDocument/2006/relationships/ctrlProp" Target="../ctrlProps/ctrlProp229.xml"/><Relationship Id="rId26" Type="http://schemas.openxmlformats.org/officeDocument/2006/relationships/ctrlProp" Target="../ctrlProps/ctrlProp237.xml"/><Relationship Id="rId3" Type="http://schemas.openxmlformats.org/officeDocument/2006/relationships/vmlDrawing" Target="../drawings/vmlDrawing13.vml"/><Relationship Id="rId21" Type="http://schemas.openxmlformats.org/officeDocument/2006/relationships/ctrlProp" Target="../ctrlProps/ctrlProp232.xml"/><Relationship Id="rId34" Type="http://schemas.openxmlformats.org/officeDocument/2006/relationships/ctrlProp" Target="../ctrlProps/ctrlProp245.xml"/><Relationship Id="rId7" Type="http://schemas.openxmlformats.org/officeDocument/2006/relationships/ctrlProp" Target="../ctrlProps/ctrlProp218.xml"/><Relationship Id="rId12" Type="http://schemas.openxmlformats.org/officeDocument/2006/relationships/ctrlProp" Target="../ctrlProps/ctrlProp223.xml"/><Relationship Id="rId17" Type="http://schemas.openxmlformats.org/officeDocument/2006/relationships/ctrlProp" Target="../ctrlProps/ctrlProp228.xml"/><Relationship Id="rId25" Type="http://schemas.openxmlformats.org/officeDocument/2006/relationships/ctrlProp" Target="../ctrlProps/ctrlProp236.xml"/><Relationship Id="rId33" Type="http://schemas.openxmlformats.org/officeDocument/2006/relationships/ctrlProp" Target="../ctrlProps/ctrlProp244.xml"/><Relationship Id="rId2" Type="http://schemas.openxmlformats.org/officeDocument/2006/relationships/drawing" Target="../drawings/drawing12.xml"/><Relationship Id="rId16" Type="http://schemas.openxmlformats.org/officeDocument/2006/relationships/ctrlProp" Target="../ctrlProps/ctrlProp227.xml"/><Relationship Id="rId20" Type="http://schemas.openxmlformats.org/officeDocument/2006/relationships/ctrlProp" Target="../ctrlProps/ctrlProp231.xml"/><Relationship Id="rId29" Type="http://schemas.openxmlformats.org/officeDocument/2006/relationships/ctrlProp" Target="../ctrlProps/ctrlProp240.xml"/><Relationship Id="rId1" Type="http://schemas.openxmlformats.org/officeDocument/2006/relationships/printerSettings" Target="../printerSettings/printerSettings16.bin"/><Relationship Id="rId6" Type="http://schemas.openxmlformats.org/officeDocument/2006/relationships/ctrlProp" Target="../ctrlProps/ctrlProp217.xml"/><Relationship Id="rId11" Type="http://schemas.openxmlformats.org/officeDocument/2006/relationships/ctrlProp" Target="../ctrlProps/ctrlProp222.xml"/><Relationship Id="rId24" Type="http://schemas.openxmlformats.org/officeDocument/2006/relationships/ctrlProp" Target="../ctrlProps/ctrlProp235.xml"/><Relationship Id="rId32" Type="http://schemas.openxmlformats.org/officeDocument/2006/relationships/ctrlProp" Target="../ctrlProps/ctrlProp243.xml"/><Relationship Id="rId5" Type="http://schemas.openxmlformats.org/officeDocument/2006/relationships/ctrlProp" Target="../ctrlProps/ctrlProp216.xml"/><Relationship Id="rId15" Type="http://schemas.openxmlformats.org/officeDocument/2006/relationships/ctrlProp" Target="../ctrlProps/ctrlProp226.xml"/><Relationship Id="rId23" Type="http://schemas.openxmlformats.org/officeDocument/2006/relationships/ctrlProp" Target="../ctrlProps/ctrlProp234.xml"/><Relationship Id="rId28" Type="http://schemas.openxmlformats.org/officeDocument/2006/relationships/ctrlProp" Target="../ctrlProps/ctrlProp239.xml"/><Relationship Id="rId36" Type="http://schemas.openxmlformats.org/officeDocument/2006/relationships/ctrlProp" Target="../ctrlProps/ctrlProp247.xml"/><Relationship Id="rId10" Type="http://schemas.openxmlformats.org/officeDocument/2006/relationships/ctrlProp" Target="../ctrlProps/ctrlProp221.xml"/><Relationship Id="rId19" Type="http://schemas.openxmlformats.org/officeDocument/2006/relationships/ctrlProp" Target="../ctrlProps/ctrlProp230.xml"/><Relationship Id="rId31" Type="http://schemas.openxmlformats.org/officeDocument/2006/relationships/ctrlProp" Target="../ctrlProps/ctrlProp242.xml"/><Relationship Id="rId4" Type="http://schemas.openxmlformats.org/officeDocument/2006/relationships/ctrlProp" Target="../ctrlProps/ctrlProp215.xml"/><Relationship Id="rId9" Type="http://schemas.openxmlformats.org/officeDocument/2006/relationships/ctrlProp" Target="../ctrlProps/ctrlProp220.xml"/><Relationship Id="rId14" Type="http://schemas.openxmlformats.org/officeDocument/2006/relationships/ctrlProp" Target="../ctrlProps/ctrlProp225.xml"/><Relationship Id="rId22" Type="http://schemas.openxmlformats.org/officeDocument/2006/relationships/ctrlProp" Target="../ctrlProps/ctrlProp233.xml"/><Relationship Id="rId27" Type="http://schemas.openxmlformats.org/officeDocument/2006/relationships/ctrlProp" Target="../ctrlProps/ctrlProp238.xml"/><Relationship Id="rId30" Type="http://schemas.openxmlformats.org/officeDocument/2006/relationships/ctrlProp" Target="../ctrlProps/ctrlProp241.xml"/><Relationship Id="rId35" Type="http://schemas.openxmlformats.org/officeDocument/2006/relationships/ctrlProp" Target="../ctrlProps/ctrlProp246.xml"/><Relationship Id="rId8" Type="http://schemas.openxmlformats.org/officeDocument/2006/relationships/ctrlProp" Target="../ctrlProps/ctrlProp21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257.xml"/><Relationship Id="rId18" Type="http://schemas.openxmlformats.org/officeDocument/2006/relationships/ctrlProp" Target="../ctrlProps/ctrlProp262.xml"/><Relationship Id="rId26" Type="http://schemas.openxmlformats.org/officeDocument/2006/relationships/ctrlProp" Target="../ctrlProps/ctrlProp270.xml"/><Relationship Id="rId21" Type="http://schemas.openxmlformats.org/officeDocument/2006/relationships/ctrlProp" Target="../ctrlProps/ctrlProp265.xml"/><Relationship Id="rId34" Type="http://schemas.openxmlformats.org/officeDocument/2006/relationships/ctrlProp" Target="../ctrlProps/ctrlProp278.xml"/><Relationship Id="rId7" Type="http://schemas.openxmlformats.org/officeDocument/2006/relationships/ctrlProp" Target="../ctrlProps/ctrlProp251.xml"/><Relationship Id="rId12" Type="http://schemas.openxmlformats.org/officeDocument/2006/relationships/ctrlProp" Target="../ctrlProps/ctrlProp256.xml"/><Relationship Id="rId17" Type="http://schemas.openxmlformats.org/officeDocument/2006/relationships/ctrlProp" Target="../ctrlProps/ctrlProp261.xml"/><Relationship Id="rId25" Type="http://schemas.openxmlformats.org/officeDocument/2006/relationships/ctrlProp" Target="../ctrlProps/ctrlProp269.xml"/><Relationship Id="rId33" Type="http://schemas.openxmlformats.org/officeDocument/2006/relationships/ctrlProp" Target="../ctrlProps/ctrlProp277.xml"/><Relationship Id="rId38" Type="http://schemas.openxmlformats.org/officeDocument/2006/relationships/ctrlProp" Target="../ctrlProps/ctrlProp282.xml"/><Relationship Id="rId2" Type="http://schemas.openxmlformats.org/officeDocument/2006/relationships/drawing" Target="../drawings/drawing15.xml"/><Relationship Id="rId16" Type="http://schemas.openxmlformats.org/officeDocument/2006/relationships/ctrlProp" Target="../ctrlProps/ctrlProp260.xml"/><Relationship Id="rId20" Type="http://schemas.openxmlformats.org/officeDocument/2006/relationships/ctrlProp" Target="../ctrlProps/ctrlProp264.xml"/><Relationship Id="rId29" Type="http://schemas.openxmlformats.org/officeDocument/2006/relationships/ctrlProp" Target="../ctrlProps/ctrlProp273.xml"/><Relationship Id="rId1" Type="http://schemas.openxmlformats.org/officeDocument/2006/relationships/printerSettings" Target="../printerSettings/printerSettings19.bin"/><Relationship Id="rId6" Type="http://schemas.openxmlformats.org/officeDocument/2006/relationships/ctrlProp" Target="../ctrlProps/ctrlProp250.xml"/><Relationship Id="rId11" Type="http://schemas.openxmlformats.org/officeDocument/2006/relationships/ctrlProp" Target="../ctrlProps/ctrlProp255.xml"/><Relationship Id="rId24" Type="http://schemas.openxmlformats.org/officeDocument/2006/relationships/ctrlProp" Target="../ctrlProps/ctrlProp268.xml"/><Relationship Id="rId32" Type="http://schemas.openxmlformats.org/officeDocument/2006/relationships/ctrlProp" Target="../ctrlProps/ctrlProp276.xml"/><Relationship Id="rId37" Type="http://schemas.openxmlformats.org/officeDocument/2006/relationships/ctrlProp" Target="../ctrlProps/ctrlProp281.xml"/><Relationship Id="rId5" Type="http://schemas.openxmlformats.org/officeDocument/2006/relationships/ctrlProp" Target="../ctrlProps/ctrlProp249.xml"/><Relationship Id="rId15" Type="http://schemas.openxmlformats.org/officeDocument/2006/relationships/ctrlProp" Target="../ctrlProps/ctrlProp259.xml"/><Relationship Id="rId23" Type="http://schemas.openxmlformats.org/officeDocument/2006/relationships/ctrlProp" Target="../ctrlProps/ctrlProp267.xml"/><Relationship Id="rId28" Type="http://schemas.openxmlformats.org/officeDocument/2006/relationships/ctrlProp" Target="../ctrlProps/ctrlProp272.xml"/><Relationship Id="rId36" Type="http://schemas.openxmlformats.org/officeDocument/2006/relationships/ctrlProp" Target="../ctrlProps/ctrlProp280.xml"/><Relationship Id="rId10" Type="http://schemas.openxmlformats.org/officeDocument/2006/relationships/ctrlProp" Target="../ctrlProps/ctrlProp254.xml"/><Relationship Id="rId19" Type="http://schemas.openxmlformats.org/officeDocument/2006/relationships/ctrlProp" Target="../ctrlProps/ctrlProp263.xml"/><Relationship Id="rId31" Type="http://schemas.openxmlformats.org/officeDocument/2006/relationships/ctrlProp" Target="../ctrlProps/ctrlProp275.xml"/><Relationship Id="rId4" Type="http://schemas.openxmlformats.org/officeDocument/2006/relationships/ctrlProp" Target="../ctrlProps/ctrlProp248.xml"/><Relationship Id="rId9" Type="http://schemas.openxmlformats.org/officeDocument/2006/relationships/ctrlProp" Target="../ctrlProps/ctrlProp253.xml"/><Relationship Id="rId14" Type="http://schemas.openxmlformats.org/officeDocument/2006/relationships/ctrlProp" Target="../ctrlProps/ctrlProp258.xml"/><Relationship Id="rId22" Type="http://schemas.openxmlformats.org/officeDocument/2006/relationships/ctrlProp" Target="../ctrlProps/ctrlProp266.xml"/><Relationship Id="rId27" Type="http://schemas.openxmlformats.org/officeDocument/2006/relationships/ctrlProp" Target="../ctrlProps/ctrlProp271.xml"/><Relationship Id="rId30" Type="http://schemas.openxmlformats.org/officeDocument/2006/relationships/ctrlProp" Target="../ctrlProps/ctrlProp274.xml"/><Relationship Id="rId35" Type="http://schemas.openxmlformats.org/officeDocument/2006/relationships/ctrlProp" Target="../ctrlProps/ctrlProp279.xml"/><Relationship Id="rId8" Type="http://schemas.openxmlformats.org/officeDocument/2006/relationships/ctrlProp" Target="../ctrlProps/ctrlProp252.xml"/><Relationship Id="rId3"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41"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8" Type="http://schemas.openxmlformats.org/officeDocument/2006/relationships/ctrlProp" Target="../ctrlProps/ctrlProp34.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9" Type="http://schemas.openxmlformats.org/officeDocument/2006/relationships/ctrlProp" Target="../ctrlProps/ctrlProp106.xml"/><Relationship Id="rId21" Type="http://schemas.openxmlformats.org/officeDocument/2006/relationships/ctrlProp" Target="../ctrlProps/ctrlProp88.xml"/><Relationship Id="rId34" Type="http://schemas.openxmlformats.org/officeDocument/2006/relationships/ctrlProp" Target="../ctrlProps/ctrlProp101.xml"/><Relationship Id="rId42" Type="http://schemas.openxmlformats.org/officeDocument/2006/relationships/ctrlProp" Target="../ctrlProps/ctrlProp109.xml"/><Relationship Id="rId7"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41"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40" Type="http://schemas.openxmlformats.org/officeDocument/2006/relationships/ctrlProp" Target="../ctrlProps/ctrlProp107.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4" Type="http://schemas.openxmlformats.org/officeDocument/2006/relationships/ctrlProp" Target="../ctrlProps/ctrlProp111.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43" Type="http://schemas.openxmlformats.org/officeDocument/2006/relationships/ctrlProp" Target="../ctrlProps/ctrlProp110.xml"/><Relationship Id="rId8" Type="http://schemas.openxmlformats.org/officeDocument/2006/relationships/ctrlProp" Target="../ctrlProps/ctrlProp75.xml"/><Relationship Id="rId3" Type="http://schemas.openxmlformats.org/officeDocument/2006/relationships/vmlDrawing" Target="../drawings/vmlDrawing3.v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3" Type="http://schemas.openxmlformats.org/officeDocument/2006/relationships/vmlDrawing" Target="../drawings/vmlDrawing4.vml"/><Relationship Id="rId21" Type="http://schemas.openxmlformats.org/officeDocument/2006/relationships/ctrlProp" Target="../ctrlProps/ctrlProp129.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 Type="http://schemas.openxmlformats.org/officeDocument/2006/relationships/drawing" Target="../drawings/drawing4.xml"/><Relationship Id="rId16" Type="http://schemas.openxmlformats.org/officeDocument/2006/relationships/ctrlProp" Target="../ctrlProps/ctrlProp124.xml"/><Relationship Id="rId20" Type="http://schemas.openxmlformats.org/officeDocument/2006/relationships/ctrlProp" Target="../ctrlProps/ctrlProp128.xml"/><Relationship Id="rId1" Type="http://schemas.openxmlformats.org/officeDocument/2006/relationships/printerSettings" Target="../printerSettings/printerSettings5.bin"/><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10" Type="http://schemas.openxmlformats.org/officeDocument/2006/relationships/ctrlProp" Target="../ctrlProps/ctrlProp118.xml"/><Relationship Id="rId19" Type="http://schemas.openxmlformats.org/officeDocument/2006/relationships/ctrlProp" Target="../ctrlProps/ctrlProp127.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33.xml"/><Relationship Id="rId4" Type="http://schemas.openxmlformats.org/officeDocument/2006/relationships/ctrlProp" Target="../ctrlProps/ctrlProp13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135.xml"/><Relationship Id="rId4" Type="http://schemas.openxmlformats.org/officeDocument/2006/relationships/ctrlProp" Target="../ctrlProps/ctrlProp13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0.xml"/><Relationship Id="rId3" Type="http://schemas.openxmlformats.org/officeDocument/2006/relationships/vmlDrawing" Target="../drawings/vmlDrawing7.vml"/><Relationship Id="rId7" Type="http://schemas.openxmlformats.org/officeDocument/2006/relationships/ctrlProp" Target="../ctrlProps/ctrlProp139.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38.xml"/><Relationship Id="rId5" Type="http://schemas.openxmlformats.org/officeDocument/2006/relationships/ctrlProp" Target="../ctrlProps/ctrlProp137.xml"/><Relationship Id="rId4" Type="http://schemas.openxmlformats.org/officeDocument/2006/relationships/ctrlProp" Target="../ctrlProps/ctrlProp136.xml"/><Relationship Id="rId9" Type="http://schemas.openxmlformats.org/officeDocument/2006/relationships/ctrlProp" Target="../ctrlProps/ctrlProp14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143.xml"/><Relationship Id="rId4" Type="http://schemas.openxmlformats.org/officeDocument/2006/relationships/ctrlProp" Target="../ctrlProps/ctrlProp1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N46"/>
  <sheetViews>
    <sheetView showGridLines="0" tabSelected="1" view="pageBreakPreview" zoomScaleNormal="100" zoomScaleSheetLayoutView="100" workbookViewId="0">
      <selection activeCell="B1" sqref="B1:M2"/>
    </sheetView>
  </sheetViews>
  <sheetFormatPr defaultRowHeight="13.5"/>
  <cols>
    <col min="1" max="1" width="1.625" customWidth="1"/>
    <col min="2" max="13" width="7.125" customWidth="1"/>
    <col min="14" max="14" width="1.625" customWidth="1"/>
    <col min="15" max="16" width="7.125" customWidth="1"/>
    <col min="17" max="21" width="8.125" customWidth="1"/>
  </cols>
  <sheetData>
    <row r="1" spans="1:14" ht="13.5" customHeight="1">
      <c r="B1" s="507" t="s">
        <v>340</v>
      </c>
      <c r="C1" s="507"/>
      <c r="D1" s="507"/>
      <c r="E1" s="507"/>
      <c r="F1" s="507"/>
      <c r="G1" s="507"/>
      <c r="H1" s="507"/>
      <c r="I1" s="507"/>
      <c r="J1" s="507"/>
      <c r="K1" s="507"/>
      <c r="L1" s="507"/>
      <c r="M1" s="507"/>
      <c r="N1" s="37"/>
    </row>
    <row r="2" spans="1:14" ht="13.5" customHeight="1">
      <c r="B2" s="507"/>
      <c r="C2" s="507"/>
      <c r="D2" s="507"/>
      <c r="E2" s="507"/>
      <c r="F2" s="507"/>
      <c r="G2" s="507"/>
      <c r="H2" s="507"/>
      <c r="I2" s="507"/>
      <c r="J2" s="507"/>
      <c r="K2" s="507"/>
      <c r="L2" s="507"/>
      <c r="M2" s="507"/>
      <c r="N2" s="37"/>
    </row>
    <row r="3" spans="1:14" ht="13.5" customHeight="1">
      <c r="B3" s="507" t="s">
        <v>341</v>
      </c>
      <c r="C3" s="507"/>
      <c r="D3" s="507"/>
      <c r="E3" s="507"/>
      <c r="F3" s="507"/>
      <c r="G3" s="507"/>
      <c r="H3" s="507"/>
      <c r="I3" s="507"/>
      <c r="J3" s="507"/>
      <c r="K3" s="507"/>
      <c r="L3" s="507"/>
      <c r="M3" s="507"/>
      <c r="N3" s="37"/>
    </row>
    <row r="4" spans="1:14" ht="13.5" customHeight="1">
      <c r="B4" s="507"/>
      <c r="C4" s="507"/>
      <c r="D4" s="507"/>
      <c r="E4" s="507"/>
      <c r="F4" s="507"/>
      <c r="G4" s="507"/>
      <c r="H4" s="507"/>
      <c r="I4" s="507"/>
      <c r="J4" s="507"/>
      <c r="K4" s="507"/>
      <c r="L4" s="507"/>
      <c r="M4" s="507"/>
      <c r="N4" s="37"/>
    </row>
    <row r="5" spans="1:14">
      <c r="B5" s="509" t="s">
        <v>658</v>
      </c>
      <c r="C5" s="510"/>
      <c r="D5" s="510"/>
      <c r="E5" s="510"/>
      <c r="F5" s="510"/>
      <c r="G5" s="510"/>
      <c r="H5" s="510"/>
      <c r="I5" s="510"/>
      <c r="J5" s="510"/>
      <c r="K5" s="510"/>
      <c r="L5" s="510"/>
      <c r="M5" s="510"/>
    </row>
    <row r="6" spans="1:14">
      <c r="B6" s="510"/>
      <c r="C6" s="510"/>
      <c r="D6" s="510"/>
      <c r="E6" s="510"/>
      <c r="F6" s="510"/>
      <c r="G6" s="510"/>
      <c r="H6" s="510"/>
      <c r="I6" s="510"/>
      <c r="J6" s="510"/>
      <c r="K6" s="510"/>
      <c r="L6" s="510"/>
      <c r="M6" s="510"/>
    </row>
    <row r="7" spans="1:14" ht="14.25">
      <c r="B7" s="52"/>
      <c r="C7" s="52"/>
      <c r="D7" s="52"/>
      <c r="E7" s="52"/>
      <c r="F7" s="52"/>
      <c r="G7" s="52"/>
      <c r="H7" s="52"/>
      <c r="I7" s="52"/>
      <c r="J7" s="52"/>
      <c r="K7" s="52"/>
      <c r="L7" s="52"/>
      <c r="M7" s="52"/>
    </row>
    <row r="8" spans="1:14" ht="14.25" thickBot="1">
      <c r="A8" s="272" t="s">
        <v>661</v>
      </c>
      <c r="M8" s="36" t="s">
        <v>357</v>
      </c>
    </row>
    <row r="9" spans="1:14" ht="30" customHeight="1" thickTop="1" thickBot="1">
      <c r="B9" s="508" t="s">
        <v>356</v>
      </c>
      <c r="C9" s="508"/>
      <c r="D9" s="508"/>
      <c r="E9" s="508"/>
      <c r="F9" s="508"/>
      <c r="G9" s="508"/>
      <c r="H9" s="508"/>
      <c r="I9" s="508"/>
      <c r="J9" s="508"/>
      <c r="K9" s="508"/>
      <c r="L9" s="57" t="s">
        <v>342</v>
      </c>
      <c r="M9" s="38"/>
    </row>
    <row r="10" spans="1:14" ht="30" customHeight="1" thickTop="1" thickBot="1">
      <c r="B10" s="508" t="s">
        <v>659</v>
      </c>
      <c r="C10" s="508"/>
      <c r="D10" s="508"/>
      <c r="E10" s="508"/>
      <c r="F10" s="508"/>
      <c r="G10" s="508"/>
      <c r="H10" s="508"/>
      <c r="I10" s="508"/>
      <c r="J10" s="508"/>
      <c r="K10" s="508"/>
      <c r="L10" s="57" t="s">
        <v>342</v>
      </c>
      <c r="M10" s="38"/>
    </row>
    <row r="11" spans="1:14" ht="30" customHeight="1" thickTop="1" thickBot="1">
      <c r="B11" s="508" t="s">
        <v>350</v>
      </c>
      <c r="C11" s="508"/>
      <c r="D11" s="508"/>
      <c r="E11" s="508"/>
      <c r="F11" s="508"/>
      <c r="G11" s="508"/>
      <c r="H11" s="508"/>
      <c r="I11" s="508"/>
      <c r="J11" s="508"/>
      <c r="K11" s="508"/>
      <c r="L11" s="57" t="s">
        <v>342</v>
      </c>
      <c r="M11" s="38"/>
    </row>
    <row r="12" spans="1:14" ht="30" customHeight="1" thickTop="1" thickBot="1">
      <c r="B12" s="508" t="s">
        <v>671</v>
      </c>
      <c r="C12" s="508"/>
      <c r="D12" s="508"/>
      <c r="E12" s="508"/>
      <c r="F12" s="508"/>
      <c r="G12" s="508"/>
      <c r="H12" s="508"/>
      <c r="I12" s="508"/>
      <c r="J12" s="508"/>
      <c r="K12" s="508"/>
      <c r="L12" s="57" t="s">
        <v>342</v>
      </c>
      <c r="M12" s="38"/>
    </row>
    <row r="13" spans="1:14" ht="30" customHeight="1" thickTop="1" thickBot="1">
      <c r="B13" s="508" t="s">
        <v>351</v>
      </c>
      <c r="C13" s="508"/>
      <c r="D13" s="508"/>
      <c r="E13" s="508"/>
      <c r="F13" s="508"/>
      <c r="G13" s="508"/>
      <c r="H13" s="508"/>
      <c r="I13" s="508"/>
      <c r="J13" s="508"/>
      <c r="K13" s="508"/>
      <c r="L13" s="57" t="s">
        <v>342</v>
      </c>
      <c r="M13" s="38"/>
    </row>
    <row r="14" spans="1:14" ht="30" customHeight="1" thickTop="1" thickBot="1">
      <c r="B14" s="508" t="s">
        <v>352</v>
      </c>
      <c r="C14" s="508"/>
      <c r="D14" s="508"/>
      <c r="E14" s="508"/>
      <c r="F14" s="508"/>
      <c r="G14" s="508"/>
      <c r="H14" s="508"/>
      <c r="I14" s="508"/>
      <c r="J14" s="508"/>
      <c r="K14" s="508"/>
      <c r="L14" s="57" t="s">
        <v>342</v>
      </c>
      <c r="M14" s="38"/>
    </row>
    <row r="15" spans="1:14" ht="30" customHeight="1" thickTop="1" thickBot="1">
      <c r="B15" s="508" t="s">
        <v>873</v>
      </c>
      <c r="C15" s="508"/>
      <c r="D15" s="508"/>
      <c r="E15" s="508"/>
      <c r="F15" s="508"/>
      <c r="G15" s="508"/>
      <c r="H15" s="508"/>
      <c r="I15" s="508"/>
      <c r="J15" s="508"/>
      <c r="K15" s="508"/>
      <c r="L15" s="57" t="s">
        <v>175</v>
      </c>
      <c r="M15" s="38"/>
    </row>
    <row r="16" spans="1:14" ht="30" customHeight="1" thickTop="1" thickBot="1">
      <c r="B16" s="508" t="s">
        <v>353</v>
      </c>
      <c r="C16" s="508"/>
      <c r="D16" s="508"/>
      <c r="E16" s="508"/>
      <c r="F16" s="508"/>
      <c r="G16" s="508"/>
      <c r="H16" s="508"/>
      <c r="I16" s="508"/>
      <c r="J16" s="508"/>
      <c r="K16" s="508"/>
      <c r="L16" s="57" t="s">
        <v>342</v>
      </c>
      <c r="M16" s="38"/>
    </row>
    <row r="17" spans="1:14" ht="30" customHeight="1" thickTop="1" thickBot="1">
      <c r="B17" s="508" t="s">
        <v>354</v>
      </c>
      <c r="C17" s="508"/>
      <c r="D17" s="508"/>
      <c r="E17" s="508"/>
      <c r="F17" s="508"/>
      <c r="G17" s="508"/>
      <c r="H17" s="508"/>
      <c r="I17" s="508"/>
      <c r="J17" s="508"/>
      <c r="K17" s="508"/>
      <c r="L17" s="57" t="s">
        <v>342</v>
      </c>
      <c r="M17" s="38"/>
    </row>
    <row r="18" spans="1:14" ht="30" customHeight="1" thickTop="1" thickBot="1">
      <c r="B18" s="508" t="s">
        <v>355</v>
      </c>
      <c r="C18" s="508"/>
      <c r="D18" s="508"/>
      <c r="E18" s="508"/>
      <c r="F18" s="508"/>
      <c r="G18" s="508"/>
      <c r="H18" s="508"/>
      <c r="I18" s="508"/>
      <c r="J18" s="508"/>
      <c r="K18" s="508"/>
      <c r="L18" s="57" t="s">
        <v>342</v>
      </c>
      <c r="M18" s="38"/>
    </row>
    <row r="19" spans="1:14" ht="15.95" customHeight="1" thickTop="1">
      <c r="B19" s="35"/>
      <c r="C19" s="35"/>
      <c r="D19" s="35"/>
      <c r="E19" s="35"/>
      <c r="F19" s="35"/>
      <c r="G19" s="35"/>
      <c r="H19" s="35"/>
      <c r="I19" s="35"/>
      <c r="J19" s="35"/>
      <c r="K19" s="35"/>
      <c r="L19" s="32"/>
      <c r="M19" s="22"/>
    </row>
    <row r="20" spans="1:14" ht="14.25" thickBot="1">
      <c r="A20" s="272" t="s">
        <v>672</v>
      </c>
      <c r="B20" s="39"/>
      <c r="C20" s="39"/>
      <c r="D20" s="39"/>
      <c r="E20" s="39"/>
      <c r="F20" s="39"/>
      <c r="G20" s="39"/>
      <c r="H20" s="39"/>
      <c r="I20" s="39"/>
      <c r="J20" s="39"/>
      <c r="K20" s="39"/>
      <c r="L20" s="39"/>
      <c r="M20" s="39"/>
    </row>
    <row r="21" spans="1:14" ht="17.25">
      <c r="B21" s="59" t="s">
        <v>667</v>
      </c>
      <c r="C21" s="60"/>
      <c r="D21" s="60"/>
      <c r="E21" s="60"/>
      <c r="F21" s="60"/>
      <c r="G21" s="60"/>
      <c r="H21" s="60"/>
      <c r="I21" s="60"/>
      <c r="J21" s="60"/>
      <c r="K21" s="60"/>
      <c r="L21" s="60"/>
      <c r="M21" s="61"/>
    </row>
    <row r="22" spans="1:14" ht="13.5" customHeight="1">
      <c r="B22" s="530" t="s">
        <v>359</v>
      </c>
      <c r="C22" s="492"/>
      <c r="D22" s="492"/>
      <c r="E22" s="492" t="str">
        <f>HYPERLINK("#②【2ヵ月前】行程計画書!","②行程計画書")</f>
        <v>②行程計画書</v>
      </c>
      <c r="F22" s="492"/>
      <c r="G22" s="492"/>
      <c r="H22" s="515" t="str">
        <f>IF(M9="はい",HYPERLINK("#③【2ヵ月前】食事注文票!F17","③食事注文票"),"")</f>
        <v/>
      </c>
      <c r="I22" s="515"/>
      <c r="J22" s="515"/>
      <c r="K22" s="496" t="str">
        <f>IF(M10="はい",HYPERLINK("#④【2ヵ月前】追加食材・補助食注文票!N10","④追加食材・補助食注文票"),"")</f>
        <v/>
      </c>
      <c r="L22" s="496"/>
      <c r="M22" s="516"/>
      <c r="N22" s="33"/>
    </row>
    <row r="23" spans="1:14" ht="13.5" customHeight="1">
      <c r="B23" s="530"/>
      <c r="C23" s="492"/>
      <c r="D23" s="492"/>
      <c r="E23" s="492"/>
      <c r="F23" s="492"/>
      <c r="G23" s="492"/>
      <c r="H23" s="515"/>
      <c r="I23" s="515"/>
      <c r="J23" s="515"/>
      <c r="K23" s="496"/>
      <c r="L23" s="496"/>
      <c r="M23" s="516"/>
      <c r="N23" s="33"/>
    </row>
    <row r="24" spans="1:14" ht="13.5" customHeight="1">
      <c r="B24" s="495" t="str">
        <f>IF(M11="はい",HYPERLINK("#⑤【2ヵ月前】活動教材注文票!AC12","⑤活動教材注文票"),"")</f>
        <v/>
      </c>
      <c r="C24" s="496"/>
      <c r="D24" s="496"/>
      <c r="E24" s="496" t="str">
        <f>IF(M12="はい",HYPERLINK("#⑥【2ヵ月前】バス運行申込書!D19","⑥バス運行申込書"),"")</f>
        <v/>
      </c>
      <c r="F24" s="496"/>
      <c r="G24" s="496"/>
      <c r="H24" s="496" t="str">
        <f>IF(M13="はい",HYPERLINK("#⑦【2ヵ月前】食物アレルギー調査票!B14","⑦食物アレルギー調査表"),"")</f>
        <v/>
      </c>
      <c r="I24" s="496"/>
      <c r="J24" s="496"/>
      <c r="K24" s="496"/>
      <c r="L24" s="496"/>
      <c r="M24" s="516"/>
      <c r="N24" s="33"/>
    </row>
    <row r="25" spans="1:14" ht="14.25" customHeight="1" thickBot="1">
      <c r="B25" s="497"/>
      <c r="C25" s="498"/>
      <c r="D25" s="498"/>
      <c r="E25" s="498"/>
      <c r="F25" s="498"/>
      <c r="G25" s="498"/>
      <c r="H25" s="498"/>
      <c r="I25" s="498"/>
      <c r="J25" s="498"/>
      <c r="K25" s="498"/>
      <c r="L25" s="498"/>
      <c r="M25" s="529"/>
      <c r="N25" s="33"/>
    </row>
    <row r="26" spans="1:14" ht="15.95" customHeight="1" thickBot="1">
      <c r="B26" s="58"/>
      <c r="C26" s="51"/>
      <c r="D26" s="51"/>
      <c r="E26" s="51"/>
      <c r="F26" s="51"/>
      <c r="G26" s="51"/>
      <c r="H26" s="51"/>
      <c r="I26" s="51"/>
      <c r="J26" s="51"/>
      <c r="K26" s="51"/>
      <c r="L26" s="51"/>
      <c r="M26" s="51"/>
      <c r="N26" s="54"/>
    </row>
    <row r="27" spans="1:14" ht="17.25">
      <c r="B27" s="59" t="s">
        <v>668</v>
      </c>
      <c r="C27" s="62"/>
      <c r="D27" s="62"/>
      <c r="E27" s="60"/>
      <c r="F27" s="62"/>
      <c r="G27" s="62"/>
      <c r="H27" s="62"/>
      <c r="I27" s="62"/>
      <c r="J27" s="62"/>
      <c r="K27" s="62"/>
      <c r="L27" s="62"/>
      <c r="M27" s="63"/>
      <c r="N27" s="31"/>
    </row>
    <row r="28" spans="1:14" ht="13.5" customHeight="1">
      <c r="B28" s="517" t="str">
        <f>IF(M13="はい",HYPERLINK("#⑧【1ヵ月前】食物アレルギー個別確認票!G19","⑧食物アレルギー個別確認票"),"")</f>
        <v/>
      </c>
      <c r="C28" s="518"/>
      <c r="D28" s="518"/>
      <c r="E28" s="518"/>
      <c r="F28" s="518"/>
      <c r="G28" s="64"/>
      <c r="H28" s="521"/>
      <c r="I28" s="521"/>
      <c r="J28" s="521"/>
      <c r="K28" s="521"/>
      <c r="L28" s="521"/>
      <c r="M28" s="523"/>
      <c r="N28" s="56"/>
    </row>
    <row r="29" spans="1:14" ht="14.25" customHeight="1" thickBot="1">
      <c r="B29" s="519"/>
      <c r="C29" s="520"/>
      <c r="D29" s="520"/>
      <c r="E29" s="520"/>
      <c r="F29" s="520"/>
      <c r="G29" s="65"/>
      <c r="H29" s="522"/>
      <c r="I29" s="522"/>
      <c r="J29" s="522"/>
      <c r="K29" s="522"/>
      <c r="L29" s="522"/>
      <c r="M29" s="524"/>
      <c r="N29" s="56"/>
    </row>
    <row r="30" spans="1:14" ht="15.95" customHeight="1" thickBot="1">
      <c r="B30" s="40"/>
      <c r="C30" s="40"/>
      <c r="D30" s="40"/>
      <c r="E30" s="39"/>
      <c r="F30" s="40"/>
      <c r="G30" s="40"/>
      <c r="H30" s="40"/>
      <c r="I30" s="40"/>
      <c r="J30" s="40"/>
      <c r="K30" s="40"/>
      <c r="L30" s="40"/>
      <c r="M30" s="40"/>
      <c r="N30" s="56"/>
    </row>
    <row r="31" spans="1:14" ht="17.25">
      <c r="B31" s="59" t="s">
        <v>669</v>
      </c>
      <c r="C31" s="62"/>
      <c r="D31" s="62"/>
      <c r="E31" s="60"/>
      <c r="F31" s="62"/>
      <c r="G31" s="62"/>
      <c r="H31" s="62"/>
      <c r="I31" s="62"/>
      <c r="J31" s="62"/>
      <c r="K31" s="62"/>
      <c r="L31" s="62"/>
      <c r="M31" s="63"/>
      <c r="N31" s="56"/>
    </row>
    <row r="32" spans="1:14" ht="13.5" customHeight="1">
      <c r="B32" s="503" t="str">
        <f>IF(M14="はい",HYPERLINK("#⑨【2週間前】TAP事前打合せシート!J3","⑨TAP事前打合せシート"),"")</f>
        <v/>
      </c>
      <c r="C32" s="504"/>
      <c r="D32" s="504"/>
      <c r="E32" s="505" t="str">
        <f>IF(M15="はい",HYPERLINK("#⑩【2週間前】野外炊飯活動計画書!X1","⑩野外炊飯活動計画書"),"")</f>
        <v/>
      </c>
      <c r="F32" s="505"/>
      <c r="G32" s="505"/>
      <c r="H32" s="505"/>
      <c r="I32" s="505"/>
      <c r="J32" s="505" t="str">
        <f>IF(M16="はい",HYPERLINK("#⑪【2週間前】野外活動計画書_登山・ハイキング!J3","⑪野外活動計画書_登山・ハイキング"),"")</f>
        <v/>
      </c>
      <c r="K32" s="505"/>
      <c r="L32" s="505"/>
      <c r="M32" s="506"/>
      <c r="N32" s="56"/>
    </row>
    <row r="33" spans="1:14" ht="14.25" customHeight="1">
      <c r="B33" s="503"/>
      <c r="C33" s="504"/>
      <c r="D33" s="504"/>
      <c r="E33" s="505"/>
      <c r="F33" s="505"/>
      <c r="G33" s="505"/>
      <c r="H33" s="505"/>
      <c r="I33" s="505"/>
      <c r="J33" s="505"/>
      <c r="K33" s="505"/>
      <c r="L33" s="505"/>
      <c r="M33" s="506"/>
      <c r="N33" s="56"/>
    </row>
    <row r="34" spans="1:14" ht="13.5" customHeight="1">
      <c r="B34" s="503" t="str">
        <f>IF(M17="はい",HYPERLINK("#⑫【2週間前】野外活動計画書_OL・WR・NW!J3","⑫野外活動計画書_OL・WR・NW"),"")</f>
        <v/>
      </c>
      <c r="C34" s="504"/>
      <c r="D34" s="504"/>
      <c r="E34" s="505"/>
      <c r="F34" s="505"/>
      <c r="G34" s="505"/>
      <c r="H34" s="505"/>
      <c r="I34" s="505"/>
      <c r="J34" s="505"/>
      <c r="K34" s="505"/>
      <c r="L34" s="505"/>
      <c r="M34" s="506"/>
      <c r="N34" s="56"/>
    </row>
    <row r="35" spans="1:14" ht="14.25" customHeight="1" thickBot="1">
      <c r="B35" s="525"/>
      <c r="C35" s="526"/>
      <c r="D35" s="526"/>
      <c r="E35" s="527"/>
      <c r="F35" s="527"/>
      <c r="G35" s="527"/>
      <c r="H35" s="527"/>
      <c r="I35" s="527"/>
      <c r="J35" s="527"/>
      <c r="K35" s="527"/>
      <c r="L35" s="527"/>
      <c r="M35" s="528"/>
      <c r="N35" s="56"/>
    </row>
    <row r="36" spans="1:14" ht="15.95" customHeight="1" thickBot="1">
      <c r="B36" s="39"/>
      <c r="C36" s="39"/>
      <c r="D36" s="39"/>
      <c r="E36" s="39"/>
      <c r="F36" s="39"/>
      <c r="G36" s="39"/>
      <c r="H36" s="39"/>
      <c r="I36" s="39"/>
      <c r="J36" s="39"/>
      <c r="K36" s="39"/>
      <c r="L36" s="39"/>
      <c r="M36" s="39"/>
    </row>
    <row r="37" spans="1:14" ht="17.25">
      <c r="B37" s="59" t="s">
        <v>670</v>
      </c>
      <c r="C37" s="60"/>
      <c r="D37" s="60"/>
      <c r="E37" s="60"/>
      <c r="F37" s="60"/>
      <c r="G37" s="60"/>
      <c r="H37" s="60"/>
      <c r="I37" s="60"/>
      <c r="J37" s="60"/>
      <c r="K37" s="60"/>
      <c r="L37" s="60"/>
      <c r="M37" s="61"/>
    </row>
    <row r="38" spans="1:14" ht="13.5" customHeight="1">
      <c r="B38" s="499" t="s">
        <v>945</v>
      </c>
      <c r="C38" s="493"/>
      <c r="D38" s="493"/>
      <c r="E38" s="501" t="str">
        <f>IF(M18="はい",HYPERLINK("#⑭【入所時】健康調査票!D10","⑭健康調査票"),"")</f>
        <v/>
      </c>
      <c r="F38" s="501"/>
      <c r="G38" s="501"/>
      <c r="H38" s="493" t="s">
        <v>946</v>
      </c>
      <c r="I38" s="493"/>
      <c r="J38" s="493"/>
      <c r="K38" s="511"/>
      <c r="L38" s="511"/>
      <c r="M38" s="512"/>
      <c r="N38" s="34"/>
    </row>
    <row r="39" spans="1:14" ht="14.25" customHeight="1" thickBot="1">
      <c r="B39" s="500"/>
      <c r="C39" s="494"/>
      <c r="D39" s="494"/>
      <c r="E39" s="502"/>
      <c r="F39" s="502"/>
      <c r="G39" s="502"/>
      <c r="H39" s="494"/>
      <c r="I39" s="494"/>
      <c r="J39" s="494"/>
      <c r="K39" s="513"/>
      <c r="L39" s="513"/>
      <c r="M39" s="514"/>
      <c r="N39" s="34"/>
    </row>
    <row r="40" spans="1:14" ht="15" customHeight="1">
      <c r="B40" s="39"/>
      <c r="C40" s="39"/>
      <c r="D40" s="39"/>
      <c r="E40" s="39"/>
      <c r="F40" s="39"/>
      <c r="G40" s="39"/>
      <c r="H40" s="39"/>
      <c r="I40" s="39"/>
      <c r="J40" s="39"/>
      <c r="K40" s="39"/>
      <c r="L40" s="39"/>
      <c r="M40" s="39"/>
    </row>
    <row r="41" spans="1:14">
      <c r="A41" s="272" t="s">
        <v>660</v>
      </c>
      <c r="B41" s="11"/>
      <c r="C41" s="11"/>
      <c r="D41" s="11"/>
      <c r="E41" s="11"/>
      <c r="F41" s="11"/>
      <c r="G41" s="11"/>
      <c r="H41" s="11"/>
      <c r="I41" s="11"/>
      <c r="J41" s="11"/>
      <c r="K41" s="11"/>
      <c r="L41" s="11"/>
      <c r="M41" s="11"/>
    </row>
    <row r="42" spans="1:14" ht="8.1" customHeight="1"/>
    <row r="43" spans="1:14" ht="14.25" thickBot="1">
      <c r="B43" s="21" t="s">
        <v>358</v>
      </c>
    </row>
    <row r="44" spans="1:14" ht="15" customHeight="1">
      <c r="B44" s="531" t="s">
        <v>347</v>
      </c>
      <c r="C44" s="532"/>
      <c r="D44" s="535" t="s">
        <v>348</v>
      </c>
      <c r="E44" s="535"/>
      <c r="F44" s="535"/>
      <c r="G44" s="535"/>
      <c r="H44" s="535"/>
      <c r="I44" s="535"/>
      <c r="J44" s="535"/>
      <c r="K44" s="535"/>
      <c r="L44" s="535"/>
      <c r="M44" s="536"/>
    </row>
    <row r="45" spans="1:14" ht="15" customHeight="1">
      <c r="B45" s="533" t="s">
        <v>346</v>
      </c>
      <c r="C45" s="534"/>
      <c r="D45" s="539" t="s">
        <v>349</v>
      </c>
      <c r="E45" s="539"/>
      <c r="F45" s="539"/>
      <c r="G45" s="539"/>
      <c r="H45" s="539"/>
      <c r="I45" s="539"/>
      <c r="J45" s="539"/>
      <c r="K45" s="539"/>
      <c r="L45" s="539"/>
      <c r="M45" s="540"/>
    </row>
    <row r="46" spans="1:14" ht="15" customHeight="1" thickBot="1">
      <c r="B46" s="541" t="s">
        <v>345</v>
      </c>
      <c r="C46" s="542"/>
      <c r="D46" s="537" t="s">
        <v>662</v>
      </c>
      <c r="E46" s="537"/>
      <c r="F46" s="537"/>
      <c r="G46" s="537"/>
      <c r="H46" s="537"/>
      <c r="I46" s="537"/>
      <c r="J46" s="537"/>
      <c r="K46" s="537"/>
      <c r="L46" s="537"/>
      <c r="M46" s="538"/>
    </row>
  </sheetData>
  <mergeCells count="40">
    <mergeCell ref="B44:C44"/>
    <mergeCell ref="B45:C45"/>
    <mergeCell ref="D44:M44"/>
    <mergeCell ref="D46:M46"/>
    <mergeCell ref="D45:M45"/>
    <mergeCell ref="B46:C46"/>
    <mergeCell ref="B18:K18"/>
    <mergeCell ref="B28:F29"/>
    <mergeCell ref="H28:J29"/>
    <mergeCell ref="K28:M29"/>
    <mergeCell ref="B34:D35"/>
    <mergeCell ref="E34:I35"/>
    <mergeCell ref="J34:M35"/>
    <mergeCell ref="K24:M25"/>
    <mergeCell ref="B22:D23"/>
    <mergeCell ref="B1:M2"/>
    <mergeCell ref="B3:M4"/>
    <mergeCell ref="B14:K14"/>
    <mergeCell ref="B16:K16"/>
    <mergeCell ref="B17:K17"/>
    <mergeCell ref="B5:M6"/>
    <mergeCell ref="B12:K12"/>
    <mergeCell ref="B15:K15"/>
    <mergeCell ref="B9:K9"/>
    <mergeCell ref="B10:K10"/>
    <mergeCell ref="B11:K11"/>
    <mergeCell ref="B13:K13"/>
    <mergeCell ref="E22:G23"/>
    <mergeCell ref="H38:J39"/>
    <mergeCell ref="B24:D25"/>
    <mergeCell ref="E24:G25"/>
    <mergeCell ref="H24:J25"/>
    <mergeCell ref="B38:D39"/>
    <mergeCell ref="E38:G39"/>
    <mergeCell ref="B32:D33"/>
    <mergeCell ref="E32:I33"/>
    <mergeCell ref="J32:M33"/>
    <mergeCell ref="K38:M39"/>
    <mergeCell ref="H22:J23"/>
    <mergeCell ref="K22:M23"/>
  </mergeCells>
  <phoneticPr fontId="3"/>
  <conditionalFormatting sqref="H22:J23">
    <cfRule type="cellIs" dxfId="52" priority="19" operator="equal">
      <formula>"③食事注文票"</formula>
    </cfRule>
  </conditionalFormatting>
  <conditionalFormatting sqref="K22:M23">
    <cfRule type="cellIs" dxfId="51" priority="18" operator="equal">
      <formula>"④追加食材・補助食注文票"</formula>
    </cfRule>
  </conditionalFormatting>
  <conditionalFormatting sqref="B24:D25">
    <cfRule type="cellIs" dxfId="50" priority="17" operator="equal">
      <formula>"⑤活動教材注文票"</formula>
    </cfRule>
  </conditionalFormatting>
  <conditionalFormatting sqref="H24:J25">
    <cfRule type="cellIs" dxfId="49" priority="15" operator="equal">
      <formula>"⑦食物アレルギー調査表"</formula>
    </cfRule>
  </conditionalFormatting>
  <conditionalFormatting sqref="B28:F29">
    <cfRule type="cellIs" dxfId="48" priority="14" operator="equal">
      <formula>"⑧食物アレルギー個別確認票"</formula>
    </cfRule>
  </conditionalFormatting>
  <conditionalFormatting sqref="B34:D35">
    <cfRule type="cellIs" dxfId="47" priority="13" operator="equal">
      <formula>"⑫野外活動計画書_OL・WR・NW"</formula>
    </cfRule>
  </conditionalFormatting>
  <conditionalFormatting sqref="E34:I35">
    <cfRule type="cellIs" dxfId="46" priority="12" operator="equal">
      <formula>"⑩野外活動計画書（登山・ﾊｲｷﾝｸﾞ）"</formula>
    </cfRule>
  </conditionalFormatting>
  <conditionalFormatting sqref="J34:M35">
    <cfRule type="cellIs" dxfId="45" priority="11" operator="equal">
      <formula>"⑪野外活動計画書（OL・WR・NW)"</formula>
    </cfRule>
  </conditionalFormatting>
  <conditionalFormatting sqref="K38:M39">
    <cfRule type="cellIs" dxfId="44" priority="9" operator="equal">
      <formula>"⑭健康調査票"</formula>
    </cfRule>
  </conditionalFormatting>
  <conditionalFormatting sqref="E24:G25">
    <cfRule type="cellIs" dxfId="43" priority="6" operator="equal">
      <formula>"⑥バス運行申込書"</formula>
    </cfRule>
  </conditionalFormatting>
  <conditionalFormatting sqref="E38:G39">
    <cfRule type="cellIs" dxfId="42" priority="4" operator="equal">
      <formula>"⑭健康調査票"</formula>
    </cfRule>
  </conditionalFormatting>
  <conditionalFormatting sqref="B32:D33">
    <cfRule type="cellIs" dxfId="41" priority="3" operator="equal">
      <formula>"⑨TAP事前打合せシート"</formula>
    </cfRule>
  </conditionalFormatting>
  <conditionalFormatting sqref="E32:I33">
    <cfRule type="cellIs" dxfId="40" priority="2" operator="equal">
      <formula>"⑩野外炊飯活動計画書"</formula>
    </cfRule>
  </conditionalFormatting>
  <conditionalFormatting sqref="J32:M33">
    <cfRule type="cellIs" dxfId="39" priority="1" operator="equal">
      <formula>"⑪野外活動計画書_登山・ハイキング"</formula>
    </cfRule>
  </conditionalFormatting>
  <hyperlinks>
    <hyperlink ref="B22:D23" location="①【2ヵ月前】利用申込書!A1" display="①利用申込書" xr:uid="{00000000-0004-0000-0000-000000000000}"/>
    <hyperlink ref="E22:G23" location="②【2ヵ月前】行程計画書!A1" display="②【2ヵ月前】行程計画書!A1" xr:uid="{00000000-0004-0000-0000-000001000000}"/>
    <hyperlink ref="B38:D39" location="⑬【入所時】利用者名簿!A1" display="⑬利用者名簿" xr:uid="{00000000-0004-0000-0000-000003000000}"/>
    <hyperlink ref="H38:J39" location="⑮【入所時】利用団体票!A1" display="⑮利用団体票" xr:uid="{AF1A92BF-4002-48F0-8009-54A636E5AD99}"/>
  </hyperlink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リスト!$E$2:$E$4</xm:f>
          </x14:formula1>
          <xm:sqref>M9:M19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M52"/>
  <sheetViews>
    <sheetView showGridLines="0" showZeros="0" view="pageBreakPreview" zoomScaleNormal="100" zoomScaleSheetLayoutView="100" workbookViewId="0">
      <selection activeCell="B37" sqref="B37:N37"/>
    </sheetView>
  </sheetViews>
  <sheetFormatPr defaultRowHeight="13.5"/>
  <cols>
    <col min="1" max="35" width="2.625" style="68" customWidth="1"/>
    <col min="36" max="36" width="3.625" customWidth="1"/>
    <col min="38" max="38" width="10.5" bestFit="1" customWidth="1"/>
  </cols>
  <sheetData>
    <row r="1" spans="1:39" ht="13.5" customHeight="1">
      <c r="A1" s="804" t="s">
        <v>361</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3"/>
      <c r="AK1" s="3"/>
      <c r="AL1" s="3"/>
      <c r="AM1" s="3"/>
    </row>
    <row r="2" spans="1:39" ht="13.5" customHeight="1" thickBot="1">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3"/>
      <c r="AK2" s="3"/>
      <c r="AL2" s="3"/>
      <c r="AM2" s="3"/>
    </row>
    <row r="3" spans="1:39" ht="13.5" customHeight="1">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J3" s="3"/>
      <c r="AK3" s="652" t="s">
        <v>664</v>
      </c>
      <c r="AL3" s="653"/>
      <c r="AM3" s="3"/>
    </row>
    <row r="4" spans="1:39" ht="13.5" customHeight="1">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3"/>
      <c r="AK4" s="654"/>
      <c r="AL4" s="655"/>
      <c r="AM4" s="3"/>
    </row>
    <row r="5" spans="1:39" ht="13.5" customHeight="1" thickBot="1">
      <c r="A5" s="126"/>
      <c r="B5" s="126"/>
      <c r="C5" s="126"/>
      <c r="D5" s="126"/>
      <c r="E5" s="126"/>
      <c r="F5" s="126"/>
      <c r="G5" s="126"/>
      <c r="H5" s="126"/>
      <c r="I5" s="126"/>
      <c r="J5" s="126"/>
      <c r="K5" s="126"/>
      <c r="L5" s="126"/>
      <c r="M5" s="126"/>
      <c r="N5" s="126"/>
      <c r="O5" s="126"/>
      <c r="P5" s="126"/>
      <c r="Q5" s="126"/>
      <c r="R5" s="126"/>
      <c r="S5" s="126"/>
      <c r="T5" s="126"/>
      <c r="U5" s="805" t="s">
        <v>379</v>
      </c>
      <c r="V5" s="805"/>
      <c r="W5" s="805"/>
      <c r="X5" s="805"/>
      <c r="Y5" s="1387"/>
      <c r="Z5" s="1387"/>
      <c r="AA5" s="1387"/>
      <c r="AB5" s="66" t="s">
        <v>9</v>
      </c>
      <c r="AC5" s="1387"/>
      <c r="AD5" s="1387"/>
      <c r="AE5" s="66" t="s">
        <v>10</v>
      </c>
      <c r="AF5" s="636"/>
      <c r="AG5" s="636"/>
      <c r="AH5" s="66" t="s">
        <v>11</v>
      </c>
      <c r="AI5" s="126"/>
      <c r="AJ5" s="3"/>
      <c r="AK5" s="656"/>
      <c r="AL5" s="657"/>
      <c r="AM5" s="3"/>
    </row>
    <row r="6" spans="1:39" ht="13.5" customHeight="1" thickBot="1">
      <c r="A6" s="126"/>
      <c r="B6" s="163" t="s">
        <v>470</v>
      </c>
      <c r="C6" s="1440" t="s">
        <v>762</v>
      </c>
      <c r="D6" s="1440"/>
      <c r="E6" s="1440"/>
      <c r="F6" s="1440"/>
      <c r="G6" s="1440"/>
      <c r="H6" s="1440"/>
      <c r="I6" s="1440"/>
      <c r="J6" s="1440"/>
      <c r="K6" s="1440"/>
      <c r="L6" s="1440"/>
      <c r="M6" s="1440"/>
      <c r="N6" s="1440"/>
      <c r="O6" s="1440"/>
      <c r="P6" s="1440"/>
      <c r="Q6" s="1440"/>
      <c r="R6" s="1440"/>
      <c r="S6" s="1440"/>
      <c r="T6" s="1440"/>
      <c r="U6" s="1440"/>
      <c r="V6" s="1440"/>
      <c r="W6" s="1440"/>
      <c r="X6" s="1440"/>
      <c r="Y6" s="1440"/>
      <c r="Z6" s="1440"/>
      <c r="AA6" s="1440"/>
      <c r="AB6" s="1440"/>
      <c r="AC6" s="1440"/>
      <c r="AD6" s="1440"/>
      <c r="AE6" s="1440"/>
      <c r="AF6" s="1440"/>
      <c r="AG6" s="1440"/>
      <c r="AH6" s="1441"/>
      <c r="AI6" s="126"/>
      <c r="AJ6" s="3"/>
      <c r="AK6" s="3"/>
      <c r="AL6" s="3"/>
      <c r="AM6" s="3"/>
    </row>
    <row r="7" spans="1:39" ht="13.5" customHeight="1">
      <c r="A7" s="126"/>
      <c r="B7" s="164"/>
      <c r="C7" s="1442"/>
      <c r="D7" s="1442"/>
      <c r="E7" s="1442"/>
      <c r="F7" s="1442"/>
      <c r="G7" s="1442"/>
      <c r="H7" s="1442"/>
      <c r="I7" s="1442"/>
      <c r="J7" s="1442"/>
      <c r="K7" s="1442"/>
      <c r="L7" s="1442"/>
      <c r="M7" s="1442"/>
      <c r="N7" s="1442"/>
      <c r="O7" s="1442"/>
      <c r="P7" s="1442"/>
      <c r="Q7" s="1442"/>
      <c r="R7" s="1442"/>
      <c r="S7" s="1442"/>
      <c r="T7" s="1442"/>
      <c r="U7" s="1442"/>
      <c r="V7" s="1442"/>
      <c r="W7" s="1442"/>
      <c r="X7" s="1442"/>
      <c r="Y7" s="1442"/>
      <c r="Z7" s="1442"/>
      <c r="AA7" s="1442"/>
      <c r="AB7" s="1442"/>
      <c r="AC7" s="1442"/>
      <c r="AD7" s="1442"/>
      <c r="AE7" s="1442"/>
      <c r="AF7" s="1442"/>
      <c r="AG7" s="1442"/>
      <c r="AH7" s="1443"/>
      <c r="AI7" s="126"/>
      <c r="AJ7" s="3"/>
      <c r="AK7" s="652" t="s">
        <v>666</v>
      </c>
      <c r="AL7" s="653"/>
      <c r="AM7" s="3"/>
    </row>
    <row r="8" spans="1:39" ht="15" customHeight="1">
      <c r="A8" s="126"/>
      <c r="B8" s="165" t="s">
        <v>470</v>
      </c>
      <c r="C8" s="1438" t="s">
        <v>850</v>
      </c>
      <c r="D8" s="1438"/>
      <c r="E8" s="1438"/>
      <c r="F8" s="1438"/>
      <c r="G8" s="1438"/>
      <c r="H8" s="1438"/>
      <c r="I8" s="1438"/>
      <c r="J8" s="1438"/>
      <c r="K8" s="1438"/>
      <c r="L8" s="1438"/>
      <c r="M8" s="1438"/>
      <c r="N8" s="1438"/>
      <c r="O8" s="1438"/>
      <c r="P8" s="1438"/>
      <c r="Q8" s="1438"/>
      <c r="R8" s="1438"/>
      <c r="S8" s="1438"/>
      <c r="T8" s="1438"/>
      <c r="U8" s="1438"/>
      <c r="V8" s="1438"/>
      <c r="W8" s="1438"/>
      <c r="X8" s="1438"/>
      <c r="Y8" s="1438"/>
      <c r="Z8" s="1438"/>
      <c r="AA8" s="1438"/>
      <c r="AB8" s="1438"/>
      <c r="AC8" s="1438"/>
      <c r="AD8" s="1438"/>
      <c r="AE8" s="1438"/>
      <c r="AF8" s="1438"/>
      <c r="AG8" s="1438"/>
      <c r="AH8" s="1439"/>
      <c r="AI8" s="126"/>
      <c r="AJ8" s="3"/>
      <c r="AK8" s="654"/>
      <c r="AL8" s="655"/>
      <c r="AM8" s="3"/>
    </row>
    <row r="9" spans="1:39" ht="15" customHeight="1" thickBot="1">
      <c r="A9" s="126"/>
      <c r="B9" s="165"/>
      <c r="C9" s="1438"/>
      <c r="D9" s="1438"/>
      <c r="E9" s="1438"/>
      <c r="F9" s="1438"/>
      <c r="G9" s="1438"/>
      <c r="H9" s="1438"/>
      <c r="I9" s="1438"/>
      <c r="J9" s="1438"/>
      <c r="K9" s="1438"/>
      <c r="L9" s="1438"/>
      <c r="M9" s="1438"/>
      <c r="N9" s="1438"/>
      <c r="O9" s="1438"/>
      <c r="P9" s="1438"/>
      <c r="Q9" s="1438"/>
      <c r="R9" s="1438"/>
      <c r="S9" s="1438"/>
      <c r="T9" s="1438"/>
      <c r="U9" s="1438"/>
      <c r="V9" s="1438"/>
      <c r="W9" s="1438"/>
      <c r="X9" s="1438"/>
      <c r="Y9" s="1438"/>
      <c r="Z9" s="1438"/>
      <c r="AA9" s="1438"/>
      <c r="AB9" s="1438"/>
      <c r="AC9" s="1438"/>
      <c r="AD9" s="1438"/>
      <c r="AE9" s="1438"/>
      <c r="AF9" s="1438"/>
      <c r="AG9" s="1438"/>
      <c r="AH9" s="1439"/>
      <c r="AI9" s="126"/>
      <c r="AJ9" s="3"/>
      <c r="AK9" s="656"/>
      <c r="AL9" s="657"/>
      <c r="AM9" s="3"/>
    </row>
    <row r="10" spans="1:39" ht="15" customHeight="1">
      <c r="A10" s="126"/>
      <c r="B10" s="165" t="s">
        <v>470</v>
      </c>
      <c r="C10" s="644" t="s">
        <v>780</v>
      </c>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5"/>
      <c r="AI10" s="126"/>
      <c r="AJ10" s="3"/>
      <c r="AK10" s="3"/>
      <c r="AL10" s="3"/>
      <c r="AM10" s="3"/>
    </row>
    <row r="11" spans="1:39" ht="15" customHeight="1">
      <c r="A11" s="126"/>
      <c r="B11" s="165"/>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5"/>
      <c r="AI11" s="126"/>
      <c r="AJ11" s="3"/>
      <c r="AK11" s="3"/>
      <c r="AL11" s="3"/>
      <c r="AM11" s="3"/>
    </row>
    <row r="12" spans="1:39" ht="15" customHeight="1" thickBot="1">
      <c r="A12" s="126"/>
      <c r="B12" s="166" t="s">
        <v>470</v>
      </c>
      <c r="C12" s="1432" t="s">
        <v>471</v>
      </c>
      <c r="D12" s="1432"/>
      <c r="E12" s="1432"/>
      <c r="F12" s="1432"/>
      <c r="G12" s="1432"/>
      <c r="H12" s="1432"/>
      <c r="I12" s="1432"/>
      <c r="J12" s="1432"/>
      <c r="K12" s="1432"/>
      <c r="L12" s="1432"/>
      <c r="M12" s="1432"/>
      <c r="N12" s="1432"/>
      <c r="O12" s="1432"/>
      <c r="P12" s="1432"/>
      <c r="Q12" s="1432"/>
      <c r="R12" s="1432"/>
      <c r="S12" s="1432"/>
      <c r="T12" s="1432"/>
      <c r="U12" s="1432"/>
      <c r="V12" s="1432"/>
      <c r="W12" s="1432"/>
      <c r="X12" s="1432"/>
      <c r="Y12" s="1432"/>
      <c r="Z12" s="1432"/>
      <c r="AA12" s="1432"/>
      <c r="AB12" s="1432"/>
      <c r="AC12" s="1432"/>
      <c r="AD12" s="1432"/>
      <c r="AE12" s="1432"/>
      <c r="AF12" s="1432"/>
      <c r="AG12" s="1432"/>
      <c r="AH12" s="1433"/>
      <c r="AI12" s="126"/>
      <c r="AJ12" s="3"/>
      <c r="AK12" s="3"/>
      <c r="AL12" s="3"/>
      <c r="AM12" s="3"/>
    </row>
    <row r="13" spans="1:39" ht="13.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3"/>
      <c r="AK13" s="3"/>
      <c r="AL13" s="3"/>
      <c r="AM13" s="3"/>
    </row>
    <row r="14" spans="1:39" ht="13.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3"/>
      <c r="AK14" s="3"/>
      <c r="AL14" s="3"/>
      <c r="AM14" s="3"/>
    </row>
    <row r="15" spans="1:39" ht="13.5" customHeight="1">
      <c r="A15" s="112" t="s">
        <v>473</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3"/>
      <c r="AK15" s="3"/>
      <c r="AL15" s="3"/>
      <c r="AM15" s="3"/>
    </row>
    <row r="16" spans="1:39" ht="13.5" customHeight="1">
      <c r="A16" s="126"/>
      <c r="B16" s="900" t="s">
        <v>22</v>
      </c>
      <c r="C16" s="901"/>
      <c r="D16" s="901"/>
      <c r="E16" s="901"/>
      <c r="F16" s="902"/>
      <c r="G16" s="954">
        <f>①【2ヵ月前】利用申込書!D6</f>
        <v>0</v>
      </c>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5"/>
      <c r="AI16" s="126"/>
      <c r="AJ16" s="3"/>
      <c r="AK16" s="3"/>
      <c r="AL16" s="3"/>
      <c r="AM16" s="3"/>
    </row>
    <row r="17" spans="1:39" ht="13.5" customHeight="1">
      <c r="A17" s="126"/>
      <c r="B17" s="1436"/>
      <c r="C17" s="1215"/>
      <c r="D17" s="1215"/>
      <c r="E17" s="1215"/>
      <c r="F17" s="1216"/>
      <c r="G17" s="956"/>
      <c r="H17" s="956"/>
      <c r="I17" s="956"/>
      <c r="J17" s="956"/>
      <c r="K17" s="956"/>
      <c r="L17" s="956"/>
      <c r="M17" s="956"/>
      <c r="N17" s="956"/>
      <c r="O17" s="956"/>
      <c r="P17" s="956"/>
      <c r="Q17" s="956"/>
      <c r="R17" s="956"/>
      <c r="S17" s="956"/>
      <c r="T17" s="956"/>
      <c r="U17" s="956"/>
      <c r="V17" s="956"/>
      <c r="W17" s="956"/>
      <c r="X17" s="956"/>
      <c r="Y17" s="956"/>
      <c r="Z17" s="956"/>
      <c r="AA17" s="956"/>
      <c r="AB17" s="956"/>
      <c r="AC17" s="956"/>
      <c r="AD17" s="956"/>
      <c r="AE17" s="956"/>
      <c r="AF17" s="956"/>
      <c r="AG17" s="956"/>
      <c r="AH17" s="957"/>
      <c r="AI17" s="126"/>
      <c r="AJ17" s="3"/>
      <c r="AK17" s="3"/>
      <c r="AL17" s="3"/>
      <c r="AM17" s="3"/>
    </row>
    <row r="18" spans="1:39" ht="18" customHeight="1">
      <c r="A18" s="126"/>
      <c r="B18" s="1359" t="s">
        <v>126</v>
      </c>
      <c r="C18" s="1430"/>
      <c r="D18" s="1430"/>
      <c r="E18" s="1430"/>
      <c r="F18" s="1360"/>
      <c r="G18" s="1434" t="str">
        <f>IFERROR(DATE(①【2ヵ月前】利用申込書!G12,①【2ヵ月前】利用申込書!K12,①【2ヵ月前】利用申込書!N12)," ")</f>
        <v xml:space="preserve"> </v>
      </c>
      <c r="H18" s="1434"/>
      <c r="I18" s="1434"/>
      <c r="J18" s="1434"/>
      <c r="K18" s="1434"/>
      <c r="L18" s="1434"/>
      <c r="M18" s="1434"/>
      <c r="N18" s="1435" t="s">
        <v>32</v>
      </c>
      <c r="O18" s="1435"/>
      <c r="P18" s="1434" t="str">
        <f>IFERROR(DATE(①【2ヵ月前】利用申込書!G13,①【2ヵ月前】利用申込書!K13,①【2ヵ月前】利用申込書!N13)," ")</f>
        <v xml:space="preserve"> </v>
      </c>
      <c r="Q18" s="1434"/>
      <c r="R18" s="1434"/>
      <c r="S18" s="1434"/>
      <c r="T18" s="1434"/>
      <c r="U18" s="1434"/>
      <c r="V18" s="1434"/>
      <c r="W18" s="1434"/>
      <c r="X18" s="1434"/>
      <c r="Y18" s="1434"/>
      <c r="Z18" s="1434"/>
      <c r="AA18" s="1434"/>
      <c r="AB18" s="1434"/>
      <c r="AC18" s="1434"/>
      <c r="AD18" s="1434"/>
      <c r="AE18" s="1434"/>
      <c r="AF18" s="1434"/>
      <c r="AG18" s="1434"/>
      <c r="AH18" s="1437"/>
      <c r="AI18" s="126"/>
      <c r="AJ18" s="3"/>
      <c r="AK18" s="3"/>
      <c r="AL18" s="3"/>
      <c r="AM18" s="3"/>
    </row>
    <row r="19" spans="1:39" ht="18" customHeight="1">
      <c r="B19" s="952" t="s">
        <v>472</v>
      </c>
      <c r="C19" s="953"/>
      <c r="D19" s="953"/>
      <c r="E19" s="953"/>
      <c r="F19" s="1261"/>
      <c r="G19" s="1444"/>
      <c r="H19" s="1444"/>
      <c r="I19" s="1444"/>
      <c r="J19" s="1444"/>
      <c r="K19" s="1444"/>
      <c r="L19" s="1444"/>
      <c r="M19" s="1444"/>
      <c r="N19" s="1444"/>
      <c r="O19" s="1444"/>
      <c r="P19" s="1444"/>
      <c r="Q19" s="1444"/>
      <c r="R19" s="1444"/>
      <c r="S19" s="1444"/>
      <c r="T19" s="1444"/>
      <c r="U19" s="1444"/>
      <c r="V19" s="1444"/>
      <c r="W19" s="1444"/>
      <c r="X19" s="1444"/>
      <c r="Y19" s="1444"/>
      <c r="Z19" s="1444"/>
      <c r="AA19" s="1444"/>
      <c r="AB19" s="1444"/>
      <c r="AC19" s="1444"/>
      <c r="AD19" s="1444"/>
      <c r="AE19" s="1444"/>
      <c r="AF19" s="1444"/>
      <c r="AG19" s="1444"/>
      <c r="AH19" s="1445"/>
    </row>
    <row r="21" spans="1:39" s="8" customFormat="1">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58"/>
      <c r="AC21" s="158"/>
      <c r="AD21" s="158"/>
      <c r="AE21" s="158"/>
      <c r="AF21" s="158"/>
      <c r="AG21" s="158"/>
      <c r="AH21" s="158"/>
      <c r="AI21" s="158"/>
    </row>
    <row r="22" spans="1:39">
      <c r="A22" s="157" t="s">
        <v>475</v>
      </c>
    </row>
    <row r="23" spans="1:39" ht="18" customHeight="1">
      <c r="A23" s="157"/>
      <c r="B23" s="1252" t="s">
        <v>477</v>
      </c>
      <c r="C23" s="1252"/>
      <c r="D23" s="1252"/>
      <c r="E23" s="1252"/>
      <c r="F23" s="1252"/>
      <c r="G23" s="1459"/>
      <c r="H23" s="1459"/>
      <c r="I23" s="1459"/>
      <c r="J23" s="1459"/>
      <c r="K23" s="1459"/>
      <c r="L23" s="1459"/>
      <c r="M23" s="1459"/>
      <c r="N23" s="1459"/>
      <c r="O23" s="1459"/>
      <c r="P23" s="1459"/>
      <c r="Q23" s="1459"/>
      <c r="R23" s="1459"/>
      <c r="S23" s="1459"/>
      <c r="T23" s="1459"/>
      <c r="U23" s="1459"/>
      <c r="V23" s="1459"/>
      <c r="W23" s="1459"/>
      <c r="X23" s="1459"/>
      <c r="Y23" s="1459"/>
      <c r="Z23" s="1459"/>
      <c r="AA23" s="1459"/>
      <c r="AB23" s="1459"/>
      <c r="AC23" s="1459"/>
      <c r="AD23" s="1459"/>
      <c r="AE23" s="1459"/>
      <c r="AF23" s="1459"/>
      <c r="AG23" s="1459"/>
      <c r="AH23" s="1459"/>
    </row>
    <row r="24" spans="1:39" ht="18" customHeight="1">
      <c r="A24" s="157"/>
      <c r="B24" s="1252" t="s">
        <v>476</v>
      </c>
      <c r="C24" s="1252"/>
      <c r="D24" s="1252"/>
      <c r="E24" s="1252"/>
      <c r="F24" s="1252"/>
      <c r="G24" s="1263" t="s">
        <v>474</v>
      </c>
      <c r="H24" s="1263"/>
      <c r="I24" s="1460"/>
      <c r="J24" s="1460"/>
      <c r="K24" s="1460"/>
      <c r="L24" s="1460"/>
      <c r="M24" s="1460"/>
      <c r="N24" s="1460"/>
      <c r="O24" s="1460"/>
      <c r="P24" s="1460"/>
      <c r="Q24" s="1460"/>
      <c r="R24" s="1460"/>
      <c r="S24" s="1460"/>
      <c r="T24" s="1460"/>
      <c r="U24" s="1263" t="s">
        <v>455</v>
      </c>
      <c r="V24" s="1263"/>
      <c r="W24" s="1460"/>
      <c r="X24" s="1460"/>
      <c r="Y24" s="1460"/>
      <c r="Z24" s="1460"/>
      <c r="AA24" s="1460"/>
      <c r="AB24" s="1460"/>
      <c r="AC24" s="1460"/>
      <c r="AD24" s="1460"/>
      <c r="AE24" s="1460"/>
      <c r="AF24" s="1460"/>
      <c r="AG24" s="1460"/>
      <c r="AH24" s="1460"/>
    </row>
    <row r="25" spans="1:39">
      <c r="A25" s="157"/>
    </row>
    <row r="26" spans="1:39">
      <c r="A26" s="157" t="s">
        <v>482</v>
      </c>
    </row>
    <row r="27" spans="1:39" ht="20.100000000000001" customHeight="1">
      <c r="B27" s="1415" t="s">
        <v>151</v>
      </c>
      <c r="C27" s="1416"/>
      <c r="D27" s="1416"/>
      <c r="E27" s="1416"/>
      <c r="F27" s="1416"/>
      <c r="G27" s="1416"/>
      <c r="H27" s="1417"/>
      <c r="I27" s="1463" t="s">
        <v>719</v>
      </c>
      <c r="J27" s="1435"/>
      <c r="K27" s="1435"/>
      <c r="L27" s="1435"/>
      <c r="M27" s="1435"/>
      <c r="N27" s="1435"/>
      <c r="O27" s="167" t="s">
        <v>478</v>
      </c>
      <c r="P27" s="1450"/>
      <c r="Q27" s="1450"/>
      <c r="R27" s="1450"/>
      <c r="S27" s="1450"/>
      <c r="T27" s="1450"/>
      <c r="U27" s="1450"/>
      <c r="V27" s="1450"/>
      <c r="W27" s="1450"/>
      <c r="X27" s="1450"/>
      <c r="Y27" s="1450"/>
      <c r="Z27" s="1450"/>
      <c r="AA27" s="1450"/>
      <c r="AB27" s="1450"/>
      <c r="AC27" s="1450"/>
      <c r="AD27" s="1450"/>
      <c r="AE27" s="1450"/>
      <c r="AF27" s="1450"/>
      <c r="AG27" s="1450"/>
      <c r="AH27" s="168" t="s">
        <v>479</v>
      </c>
    </row>
    <row r="28" spans="1:39">
      <c r="B28" s="1218" t="s">
        <v>152</v>
      </c>
      <c r="C28" s="1219"/>
      <c r="D28" s="1219"/>
      <c r="E28" s="1219"/>
      <c r="F28" s="1219"/>
      <c r="G28" s="1219"/>
      <c r="H28" s="1220"/>
      <c r="I28" s="1230"/>
      <c r="J28" s="1230"/>
      <c r="K28" s="1230"/>
      <c r="L28" s="1230"/>
      <c r="M28" s="1230"/>
      <c r="N28" s="1230"/>
      <c r="O28" s="1230"/>
      <c r="P28" s="1230"/>
      <c r="Q28" s="1230"/>
      <c r="R28" s="1230"/>
      <c r="S28" s="1230"/>
      <c r="T28" s="1230"/>
      <c r="U28" s="1230"/>
      <c r="V28" s="1230"/>
      <c r="W28" s="1230"/>
      <c r="X28" s="1230"/>
      <c r="Y28" s="1230"/>
      <c r="Z28" s="1230"/>
      <c r="AA28" s="1230"/>
      <c r="AB28" s="1230"/>
      <c r="AC28" s="1230"/>
      <c r="AD28" s="1230"/>
      <c r="AE28" s="1230"/>
      <c r="AF28" s="1230"/>
      <c r="AG28" s="1230"/>
      <c r="AH28" s="1461"/>
    </row>
    <row r="29" spans="1:39">
      <c r="B29" s="1221"/>
      <c r="C29" s="1222"/>
      <c r="D29" s="1222"/>
      <c r="E29" s="1222"/>
      <c r="F29" s="1222"/>
      <c r="G29" s="1222"/>
      <c r="H29" s="1223"/>
      <c r="I29" s="1305"/>
      <c r="J29" s="1305"/>
      <c r="K29" s="1305"/>
      <c r="L29" s="1305"/>
      <c r="M29" s="1305"/>
      <c r="N29" s="1305"/>
      <c r="O29" s="1305"/>
      <c r="P29" s="1305"/>
      <c r="Q29" s="1305"/>
      <c r="R29" s="1305"/>
      <c r="S29" s="1305"/>
      <c r="T29" s="1305"/>
      <c r="U29" s="1305"/>
      <c r="V29" s="1305"/>
      <c r="W29" s="1305"/>
      <c r="X29" s="1305"/>
      <c r="Y29" s="1305"/>
      <c r="Z29" s="1305"/>
      <c r="AA29" s="1305"/>
      <c r="AB29" s="1305"/>
      <c r="AC29" s="1305"/>
      <c r="AD29" s="1305"/>
      <c r="AE29" s="1305"/>
      <c r="AF29" s="1305"/>
      <c r="AG29" s="1305"/>
      <c r="AH29" s="1462"/>
    </row>
    <row r="30" spans="1:39" ht="20.100000000000001" customHeight="1">
      <c r="B30" s="1421" t="s">
        <v>153</v>
      </c>
      <c r="C30" s="1422"/>
      <c r="D30" s="1422"/>
      <c r="E30" s="1422"/>
      <c r="F30" s="1422"/>
      <c r="G30" s="1422"/>
      <c r="H30" s="1423"/>
      <c r="I30" s="1419"/>
      <c r="J30" s="1419"/>
      <c r="K30" s="1419"/>
      <c r="L30" s="82" t="s">
        <v>62</v>
      </c>
      <c r="M30" s="1420"/>
      <c r="N30" s="1420"/>
      <c r="O30" s="1420"/>
      <c r="P30" s="1420"/>
      <c r="Q30" s="1420"/>
      <c r="R30" s="1420"/>
      <c r="S30" s="1420"/>
      <c r="T30" s="1420"/>
      <c r="U30" s="1420"/>
      <c r="V30" s="1420"/>
      <c r="W30" s="1420"/>
      <c r="X30" s="1420"/>
      <c r="Y30" s="1420"/>
      <c r="Z30" s="1420"/>
      <c r="AA30" s="1420"/>
      <c r="AB30" s="1420"/>
      <c r="AC30" s="1420"/>
      <c r="AD30" s="1420"/>
      <c r="AE30" s="1420"/>
      <c r="AF30" s="1420"/>
      <c r="AG30" s="1420"/>
      <c r="AH30" s="169" t="s">
        <v>63</v>
      </c>
    </row>
    <row r="31" spans="1:39" ht="20.100000000000001" customHeight="1">
      <c r="B31" s="1415" t="s">
        <v>155</v>
      </c>
      <c r="C31" s="1416"/>
      <c r="D31" s="1416"/>
      <c r="E31" s="1416"/>
      <c r="F31" s="1416"/>
      <c r="G31" s="1416"/>
      <c r="H31" s="1416"/>
      <c r="I31" s="1447"/>
      <c r="J31" s="1448"/>
      <c r="K31" s="1448"/>
      <c r="L31" s="1448"/>
      <c r="M31" s="1448"/>
      <c r="N31" s="1448"/>
      <c r="O31" s="1448"/>
      <c r="P31" s="1448"/>
      <c r="Q31" s="1448"/>
      <c r="R31" s="1448"/>
      <c r="S31" s="1448"/>
      <c r="T31" s="1448"/>
      <c r="U31" s="1448"/>
      <c r="V31" s="1448"/>
      <c r="W31" s="1448"/>
      <c r="X31" s="1448"/>
      <c r="Y31" s="1448"/>
      <c r="Z31" s="1448"/>
      <c r="AA31" s="1448"/>
      <c r="AB31" s="1448"/>
      <c r="AC31" s="1448"/>
      <c r="AD31" s="1448"/>
      <c r="AE31" s="1448"/>
      <c r="AF31" s="1448"/>
      <c r="AG31" s="1448"/>
      <c r="AH31" s="1449"/>
    </row>
    <row r="32" spans="1:39" ht="20.100000000000001" customHeight="1">
      <c r="B32" s="1415" t="s">
        <v>763</v>
      </c>
      <c r="C32" s="1416"/>
      <c r="D32" s="1416"/>
      <c r="E32" s="1416"/>
      <c r="F32" s="1416"/>
      <c r="G32" s="1416"/>
      <c r="H32" s="1416"/>
      <c r="I32" s="1416"/>
      <c r="J32" s="1416"/>
      <c r="K32" s="1416"/>
      <c r="L32" s="1416"/>
      <c r="M32" s="1416"/>
      <c r="N32" s="1416"/>
      <c r="O32" s="1416"/>
      <c r="P32" s="1416"/>
      <c r="Q32" s="1416"/>
      <c r="R32" s="1416"/>
      <c r="S32" s="1416"/>
      <c r="T32" s="1416"/>
      <c r="U32" s="1416"/>
      <c r="V32" s="1416"/>
      <c r="W32" s="1416"/>
      <c r="X32" s="1416"/>
      <c r="Y32" s="1417"/>
      <c r="Z32" s="1424" t="s">
        <v>764</v>
      </c>
      <c r="AA32" s="1424"/>
      <c r="AB32" s="1424"/>
      <c r="AC32" s="1424"/>
      <c r="AD32" s="1424"/>
      <c r="AE32" s="1424"/>
      <c r="AF32" s="1424"/>
      <c r="AG32" s="1424"/>
      <c r="AH32" s="1425"/>
    </row>
    <row r="33" spans="1:35" ht="20.100000000000001" customHeight="1">
      <c r="B33" s="1426" t="s">
        <v>765</v>
      </c>
      <c r="C33" s="1427"/>
      <c r="D33" s="1427"/>
      <c r="E33" s="1427"/>
      <c r="F33" s="1427"/>
      <c r="G33" s="1427"/>
      <c r="H33" s="1427"/>
      <c r="I33" s="1427"/>
      <c r="J33" s="1427"/>
      <c r="K33" s="1427"/>
      <c r="L33" s="1427"/>
      <c r="M33" s="1427"/>
      <c r="N33" s="1427"/>
      <c r="O33" s="1427"/>
      <c r="P33" s="1427"/>
      <c r="Q33" s="1427"/>
      <c r="R33" s="1427"/>
      <c r="S33" s="1427"/>
      <c r="T33" s="1427"/>
      <c r="U33" s="1427"/>
      <c r="V33" s="1427"/>
      <c r="W33" s="1427"/>
      <c r="X33" s="1427"/>
      <c r="Y33" s="1427"/>
      <c r="Z33" s="1427"/>
      <c r="AA33" s="1427"/>
      <c r="AB33" s="1427"/>
      <c r="AC33" s="1427"/>
      <c r="AD33" s="1427"/>
      <c r="AE33" s="1427"/>
      <c r="AF33" s="1427"/>
      <c r="AG33" s="1427"/>
      <c r="AH33" s="1428"/>
    </row>
    <row r="34" spans="1:35" ht="20.100000000000001" customHeight="1">
      <c r="B34" s="1415" t="s">
        <v>766</v>
      </c>
      <c r="C34" s="1416"/>
      <c r="D34" s="1416"/>
      <c r="E34" s="1416"/>
      <c r="F34" s="1416"/>
      <c r="G34" s="1416"/>
      <c r="H34" s="1416"/>
      <c r="I34" s="1416"/>
      <c r="J34" s="1416"/>
      <c r="K34" s="1416"/>
      <c r="L34" s="1416"/>
      <c r="M34" s="1416"/>
      <c r="N34" s="1416"/>
      <c r="O34" s="1416"/>
      <c r="P34" s="1416"/>
      <c r="Q34" s="1416"/>
      <c r="R34" s="1416"/>
      <c r="S34" s="1417"/>
      <c r="T34" s="1424" t="s">
        <v>767</v>
      </c>
      <c r="U34" s="1424"/>
      <c r="V34" s="1424"/>
      <c r="W34" s="1424"/>
      <c r="X34" s="1424"/>
      <c r="Y34" s="1424"/>
      <c r="Z34" s="1424"/>
      <c r="AA34" s="1424"/>
      <c r="AB34" s="1424"/>
      <c r="AC34" s="1424"/>
      <c r="AD34" s="1424"/>
      <c r="AE34" s="1424"/>
      <c r="AF34" s="1424"/>
      <c r="AG34" s="1424"/>
      <c r="AH34" s="1425"/>
    </row>
    <row r="35" spans="1:35" ht="20.100000000000001" customHeight="1">
      <c r="B35" s="1415" t="s">
        <v>156</v>
      </c>
      <c r="C35" s="1416"/>
      <c r="D35" s="1416"/>
      <c r="E35" s="1416"/>
      <c r="F35" s="1416"/>
      <c r="G35" s="1416"/>
      <c r="H35" s="1416"/>
      <c r="I35" s="1416"/>
      <c r="J35" s="1416"/>
      <c r="K35" s="1416"/>
      <c r="L35" s="1416"/>
      <c r="M35" s="1416"/>
      <c r="N35" s="1417"/>
      <c r="O35" s="370"/>
      <c r="P35" s="371"/>
      <c r="Q35" s="371"/>
      <c r="R35" s="371"/>
      <c r="S35" s="371"/>
      <c r="T35" s="371"/>
      <c r="U35" s="371"/>
      <c r="V35" s="371"/>
      <c r="W35" s="371"/>
      <c r="X35" s="371"/>
      <c r="Y35" s="371"/>
      <c r="Z35" s="371"/>
      <c r="AA35" s="371"/>
      <c r="AB35" s="371"/>
      <c r="AC35" s="371"/>
      <c r="AD35" s="371"/>
      <c r="AE35" s="371"/>
      <c r="AF35" s="371"/>
      <c r="AG35" s="371"/>
      <c r="AH35" s="372"/>
    </row>
    <row r="36" spans="1:35" ht="20.100000000000001" customHeight="1">
      <c r="B36" s="1359" t="s">
        <v>947</v>
      </c>
      <c r="C36" s="1430"/>
      <c r="D36" s="1430"/>
      <c r="E36" s="1430"/>
      <c r="F36" s="1430"/>
      <c r="G36" s="1430"/>
      <c r="H36" s="1430"/>
      <c r="I36" s="1430"/>
      <c r="J36" s="1430"/>
      <c r="K36" s="1430"/>
      <c r="L36" s="1430"/>
      <c r="M36" s="1430"/>
      <c r="N36" s="1360"/>
      <c r="O36" s="1431"/>
      <c r="P36" s="1424"/>
      <c r="Q36" s="1424"/>
      <c r="R36" s="1424"/>
      <c r="S36" s="1424"/>
      <c r="T36" s="1424"/>
      <c r="U36" s="1451" t="s">
        <v>480</v>
      </c>
      <c r="V36" s="1452"/>
      <c r="W36" s="167" t="s">
        <v>478</v>
      </c>
      <c r="X36" s="1429"/>
      <c r="Y36" s="1429"/>
      <c r="Z36" s="1429"/>
      <c r="AA36" s="1429"/>
      <c r="AB36" s="1429"/>
      <c r="AC36" s="1429"/>
      <c r="AD36" s="1429"/>
      <c r="AE36" s="1429"/>
      <c r="AF36" s="1429"/>
      <c r="AG36" s="1429"/>
      <c r="AH36" s="168" t="s">
        <v>481</v>
      </c>
    </row>
    <row r="37" spans="1:35" ht="20.100000000000001" customHeight="1">
      <c r="B37" s="1359" t="s">
        <v>768</v>
      </c>
      <c r="C37" s="1430"/>
      <c r="D37" s="1430"/>
      <c r="E37" s="1430"/>
      <c r="F37" s="1430"/>
      <c r="G37" s="1430"/>
      <c r="H37" s="1430"/>
      <c r="I37" s="1430"/>
      <c r="J37" s="1430"/>
      <c r="K37" s="1430"/>
      <c r="L37" s="1430"/>
      <c r="M37" s="1430"/>
      <c r="N37" s="1360"/>
      <c r="O37" s="1431"/>
      <c r="P37" s="1424"/>
      <c r="Q37" s="1424"/>
      <c r="R37" s="1424"/>
      <c r="S37" s="1424"/>
      <c r="T37" s="1424"/>
      <c r="U37" s="1424"/>
      <c r="V37" s="1424"/>
      <c r="W37" s="1424"/>
      <c r="X37" s="1424"/>
      <c r="Y37" s="1424"/>
      <c r="Z37" s="1424"/>
      <c r="AA37" s="1424"/>
      <c r="AB37" s="1424"/>
      <c r="AC37" s="1424"/>
      <c r="AD37" s="1424"/>
      <c r="AE37" s="1424"/>
      <c r="AF37" s="1424"/>
      <c r="AG37" s="1424"/>
      <c r="AH37" s="1425"/>
    </row>
    <row r="38" spans="1:35" ht="31.15" customHeight="1">
      <c r="B38" s="1446" t="s">
        <v>769</v>
      </c>
      <c r="C38" s="1446"/>
      <c r="D38" s="1446"/>
      <c r="E38" s="1446"/>
      <c r="F38" s="1446"/>
      <c r="G38" s="1446"/>
      <c r="H38" s="1446"/>
      <c r="I38" s="1446"/>
      <c r="J38" s="1446"/>
      <c r="K38" s="1446"/>
      <c r="L38" s="1446"/>
      <c r="M38" s="1446"/>
      <c r="N38" s="1446"/>
      <c r="O38" s="1446"/>
      <c r="P38" s="1446"/>
      <c r="Q38" s="1446"/>
      <c r="R38" s="1446"/>
      <c r="S38" s="1446"/>
      <c r="T38" s="1446"/>
      <c r="U38" s="1446"/>
      <c r="V38" s="1446"/>
      <c r="W38" s="1446"/>
      <c r="X38" s="1446"/>
      <c r="Y38" s="1446"/>
      <c r="Z38" s="1446"/>
      <c r="AA38" s="1446"/>
      <c r="AB38" s="1446"/>
      <c r="AC38" s="1446"/>
      <c r="AD38" s="1446"/>
      <c r="AE38" s="1446"/>
      <c r="AF38" s="1446"/>
      <c r="AG38" s="1446"/>
      <c r="AH38" s="1446"/>
      <c r="AI38" s="1446"/>
    </row>
    <row r="40" spans="1:35">
      <c r="A40" s="157" t="s">
        <v>483</v>
      </c>
    </row>
    <row r="41" spans="1:35">
      <c r="B41" s="1263" t="s">
        <v>157</v>
      </c>
      <c r="C41" s="1263"/>
      <c r="D41" s="1263"/>
      <c r="E41" s="1263"/>
      <c r="F41" s="1263"/>
      <c r="G41" s="1263"/>
      <c r="H41" s="1263"/>
      <c r="I41" s="1263" t="s">
        <v>158</v>
      </c>
      <c r="J41" s="1263"/>
      <c r="K41" s="1263"/>
      <c r="L41" s="1263"/>
      <c r="M41" s="1263"/>
      <c r="N41" s="1263"/>
      <c r="O41" s="1263"/>
      <c r="P41" s="1263"/>
      <c r="Q41" s="1263"/>
      <c r="R41" s="1263"/>
      <c r="S41" s="1263"/>
      <c r="T41" s="1263"/>
      <c r="U41" s="1263"/>
      <c r="V41" s="1263"/>
      <c r="W41" s="1263"/>
      <c r="X41" s="1263"/>
      <c r="Y41" s="1263"/>
      <c r="Z41" s="1263"/>
      <c r="AA41" s="1263"/>
      <c r="AB41" s="1263"/>
      <c r="AC41" s="1263"/>
      <c r="AD41" s="1263"/>
      <c r="AE41" s="1263"/>
      <c r="AF41" s="1263"/>
      <c r="AG41" s="1263"/>
      <c r="AH41" s="1263"/>
    </row>
    <row r="42" spans="1:35" ht="64.5" customHeight="1">
      <c r="B42" s="1464" t="s">
        <v>770</v>
      </c>
      <c r="C42" s="1465"/>
      <c r="D42" s="1465"/>
      <c r="E42" s="1465"/>
      <c r="F42" s="1465"/>
      <c r="G42" s="1465"/>
      <c r="H42" s="1465"/>
      <c r="I42" s="1418" t="s">
        <v>771</v>
      </c>
      <c r="J42" s="1418"/>
      <c r="K42" s="1418"/>
      <c r="L42" s="1418"/>
      <c r="M42" s="1418"/>
      <c r="N42" s="1418"/>
      <c r="O42" s="1418"/>
      <c r="P42" s="1418"/>
      <c r="Q42" s="1418"/>
      <c r="R42" s="1418"/>
      <c r="S42" s="1418"/>
      <c r="T42" s="1418"/>
      <c r="U42" s="1418"/>
      <c r="V42" s="1418"/>
      <c r="W42" s="1418"/>
      <c r="X42" s="1418"/>
      <c r="Y42" s="1418"/>
      <c r="Z42" s="1418"/>
      <c r="AA42" s="1418"/>
      <c r="AB42" s="1418"/>
      <c r="AC42" s="1418"/>
      <c r="AD42" s="1418"/>
      <c r="AE42" s="1418"/>
      <c r="AF42" s="1418"/>
      <c r="AG42" s="1418"/>
      <c r="AH42" s="1418"/>
    </row>
    <row r="43" spans="1:35">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row>
    <row r="44" spans="1:35">
      <c r="A44" s="157" t="s">
        <v>484</v>
      </c>
    </row>
    <row r="45" spans="1:35">
      <c r="B45" s="1406" t="s">
        <v>851</v>
      </c>
      <c r="C45" s="1407"/>
      <c r="D45" s="1407"/>
      <c r="E45" s="1407"/>
      <c r="F45" s="1407"/>
      <c r="G45" s="1407"/>
      <c r="H45" s="1407"/>
      <c r="I45" s="1407"/>
      <c r="J45" s="1407"/>
      <c r="K45" s="1407"/>
      <c r="L45" s="1407"/>
      <c r="M45" s="1407"/>
      <c r="N45" s="1407"/>
      <c r="O45" s="1407"/>
      <c r="P45" s="1407"/>
      <c r="Q45" s="1407"/>
      <c r="R45" s="1407"/>
      <c r="S45" s="1407"/>
      <c r="T45" s="1407"/>
      <c r="U45" s="1407"/>
      <c r="V45" s="1407"/>
      <c r="W45" s="1407"/>
      <c r="X45" s="1407"/>
      <c r="Y45" s="1407"/>
      <c r="Z45" s="1407"/>
      <c r="AA45" s="1407"/>
      <c r="AB45" s="1407"/>
      <c r="AC45" s="1407"/>
      <c r="AD45" s="1407"/>
      <c r="AE45" s="1407"/>
      <c r="AF45" s="1407"/>
      <c r="AG45" s="1407"/>
      <c r="AH45" s="1408"/>
    </row>
    <row r="46" spans="1:35">
      <c r="B46" s="1409"/>
      <c r="C46" s="1410"/>
      <c r="D46" s="1410"/>
      <c r="E46" s="1410"/>
      <c r="F46" s="1410"/>
      <c r="G46" s="1410"/>
      <c r="H46" s="1410"/>
      <c r="I46" s="1410"/>
      <c r="J46" s="1410"/>
      <c r="K46" s="1410"/>
      <c r="L46" s="1410"/>
      <c r="M46" s="1410"/>
      <c r="N46" s="1410"/>
      <c r="O46" s="1410"/>
      <c r="P46" s="1410"/>
      <c r="Q46" s="1410"/>
      <c r="R46" s="1410"/>
      <c r="S46" s="1410"/>
      <c r="T46" s="1410"/>
      <c r="U46" s="1410"/>
      <c r="V46" s="1410"/>
      <c r="W46" s="1410"/>
      <c r="X46" s="1410"/>
      <c r="Y46" s="1410"/>
      <c r="Z46" s="1410"/>
      <c r="AA46" s="1410"/>
      <c r="AB46" s="1410"/>
      <c r="AC46" s="1410"/>
      <c r="AD46" s="1410"/>
      <c r="AE46" s="1410"/>
      <c r="AF46" s="1410"/>
      <c r="AG46" s="1410"/>
      <c r="AH46" s="1411"/>
    </row>
    <row r="47" spans="1:35">
      <c r="B47" s="1409"/>
      <c r="C47" s="1410"/>
      <c r="D47" s="1410"/>
      <c r="E47" s="1410"/>
      <c r="F47" s="1410"/>
      <c r="G47" s="1410"/>
      <c r="H47" s="1410"/>
      <c r="I47" s="1410"/>
      <c r="J47" s="1410"/>
      <c r="K47" s="1410"/>
      <c r="L47" s="1410"/>
      <c r="M47" s="1410"/>
      <c r="N47" s="1410"/>
      <c r="O47" s="1410"/>
      <c r="P47" s="1410"/>
      <c r="Q47" s="1410"/>
      <c r="R47" s="1410"/>
      <c r="S47" s="1410"/>
      <c r="T47" s="1410"/>
      <c r="U47" s="1410"/>
      <c r="V47" s="1410"/>
      <c r="W47" s="1410"/>
      <c r="X47" s="1410"/>
      <c r="Y47" s="1410"/>
      <c r="Z47" s="1410"/>
      <c r="AA47" s="1410"/>
      <c r="AB47" s="1410"/>
      <c r="AC47" s="1410"/>
      <c r="AD47" s="1410"/>
      <c r="AE47" s="1410"/>
      <c r="AF47" s="1410"/>
      <c r="AG47" s="1410"/>
      <c r="AH47" s="1411"/>
    </row>
    <row r="48" spans="1:35">
      <c r="B48" s="1412"/>
      <c r="C48" s="1413"/>
      <c r="D48" s="1413"/>
      <c r="E48" s="1413"/>
      <c r="F48" s="1413"/>
      <c r="G48" s="1413"/>
      <c r="H48" s="1413"/>
      <c r="I48" s="1413"/>
      <c r="J48" s="1413"/>
      <c r="K48" s="1413"/>
      <c r="L48" s="1413"/>
      <c r="M48" s="1413"/>
      <c r="N48" s="1413"/>
      <c r="O48" s="1413"/>
      <c r="P48" s="1413"/>
      <c r="Q48" s="1413"/>
      <c r="R48" s="1413"/>
      <c r="S48" s="1413"/>
      <c r="T48" s="1413"/>
      <c r="U48" s="1413"/>
      <c r="V48" s="1413"/>
      <c r="W48" s="1413"/>
      <c r="X48" s="1413"/>
      <c r="Y48" s="1413"/>
      <c r="Z48" s="1413"/>
      <c r="AA48" s="1413"/>
      <c r="AB48" s="1413"/>
      <c r="AC48" s="1413"/>
      <c r="AD48" s="1413"/>
      <c r="AE48" s="1413"/>
      <c r="AF48" s="1413"/>
      <c r="AG48" s="1413"/>
      <c r="AH48" s="1414"/>
    </row>
    <row r="50" spans="1:35" ht="14.25" thickBot="1"/>
    <row r="51" spans="1:35" ht="15" customHeight="1">
      <c r="A51" s="1453" t="s">
        <v>718</v>
      </c>
      <c r="B51" s="1454"/>
      <c r="C51" s="1454"/>
      <c r="D51" s="1454"/>
      <c r="E51" s="1454"/>
      <c r="F51" s="1454"/>
      <c r="G51" s="1454"/>
      <c r="H51" s="1454"/>
      <c r="I51" s="1454"/>
      <c r="J51" s="1454"/>
      <c r="K51" s="1454"/>
      <c r="L51" s="1454"/>
      <c r="M51" s="1454"/>
      <c r="N51" s="1454"/>
      <c r="O51" s="1454"/>
      <c r="P51" s="1454"/>
      <c r="Q51" s="1454"/>
      <c r="R51" s="1454"/>
      <c r="S51" s="1454"/>
      <c r="T51" s="1454"/>
      <c r="U51" s="1454"/>
      <c r="V51" s="1454"/>
      <c r="W51" s="1454"/>
      <c r="X51" s="1454"/>
      <c r="Y51" s="1454"/>
      <c r="Z51" s="1454"/>
      <c r="AA51" s="1454"/>
      <c r="AB51" s="1454"/>
      <c r="AC51" s="1454"/>
      <c r="AD51" s="1454"/>
      <c r="AE51" s="1454"/>
      <c r="AF51" s="1454"/>
      <c r="AG51" s="1454"/>
      <c r="AH51" s="1454"/>
      <c r="AI51" s="1455"/>
    </row>
    <row r="52" spans="1:35" ht="15" customHeight="1" thickBot="1">
      <c r="A52" s="1456"/>
      <c r="B52" s="1457"/>
      <c r="C52" s="1457"/>
      <c r="D52" s="1457"/>
      <c r="E52" s="1457"/>
      <c r="F52" s="1457"/>
      <c r="G52" s="1457"/>
      <c r="H52" s="1457"/>
      <c r="I52" s="1457"/>
      <c r="J52" s="1457"/>
      <c r="K52" s="1457"/>
      <c r="L52" s="1457"/>
      <c r="M52" s="1457"/>
      <c r="N52" s="1457"/>
      <c r="O52" s="1457"/>
      <c r="P52" s="1457"/>
      <c r="Q52" s="1457"/>
      <c r="R52" s="1457"/>
      <c r="S52" s="1457"/>
      <c r="T52" s="1457"/>
      <c r="U52" s="1457"/>
      <c r="V52" s="1457"/>
      <c r="W52" s="1457"/>
      <c r="X52" s="1457"/>
      <c r="Y52" s="1457"/>
      <c r="Z52" s="1457"/>
      <c r="AA52" s="1457"/>
      <c r="AB52" s="1457"/>
      <c r="AC52" s="1457"/>
      <c r="AD52" s="1457"/>
      <c r="AE52" s="1457"/>
      <c r="AF52" s="1457"/>
      <c r="AG52" s="1457"/>
      <c r="AH52" s="1457"/>
      <c r="AI52" s="1458"/>
    </row>
  </sheetData>
  <mergeCells count="56">
    <mergeCell ref="A51:AI52"/>
    <mergeCell ref="B23:F23"/>
    <mergeCell ref="G23:AH23"/>
    <mergeCell ref="B24:F24"/>
    <mergeCell ref="G24:H24"/>
    <mergeCell ref="I24:T24"/>
    <mergeCell ref="U24:V24"/>
    <mergeCell ref="W24:AH24"/>
    <mergeCell ref="B28:H29"/>
    <mergeCell ref="I28:AH29"/>
    <mergeCell ref="B27:H27"/>
    <mergeCell ref="I27:N27"/>
    <mergeCell ref="B42:H42"/>
    <mergeCell ref="B36:N36"/>
    <mergeCell ref="O36:T36"/>
    <mergeCell ref="B34:S34"/>
    <mergeCell ref="B19:F19"/>
    <mergeCell ref="G19:AH19"/>
    <mergeCell ref="B38:AI38"/>
    <mergeCell ref="I31:AH31"/>
    <mergeCell ref="P27:AG27"/>
    <mergeCell ref="U36:V36"/>
    <mergeCell ref="AK3:AL5"/>
    <mergeCell ref="AK7:AL9"/>
    <mergeCell ref="A1:AI3"/>
    <mergeCell ref="C8:AH9"/>
    <mergeCell ref="C10:AH11"/>
    <mergeCell ref="U5:X5"/>
    <mergeCell ref="Y5:AA5"/>
    <mergeCell ref="AC5:AD5"/>
    <mergeCell ref="AF5:AG5"/>
    <mergeCell ref="C6:AH7"/>
    <mergeCell ref="C12:AH12"/>
    <mergeCell ref="B18:F18"/>
    <mergeCell ref="G16:AH17"/>
    <mergeCell ref="G18:M18"/>
    <mergeCell ref="N18:O18"/>
    <mergeCell ref="P18:V18"/>
    <mergeCell ref="B16:F17"/>
    <mergeCell ref="W18:AH18"/>
    <mergeCell ref="B45:AH48"/>
    <mergeCell ref="B35:N35"/>
    <mergeCell ref="I42:AH42"/>
    <mergeCell ref="I30:K30"/>
    <mergeCell ref="M30:AG30"/>
    <mergeCell ref="B30:H30"/>
    <mergeCell ref="B32:Y32"/>
    <mergeCell ref="Z32:AH32"/>
    <mergeCell ref="B33:AH33"/>
    <mergeCell ref="B41:H41"/>
    <mergeCell ref="X36:AG36"/>
    <mergeCell ref="B31:H31"/>
    <mergeCell ref="I41:AH41"/>
    <mergeCell ref="T34:AH34"/>
    <mergeCell ref="B37:N37"/>
    <mergeCell ref="O37:AH37"/>
  </mergeCells>
  <phoneticPr fontId="3"/>
  <hyperlinks>
    <hyperlink ref="AK3:AL5" location="目次!B18" display="目次へ" xr:uid="{00000000-0004-0000-0800-000000000000}"/>
    <hyperlink ref="AK7:AL9" location="①【2ヵ月前】利用申込書!A1" display="利用申込書へ" xr:uid="{00000000-0004-0000-0800-000001000000}"/>
  </hyperlinks>
  <pageMargins left="0.51181102362204722" right="0.51181102362204722" top="0.55118110236220474" bottom="0.55118110236220474"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23</xdr:col>
                    <xdr:colOff>38100</xdr:colOff>
                    <xdr:row>0</xdr:row>
                    <xdr:rowOff>104775</xdr:rowOff>
                  </from>
                  <to>
                    <xdr:col>28</xdr:col>
                    <xdr:colOff>19050</xdr:colOff>
                    <xdr:row>1</xdr:row>
                    <xdr:rowOff>76200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23</xdr:col>
                    <xdr:colOff>38100</xdr:colOff>
                    <xdr:row>1</xdr:row>
                    <xdr:rowOff>104775</xdr:rowOff>
                  </from>
                  <to>
                    <xdr:col>26</xdr:col>
                    <xdr:colOff>133350</xdr:colOff>
                    <xdr:row>2</xdr:row>
                    <xdr:rowOff>95250</xdr:rowOff>
                  </to>
                </anchor>
              </controlPr>
            </control>
          </mc:Choice>
        </mc:AlternateContent>
        <mc:AlternateContent xmlns:mc="http://schemas.openxmlformats.org/markup-compatibility/2006">
          <mc:Choice Requires="x14">
            <control shapeId="18437" r:id="rId6" name="Check Box 5">
              <controlPr defaultSize="0" autoFill="0" autoLine="0" autoPict="0">
                <anchor moveWithCells="1">
                  <from>
                    <xdr:col>8</xdr:col>
                    <xdr:colOff>19050</xdr:colOff>
                    <xdr:row>29</xdr:row>
                    <xdr:rowOff>47625</xdr:rowOff>
                  </from>
                  <to>
                    <xdr:col>10</xdr:col>
                    <xdr:colOff>180975</xdr:colOff>
                    <xdr:row>29</xdr:row>
                    <xdr:rowOff>200025</xdr:rowOff>
                  </to>
                </anchor>
              </controlPr>
            </control>
          </mc:Choice>
        </mc:AlternateContent>
        <mc:AlternateContent xmlns:mc="http://schemas.openxmlformats.org/markup-compatibility/2006">
          <mc:Choice Requires="x14">
            <control shapeId="18438" r:id="rId7" name="Check Box 6">
              <controlPr defaultSize="0" autoFill="0" autoLine="0" autoPict="0">
                <anchor moveWithCells="1">
                  <from>
                    <xdr:col>26</xdr:col>
                    <xdr:colOff>19050</xdr:colOff>
                    <xdr:row>27</xdr:row>
                    <xdr:rowOff>47625</xdr:rowOff>
                  </from>
                  <to>
                    <xdr:col>29</xdr:col>
                    <xdr:colOff>57150</xdr:colOff>
                    <xdr:row>28</xdr:row>
                    <xdr:rowOff>123825</xdr:rowOff>
                  </to>
                </anchor>
              </controlPr>
            </control>
          </mc:Choice>
        </mc:AlternateContent>
        <mc:AlternateContent xmlns:mc="http://schemas.openxmlformats.org/markup-compatibility/2006">
          <mc:Choice Requires="x14">
            <control shapeId="18439" r:id="rId8" name="Check Box 7">
              <controlPr defaultSize="0" autoFill="0" autoLine="0" autoPict="0">
                <anchor moveWithCells="1">
                  <from>
                    <xdr:col>23</xdr:col>
                    <xdr:colOff>38100</xdr:colOff>
                    <xdr:row>27</xdr:row>
                    <xdr:rowOff>47625</xdr:rowOff>
                  </from>
                  <to>
                    <xdr:col>26</xdr:col>
                    <xdr:colOff>76200</xdr:colOff>
                    <xdr:row>28</xdr:row>
                    <xdr:rowOff>123825</xdr:rowOff>
                  </to>
                </anchor>
              </controlPr>
            </control>
          </mc:Choice>
        </mc:AlternateContent>
        <mc:AlternateContent xmlns:mc="http://schemas.openxmlformats.org/markup-compatibility/2006">
          <mc:Choice Requires="x14">
            <control shapeId="18440" r:id="rId9" name="Check Box 8">
              <controlPr defaultSize="0" autoFill="0" autoLine="0" autoPict="0">
                <anchor moveWithCells="1">
                  <from>
                    <xdr:col>19</xdr:col>
                    <xdr:colOff>95250</xdr:colOff>
                    <xdr:row>27</xdr:row>
                    <xdr:rowOff>47625</xdr:rowOff>
                  </from>
                  <to>
                    <xdr:col>22</xdr:col>
                    <xdr:colOff>133350</xdr:colOff>
                    <xdr:row>28</xdr:row>
                    <xdr:rowOff>123825</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16</xdr:col>
                    <xdr:colOff>123825</xdr:colOff>
                    <xdr:row>27</xdr:row>
                    <xdr:rowOff>47625</xdr:rowOff>
                  </from>
                  <to>
                    <xdr:col>19</xdr:col>
                    <xdr:colOff>161925</xdr:colOff>
                    <xdr:row>28</xdr:row>
                    <xdr:rowOff>123825</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14</xdr:col>
                    <xdr:colOff>0</xdr:colOff>
                    <xdr:row>27</xdr:row>
                    <xdr:rowOff>47625</xdr:rowOff>
                  </from>
                  <to>
                    <xdr:col>17</xdr:col>
                    <xdr:colOff>38100</xdr:colOff>
                    <xdr:row>28</xdr:row>
                    <xdr:rowOff>123825</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11</xdr:col>
                    <xdr:colOff>85725</xdr:colOff>
                    <xdr:row>27</xdr:row>
                    <xdr:rowOff>47625</xdr:rowOff>
                  </from>
                  <to>
                    <xdr:col>14</xdr:col>
                    <xdr:colOff>123825</xdr:colOff>
                    <xdr:row>28</xdr:row>
                    <xdr:rowOff>123825</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8</xdr:col>
                    <xdr:colOff>19050</xdr:colOff>
                    <xdr:row>27</xdr:row>
                    <xdr:rowOff>47625</xdr:rowOff>
                  </from>
                  <to>
                    <xdr:col>11</xdr:col>
                    <xdr:colOff>57150</xdr:colOff>
                    <xdr:row>28</xdr:row>
                    <xdr:rowOff>123825</xdr:rowOff>
                  </to>
                </anchor>
              </controlPr>
            </control>
          </mc:Choice>
        </mc:AlternateContent>
        <mc:AlternateContent xmlns:mc="http://schemas.openxmlformats.org/markup-compatibility/2006">
          <mc:Choice Requires="x14">
            <control shapeId="18446" r:id="rId14" name="Check Box 14">
              <controlPr defaultSize="0" autoFill="0" autoLine="0" autoPict="0">
                <anchor moveWithCells="1">
                  <from>
                    <xdr:col>14</xdr:col>
                    <xdr:colOff>9525</xdr:colOff>
                    <xdr:row>35</xdr:row>
                    <xdr:rowOff>47625</xdr:rowOff>
                  </from>
                  <to>
                    <xdr:col>16</xdr:col>
                    <xdr:colOff>171450</xdr:colOff>
                    <xdr:row>35</xdr:row>
                    <xdr:rowOff>200025</xdr:rowOff>
                  </to>
                </anchor>
              </controlPr>
            </control>
          </mc:Choice>
        </mc:AlternateContent>
        <mc:AlternateContent xmlns:mc="http://schemas.openxmlformats.org/markup-compatibility/2006">
          <mc:Choice Requires="x14">
            <control shapeId="18447" r:id="rId15" name="Check Box 15">
              <controlPr defaultSize="0" autoFill="0" autoLine="0" autoPict="0">
                <anchor moveWithCells="1">
                  <from>
                    <xdr:col>16</xdr:col>
                    <xdr:colOff>114300</xdr:colOff>
                    <xdr:row>35</xdr:row>
                    <xdr:rowOff>47625</xdr:rowOff>
                  </from>
                  <to>
                    <xdr:col>19</xdr:col>
                    <xdr:colOff>76200</xdr:colOff>
                    <xdr:row>35</xdr:row>
                    <xdr:rowOff>200025</xdr:rowOff>
                  </to>
                </anchor>
              </controlPr>
            </control>
          </mc:Choice>
        </mc:AlternateContent>
        <mc:AlternateContent xmlns:mc="http://schemas.openxmlformats.org/markup-compatibility/2006">
          <mc:Choice Requires="x14">
            <control shapeId="18448" r:id="rId16" name="Check Box 16">
              <controlPr defaultSize="0" autoFill="0" autoLine="0" autoPict="0">
                <anchor moveWithCells="1">
                  <from>
                    <xdr:col>28</xdr:col>
                    <xdr:colOff>152400</xdr:colOff>
                    <xdr:row>27</xdr:row>
                    <xdr:rowOff>38100</xdr:rowOff>
                  </from>
                  <to>
                    <xdr:col>31</xdr:col>
                    <xdr:colOff>190500</xdr:colOff>
                    <xdr:row>28</xdr:row>
                    <xdr:rowOff>114300</xdr:rowOff>
                  </to>
                </anchor>
              </controlPr>
            </control>
          </mc:Choice>
        </mc:AlternateContent>
        <mc:AlternateContent xmlns:mc="http://schemas.openxmlformats.org/markup-compatibility/2006">
          <mc:Choice Requires="x14">
            <control shapeId="18449" r:id="rId17" name="Check Box 17">
              <controlPr defaultSize="0" autoFill="0" autoLine="0" autoPict="0">
                <anchor moveWithCells="1">
                  <from>
                    <xdr:col>14</xdr:col>
                    <xdr:colOff>19050</xdr:colOff>
                    <xdr:row>36</xdr:row>
                    <xdr:rowOff>57150</xdr:rowOff>
                  </from>
                  <to>
                    <xdr:col>17</xdr:col>
                    <xdr:colOff>0</xdr:colOff>
                    <xdr:row>36</xdr:row>
                    <xdr:rowOff>209550</xdr:rowOff>
                  </to>
                </anchor>
              </controlPr>
            </control>
          </mc:Choice>
        </mc:AlternateContent>
        <mc:AlternateContent xmlns:mc="http://schemas.openxmlformats.org/markup-compatibility/2006">
          <mc:Choice Requires="x14">
            <control shapeId="18450" r:id="rId18" name="Check Box 18">
              <controlPr defaultSize="0" autoFill="0" autoLine="0" autoPict="0">
                <anchor moveWithCells="1">
                  <from>
                    <xdr:col>16</xdr:col>
                    <xdr:colOff>123825</xdr:colOff>
                    <xdr:row>36</xdr:row>
                    <xdr:rowOff>57150</xdr:rowOff>
                  </from>
                  <to>
                    <xdr:col>19</xdr:col>
                    <xdr:colOff>85725</xdr:colOff>
                    <xdr:row>36</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リスト!$N$3:$N$7</xm:f>
          </x14:formula1>
          <xm:sqref>I27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S34"/>
  <sheetViews>
    <sheetView showGridLines="0" showZeros="0" view="pageBreakPreview" zoomScaleNormal="100" zoomScaleSheetLayoutView="100" workbookViewId="0">
      <selection activeCell="J3" sqref="J3"/>
    </sheetView>
  </sheetViews>
  <sheetFormatPr defaultRowHeight="13.5"/>
  <cols>
    <col min="1" max="2" width="9" style="68"/>
    <col min="3" max="3" width="4.25" style="68" customWidth="1"/>
    <col min="4" max="4" width="7.5" style="68" customWidth="1"/>
    <col min="5" max="5" width="4.25" style="68" customWidth="1"/>
    <col min="6" max="6" width="7.5" style="68" customWidth="1"/>
    <col min="7" max="7" width="4.25" style="68" customWidth="1"/>
    <col min="8" max="8" width="7.5" style="68" customWidth="1"/>
    <col min="9" max="9" width="4.25" style="68" customWidth="1"/>
    <col min="10" max="10" width="7.5" style="68" customWidth="1"/>
    <col min="11" max="11" width="4.25" style="68" customWidth="1"/>
    <col min="12" max="12" width="7.5" style="68" customWidth="1"/>
    <col min="13" max="13" width="4.25" style="68" customWidth="1"/>
    <col min="14" max="14" width="7.5" style="68" customWidth="1"/>
    <col min="15" max="15" width="4.25" style="68" customWidth="1"/>
    <col min="16" max="16" width="7.5" style="68" customWidth="1"/>
    <col min="17" max="17" width="3.625" customWidth="1"/>
  </cols>
  <sheetData>
    <row r="1" spans="1:19">
      <c r="A1" s="1474" t="s">
        <v>215</v>
      </c>
      <c r="B1" s="1474"/>
      <c r="C1" s="1474"/>
      <c r="D1" s="1474"/>
      <c r="E1" s="1474"/>
      <c r="F1" s="1474"/>
      <c r="G1" s="1474"/>
      <c r="H1" s="1474"/>
      <c r="I1" s="1474"/>
      <c r="J1" s="1474"/>
      <c r="K1" s="1474"/>
      <c r="L1" s="1474"/>
      <c r="M1" s="1474"/>
      <c r="N1" s="1474"/>
      <c r="O1" s="1474"/>
      <c r="P1" s="1474"/>
    </row>
    <row r="2" spans="1:19" ht="14.25" thickBot="1">
      <c r="A2" s="1474"/>
      <c r="B2" s="1474"/>
      <c r="C2" s="1474"/>
      <c r="D2" s="1474"/>
      <c r="E2" s="1474"/>
      <c r="F2" s="1474"/>
      <c r="G2" s="1474"/>
      <c r="H2" s="1474"/>
      <c r="I2" s="1474"/>
      <c r="J2" s="1474"/>
      <c r="K2" s="1474"/>
      <c r="L2" s="1474"/>
      <c r="M2" s="1474"/>
      <c r="N2" s="1474"/>
      <c r="O2" s="1474"/>
      <c r="P2" s="1474"/>
    </row>
    <row r="3" spans="1:19" ht="15.75" customHeight="1">
      <c r="H3" s="84" t="s">
        <v>216</v>
      </c>
      <c r="I3" s="336" t="s">
        <v>17</v>
      </c>
      <c r="J3" s="170"/>
      <c r="K3" s="84" t="s">
        <v>9</v>
      </c>
      <c r="L3" s="170"/>
      <c r="M3" s="84" t="s">
        <v>217</v>
      </c>
      <c r="N3" s="170"/>
      <c r="O3" s="84" t="s">
        <v>11</v>
      </c>
      <c r="R3" s="842" t="s">
        <v>664</v>
      </c>
      <c r="S3" s="844"/>
    </row>
    <row r="4" spans="1:19" ht="15.75" customHeight="1" thickBot="1">
      <c r="H4" s="171" t="s">
        <v>218</v>
      </c>
      <c r="I4" s="1475">
        <f>①【2ヵ月前】利用申込書!D25</f>
        <v>0</v>
      </c>
      <c r="J4" s="1475"/>
      <c r="K4" s="1475"/>
      <c r="L4" s="1475"/>
      <c r="M4" s="1475"/>
      <c r="N4" s="1475"/>
      <c r="O4" s="1475"/>
      <c r="R4" s="848"/>
      <c r="S4" s="850"/>
    </row>
    <row r="5" spans="1:19" ht="18" thickBot="1">
      <c r="A5" s="1259" t="s">
        <v>22</v>
      </c>
      <c r="B5" s="1259"/>
      <c r="C5" s="1476">
        <f>①【2ヵ月前】利用申込書!D6</f>
        <v>0</v>
      </c>
      <c r="D5" s="1470"/>
      <c r="E5" s="1470"/>
      <c r="F5" s="1470"/>
      <c r="G5" s="1470"/>
      <c r="H5" s="1470"/>
      <c r="I5" s="1470"/>
      <c r="J5" s="1470"/>
      <c r="K5" s="1470"/>
      <c r="L5" s="1477"/>
      <c r="M5" s="1480" t="s">
        <v>219</v>
      </c>
      <c r="N5" s="1481"/>
      <c r="O5" s="1482"/>
      <c r="P5" s="1483"/>
      <c r="R5" s="314"/>
      <c r="S5" s="314"/>
    </row>
    <row r="6" spans="1:19" ht="17.25">
      <c r="A6" s="1259"/>
      <c r="B6" s="1259"/>
      <c r="C6" s="1478"/>
      <c r="D6" s="1471"/>
      <c r="E6" s="1471"/>
      <c r="F6" s="1471"/>
      <c r="G6" s="1471"/>
      <c r="H6" s="1471"/>
      <c r="I6" s="1471"/>
      <c r="J6" s="1471"/>
      <c r="K6" s="1471"/>
      <c r="L6" s="1479"/>
      <c r="M6" s="1480" t="s">
        <v>220</v>
      </c>
      <c r="N6" s="1481"/>
      <c r="O6" s="1482"/>
      <c r="P6" s="1483"/>
      <c r="R6" s="652" t="s">
        <v>666</v>
      </c>
      <c r="S6" s="653"/>
    </row>
    <row r="7" spans="1:19" ht="20.100000000000001" customHeight="1" thickBot="1">
      <c r="A7" s="1299" t="s">
        <v>221</v>
      </c>
      <c r="B7" s="1466"/>
      <c r="C7" s="1246" t="s">
        <v>17</v>
      </c>
      <c r="D7" s="1470">
        <f>①【2ヵ月前】利用申込書!G12</f>
        <v>0</v>
      </c>
      <c r="E7" s="1246" t="s">
        <v>9</v>
      </c>
      <c r="F7" s="1470"/>
      <c r="G7" s="1246" t="s">
        <v>217</v>
      </c>
      <c r="H7" s="1470"/>
      <c r="I7" s="1246" t="s">
        <v>11</v>
      </c>
      <c r="J7" s="1472" t="s">
        <v>799</v>
      </c>
      <c r="K7" s="1472"/>
      <c r="L7" s="412"/>
      <c r="M7" s="433" t="s">
        <v>801</v>
      </c>
      <c r="N7" s="235"/>
      <c r="O7" s="172"/>
      <c r="P7" s="236"/>
      <c r="R7" s="656"/>
      <c r="S7" s="657"/>
    </row>
    <row r="8" spans="1:19" ht="20.100000000000001" customHeight="1">
      <c r="A8" s="1467"/>
      <c r="B8" s="1468"/>
      <c r="C8" s="1469"/>
      <c r="D8" s="1471"/>
      <c r="E8" s="1469"/>
      <c r="F8" s="1471"/>
      <c r="G8" s="1469"/>
      <c r="H8" s="1471"/>
      <c r="I8" s="1469"/>
      <c r="J8" s="1473"/>
      <c r="K8" s="1473"/>
      <c r="L8" s="413"/>
      <c r="M8" s="434" t="s">
        <v>800</v>
      </c>
      <c r="N8" s="410"/>
      <c r="O8" s="173"/>
      <c r="P8" s="411"/>
    </row>
    <row r="9" spans="1:19" ht="20.100000000000001" customHeight="1">
      <c r="A9" s="1299" t="s">
        <v>222</v>
      </c>
      <c r="B9" s="1466"/>
      <c r="C9" s="1299" t="s">
        <v>17</v>
      </c>
      <c r="D9" s="1470">
        <f>①【2ヵ月前】利用申込書!G12</f>
        <v>0</v>
      </c>
      <c r="E9" s="1246" t="s">
        <v>9</v>
      </c>
      <c r="F9" s="1488"/>
      <c r="G9" s="1018" t="s">
        <v>217</v>
      </c>
      <c r="H9" s="1488"/>
      <c r="I9" s="1018" t="s">
        <v>11</v>
      </c>
      <c r="J9" s="1472" t="s">
        <v>799</v>
      </c>
      <c r="K9" s="1472"/>
      <c r="L9" s="412"/>
      <c r="M9" s="432" t="s">
        <v>801</v>
      </c>
      <c r="N9" s="235"/>
      <c r="O9" s="172"/>
      <c r="P9" s="236"/>
    </row>
    <row r="10" spans="1:19" ht="20.100000000000001" customHeight="1">
      <c r="A10" s="1467"/>
      <c r="B10" s="1468"/>
      <c r="C10" s="1467"/>
      <c r="D10" s="1471"/>
      <c r="E10" s="1469"/>
      <c r="F10" s="1471"/>
      <c r="G10" s="1469"/>
      <c r="H10" s="1471"/>
      <c r="I10" s="1469"/>
      <c r="J10" s="1473"/>
      <c r="K10" s="1473"/>
      <c r="L10" s="413"/>
      <c r="M10" s="434" t="s">
        <v>800</v>
      </c>
      <c r="N10" s="410"/>
      <c r="O10" s="173"/>
      <c r="P10" s="411"/>
    </row>
    <row r="11" spans="1:19" ht="13.5" customHeight="1">
      <c r="A11" s="1259" t="s">
        <v>223</v>
      </c>
      <c r="B11" s="1259"/>
      <c r="C11" s="1259" t="s">
        <v>224</v>
      </c>
      <c r="D11" s="1259"/>
      <c r="E11" s="1259"/>
      <c r="F11" s="1484"/>
      <c r="G11" s="1485"/>
      <c r="H11" s="1486" t="s">
        <v>225</v>
      </c>
      <c r="I11" s="172"/>
      <c r="J11" s="172"/>
      <c r="K11" s="172"/>
      <c r="L11" s="172"/>
      <c r="M11" s="172"/>
      <c r="N11" s="145"/>
      <c r="O11" s="145"/>
      <c r="P11" s="146"/>
    </row>
    <row r="12" spans="1:19">
      <c r="A12" s="1259"/>
      <c r="B12" s="1259"/>
      <c r="C12" s="1259"/>
      <c r="D12" s="1259"/>
      <c r="E12" s="1259"/>
      <c r="F12" s="1484"/>
      <c r="G12" s="1485"/>
      <c r="H12" s="1486"/>
      <c r="I12" s="173"/>
      <c r="J12" s="435" t="s">
        <v>802</v>
      </c>
      <c r="K12" s="173"/>
      <c r="L12" s="173"/>
      <c r="M12" s="173"/>
      <c r="N12" s="154"/>
      <c r="O12" s="154"/>
      <c r="P12" s="156"/>
    </row>
    <row r="13" spans="1:19" ht="14.25" customHeight="1">
      <c r="A13" s="1259"/>
      <c r="B13" s="1259"/>
      <c r="C13" s="1259" t="s">
        <v>226</v>
      </c>
      <c r="D13" s="1259"/>
      <c r="E13" s="1259"/>
      <c r="F13" s="1480" t="s">
        <v>227</v>
      </c>
      <c r="G13" s="1487"/>
      <c r="H13" s="1481" t="s">
        <v>19</v>
      </c>
      <c r="I13" s="1299" t="s">
        <v>228</v>
      </c>
      <c r="J13" s="1246"/>
      <c r="K13" s="1246"/>
      <c r="L13" s="1466"/>
      <c r="M13" s="174" t="s">
        <v>134</v>
      </c>
      <c r="N13" s="171" t="s">
        <v>227</v>
      </c>
      <c r="O13" s="175"/>
      <c r="P13" s="176" t="s">
        <v>19</v>
      </c>
    </row>
    <row r="14" spans="1:19" ht="14.25" customHeight="1">
      <c r="A14" s="1259"/>
      <c r="B14" s="1259"/>
      <c r="C14" s="1259"/>
      <c r="D14" s="1259"/>
      <c r="E14" s="1259"/>
      <c r="F14" s="1480"/>
      <c r="G14" s="1487"/>
      <c r="H14" s="1481"/>
      <c r="I14" s="1467"/>
      <c r="J14" s="1469"/>
      <c r="K14" s="1469"/>
      <c r="L14" s="1468"/>
      <c r="M14" s="84" t="s">
        <v>135</v>
      </c>
      <c r="N14" s="84" t="s">
        <v>227</v>
      </c>
      <c r="O14" s="177"/>
      <c r="P14" s="156" t="s">
        <v>19</v>
      </c>
    </row>
    <row r="15" spans="1:19" ht="14.25" customHeight="1">
      <c r="A15" s="404"/>
      <c r="B15" s="404"/>
      <c r="C15" s="415"/>
      <c r="D15" s="404"/>
      <c r="E15" s="404"/>
      <c r="F15" s="415"/>
      <c r="G15" s="414"/>
      <c r="H15" s="436" t="s">
        <v>803</v>
      </c>
      <c r="I15" s="404"/>
      <c r="J15" s="404"/>
      <c r="K15" s="404"/>
      <c r="L15" s="404"/>
      <c r="M15" s="405"/>
      <c r="N15" s="405"/>
      <c r="O15" s="414"/>
      <c r="P15" s="106"/>
    </row>
    <row r="17" spans="1:16" ht="18.75" customHeight="1">
      <c r="A17" s="1311" t="s">
        <v>229</v>
      </c>
      <c r="B17" s="1466"/>
      <c r="C17" s="178"/>
      <c r="D17" s="1490" t="s">
        <v>230</v>
      </c>
      <c r="E17" s="1490"/>
      <c r="F17" s="1490"/>
      <c r="G17" s="1490"/>
      <c r="H17" s="1490"/>
      <c r="I17" s="1490"/>
      <c r="J17" s="1490"/>
      <c r="K17" s="179"/>
      <c r="L17" s="1490" t="s">
        <v>231</v>
      </c>
      <c r="M17" s="1490"/>
      <c r="N17" s="1490"/>
      <c r="O17" s="1490"/>
      <c r="P17" s="1491"/>
    </row>
    <row r="18" spans="1:16" ht="18.75" customHeight="1">
      <c r="A18" s="1017"/>
      <c r="B18" s="1489"/>
      <c r="C18" s="85"/>
      <c r="D18" s="1492" t="s">
        <v>232</v>
      </c>
      <c r="E18" s="1492"/>
      <c r="F18" s="1492"/>
      <c r="G18" s="1492"/>
      <c r="H18" s="1492"/>
      <c r="I18" s="1492"/>
      <c r="J18" s="1492"/>
      <c r="K18" s="180"/>
      <c r="L18" s="1492" t="s">
        <v>233</v>
      </c>
      <c r="M18" s="1492"/>
      <c r="N18" s="1492"/>
      <c r="O18" s="1492"/>
      <c r="P18" s="1493"/>
    </row>
    <row r="19" spans="1:16" ht="18.75" customHeight="1">
      <c r="A19" s="1017"/>
      <c r="B19" s="1489"/>
      <c r="C19" s="85"/>
      <c r="D19" s="1494" t="s">
        <v>234</v>
      </c>
      <c r="E19" s="1494"/>
      <c r="F19" s="1494"/>
      <c r="G19" s="1494"/>
      <c r="H19" s="1494"/>
      <c r="I19" s="1494"/>
      <c r="J19" s="1494"/>
      <c r="K19" s="180"/>
      <c r="L19" s="1492" t="s">
        <v>235</v>
      </c>
      <c r="M19" s="1492"/>
      <c r="N19" s="1492"/>
      <c r="O19" s="1492"/>
      <c r="P19" s="1493"/>
    </row>
    <row r="20" spans="1:16" ht="18.75" customHeight="1">
      <c r="A20" s="1311" t="s">
        <v>236</v>
      </c>
      <c r="B20" s="1466"/>
      <c r="C20" s="181"/>
      <c r="D20" s="1496" t="s">
        <v>237</v>
      </c>
      <c r="E20" s="1496"/>
      <c r="F20" s="1496"/>
      <c r="G20" s="172"/>
      <c r="H20" s="1496" t="s">
        <v>238</v>
      </c>
      <c r="I20" s="1496"/>
      <c r="J20" s="1496"/>
      <c r="K20" s="172"/>
      <c r="L20" s="1496" t="s">
        <v>239</v>
      </c>
      <c r="M20" s="1496"/>
      <c r="N20" s="1496"/>
      <c r="O20" s="172"/>
      <c r="P20" s="87"/>
    </row>
    <row r="21" spans="1:16" ht="18.75" customHeight="1">
      <c r="A21" s="1017"/>
      <c r="B21" s="1489"/>
      <c r="C21" s="182"/>
      <c r="D21" s="1324" t="s">
        <v>240</v>
      </c>
      <c r="E21" s="1324"/>
      <c r="F21" s="1324"/>
      <c r="G21" s="183"/>
      <c r="H21" s="1324" t="s">
        <v>241</v>
      </c>
      <c r="I21" s="1324"/>
      <c r="J21" s="1324"/>
      <c r="K21" s="183"/>
      <c r="L21" s="1324" t="s">
        <v>242</v>
      </c>
      <c r="M21" s="1324"/>
      <c r="N21" s="1324"/>
      <c r="O21" s="184"/>
      <c r="P21" s="185"/>
    </row>
    <row r="22" spans="1:16" ht="18.75" customHeight="1">
      <c r="A22" s="1467"/>
      <c r="B22" s="1468"/>
      <c r="C22" s="183"/>
      <c r="D22" s="82" t="s">
        <v>243</v>
      </c>
      <c r="E22" s="82" t="s">
        <v>244</v>
      </c>
      <c r="F22" s="1497"/>
      <c r="G22" s="1497"/>
      <c r="H22" s="1497"/>
      <c r="I22" s="1497"/>
      <c r="J22" s="1497"/>
      <c r="K22" s="1497"/>
      <c r="L22" s="1497"/>
      <c r="M22" s="1497"/>
      <c r="N22" s="1497"/>
      <c r="O22" s="1497"/>
      <c r="P22" s="186" t="s">
        <v>245</v>
      </c>
    </row>
    <row r="23" spans="1:16" ht="15.75" customHeight="1">
      <c r="A23" s="1299" t="s">
        <v>246</v>
      </c>
      <c r="B23" s="1466"/>
      <c r="C23" s="1498" t="s">
        <v>247</v>
      </c>
      <c r="D23" s="1407"/>
      <c r="E23" s="1407"/>
      <c r="F23" s="1407"/>
      <c r="G23" s="1407"/>
      <c r="H23" s="1407"/>
      <c r="I23" s="1407"/>
      <c r="J23" s="1407"/>
      <c r="K23" s="1407"/>
      <c r="L23" s="1407"/>
      <c r="M23" s="1407"/>
      <c r="N23" s="1407"/>
      <c r="O23" s="1407"/>
      <c r="P23" s="1408"/>
    </row>
    <row r="24" spans="1:16" ht="45" customHeight="1">
      <c r="A24" s="1467"/>
      <c r="B24" s="1468"/>
      <c r="C24" s="1412"/>
      <c r="D24" s="1413"/>
      <c r="E24" s="1413"/>
      <c r="F24" s="1413"/>
      <c r="G24" s="1413"/>
      <c r="H24" s="1413"/>
      <c r="I24" s="1413"/>
      <c r="J24" s="1413"/>
      <c r="K24" s="1413"/>
      <c r="L24" s="1413"/>
      <c r="M24" s="1413"/>
      <c r="N24" s="1413"/>
      <c r="O24" s="1413"/>
      <c r="P24" s="1414"/>
    </row>
    <row r="25" spans="1:16" ht="32.25" customHeight="1">
      <c r="A25" s="1499" t="s">
        <v>248</v>
      </c>
      <c r="B25" s="1500"/>
      <c r="C25" s="1501" t="s">
        <v>249</v>
      </c>
      <c r="D25" s="1502"/>
      <c r="E25" s="187"/>
      <c r="F25" s="188" t="s">
        <v>250</v>
      </c>
      <c r="G25" s="1502" t="s">
        <v>251</v>
      </c>
      <c r="H25" s="1502"/>
      <c r="I25" s="187"/>
      <c r="J25" s="188" t="s">
        <v>250</v>
      </c>
      <c r="K25" s="1503" t="s">
        <v>252</v>
      </c>
      <c r="L25" s="1503"/>
      <c r="M25" s="1503"/>
      <c r="N25" s="1503"/>
      <c r="O25" s="189"/>
      <c r="P25" s="146" t="s">
        <v>250</v>
      </c>
    </row>
    <row r="26" spans="1:16" ht="22.5" customHeight="1">
      <c r="A26" s="1311" t="s">
        <v>253</v>
      </c>
      <c r="B26" s="1312"/>
      <c r="C26" s="1505" t="s">
        <v>254</v>
      </c>
      <c r="D26" s="1505"/>
      <c r="E26" s="1506"/>
      <c r="F26" s="1506"/>
      <c r="G26" s="1506"/>
      <c r="H26" s="1506"/>
      <c r="I26" s="1506"/>
      <c r="J26" s="1506"/>
      <c r="K26" s="1506"/>
      <c r="L26" s="1506"/>
      <c r="M26" s="1506"/>
      <c r="N26" s="1506"/>
      <c r="O26" s="1506"/>
      <c r="P26" s="1506"/>
    </row>
    <row r="27" spans="1:16" ht="90" customHeight="1">
      <c r="A27" s="1314"/>
      <c r="B27" s="1315"/>
      <c r="C27" s="1507" t="s">
        <v>255</v>
      </c>
      <c r="D27" s="1507"/>
      <c r="E27" s="1495"/>
      <c r="F27" s="1495"/>
      <c r="G27" s="1495"/>
      <c r="H27" s="1495"/>
      <c r="I27" s="1495"/>
      <c r="J27" s="1495"/>
      <c r="K27" s="1495"/>
      <c r="L27" s="1495"/>
      <c r="M27" s="1495"/>
      <c r="N27" s="1495"/>
      <c r="O27" s="1495"/>
      <c r="P27" s="1495"/>
    </row>
    <row r="28" spans="1:16" ht="95.25" customHeight="1">
      <c r="A28" s="1314"/>
      <c r="B28" s="1315"/>
      <c r="C28" s="1507"/>
      <c r="D28" s="1507"/>
      <c r="E28" s="1495"/>
      <c r="F28" s="1495"/>
      <c r="G28" s="1495"/>
      <c r="H28" s="1495"/>
      <c r="I28" s="1495"/>
      <c r="J28" s="1495"/>
      <c r="K28" s="1495"/>
      <c r="L28" s="1495"/>
      <c r="M28" s="1495"/>
      <c r="N28" s="1495"/>
      <c r="O28" s="1495"/>
      <c r="P28" s="1495"/>
    </row>
    <row r="29" spans="1:16" ht="30" customHeight="1">
      <c r="A29" s="1314"/>
      <c r="B29" s="1315"/>
      <c r="C29" s="1512" t="s">
        <v>256</v>
      </c>
      <c r="D29" s="1512"/>
      <c r="E29" s="1504"/>
      <c r="F29" s="1504"/>
      <c r="G29" s="1504"/>
      <c r="H29" s="1504"/>
      <c r="I29" s="1504"/>
      <c r="J29" s="1504"/>
      <c r="K29" s="1504"/>
      <c r="L29" s="1504"/>
      <c r="M29" s="1504"/>
      <c r="N29" s="1504"/>
      <c r="O29" s="1504"/>
      <c r="P29" s="1504"/>
    </row>
    <row r="30" spans="1:16" ht="30" customHeight="1">
      <c r="A30" s="1317"/>
      <c r="B30" s="1318"/>
      <c r="C30" s="1512" t="s">
        <v>257</v>
      </c>
      <c r="D30" s="1512"/>
      <c r="E30" s="1504"/>
      <c r="F30" s="1504"/>
      <c r="G30" s="1504"/>
      <c r="H30" s="1504"/>
      <c r="I30" s="1504"/>
      <c r="J30" s="1504"/>
      <c r="K30" s="1504"/>
      <c r="L30" s="1504"/>
      <c r="M30" s="1504"/>
      <c r="N30" s="1504"/>
      <c r="O30" s="1504"/>
      <c r="P30" s="1504"/>
    </row>
    <row r="31" spans="1:16" ht="71.25" customHeight="1">
      <c r="A31" s="1508" t="s">
        <v>258</v>
      </c>
      <c r="B31" s="1508"/>
      <c r="C31" s="1509" t="s">
        <v>259</v>
      </c>
      <c r="D31" s="1509"/>
      <c r="E31" s="1509"/>
      <c r="F31" s="1509"/>
      <c r="G31" s="1509"/>
      <c r="H31" s="1509"/>
      <c r="I31" s="1509"/>
      <c r="J31" s="1509"/>
      <c r="K31" s="1509"/>
      <c r="L31" s="1509"/>
      <c r="M31" s="1509"/>
      <c r="N31" s="1509"/>
      <c r="O31" s="1509"/>
      <c r="P31" s="1509"/>
    </row>
    <row r="32" spans="1:16" ht="13.5" customHeight="1">
      <c r="A32" s="1510" t="s">
        <v>683</v>
      </c>
      <c r="B32" s="1510"/>
      <c r="C32" s="1511"/>
      <c r="D32" s="1511"/>
      <c r="E32" s="1511"/>
      <c r="F32" s="1511"/>
      <c r="G32" s="1511"/>
      <c r="H32" s="1511"/>
      <c r="I32" s="1511"/>
      <c r="J32" s="1511"/>
      <c r="K32" s="1511"/>
      <c r="L32" s="1511"/>
      <c r="M32" s="1511"/>
      <c r="N32" s="1511"/>
      <c r="O32" s="1511"/>
      <c r="P32" s="1511"/>
    </row>
    <row r="33" spans="1:16" ht="13.5" customHeight="1">
      <c r="A33" s="1511"/>
      <c r="B33" s="1511"/>
      <c r="C33" s="1511"/>
      <c r="D33" s="1511"/>
      <c r="E33" s="1511"/>
      <c r="F33" s="1511"/>
      <c r="G33" s="1511"/>
      <c r="H33" s="1511"/>
      <c r="I33" s="1511"/>
      <c r="J33" s="1511"/>
      <c r="K33" s="1511"/>
      <c r="L33" s="1511"/>
      <c r="M33" s="1511"/>
      <c r="N33" s="1511"/>
      <c r="O33" s="1511"/>
      <c r="P33" s="1511"/>
    </row>
    <row r="34" spans="1:16" ht="15.75" customHeight="1">
      <c r="A34" s="1511"/>
      <c r="B34" s="1511"/>
      <c r="C34" s="1511"/>
      <c r="D34" s="1511"/>
      <c r="E34" s="1511"/>
      <c r="F34" s="1511"/>
      <c r="G34" s="1511"/>
      <c r="H34" s="1511"/>
      <c r="I34" s="1511"/>
      <c r="J34" s="1511"/>
      <c r="K34" s="1511"/>
      <c r="L34" s="1511"/>
      <c r="M34" s="1511"/>
      <c r="N34" s="1511"/>
      <c r="O34" s="1511"/>
      <c r="P34" s="1511"/>
    </row>
  </sheetData>
  <mergeCells count="90">
    <mergeCell ref="J9:K10"/>
    <mergeCell ref="A31:B31"/>
    <mergeCell ref="C31:P31"/>
    <mergeCell ref="A32:P34"/>
    <mergeCell ref="K29:L29"/>
    <mergeCell ref="M29:N29"/>
    <mergeCell ref="O29:P29"/>
    <mergeCell ref="C30:D30"/>
    <mergeCell ref="E30:F30"/>
    <mergeCell ref="G30:H30"/>
    <mergeCell ref="I30:J30"/>
    <mergeCell ref="K30:L30"/>
    <mergeCell ref="M30:N30"/>
    <mergeCell ref="O30:P30"/>
    <mergeCell ref="A26:B30"/>
    <mergeCell ref="C29:D29"/>
    <mergeCell ref="E29:F29"/>
    <mergeCell ref="O27:P28"/>
    <mergeCell ref="C26:D26"/>
    <mergeCell ref="E26:F26"/>
    <mergeCell ref="G26:H26"/>
    <mergeCell ref="I26:J26"/>
    <mergeCell ref="K26:L26"/>
    <mergeCell ref="G29:H29"/>
    <mergeCell ref="I29:J29"/>
    <mergeCell ref="M26:N26"/>
    <mergeCell ref="O26:P26"/>
    <mergeCell ref="C27:D28"/>
    <mergeCell ref="E27:F28"/>
    <mergeCell ref="G27:H28"/>
    <mergeCell ref="I27:J28"/>
    <mergeCell ref="K27:L28"/>
    <mergeCell ref="M27:N28"/>
    <mergeCell ref="A20:B22"/>
    <mergeCell ref="D20:F20"/>
    <mergeCell ref="H20:J20"/>
    <mergeCell ref="L20:N20"/>
    <mergeCell ref="D21:F21"/>
    <mergeCell ref="H21:J21"/>
    <mergeCell ref="L21:N21"/>
    <mergeCell ref="F22:O22"/>
    <mergeCell ref="A23:B24"/>
    <mergeCell ref="C23:P24"/>
    <mergeCell ref="A25:B25"/>
    <mergeCell ref="C25:D25"/>
    <mergeCell ref="G25:H25"/>
    <mergeCell ref="K25:N25"/>
    <mergeCell ref="I13:L14"/>
    <mergeCell ref="A17:B19"/>
    <mergeCell ref="D17:J17"/>
    <mergeCell ref="L17:P17"/>
    <mergeCell ref="D18:J18"/>
    <mergeCell ref="L18:P18"/>
    <mergeCell ref="D19:J19"/>
    <mergeCell ref="L19:P19"/>
    <mergeCell ref="I9:I10"/>
    <mergeCell ref="A11:B14"/>
    <mergeCell ref="C11:E12"/>
    <mergeCell ref="F11:G12"/>
    <mergeCell ref="H11:H12"/>
    <mergeCell ref="C13:E14"/>
    <mergeCell ref="F13:F14"/>
    <mergeCell ref="G13:G14"/>
    <mergeCell ref="H13:H14"/>
    <mergeCell ref="A9:B10"/>
    <mergeCell ref="C9:C10"/>
    <mergeCell ref="D9:D10"/>
    <mergeCell ref="E9:E10"/>
    <mergeCell ref="F9:F10"/>
    <mergeCell ref="G9:G10"/>
    <mergeCell ref="H9:H10"/>
    <mergeCell ref="A1:P2"/>
    <mergeCell ref="I4:O4"/>
    <mergeCell ref="A5:B6"/>
    <mergeCell ref="C5:L6"/>
    <mergeCell ref="M5:N5"/>
    <mergeCell ref="O5:P5"/>
    <mergeCell ref="M6:N6"/>
    <mergeCell ref="O6:P6"/>
    <mergeCell ref="R3:S4"/>
    <mergeCell ref="A7:B8"/>
    <mergeCell ref="C7:C8"/>
    <mergeCell ref="D7:D8"/>
    <mergeCell ref="E7:E8"/>
    <mergeCell ref="F7:F8"/>
    <mergeCell ref="H7:H8"/>
    <mergeCell ref="I7:I8"/>
    <mergeCell ref="G7:G8"/>
    <mergeCell ref="J7:K8"/>
    <mergeCell ref="R6:S7"/>
  </mergeCells>
  <phoneticPr fontId="3"/>
  <hyperlinks>
    <hyperlink ref="R3:S4" location="目次!B18" display="目次へ" xr:uid="{00000000-0004-0000-0900-000000000000}"/>
    <hyperlink ref="R6:S7" location="①【2ヵ月前】利用申込書!A1" display="利用申込書へ" xr:uid="{00000000-0004-0000-0900-000001000000}"/>
  </hyperlinks>
  <pageMargins left="0.25" right="0.25"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xdr:col>
                    <xdr:colOff>76200</xdr:colOff>
                    <xdr:row>19</xdr:row>
                    <xdr:rowOff>19050</xdr:rowOff>
                  </from>
                  <to>
                    <xdr:col>3</xdr:col>
                    <xdr:colOff>0</xdr:colOff>
                    <xdr:row>19</xdr:row>
                    <xdr:rowOff>219075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6</xdr:col>
                    <xdr:colOff>76200</xdr:colOff>
                    <xdr:row>19</xdr:row>
                    <xdr:rowOff>19050</xdr:rowOff>
                  </from>
                  <to>
                    <xdr:col>7</xdr:col>
                    <xdr:colOff>0</xdr:colOff>
                    <xdr:row>19</xdr:row>
                    <xdr:rowOff>219075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10</xdr:col>
                    <xdr:colOff>76200</xdr:colOff>
                    <xdr:row>19</xdr:row>
                    <xdr:rowOff>19050</xdr:rowOff>
                  </from>
                  <to>
                    <xdr:col>11</xdr:col>
                    <xdr:colOff>0</xdr:colOff>
                    <xdr:row>19</xdr:row>
                    <xdr:rowOff>219075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xdr:col>
                    <xdr:colOff>76200</xdr:colOff>
                    <xdr:row>20</xdr:row>
                    <xdr:rowOff>19050</xdr:rowOff>
                  </from>
                  <to>
                    <xdr:col>3</xdr:col>
                    <xdr:colOff>0</xdr:colOff>
                    <xdr:row>20</xdr:row>
                    <xdr:rowOff>219075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6</xdr:col>
                    <xdr:colOff>76200</xdr:colOff>
                    <xdr:row>20</xdr:row>
                    <xdr:rowOff>19050</xdr:rowOff>
                  </from>
                  <to>
                    <xdr:col>7</xdr:col>
                    <xdr:colOff>0</xdr:colOff>
                    <xdr:row>20</xdr:row>
                    <xdr:rowOff>219075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10</xdr:col>
                    <xdr:colOff>76200</xdr:colOff>
                    <xdr:row>20</xdr:row>
                    <xdr:rowOff>19050</xdr:rowOff>
                  </from>
                  <to>
                    <xdr:col>11</xdr:col>
                    <xdr:colOff>0</xdr:colOff>
                    <xdr:row>20</xdr:row>
                    <xdr:rowOff>219075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2</xdr:col>
                    <xdr:colOff>76200</xdr:colOff>
                    <xdr:row>21</xdr:row>
                    <xdr:rowOff>19050</xdr:rowOff>
                  </from>
                  <to>
                    <xdr:col>3</xdr:col>
                    <xdr:colOff>0</xdr:colOff>
                    <xdr:row>21</xdr:row>
                    <xdr:rowOff>219075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2</xdr:col>
                    <xdr:colOff>76200</xdr:colOff>
                    <xdr:row>16</xdr:row>
                    <xdr:rowOff>19050</xdr:rowOff>
                  </from>
                  <to>
                    <xdr:col>3</xdr:col>
                    <xdr:colOff>0</xdr:colOff>
                    <xdr:row>16</xdr:row>
                    <xdr:rowOff>219075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2</xdr:col>
                    <xdr:colOff>76200</xdr:colOff>
                    <xdr:row>17</xdr:row>
                    <xdr:rowOff>9525</xdr:rowOff>
                  </from>
                  <to>
                    <xdr:col>3</xdr:col>
                    <xdr:colOff>0</xdr:colOff>
                    <xdr:row>17</xdr:row>
                    <xdr:rowOff>209550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10</xdr:col>
                    <xdr:colOff>76200</xdr:colOff>
                    <xdr:row>17</xdr:row>
                    <xdr:rowOff>9525</xdr:rowOff>
                  </from>
                  <to>
                    <xdr:col>11</xdr:col>
                    <xdr:colOff>0</xdr:colOff>
                    <xdr:row>17</xdr:row>
                    <xdr:rowOff>209550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2</xdr:col>
                    <xdr:colOff>76200</xdr:colOff>
                    <xdr:row>18</xdr:row>
                    <xdr:rowOff>9525</xdr:rowOff>
                  </from>
                  <to>
                    <xdr:col>3</xdr:col>
                    <xdr:colOff>0</xdr:colOff>
                    <xdr:row>18</xdr:row>
                    <xdr:rowOff>209550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10</xdr:col>
                    <xdr:colOff>76200</xdr:colOff>
                    <xdr:row>18</xdr:row>
                    <xdr:rowOff>9525</xdr:rowOff>
                  </from>
                  <to>
                    <xdr:col>11</xdr:col>
                    <xdr:colOff>0</xdr:colOff>
                    <xdr:row>18</xdr:row>
                    <xdr:rowOff>209550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10</xdr:col>
                    <xdr:colOff>76200</xdr:colOff>
                    <xdr:row>16</xdr:row>
                    <xdr:rowOff>9525</xdr:rowOff>
                  </from>
                  <to>
                    <xdr:col>11</xdr:col>
                    <xdr:colOff>0</xdr:colOff>
                    <xdr:row>16</xdr:row>
                    <xdr:rowOff>209550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11</xdr:col>
                    <xdr:colOff>371475</xdr:colOff>
                    <xdr:row>6</xdr:row>
                    <xdr:rowOff>9525</xdr:rowOff>
                  </from>
                  <to>
                    <xdr:col>12</xdr:col>
                    <xdr:colOff>47625</xdr:colOff>
                    <xdr:row>6</xdr:row>
                    <xdr:rowOff>209550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11</xdr:col>
                    <xdr:colOff>371475</xdr:colOff>
                    <xdr:row>7</xdr:row>
                    <xdr:rowOff>9525</xdr:rowOff>
                  </from>
                  <to>
                    <xdr:col>12</xdr:col>
                    <xdr:colOff>47625</xdr:colOff>
                    <xdr:row>7</xdr:row>
                    <xdr:rowOff>209550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11</xdr:col>
                    <xdr:colOff>371475</xdr:colOff>
                    <xdr:row>8</xdr:row>
                    <xdr:rowOff>9525</xdr:rowOff>
                  </from>
                  <to>
                    <xdr:col>12</xdr:col>
                    <xdr:colOff>47625</xdr:colOff>
                    <xdr:row>8</xdr:row>
                    <xdr:rowOff>209550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11</xdr:col>
                    <xdr:colOff>371475</xdr:colOff>
                    <xdr:row>9</xdr:row>
                    <xdr:rowOff>9525</xdr:rowOff>
                  </from>
                  <to>
                    <xdr:col>12</xdr:col>
                    <xdr:colOff>47625</xdr:colOff>
                    <xdr:row>9</xdr:row>
                    <xdr:rowOff>209550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781D6-8314-45F5-BEEE-978CF0DCEEA3}">
  <sheetPr>
    <tabColor theme="4" tint="0.39997558519241921"/>
  </sheetPr>
  <dimension ref="A1:AB35"/>
  <sheetViews>
    <sheetView view="pageBreakPreview" zoomScale="130" zoomScaleNormal="100" zoomScaleSheetLayoutView="130" workbookViewId="0">
      <selection activeCell="X1" sqref="X1:Z1"/>
    </sheetView>
  </sheetViews>
  <sheetFormatPr defaultRowHeight="15"/>
  <cols>
    <col min="1" max="1" width="16.875" style="442" customWidth="1"/>
    <col min="2" max="2" width="6.5" style="442" customWidth="1"/>
    <col min="3" max="26" width="6" style="442" customWidth="1"/>
    <col min="27" max="16384" width="9" style="442"/>
  </cols>
  <sheetData>
    <row r="1" spans="1:28" ht="21.75" thickBot="1">
      <c r="A1" s="438" t="s">
        <v>944</v>
      </c>
      <c r="B1" s="438"/>
      <c r="C1" s="438"/>
      <c r="D1" s="438"/>
      <c r="E1" s="439"/>
      <c r="F1" s="440"/>
      <c r="G1" s="440"/>
      <c r="H1" s="440"/>
      <c r="I1" s="440"/>
      <c r="J1" s="440"/>
      <c r="K1" s="440"/>
      <c r="L1" s="440"/>
      <c r="M1" s="440"/>
      <c r="N1" s="441"/>
      <c r="O1" s="441"/>
      <c r="P1" s="441"/>
      <c r="Q1" s="438"/>
      <c r="R1" s="438"/>
      <c r="S1" s="438"/>
      <c r="T1" s="438"/>
      <c r="U1" s="1514" t="s">
        <v>875</v>
      </c>
      <c r="V1" s="1515"/>
      <c r="W1" s="1515"/>
      <c r="X1" s="1516"/>
      <c r="Y1" s="1517"/>
      <c r="Z1" s="1518"/>
    </row>
    <row r="2" spans="1:28" ht="21.75" thickBot="1">
      <c r="A2" s="438"/>
      <c r="B2" s="438"/>
      <c r="C2" s="438"/>
      <c r="D2" s="438"/>
      <c r="E2" s="438"/>
      <c r="F2" s="443"/>
      <c r="G2" s="443"/>
      <c r="H2" s="443"/>
      <c r="I2" s="443"/>
      <c r="J2" s="443"/>
      <c r="K2" s="443"/>
      <c r="L2" s="443"/>
      <c r="M2" s="443"/>
      <c r="N2" s="438"/>
      <c r="O2" s="438"/>
      <c r="P2" s="438"/>
      <c r="Q2" s="438"/>
      <c r="R2" s="438"/>
      <c r="S2" s="438"/>
      <c r="T2" s="438"/>
      <c r="U2" s="443"/>
      <c r="V2" s="443"/>
      <c r="W2" s="443"/>
      <c r="X2" s="487"/>
      <c r="Y2" s="487"/>
      <c r="Z2" s="487"/>
    </row>
    <row r="3" spans="1:28" ht="21" customHeight="1">
      <c r="A3" s="444" t="s">
        <v>22</v>
      </c>
      <c r="B3" s="1513"/>
      <c r="C3" s="1513"/>
      <c r="D3" s="1513"/>
      <c r="E3" s="1513"/>
      <c r="F3" s="1513"/>
      <c r="G3" s="1513"/>
      <c r="H3" s="443"/>
      <c r="I3" s="1519" t="s">
        <v>878</v>
      </c>
      <c r="J3" s="1520"/>
      <c r="K3" s="1520"/>
      <c r="L3" s="1520"/>
      <c r="M3" s="1520"/>
      <c r="N3" s="1520"/>
      <c r="O3" s="1520"/>
      <c r="P3" s="1520"/>
      <c r="Q3" s="1520"/>
      <c r="R3" s="1521"/>
      <c r="S3" s="438"/>
      <c r="T3" s="438"/>
      <c r="U3" s="443"/>
      <c r="V3" s="443"/>
      <c r="W3" s="443"/>
      <c r="X3" s="487"/>
      <c r="Y3" s="487"/>
      <c r="Z3" s="487"/>
    </row>
    <row r="4" spans="1:28" ht="21" customHeight="1">
      <c r="A4" s="444" t="s">
        <v>879</v>
      </c>
      <c r="B4" s="1522"/>
      <c r="C4" s="1513"/>
      <c r="D4" s="1513"/>
      <c r="E4" s="1513"/>
      <c r="F4" s="1513"/>
      <c r="G4" s="1513"/>
      <c r="I4" s="445"/>
      <c r="J4" s="446" t="s">
        <v>19</v>
      </c>
      <c r="K4" s="447" t="s">
        <v>58</v>
      </c>
      <c r="L4" s="448"/>
      <c r="M4" s="449" t="s">
        <v>223</v>
      </c>
      <c r="N4" s="450"/>
      <c r="O4" s="451" t="s">
        <v>19</v>
      </c>
      <c r="P4" s="452" t="s">
        <v>58</v>
      </c>
      <c r="Q4" s="453"/>
      <c r="R4" s="454" t="s">
        <v>223</v>
      </c>
      <c r="U4" s="458"/>
      <c r="V4" s="442" t="s">
        <v>881</v>
      </c>
    </row>
    <row r="5" spans="1:28" ht="21" customHeight="1">
      <c r="A5" s="444" t="s">
        <v>55</v>
      </c>
      <c r="B5" s="1513"/>
      <c r="C5" s="1513"/>
      <c r="D5" s="1513"/>
      <c r="E5" s="1513"/>
      <c r="F5" s="1513"/>
      <c r="G5" s="1513"/>
      <c r="I5" s="445"/>
      <c r="J5" s="446" t="s">
        <v>19</v>
      </c>
      <c r="K5" s="447" t="s">
        <v>58</v>
      </c>
      <c r="L5" s="448"/>
      <c r="M5" s="449" t="s">
        <v>223</v>
      </c>
      <c r="N5" s="455"/>
      <c r="O5" s="446" t="s">
        <v>19</v>
      </c>
      <c r="P5" s="447" t="s">
        <v>58</v>
      </c>
      <c r="Q5" s="448"/>
      <c r="R5" s="456" t="s">
        <v>223</v>
      </c>
      <c r="S5" s="457"/>
      <c r="T5" s="457"/>
      <c r="U5" s="457"/>
      <c r="V5" s="457"/>
      <c r="W5" s="457"/>
      <c r="X5" s="457"/>
      <c r="Y5" s="457"/>
    </row>
    <row r="6" spans="1:28" ht="21" customHeight="1">
      <c r="A6" s="444" t="s">
        <v>882</v>
      </c>
      <c r="B6" s="1523">
        <f>SUM(L4:L7,Q4:Q7)</f>
        <v>0</v>
      </c>
      <c r="C6" s="1523"/>
      <c r="D6" s="1523"/>
      <c r="E6" s="1523"/>
      <c r="F6" s="1523"/>
      <c r="G6" s="1523"/>
      <c r="I6" s="445"/>
      <c r="J6" s="446" t="s">
        <v>19</v>
      </c>
      <c r="K6" s="447" t="s">
        <v>58</v>
      </c>
      <c r="L6" s="448"/>
      <c r="M6" s="449" t="s">
        <v>223</v>
      </c>
      <c r="N6" s="455"/>
      <c r="O6" s="446" t="s">
        <v>19</v>
      </c>
      <c r="P6" s="447" t="s">
        <v>58</v>
      </c>
      <c r="Q6" s="448"/>
      <c r="R6" s="456" t="s">
        <v>223</v>
      </c>
      <c r="S6" s="440"/>
      <c r="T6" s="440"/>
      <c r="U6" s="440"/>
      <c r="V6" s="440"/>
      <c r="W6" s="440"/>
      <c r="X6" s="440"/>
      <c r="Y6" s="440"/>
    </row>
    <row r="7" spans="1:28" ht="21" customHeight="1" thickBot="1">
      <c r="A7" s="444" t="s">
        <v>883</v>
      </c>
      <c r="B7" s="1523">
        <f>I4*L4+I5*L5+I6*L6+I7*L7+N4*Q4+N5*Q5+N6*Q6+N7*Q7</f>
        <v>0</v>
      </c>
      <c r="C7" s="1523"/>
      <c r="D7" s="1523"/>
      <c r="E7" s="1523"/>
      <c r="F7" s="1523"/>
      <c r="G7" s="1523"/>
      <c r="I7" s="459"/>
      <c r="J7" s="460" t="s">
        <v>19</v>
      </c>
      <c r="K7" s="461" t="s">
        <v>58</v>
      </c>
      <c r="L7" s="462"/>
      <c r="M7" s="463" t="s">
        <v>223</v>
      </c>
      <c r="N7" s="464"/>
      <c r="O7" s="460" t="s">
        <v>19</v>
      </c>
      <c r="P7" s="461" t="s">
        <v>58</v>
      </c>
      <c r="Q7" s="462"/>
      <c r="R7" s="465" t="s">
        <v>223</v>
      </c>
      <c r="S7" s="457"/>
      <c r="T7" s="457"/>
      <c r="U7" s="457"/>
      <c r="V7" s="457"/>
      <c r="W7" s="457"/>
      <c r="X7" s="457"/>
      <c r="Y7" s="457"/>
    </row>
    <row r="8" spans="1:28" ht="22.5" customHeight="1" thickBot="1">
      <c r="A8" s="443"/>
      <c r="B8" s="443"/>
      <c r="C8" s="443"/>
      <c r="D8" s="443"/>
      <c r="E8" s="443"/>
      <c r="F8" s="443"/>
      <c r="G8" s="443"/>
      <c r="H8" s="457"/>
      <c r="I8" s="457"/>
      <c r="J8" s="457"/>
      <c r="K8" s="457"/>
      <c r="L8" s="457"/>
      <c r="M8" s="457"/>
      <c r="N8" s="457"/>
      <c r="O8" s="457"/>
      <c r="P8" s="443"/>
      <c r="Q8" s="443"/>
      <c r="R8" s="443"/>
      <c r="S8" s="443"/>
      <c r="T8" s="443"/>
      <c r="U8" s="443"/>
      <c r="V8" s="443"/>
      <c r="W8" s="457"/>
      <c r="X8" s="457"/>
      <c r="Y8" s="457"/>
      <c r="Z8" s="457"/>
      <c r="AA8" s="457"/>
      <c r="AB8" s="457"/>
    </row>
    <row r="9" spans="1:28" ht="22.5" customHeight="1">
      <c r="A9" s="466" t="s">
        <v>884</v>
      </c>
      <c r="B9" s="1524" t="s">
        <v>885</v>
      </c>
      <c r="C9" s="1524"/>
      <c r="D9" s="1524"/>
      <c r="E9" s="1524"/>
      <c r="F9" s="1524" t="s">
        <v>886</v>
      </c>
      <c r="G9" s="1524"/>
      <c r="H9" s="1524"/>
      <c r="I9" s="1524"/>
      <c r="J9" s="1524" t="s">
        <v>887</v>
      </c>
      <c r="K9" s="1524"/>
      <c r="L9" s="1524"/>
      <c r="M9" s="1524"/>
      <c r="N9" s="1524" t="s">
        <v>888</v>
      </c>
      <c r="O9" s="1524"/>
      <c r="P9" s="1524"/>
      <c r="Q9" s="1534"/>
      <c r="R9" s="467"/>
      <c r="S9" s="467"/>
      <c r="T9" s="1528"/>
      <c r="U9" s="1528"/>
      <c r="V9" s="1528"/>
      <c r="W9" s="467"/>
      <c r="X9" s="467"/>
      <c r="Y9" s="467"/>
      <c r="Z9" s="467"/>
      <c r="AA9" s="467"/>
      <c r="AB9" s="440"/>
    </row>
    <row r="10" spans="1:28" ht="47.25" customHeight="1">
      <c r="A10" s="468" t="s">
        <v>889</v>
      </c>
      <c r="B10" s="1529" t="s">
        <v>890</v>
      </c>
      <c r="C10" s="1530"/>
      <c r="D10" s="1530"/>
      <c r="E10" s="1530"/>
      <c r="F10" s="1529" t="s">
        <v>891</v>
      </c>
      <c r="G10" s="1530"/>
      <c r="H10" s="1530"/>
      <c r="I10" s="1530"/>
      <c r="J10" s="1530" t="s">
        <v>892</v>
      </c>
      <c r="K10" s="1530"/>
      <c r="L10" s="1530"/>
      <c r="M10" s="1530"/>
      <c r="N10" s="1529" t="s">
        <v>893</v>
      </c>
      <c r="O10" s="1530"/>
      <c r="P10" s="1530"/>
      <c r="Q10" s="1531"/>
      <c r="R10" s="443"/>
      <c r="S10" s="443"/>
      <c r="T10" s="443"/>
      <c r="U10" s="443"/>
      <c r="V10" s="443"/>
      <c r="W10" s="457"/>
      <c r="X10" s="457"/>
      <c r="Y10" s="457"/>
      <c r="Z10" s="457"/>
      <c r="AA10" s="457"/>
      <c r="AB10" s="457"/>
    </row>
    <row r="11" spans="1:28" ht="29.25" customHeight="1" thickBot="1">
      <c r="A11" s="469" t="s">
        <v>894</v>
      </c>
      <c r="B11" s="1532"/>
      <c r="C11" s="1532"/>
      <c r="D11" s="1532"/>
      <c r="E11" s="1532"/>
      <c r="F11" s="1532"/>
      <c r="G11" s="1532"/>
      <c r="H11" s="1532"/>
      <c r="I11" s="1532"/>
      <c r="J11" s="1532"/>
      <c r="K11" s="1532"/>
      <c r="L11" s="1532"/>
      <c r="M11" s="1532"/>
      <c r="N11" s="1532"/>
      <c r="O11" s="1532"/>
      <c r="P11" s="1532"/>
      <c r="Q11" s="1533"/>
      <c r="R11" s="443"/>
      <c r="S11" s="443"/>
      <c r="T11" s="443"/>
      <c r="U11" s="443"/>
      <c r="V11" s="443"/>
      <c r="W11" s="457"/>
      <c r="X11" s="457"/>
    </row>
    <row r="12" spans="1:28" ht="22.5" customHeight="1">
      <c r="K12" s="457"/>
      <c r="L12" s="457"/>
      <c r="M12" s="457"/>
      <c r="N12" s="457"/>
      <c r="O12" s="457"/>
      <c r="P12" s="457"/>
      <c r="Q12" s="457"/>
      <c r="R12" s="457"/>
      <c r="S12" s="457"/>
      <c r="T12" s="457"/>
      <c r="U12" s="457"/>
      <c r="V12" s="457"/>
      <c r="W12" s="457"/>
      <c r="X12" s="457"/>
    </row>
    <row r="13" spans="1:28" ht="19.5" thickBot="1">
      <c r="A13" s="1525" t="s">
        <v>899</v>
      </c>
      <c r="B13" s="1525"/>
      <c r="C13" s="442" t="s">
        <v>900</v>
      </c>
    </row>
    <row r="14" spans="1:28" ht="21.75" customHeight="1" thickBot="1">
      <c r="A14" s="470"/>
      <c r="B14" s="470" t="s">
        <v>60</v>
      </c>
      <c r="C14" s="471" t="s">
        <v>901</v>
      </c>
      <c r="D14" s="472" t="s">
        <v>902</v>
      </c>
      <c r="E14" s="472" t="s">
        <v>903</v>
      </c>
      <c r="F14" s="472" t="s">
        <v>904</v>
      </c>
      <c r="G14" s="472" t="s">
        <v>905</v>
      </c>
      <c r="H14" s="472" t="s">
        <v>906</v>
      </c>
      <c r="I14" s="472" t="s">
        <v>907</v>
      </c>
      <c r="J14" s="472" t="s">
        <v>908</v>
      </c>
      <c r="K14" s="472" t="s">
        <v>909</v>
      </c>
      <c r="L14" s="472" t="s">
        <v>910</v>
      </c>
      <c r="M14" s="472" t="s">
        <v>911</v>
      </c>
      <c r="N14" s="472" t="s">
        <v>912</v>
      </c>
      <c r="O14" s="472" t="s">
        <v>913</v>
      </c>
      <c r="P14" s="472" t="s">
        <v>914</v>
      </c>
      <c r="Q14" s="472" t="s">
        <v>915</v>
      </c>
      <c r="R14" s="472" t="s">
        <v>916</v>
      </c>
      <c r="S14" s="472" t="s">
        <v>917</v>
      </c>
      <c r="T14" s="472" t="s">
        <v>918</v>
      </c>
      <c r="U14" s="472" t="s">
        <v>919</v>
      </c>
      <c r="V14" s="472" t="s">
        <v>920</v>
      </c>
      <c r="W14" s="472" t="s">
        <v>921</v>
      </c>
      <c r="X14" s="472" t="s">
        <v>922</v>
      </c>
      <c r="Y14" s="472" t="s">
        <v>923</v>
      </c>
      <c r="Z14" s="473" t="s">
        <v>924</v>
      </c>
    </row>
    <row r="15" spans="1:28" ht="19.5" customHeight="1">
      <c r="A15" s="474" t="s">
        <v>925</v>
      </c>
      <c r="B15" s="475">
        <f>SUM(C15:Z15)</f>
        <v>0</v>
      </c>
      <c r="C15" s="476"/>
      <c r="D15" s="477"/>
      <c r="E15" s="477"/>
      <c r="F15" s="477"/>
      <c r="G15" s="477"/>
      <c r="H15" s="477"/>
      <c r="I15" s="477"/>
      <c r="J15" s="477"/>
      <c r="K15" s="477"/>
      <c r="L15" s="477"/>
      <c r="M15" s="477"/>
      <c r="N15" s="477"/>
      <c r="O15" s="477"/>
      <c r="P15" s="477"/>
      <c r="Q15" s="477"/>
      <c r="R15" s="477"/>
      <c r="S15" s="477"/>
      <c r="T15" s="477"/>
      <c r="U15" s="477"/>
      <c r="V15" s="477"/>
      <c r="W15" s="477"/>
      <c r="X15" s="477"/>
      <c r="Y15" s="477"/>
      <c r="Z15" s="478"/>
    </row>
    <row r="16" spans="1:28" ht="19.5" customHeight="1">
      <c r="A16" s="479" t="s">
        <v>926</v>
      </c>
      <c r="B16" s="475">
        <f t="shared" ref="B16:B32" si="0">SUM(C16:Z16)</f>
        <v>0</v>
      </c>
      <c r="C16" s="480"/>
      <c r="D16" s="481"/>
      <c r="E16" s="481"/>
      <c r="F16" s="481"/>
      <c r="G16" s="481"/>
      <c r="H16" s="481"/>
      <c r="I16" s="481"/>
      <c r="J16" s="481"/>
      <c r="K16" s="481"/>
      <c r="L16" s="481"/>
      <c r="M16" s="481"/>
      <c r="N16" s="481"/>
      <c r="O16" s="481"/>
      <c r="P16" s="481"/>
      <c r="Q16" s="481"/>
      <c r="R16" s="481"/>
      <c r="S16" s="481"/>
      <c r="T16" s="481"/>
      <c r="U16" s="481"/>
      <c r="V16" s="481"/>
      <c r="W16" s="481"/>
      <c r="X16" s="481"/>
      <c r="Y16" s="481"/>
      <c r="Z16" s="482"/>
    </row>
    <row r="17" spans="1:26" ht="19.5" customHeight="1">
      <c r="A17" s="479" t="s">
        <v>927</v>
      </c>
      <c r="B17" s="475">
        <f t="shared" si="0"/>
        <v>0</v>
      </c>
      <c r="C17" s="480"/>
      <c r="D17" s="481"/>
      <c r="E17" s="481"/>
      <c r="F17" s="481"/>
      <c r="G17" s="481"/>
      <c r="H17" s="481"/>
      <c r="I17" s="481"/>
      <c r="J17" s="481"/>
      <c r="K17" s="481"/>
      <c r="L17" s="481"/>
      <c r="M17" s="481"/>
      <c r="N17" s="481"/>
      <c r="O17" s="481"/>
      <c r="P17" s="481"/>
      <c r="Q17" s="481"/>
      <c r="R17" s="481"/>
      <c r="S17" s="481"/>
      <c r="T17" s="481"/>
      <c r="U17" s="481"/>
      <c r="V17" s="481"/>
      <c r="W17" s="481"/>
      <c r="X17" s="481"/>
      <c r="Y17" s="481"/>
      <c r="Z17" s="482"/>
    </row>
    <row r="18" spans="1:26" ht="19.5" customHeight="1">
      <c r="A18" s="479" t="s">
        <v>928</v>
      </c>
      <c r="B18" s="475">
        <f t="shared" si="0"/>
        <v>0</v>
      </c>
      <c r="C18" s="480"/>
      <c r="D18" s="481"/>
      <c r="E18" s="481"/>
      <c r="F18" s="481"/>
      <c r="G18" s="481"/>
      <c r="H18" s="481"/>
      <c r="I18" s="481"/>
      <c r="J18" s="481"/>
      <c r="K18" s="481"/>
      <c r="L18" s="481"/>
      <c r="M18" s="481"/>
      <c r="N18" s="481"/>
      <c r="O18" s="481"/>
      <c r="P18" s="481"/>
      <c r="Q18" s="481"/>
      <c r="R18" s="481"/>
      <c r="S18" s="481"/>
      <c r="T18" s="481"/>
      <c r="U18" s="481"/>
      <c r="V18" s="481"/>
      <c r="W18" s="481"/>
      <c r="X18" s="481"/>
      <c r="Y18" s="481"/>
      <c r="Z18" s="482"/>
    </row>
    <row r="19" spans="1:26" ht="19.5" customHeight="1">
      <c r="A19" s="479" t="s">
        <v>929</v>
      </c>
      <c r="B19" s="475">
        <f t="shared" si="0"/>
        <v>0</v>
      </c>
      <c r="C19" s="480"/>
      <c r="D19" s="481"/>
      <c r="E19" s="481"/>
      <c r="F19" s="481"/>
      <c r="G19" s="481"/>
      <c r="H19" s="481"/>
      <c r="I19" s="481"/>
      <c r="J19" s="481"/>
      <c r="K19" s="481"/>
      <c r="L19" s="481"/>
      <c r="M19" s="481"/>
      <c r="N19" s="481"/>
      <c r="O19" s="481"/>
      <c r="P19" s="481"/>
      <c r="Q19" s="481"/>
      <c r="R19" s="481"/>
      <c r="S19" s="481"/>
      <c r="T19" s="481"/>
      <c r="U19" s="481"/>
      <c r="V19" s="481"/>
      <c r="W19" s="481"/>
      <c r="X19" s="481"/>
      <c r="Y19" s="481"/>
      <c r="Z19" s="482"/>
    </row>
    <row r="20" spans="1:26" ht="19.5" customHeight="1">
      <c r="A20" s="479" t="s">
        <v>930</v>
      </c>
      <c r="B20" s="475">
        <f t="shared" si="0"/>
        <v>0</v>
      </c>
      <c r="C20" s="480"/>
      <c r="D20" s="481"/>
      <c r="E20" s="481"/>
      <c r="F20" s="481"/>
      <c r="G20" s="481"/>
      <c r="H20" s="481"/>
      <c r="I20" s="481"/>
      <c r="J20" s="481"/>
      <c r="K20" s="481"/>
      <c r="L20" s="481"/>
      <c r="M20" s="481"/>
      <c r="N20" s="481"/>
      <c r="O20" s="481"/>
      <c r="P20" s="481"/>
      <c r="Q20" s="481"/>
      <c r="R20" s="481"/>
      <c r="S20" s="481"/>
      <c r="T20" s="481"/>
      <c r="U20" s="481"/>
      <c r="V20" s="481"/>
      <c r="W20" s="481"/>
      <c r="X20" s="481"/>
      <c r="Y20" s="481"/>
      <c r="Z20" s="482"/>
    </row>
    <row r="21" spans="1:26" ht="19.5" customHeight="1">
      <c r="A21" s="479" t="s">
        <v>931</v>
      </c>
      <c r="B21" s="475">
        <f t="shared" si="0"/>
        <v>0</v>
      </c>
      <c r="C21" s="480"/>
      <c r="D21" s="481"/>
      <c r="E21" s="481"/>
      <c r="F21" s="481"/>
      <c r="G21" s="481"/>
      <c r="H21" s="481"/>
      <c r="I21" s="481"/>
      <c r="J21" s="481"/>
      <c r="K21" s="481"/>
      <c r="L21" s="481"/>
      <c r="M21" s="481"/>
      <c r="N21" s="481"/>
      <c r="O21" s="481"/>
      <c r="P21" s="481"/>
      <c r="Q21" s="481"/>
      <c r="R21" s="481"/>
      <c r="S21" s="481"/>
      <c r="T21" s="481"/>
      <c r="U21" s="481"/>
      <c r="V21" s="481"/>
      <c r="W21" s="481"/>
      <c r="X21" s="481"/>
      <c r="Y21" s="481"/>
      <c r="Z21" s="482"/>
    </row>
    <row r="22" spans="1:26" ht="19.5" customHeight="1">
      <c r="A22" s="479" t="s">
        <v>932</v>
      </c>
      <c r="B22" s="475">
        <f t="shared" si="0"/>
        <v>0</v>
      </c>
      <c r="C22" s="480"/>
      <c r="D22" s="481"/>
      <c r="E22" s="481"/>
      <c r="F22" s="481"/>
      <c r="G22" s="481"/>
      <c r="H22" s="481"/>
      <c r="I22" s="481"/>
      <c r="J22" s="481"/>
      <c r="K22" s="481"/>
      <c r="L22" s="481"/>
      <c r="M22" s="481"/>
      <c r="N22" s="481"/>
      <c r="O22" s="481"/>
      <c r="P22" s="481"/>
      <c r="Q22" s="481"/>
      <c r="R22" s="481"/>
      <c r="S22" s="481"/>
      <c r="T22" s="481"/>
      <c r="U22" s="481"/>
      <c r="V22" s="481"/>
      <c r="W22" s="481"/>
      <c r="X22" s="481"/>
      <c r="Y22" s="481"/>
      <c r="Z22" s="482"/>
    </row>
    <row r="23" spans="1:26" ht="19.5" customHeight="1">
      <c r="A23" s="479" t="s">
        <v>933</v>
      </c>
      <c r="B23" s="475">
        <f t="shared" si="0"/>
        <v>0</v>
      </c>
      <c r="C23" s="480"/>
      <c r="D23" s="481"/>
      <c r="E23" s="481"/>
      <c r="F23" s="481"/>
      <c r="G23" s="481"/>
      <c r="H23" s="481"/>
      <c r="I23" s="481"/>
      <c r="J23" s="481"/>
      <c r="K23" s="481"/>
      <c r="L23" s="481"/>
      <c r="M23" s="481"/>
      <c r="N23" s="481"/>
      <c r="O23" s="481"/>
      <c r="P23" s="481"/>
      <c r="Q23" s="481"/>
      <c r="R23" s="481"/>
      <c r="S23" s="481"/>
      <c r="T23" s="481"/>
      <c r="U23" s="481"/>
      <c r="V23" s="481"/>
      <c r="W23" s="481"/>
      <c r="X23" s="481"/>
      <c r="Y23" s="481"/>
      <c r="Z23" s="482"/>
    </row>
    <row r="24" spans="1:26" ht="19.5" customHeight="1">
      <c r="A24" s="479" t="s">
        <v>934</v>
      </c>
      <c r="B24" s="475">
        <f t="shared" si="0"/>
        <v>0</v>
      </c>
      <c r="C24" s="480"/>
      <c r="D24" s="481"/>
      <c r="E24" s="481"/>
      <c r="F24" s="481"/>
      <c r="G24" s="481"/>
      <c r="H24" s="481"/>
      <c r="I24" s="481"/>
      <c r="J24" s="481"/>
      <c r="K24" s="481"/>
      <c r="L24" s="481"/>
      <c r="M24" s="481"/>
      <c r="N24" s="481"/>
      <c r="O24" s="481"/>
      <c r="P24" s="481"/>
      <c r="Q24" s="481"/>
      <c r="R24" s="481"/>
      <c r="S24" s="481"/>
      <c r="T24" s="481"/>
      <c r="U24" s="481"/>
      <c r="V24" s="481"/>
      <c r="W24" s="481"/>
      <c r="X24" s="481"/>
      <c r="Y24" s="481"/>
      <c r="Z24" s="482"/>
    </row>
    <row r="25" spans="1:26" ht="19.5" customHeight="1">
      <c r="A25" s="479" t="s">
        <v>935</v>
      </c>
      <c r="B25" s="475">
        <f t="shared" si="0"/>
        <v>0</v>
      </c>
      <c r="C25" s="480"/>
      <c r="D25" s="481"/>
      <c r="E25" s="481"/>
      <c r="F25" s="481"/>
      <c r="G25" s="481"/>
      <c r="H25" s="481"/>
      <c r="I25" s="481"/>
      <c r="J25" s="481"/>
      <c r="K25" s="481"/>
      <c r="L25" s="481"/>
      <c r="M25" s="481"/>
      <c r="N25" s="481"/>
      <c r="O25" s="481"/>
      <c r="P25" s="481"/>
      <c r="Q25" s="481"/>
      <c r="R25" s="481"/>
      <c r="S25" s="481"/>
      <c r="T25" s="481"/>
      <c r="U25" s="481"/>
      <c r="V25" s="481"/>
      <c r="W25" s="481"/>
      <c r="X25" s="481"/>
      <c r="Y25" s="481"/>
      <c r="Z25" s="482"/>
    </row>
    <row r="26" spans="1:26" ht="19.5" customHeight="1">
      <c r="A26" s="479" t="s">
        <v>936</v>
      </c>
      <c r="B26" s="475">
        <f t="shared" si="0"/>
        <v>0</v>
      </c>
      <c r="C26" s="480"/>
      <c r="D26" s="481"/>
      <c r="E26" s="481"/>
      <c r="F26" s="481"/>
      <c r="G26" s="481"/>
      <c r="H26" s="481"/>
      <c r="I26" s="481"/>
      <c r="J26" s="481"/>
      <c r="K26" s="481"/>
      <c r="L26" s="481"/>
      <c r="M26" s="481"/>
      <c r="N26" s="481"/>
      <c r="O26" s="481"/>
      <c r="P26" s="481"/>
      <c r="Q26" s="481"/>
      <c r="R26" s="481"/>
      <c r="S26" s="481"/>
      <c r="T26" s="481"/>
      <c r="U26" s="481"/>
      <c r="V26" s="481"/>
      <c r="W26" s="481"/>
      <c r="X26" s="481"/>
      <c r="Y26" s="481"/>
      <c r="Z26" s="482"/>
    </row>
    <row r="27" spans="1:26" ht="19.5" customHeight="1">
      <c r="A27" s="479" t="s">
        <v>937</v>
      </c>
      <c r="B27" s="475">
        <f t="shared" si="0"/>
        <v>0</v>
      </c>
      <c r="C27" s="480"/>
      <c r="D27" s="481"/>
      <c r="E27" s="481"/>
      <c r="F27" s="481"/>
      <c r="G27" s="481"/>
      <c r="H27" s="481"/>
      <c r="I27" s="481"/>
      <c r="J27" s="481"/>
      <c r="K27" s="481"/>
      <c r="L27" s="481"/>
      <c r="M27" s="481"/>
      <c r="N27" s="481"/>
      <c r="O27" s="481"/>
      <c r="P27" s="481"/>
      <c r="Q27" s="481"/>
      <c r="R27" s="481"/>
      <c r="S27" s="481"/>
      <c r="T27" s="481"/>
      <c r="U27" s="481"/>
      <c r="V27" s="481"/>
      <c r="W27" s="481"/>
      <c r="X27" s="481"/>
      <c r="Y27" s="481"/>
      <c r="Z27" s="482"/>
    </row>
    <row r="28" spans="1:26" ht="19.5" customHeight="1">
      <c r="A28" s="479" t="s">
        <v>938</v>
      </c>
      <c r="B28" s="475">
        <f t="shared" si="0"/>
        <v>0</v>
      </c>
      <c r="C28" s="480"/>
      <c r="D28" s="481"/>
      <c r="E28" s="481"/>
      <c r="F28" s="481"/>
      <c r="G28" s="481"/>
      <c r="H28" s="481"/>
      <c r="I28" s="481"/>
      <c r="J28" s="481"/>
      <c r="K28" s="481"/>
      <c r="L28" s="481"/>
      <c r="M28" s="481"/>
      <c r="N28" s="481"/>
      <c r="O28" s="481"/>
      <c r="P28" s="481"/>
      <c r="Q28" s="481"/>
      <c r="R28" s="481"/>
      <c r="S28" s="481"/>
      <c r="T28" s="481"/>
      <c r="U28" s="481"/>
      <c r="V28" s="481"/>
      <c r="W28" s="481"/>
      <c r="X28" s="481"/>
      <c r="Y28" s="481"/>
      <c r="Z28" s="482"/>
    </row>
    <row r="29" spans="1:26" ht="19.5" customHeight="1">
      <c r="A29" s="479" t="s">
        <v>939</v>
      </c>
      <c r="B29" s="475">
        <f t="shared" si="0"/>
        <v>0</v>
      </c>
      <c r="C29" s="480"/>
      <c r="D29" s="481"/>
      <c r="E29" s="481"/>
      <c r="F29" s="481"/>
      <c r="G29" s="481"/>
      <c r="H29" s="481"/>
      <c r="I29" s="481"/>
      <c r="J29" s="481"/>
      <c r="K29" s="481"/>
      <c r="L29" s="481"/>
      <c r="M29" s="481"/>
      <c r="N29" s="481"/>
      <c r="O29" s="481"/>
      <c r="P29" s="481"/>
      <c r="Q29" s="481"/>
      <c r="R29" s="481"/>
      <c r="S29" s="481"/>
      <c r="T29" s="481"/>
      <c r="U29" s="481"/>
      <c r="V29" s="481"/>
      <c r="W29" s="481"/>
      <c r="X29" s="481"/>
      <c r="Y29" s="481"/>
      <c r="Z29" s="482"/>
    </row>
    <row r="30" spans="1:26" ht="19.5" customHeight="1">
      <c r="A30" s="479" t="s">
        <v>940</v>
      </c>
      <c r="B30" s="475">
        <f t="shared" si="0"/>
        <v>0</v>
      </c>
      <c r="C30" s="480"/>
      <c r="D30" s="481"/>
      <c r="E30" s="481"/>
      <c r="F30" s="481"/>
      <c r="G30" s="481"/>
      <c r="H30" s="481"/>
      <c r="I30" s="481"/>
      <c r="J30" s="481"/>
      <c r="K30" s="481"/>
      <c r="L30" s="481"/>
      <c r="M30" s="481"/>
      <c r="N30" s="481"/>
      <c r="O30" s="481"/>
      <c r="P30" s="481"/>
      <c r="Q30" s="481"/>
      <c r="R30" s="481"/>
      <c r="S30" s="481"/>
      <c r="T30" s="481"/>
      <c r="U30" s="481"/>
      <c r="V30" s="481"/>
      <c r="W30" s="481"/>
      <c r="X30" s="481"/>
      <c r="Y30" s="481"/>
      <c r="Z30" s="482"/>
    </row>
    <row r="31" spans="1:26" ht="19.5" customHeight="1">
      <c r="A31" s="479" t="s">
        <v>941</v>
      </c>
      <c r="B31" s="475">
        <f t="shared" si="0"/>
        <v>0</v>
      </c>
      <c r="C31" s="480"/>
      <c r="D31" s="481"/>
      <c r="E31" s="481"/>
      <c r="F31" s="481"/>
      <c r="G31" s="481"/>
      <c r="H31" s="481"/>
      <c r="I31" s="481"/>
      <c r="J31" s="481"/>
      <c r="K31" s="481"/>
      <c r="L31" s="481"/>
      <c r="M31" s="481"/>
      <c r="N31" s="481"/>
      <c r="O31" s="481"/>
      <c r="P31" s="481"/>
      <c r="Q31" s="481"/>
      <c r="R31" s="481"/>
      <c r="S31" s="481"/>
      <c r="T31" s="481"/>
      <c r="U31" s="481"/>
      <c r="V31" s="481"/>
      <c r="W31" s="481"/>
      <c r="X31" s="481"/>
      <c r="Y31" s="481"/>
      <c r="Z31" s="482"/>
    </row>
    <row r="32" spans="1:26" ht="19.5" customHeight="1" thickBot="1">
      <c r="A32" s="483" t="s">
        <v>942</v>
      </c>
      <c r="B32" s="475">
        <f t="shared" si="0"/>
        <v>0</v>
      </c>
      <c r="C32" s="484"/>
      <c r="D32" s="485"/>
      <c r="E32" s="485"/>
      <c r="F32" s="485"/>
      <c r="G32" s="485"/>
      <c r="H32" s="485"/>
      <c r="I32" s="485"/>
      <c r="J32" s="485"/>
      <c r="K32" s="485"/>
      <c r="L32" s="485"/>
      <c r="M32" s="485"/>
      <c r="N32" s="485"/>
      <c r="O32" s="485"/>
      <c r="P32" s="485"/>
      <c r="Q32" s="485"/>
      <c r="R32" s="485"/>
      <c r="S32" s="485"/>
      <c r="T32" s="485"/>
      <c r="U32" s="485"/>
      <c r="V32" s="485"/>
      <c r="W32" s="485"/>
      <c r="X32" s="485"/>
      <c r="Y32" s="485"/>
      <c r="Z32" s="486"/>
    </row>
    <row r="33" spans="1:26">
      <c r="A33" s="1526" t="s">
        <v>943</v>
      </c>
      <c r="B33" s="1526"/>
      <c r="C33" s="1526"/>
      <c r="D33" s="1526"/>
      <c r="E33" s="1526"/>
      <c r="F33" s="1526"/>
      <c r="G33" s="1526"/>
      <c r="H33" s="1526"/>
      <c r="I33" s="1526"/>
      <c r="J33" s="1526"/>
      <c r="K33" s="1526"/>
      <c r="L33" s="1526"/>
      <c r="M33" s="1526"/>
      <c r="N33" s="1526"/>
      <c r="O33" s="1526"/>
      <c r="P33" s="1526"/>
      <c r="Q33" s="1526"/>
      <c r="R33" s="1526"/>
      <c r="S33" s="1526"/>
      <c r="T33" s="1526"/>
      <c r="U33" s="1526"/>
      <c r="V33" s="1526"/>
      <c r="W33" s="1526"/>
      <c r="X33" s="1526"/>
      <c r="Y33" s="1526"/>
      <c r="Z33" s="1526"/>
    </row>
    <row r="34" spans="1:26">
      <c r="A34" s="1527"/>
      <c r="B34" s="1527"/>
      <c r="C34" s="1527"/>
      <c r="D34" s="1527"/>
      <c r="E34" s="1527"/>
      <c r="F34" s="1527"/>
      <c r="G34" s="1527"/>
      <c r="H34" s="1527"/>
      <c r="I34" s="1527"/>
      <c r="J34" s="1527"/>
      <c r="K34" s="1527"/>
      <c r="L34" s="1527"/>
      <c r="M34" s="1527"/>
      <c r="N34" s="1527"/>
      <c r="O34" s="1527"/>
      <c r="P34" s="1527"/>
      <c r="Q34" s="1527"/>
      <c r="R34" s="1527"/>
      <c r="S34" s="1527"/>
      <c r="T34" s="1527"/>
      <c r="U34" s="1527"/>
      <c r="V34" s="1527"/>
      <c r="W34" s="1527"/>
      <c r="X34" s="1527"/>
      <c r="Y34" s="1527"/>
      <c r="Z34" s="1527"/>
    </row>
    <row r="35" spans="1:26">
      <c r="A35" s="1527"/>
      <c r="B35" s="1527"/>
      <c r="C35" s="1527"/>
      <c r="D35" s="1527"/>
      <c r="E35" s="1527"/>
      <c r="F35" s="1527"/>
      <c r="G35" s="1527"/>
      <c r="H35" s="1527"/>
      <c r="I35" s="1527"/>
      <c r="J35" s="1527"/>
      <c r="K35" s="1527"/>
      <c r="L35" s="1527"/>
      <c r="M35" s="1527"/>
      <c r="N35" s="1527"/>
      <c r="O35" s="1527"/>
      <c r="P35" s="1527"/>
      <c r="Q35" s="1527"/>
      <c r="R35" s="1527"/>
      <c r="S35" s="1527"/>
      <c r="T35" s="1527"/>
      <c r="U35" s="1527"/>
      <c r="V35" s="1527"/>
      <c r="W35" s="1527"/>
      <c r="X35" s="1527"/>
      <c r="Y35" s="1527"/>
      <c r="Z35" s="1527"/>
    </row>
  </sheetData>
  <sheetProtection sheet="1" objects="1" scenarios="1"/>
  <mergeCells count="23">
    <mergeCell ref="A13:B13"/>
    <mergeCell ref="A33:Z35"/>
    <mergeCell ref="T9:V9"/>
    <mergeCell ref="B10:E10"/>
    <mergeCell ref="F10:I10"/>
    <mergeCell ref="J10:M10"/>
    <mergeCell ref="N10:Q10"/>
    <mergeCell ref="B11:E11"/>
    <mergeCell ref="F11:I11"/>
    <mergeCell ref="J11:M11"/>
    <mergeCell ref="N11:Q11"/>
    <mergeCell ref="N9:Q9"/>
    <mergeCell ref="B6:G6"/>
    <mergeCell ref="B7:G7"/>
    <mergeCell ref="B9:E9"/>
    <mergeCell ref="F9:I9"/>
    <mergeCell ref="J9:M9"/>
    <mergeCell ref="B5:G5"/>
    <mergeCell ref="U1:W1"/>
    <mergeCell ref="X1:Z1"/>
    <mergeCell ref="B3:G3"/>
    <mergeCell ref="I3:R3"/>
    <mergeCell ref="B4:G4"/>
  </mergeCells>
  <phoneticPr fontId="3"/>
  <pageMargins left="0.7" right="0.7" top="0.75" bottom="0.75" header="0.3" footer="0.3"/>
  <pageSetup paperSize="9" scale="67"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7E3F9-FEB6-4DB8-903F-362DB3A799EC}">
  <sheetPr>
    <tabColor rgb="FFFF0000"/>
  </sheetPr>
  <dimension ref="A1:AB35"/>
  <sheetViews>
    <sheetView view="pageBreakPreview" zoomScale="130" zoomScaleNormal="100" zoomScaleSheetLayoutView="130" workbookViewId="0">
      <selection activeCell="B11" sqref="B11:E11"/>
    </sheetView>
  </sheetViews>
  <sheetFormatPr defaultRowHeight="15"/>
  <cols>
    <col min="1" max="1" width="16.875" style="442" customWidth="1"/>
    <col min="2" max="2" width="6.5" style="442" customWidth="1"/>
    <col min="3" max="26" width="6" style="442" customWidth="1"/>
    <col min="27" max="16384" width="9" style="442"/>
  </cols>
  <sheetData>
    <row r="1" spans="1:28" ht="21.75" thickBot="1">
      <c r="A1" s="438" t="s">
        <v>874</v>
      </c>
      <c r="B1" s="438"/>
      <c r="C1" s="438"/>
      <c r="D1" s="438"/>
      <c r="E1" s="439"/>
      <c r="F1" s="440"/>
      <c r="G1" s="440"/>
      <c r="H1" s="440"/>
      <c r="I1" s="440"/>
      <c r="J1" s="440"/>
      <c r="K1" s="440"/>
      <c r="L1" s="440"/>
      <c r="M1" s="440"/>
      <c r="N1" s="441"/>
      <c r="O1" s="441"/>
      <c r="P1" s="441"/>
      <c r="Q1" s="438"/>
      <c r="R1" s="438"/>
      <c r="S1" s="438"/>
      <c r="T1" s="438"/>
      <c r="U1" s="1514" t="s">
        <v>875</v>
      </c>
      <c r="V1" s="1515"/>
      <c r="W1" s="1515"/>
      <c r="X1" s="1516">
        <v>45383</v>
      </c>
      <c r="Y1" s="1517"/>
      <c r="Z1" s="1518"/>
    </row>
    <row r="2" spans="1:28" ht="21.75" thickBot="1">
      <c r="A2" s="438"/>
      <c r="B2" s="438"/>
      <c r="C2" s="438"/>
      <c r="D2" s="438"/>
      <c r="E2" s="438"/>
      <c r="F2" s="443"/>
      <c r="G2" s="443"/>
      <c r="H2" s="443"/>
      <c r="I2" s="443"/>
      <c r="J2" s="443"/>
      <c r="K2" s="443"/>
      <c r="L2" s="443"/>
      <c r="M2" s="443"/>
      <c r="N2" s="438"/>
      <c r="O2" s="438"/>
      <c r="P2" s="438"/>
      <c r="Q2" s="438"/>
      <c r="R2" s="438"/>
      <c r="S2" s="438"/>
      <c r="T2" s="438"/>
      <c r="U2" s="1535" t="s">
        <v>876</v>
      </c>
      <c r="V2" s="1536"/>
      <c r="W2" s="1536"/>
      <c r="X2" s="1536"/>
      <c r="Y2" s="1536"/>
      <c r="Z2" s="1536"/>
    </row>
    <row r="3" spans="1:28" ht="21" customHeight="1">
      <c r="A3" s="444" t="s">
        <v>22</v>
      </c>
      <c r="B3" s="1513" t="s">
        <v>877</v>
      </c>
      <c r="C3" s="1513"/>
      <c r="D3" s="1513"/>
      <c r="E3" s="1513"/>
      <c r="F3" s="1513"/>
      <c r="G3" s="1513"/>
      <c r="H3" s="443"/>
      <c r="I3" s="1519" t="s">
        <v>878</v>
      </c>
      <c r="J3" s="1520"/>
      <c r="K3" s="1520"/>
      <c r="L3" s="1520"/>
      <c r="M3" s="1520"/>
      <c r="N3" s="1520"/>
      <c r="O3" s="1520"/>
      <c r="P3" s="1520"/>
      <c r="Q3" s="1520"/>
      <c r="R3" s="1521"/>
      <c r="S3" s="438"/>
      <c r="T3" s="438"/>
      <c r="U3" s="1537"/>
      <c r="V3" s="1537"/>
      <c r="W3" s="1537"/>
      <c r="X3" s="1537"/>
      <c r="Y3" s="1537"/>
      <c r="Z3" s="1537"/>
    </row>
    <row r="4" spans="1:28" ht="21" customHeight="1">
      <c r="A4" s="444" t="s">
        <v>879</v>
      </c>
      <c r="B4" s="1522">
        <v>45395</v>
      </c>
      <c r="C4" s="1513"/>
      <c r="D4" s="1513"/>
      <c r="E4" s="1513"/>
      <c r="F4" s="1513"/>
      <c r="G4" s="1513"/>
      <c r="I4" s="445">
        <v>10</v>
      </c>
      <c r="J4" s="446" t="s">
        <v>19</v>
      </c>
      <c r="K4" s="447" t="s">
        <v>58</v>
      </c>
      <c r="L4" s="448">
        <v>3</v>
      </c>
      <c r="M4" s="449" t="s">
        <v>223</v>
      </c>
      <c r="N4" s="450"/>
      <c r="O4" s="451" t="s">
        <v>19</v>
      </c>
      <c r="P4" s="452" t="s">
        <v>58</v>
      </c>
      <c r="Q4" s="453"/>
      <c r="R4" s="454" t="s">
        <v>223</v>
      </c>
    </row>
    <row r="5" spans="1:28" ht="21" customHeight="1">
      <c r="A5" s="444" t="s">
        <v>55</v>
      </c>
      <c r="B5" s="1513" t="s">
        <v>880</v>
      </c>
      <c r="C5" s="1513"/>
      <c r="D5" s="1513"/>
      <c r="E5" s="1513"/>
      <c r="F5" s="1513"/>
      <c r="G5" s="1513"/>
      <c r="I5" s="445">
        <v>8</v>
      </c>
      <c r="J5" s="446" t="s">
        <v>19</v>
      </c>
      <c r="K5" s="447" t="s">
        <v>58</v>
      </c>
      <c r="L5" s="448">
        <v>2</v>
      </c>
      <c r="M5" s="449" t="s">
        <v>223</v>
      </c>
      <c r="N5" s="455"/>
      <c r="O5" s="446" t="s">
        <v>19</v>
      </c>
      <c r="P5" s="447" t="s">
        <v>58</v>
      </c>
      <c r="Q5" s="448"/>
      <c r="R5" s="456" t="s">
        <v>223</v>
      </c>
      <c r="S5" s="457"/>
      <c r="T5" s="457"/>
      <c r="U5" s="458"/>
      <c r="V5" s="442" t="s">
        <v>881</v>
      </c>
    </row>
    <row r="6" spans="1:28" ht="21" customHeight="1">
      <c r="A6" s="444" t="s">
        <v>882</v>
      </c>
      <c r="B6" s="1523">
        <f>SUM(L4:L7,Q4:Q7)</f>
        <v>6</v>
      </c>
      <c r="C6" s="1523"/>
      <c r="D6" s="1523"/>
      <c r="E6" s="1523"/>
      <c r="F6" s="1523"/>
      <c r="G6" s="1523"/>
      <c r="I6" s="445">
        <v>7</v>
      </c>
      <c r="J6" s="446" t="s">
        <v>19</v>
      </c>
      <c r="K6" s="447" t="s">
        <v>58</v>
      </c>
      <c r="L6" s="448">
        <v>1</v>
      </c>
      <c r="M6" s="449" t="s">
        <v>223</v>
      </c>
      <c r="N6" s="455"/>
      <c r="O6" s="446" t="s">
        <v>19</v>
      </c>
      <c r="P6" s="447" t="s">
        <v>58</v>
      </c>
      <c r="Q6" s="448"/>
      <c r="R6" s="456" t="s">
        <v>223</v>
      </c>
      <c r="S6" s="440"/>
      <c r="T6" s="1538"/>
      <c r="U6" s="1538"/>
      <c r="V6" s="1538"/>
      <c r="W6" s="1538"/>
      <c r="X6" s="1538"/>
      <c r="Y6" s="1538"/>
      <c r="Z6" s="1538"/>
    </row>
    <row r="7" spans="1:28" ht="21" customHeight="1" thickBot="1">
      <c r="A7" s="444" t="s">
        <v>883</v>
      </c>
      <c r="B7" s="1523">
        <f>I4*L4+I5*L5+I6*L6+I7*L7+N4*Q4+N5*Q5+N6*Q6+N7*Q7</f>
        <v>53</v>
      </c>
      <c r="C7" s="1523"/>
      <c r="D7" s="1523"/>
      <c r="E7" s="1523"/>
      <c r="F7" s="1523"/>
      <c r="G7" s="1523"/>
      <c r="I7" s="459"/>
      <c r="J7" s="460" t="s">
        <v>19</v>
      </c>
      <c r="K7" s="461" t="s">
        <v>58</v>
      </c>
      <c r="L7" s="462"/>
      <c r="M7" s="463" t="s">
        <v>223</v>
      </c>
      <c r="N7" s="464"/>
      <c r="O7" s="460" t="s">
        <v>19</v>
      </c>
      <c r="P7" s="461" t="s">
        <v>58</v>
      </c>
      <c r="Q7" s="462"/>
      <c r="R7" s="465" t="s">
        <v>223</v>
      </c>
      <c r="S7" s="457"/>
      <c r="T7" s="1538"/>
      <c r="U7" s="1538"/>
      <c r="V7" s="1538"/>
      <c r="W7" s="1538"/>
      <c r="X7" s="1538"/>
      <c r="Y7" s="1538"/>
      <c r="Z7" s="1538"/>
    </row>
    <row r="8" spans="1:28" ht="22.5" customHeight="1" thickBot="1">
      <c r="A8" s="443"/>
      <c r="B8" s="443"/>
      <c r="C8" s="443"/>
      <c r="D8" s="443"/>
      <c r="E8" s="443"/>
      <c r="F8" s="443"/>
      <c r="G8" s="443"/>
      <c r="H8" s="457"/>
      <c r="I8" s="457"/>
      <c r="J8" s="457"/>
      <c r="K8" s="457"/>
      <c r="L8" s="457"/>
      <c r="M8" s="457"/>
      <c r="N8" s="457"/>
      <c r="O8" s="457"/>
      <c r="P8" s="443"/>
      <c r="Q8" s="443"/>
      <c r="R8" s="443"/>
      <c r="S8" s="443"/>
      <c r="T8" s="1538"/>
      <c r="U8" s="1538"/>
      <c r="V8" s="1538"/>
      <c r="W8" s="1538"/>
      <c r="X8" s="1538"/>
      <c r="Y8" s="1538"/>
      <c r="Z8" s="1538"/>
      <c r="AA8" s="457"/>
      <c r="AB8" s="457"/>
    </row>
    <row r="9" spans="1:28" ht="22.5" customHeight="1">
      <c r="A9" s="466" t="s">
        <v>884</v>
      </c>
      <c r="B9" s="1524" t="s">
        <v>885</v>
      </c>
      <c r="C9" s="1524"/>
      <c r="D9" s="1524"/>
      <c r="E9" s="1524"/>
      <c r="F9" s="1524" t="s">
        <v>886</v>
      </c>
      <c r="G9" s="1524"/>
      <c r="H9" s="1524"/>
      <c r="I9" s="1524"/>
      <c r="J9" s="1524" t="s">
        <v>887</v>
      </c>
      <c r="K9" s="1524"/>
      <c r="L9" s="1524"/>
      <c r="M9" s="1524"/>
      <c r="N9" s="1524" t="s">
        <v>888</v>
      </c>
      <c r="O9" s="1524"/>
      <c r="P9" s="1524"/>
      <c r="Q9" s="1534"/>
      <c r="R9" s="467"/>
      <c r="S9" s="467"/>
      <c r="T9" s="1538"/>
      <c r="U9" s="1538"/>
      <c r="V9" s="1538"/>
      <c r="W9" s="1538"/>
      <c r="X9" s="1538"/>
      <c r="Y9" s="1538"/>
      <c r="Z9" s="1538"/>
      <c r="AA9" s="467"/>
      <c r="AB9" s="440"/>
    </row>
    <row r="10" spans="1:28" ht="47.25" customHeight="1">
      <c r="A10" s="468" t="s">
        <v>889</v>
      </c>
      <c r="B10" s="1529" t="s">
        <v>890</v>
      </c>
      <c r="C10" s="1530"/>
      <c r="D10" s="1530"/>
      <c r="E10" s="1530"/>
      <c r="F10" s="1529" t="s">
        <v>891</v>
      </c>
      <c r="G10" s="1530"/>
      <c r="H10" s="1530"/>
      <c r="I10" s="1530"/>
      <c r="J10" s="1530" t="s">
        <v>892</v>
      </c>
      <c r="K10" s="1530"/>
      <c r="L10" s="1530"/>
      <c r="M10" s="1530"/>
      <c r="N10" s="1529" t="s">
        <v>893</v>
      </c>
      <c r="O10" s="1530"/>
      <c r="P10" s="1530"/>
      <c r="Q10" s="1531"/>
      <c r="R10" s="443"/>
      <c r="S10" s="443"/>
      <c r="T10" s="1538"/>
      <c r="U10" s="1538"/>
      <c r="V10" s="1538"/>
      <c r="W10" s="1538"/>
      <c r="X10" s="1538"/>
      <c r="Y10" s="1538"/>
      <c r="Z10" s="1538"/>
      <c r="AA10" s="457"/>
      <c r="AB10" s="457"/>
    </row>
    <row r="11" spans="1:28" ht="29.25" customHeight="1" thickBot="1">
      <c r="A11" s="469" t="s">
        <v>894</v>
      </c>
      <c r="B11" s="1532" t="s">
        <v>895</v>
      </c>
      <c r="C11" s="1532"/>
      <c r="D11" s="1532"/>
      <c r="E11" s="1532"/>
      <c r="F11" s="1532" t="s">
        <v>896</v>
      </c>
      <c r="G11" s="1532"/>
      <c r="H11" s="1532"/>
      <c r="I11" s="1532"/>
      <c r="J11" s="1532" t="s">
        <v>897</v>
      </c>
      <c r="K11" s="1532"/>
      <c r="L11" s="1532"/>
      <c r="M11" s="1532"/>
      <c r="N11" s="1532" t="s">
        <v>898</v>
      </c>
      <c r="O11" s="1532"/>
      <c r="P11" s="1532"/>
      <c r="Q11" s="1533"/>
      <c r="R11" s="443"/>
      <c r="S11" s="443"/>
      <c r="T11" s="443"/>
      <c r="U11" s="443"/>
      <c r="V11" s="443"/>
      <c r="W11" s="457"/>
      <c r="X11" s="457"/>
    </row>
    <row r="12" spans="1:28" ht="22.5" customHeight="1">
      <c r="K12" s="457"/>
      <c r="L12" s="457"/>
      <c r="M12" s="457"/>
      <c r="N12" s="457"/>
      <c r="O12" s="457"/>
      <c r="P12" s="457"/>
      <c r="Q12" s="457"/>
      <c r="R12" s="457"/>
      <c r="S12" s="457"/>
      <c r="T12" s="457"/>
      <c r="U12" s="457"/>
      <c r="V12" s="457"/>
      <c r="W12" s="457"/>
      <c r="X12" s="457"/>
    </row>
    <row r="13" spans="1:28" ht="19.5" thickBot="1">
      <c r="A13" s="1525" t="s">
        <v>899</v>
      </c>
      <c r="B13" s="1525"/>
      <c r="C13" s="442" t="s">
        <v>900</v>
      </c>
    </row>
    <row r="14" spans="1:28" ht="21.75" customHeight="1" thickBot="1">
      <c r="A14" s="470"/>
      <c r="B14" s="470" t="s">
        <v>60</v>
      </c>
      <c r="C14" s="471" t="s">
        <v>901</v>
      </c>
      <c r="D14" s="472" t="s">
        <v>902</v>
      </c>
      <c r="E14" s="472" t="s">
        <v>903</v>
      </c>
      <c r="F14" s="472" t="s">
        <v>904</v>
      </c>
      <c r="G14" s="472" t="s">
        <v>905</v>
      </c>
      <c r="H14" s="472" t="s">
        <v>906</v>
      </c>
      <c r="I14" s="472" t="s">
        <v>907</v>
      </c>
      <c r="J14" s="472" t="s">
        <v>908</v>
      </c>
      <c r="K14" s="472" t="s">
        <v>909</v>
      </c>
      <c r="L14" s="472" t="s">
        <v>910</v>
      </c>
      <c r="M14" s="472" t="s">
        <v>911</v>
      </c>
      <c r="N14" s="472" t="s">
        <v>912</v>
      </c>
      <c r="O14" s="472" t="s">
        <v>913</v>
      </c>
      <c r="P14" s="472" t="s">
        <v>914</v>
      </c>
      <c r="Q14" s="472" t="s">
        <v>915</v>
      </c>
      <c r="R14" s="472" t="s">
        <v>916</v>
      </c>
      <c r="S14" s="472" t="s">
        <v>917</v>
      </c>
      <c r="T14" s="472" t="s">
        <v>918</v>
      </c>
      <c r="U14" s="472" t="s">
        <v>919</v>
      </c>
      <c r="V14" s="472" t="s">
        <v>920</v>
      </c>
      <c r="W14" s="472" t="s">
        <v>921</v>
      </c>
      <c r="X14" s="472" t="s">
        <v>922</v>
      </c>
      <c r="Y14" s="472" t="s">
        <v>923</v>
      </c>
      <c r="Z14" s="473" t="s">
        <v>924</v>
      </c>
    </row>
    <row r="15" spans="1:28" ht="19.5" customHeight="1">
      <c r="A15" s="474" t="s">
        <v>925</v>
      </c>
      <c r="B15" s="475">
        <f>SUM(C15:Z15)</f>
        <v>53</v>
      </c>
      <c r="C15" s="476">
        <v>10</v>
      </c>
      <c r="D15" s="477">
        <v>10</v>
      </c>
      <c r="E15" s="477">
        <v>10</v>
      </c>
      <c r="F15" s="477">
        <v>8</v>
      </c>
      <c r="G15" s="477">
        <v>8</v>
      </c>
      <c r="H15" s="477">
        <v>7</v>
      </c>
      <c r="I15" s="477"/>
      <c r="J15" s="477"/>
      <c r="K15" s="477"/>
      <c r="L15" s="477"/>
      <c r="M15" s="477"/>
      <c r="N15" s="477"/>
      <c r="O15" s="477"/>
      <c r="P15" s="477"/>
      <c r="Q15" s="477"/>
      <c r="R15" s="477"/>
      <c r="S15" s="477"/>
      <c r="T15" s="477"/>
      <c r="U15" s="477"/>
      <c r="V15" s="477"/>
      <c r="W15" s="477"/>
      <c r="X15" s="477"/>
      <c r="Y15" s="477"/>
      <c r="Z15" s="478"/>
    </row>
    <row r="16" spans="1:28" ht="19.5" customHeight="1">
      <c r="A16" s="479" t="s">
        <v>926</v>
      </c>
      <c r="B16" s="475">
        <f t="shared" ref="B16:B32" si="0">SUM(C16:Z16)</f>
        <v>0</v>
      </c>
      <c r="C16" s="480"/>
      <c r="D16" s="481"/>
      <c r="E16" s="481"/>
      <c r="F16" s="481"/>
      <c r="G16" s="481"/>
      <c r="H16" s="481"/>
      <c r="I16" s="481"/>
      <c r="J16" s="481"/>
      <c r="K16" s="481"/>
      <c r="L16" s="481"/>
      <c r="M16" s="481"/>
      <c r="N16" s="481"/>
      <c r="O16" s="481"/>
      <c r="P16" s="481"/>
      <c r="Q16" s="481"/>
      <c r="R16" s="481"/>
      <c r="S16" s="481"/>
      <c r="T16" s="481"/>
      <c r="U16" s="481"/>
      <c r="V16" s="481"/>
      <c r="W16" s="481"/>
      <c r="X16" s="481"/>
      <c r="Y16" s="481"/>
      <c r="Z16" s="482"/>
    </row>
    <row r="17" spans="1:26" ht="19.5" customHeight="1">
      <c r="A17" s="479" t="s">
        <v>927</v>
      </c>
      <c r="B17" s="475">
        <f t="shared" si="0"/>
        <v>0</v>
      </c>
      <c r="C17" s="480"/>
      <c r="D17" s="481"/>
      <c r="E17" s="481"/>
      <c r="F17" s="481"/>
      <c r="G17" s="481"/>
      <c r="H17" s="481"/>
      <c r="I17" s="481"/>
      <c r="J17" s="481"/>
      <c r="K17" s="481"/>
      <c r="L17" s="481"/>
      <c r="M17" s="481"/>
      <c r="N17" s="481"/>
      <c r="O17" s="481"/>
      <c r="P17" s="481"/>
      <c r="Q17" s="481"/>
      <c r="R17" s="481"/>
      <c r="S17" s="481"/>
      <c r="T17" s="481"/>
      <c r="U17" s="481"/>
      <c r="V17" s="481"/>
      <c r="W17" s="481"/>
      <c r="X17" s="481"/>
      <c r="Y17" s="481"/>
      <c r="Z17" s="482"/>
    </row>
    <row r="18" spans="1:26" ht="19.5" customHeight="1">
      <c r="A18" s="479" t="s">
        <v>928</v>
      </c>
      <c r="B18" s="475">
        <f t="shared" si="0"/>
        <v>0</v>
      </c>
      <c r="C18" s="480"/>
      <c r="D18" s="481"/>
      <c r="E18" s="481"/>
      <c r="F18" s="481"/>
      <c r="G18" s="481"/>
      <c r="H18" s="481"/>
      <c r="I18" s="481"/>
      <c r="J18" s="481"/>
      <c r="K18" s="481"/>
      <c r="L18" s="481"/>
      <c r="M18" s="481"/>
      <c r="N18" s="481"/>
      <c r="O18" s="481"/>
      <c r="P18" s="481"/>
      <c r="Q18" s="481"/>
      <c r="R18" s="481"/>
      <c r="S18" s="481"/>
      <c r="T18" s="481"/>
      <c r="U18" s="481"/>
      <c r="V18" s="481"/>
      <c r="W18" s="481"/>
      <c r="X18" s="481"/>
      <c r="Y18" s="481"/>
      <c r="Z18" s="482"/>
    </row>
    <row r="19" spans="1:26" ht="19.5" customHeight="1">
      <c r="A19" s="479" t="s">
        <v>929</v>
      </c>
      <c r="B19" s="475">
        <f t="shared" si="0"/>
        <v>0</v>
      </c>
      <c r="C19" s="480"/>
      <c r="D19" s="481"/>
      <c r="E19" s="481"/>
      <c r="F19" s="481"/>
      <c r="G19" s="481"/>
      <c r="H19" s="481"/>
      <c r="I19" s="481"/>
      <c r="J19" s="481"/>
      <c r="K19" s="481"/>
      <c r="L19" s="481"/>
      <c r="M19" s="481"/>
      <c r="N19" s="481"/>
      <c r="O19" s="481"/>
      <c r="P19" s="481"/>
      <c r="Q19" s="481"/>
      <c r="R19" s="481"/>
      <c r="S19" s="481"/>
      <c r="T19" s="481"/>
      <c r="U19" s="481"/>
      <c r="V19" s="481"/>
      <c r="W19" s="481"/>
      <c r="X19" s="481"/>
      <c r="Y19" s="481"/>
      <c r="Z19" s="482"/>
    </row>
    <row r="20" spans="1:26" ht="19.5" customHeight="1">
      <c r="A20" s="479" t="s">
        <v>930</v>
      </c>
      <c r="B20" s="475">
        <f t="shared" si="0"/>
        <v>53</v>
      </c>
      <c r="C20" s="480">
        <v>10</v>
      </c>
      <c r="D20" s="481">
        <v>10</v>
      </c>
      <c r="E20" s="481">
        <v>10</v>
      </c>
      <c r="F20" s="481">
        <v>8</v>
      </c>
      <c r="G20" s="481">
        <v>8</v>
      </c>
      <c r="H20" s="481">
        <v>7</v>
      </c>
      <c r="I20" s="481"/>
      <c r="J20" s="481"/>
      <c r="K20" s="481"/>
      <c r="L20" s="481"/>
      <c r="M20" s="481"/>
      <c r="N20" s="481"/>
      <c r="O20" s="481"/>
      <c r="P20" s="481"/>
      <c r="Q20" s="481"/>
      <c r="R20" s="481"/>
      <c r="S20" s="481"/>
      <c r="T20" s="481"/>
      <c r="U20" s="481"/>
      <c r="V20" s="481"/>
      <c r="W20" s="481"/>
      <c r="X20" s="481"/>
      <c r="Y20" s="481"/>
      <c r="Z20" s="482"/>
    </row>
    <row r="21" spans="1:26" ht="19.5" customHeight="1">
      <c r="A21" s="479" t="s">
        <v>931</v>
      </c>
      <c r="B21" s="475">
        <f t="shared" si="0"/>
        <v>6</v>
      </c>
      <c r="C21" s="480">
        <v>1</v>
      </c>
      <c r="D21" s="481">
        <v>1</v>
      </c>
      <c r="E21" s="481">
        <v>1</v>
      </c>
      <c r="F21" s="481">
        <v>1</v>
      </c>
      <c r="G21" s="481">
        <v>1</v>
      </c>
      <c r="H21" s="481">
        <v>1</v>
      </c>
      <c r="I21" s="481"/>
      <c r="J21" s="481"/>
      <c r="K21" s="481"/>
      <c r="L21" s="481"/>
      <c r="M21" s="481"/>
      <c r="N21" s="481"/>
      <c r="O21" s="481"/>
      <c r="P21" s="481"/>
      <c r="Q21" s="481"/>
      <c r="R21" s="481"/>
      <c r="S21" s="481"/>
      <c r="T21" s="481"/>
      <c r="U21" s="481"/>
      <c r="V21" s="481"/>
      <c r="W21" s="481"/>
      <c r="X21" s="481"/>
      <c r="Y21" s="481"/>
      <c r="Z21" s="482"/>
    </row>
    <row r="22" spans="1:26" ht="19.5" customHeight="1">
      <c r="A22" s="479" t="s">
        <v>932</v>
      </c>
      <c r="B22" s="475">
        <f t="shared" si="0"/>
        <v>6</v>
      </c>
      <c r="C22" s="480">
        <v>1</v>
      </c>
      <c r="D22" s="481">
        <v>1</v>
      </c>
      <c r="E22" s="481">
        <v>1</v>
      </c>
      <c r="F22" s="481">
        <v>1</v>
      </c>
      <c r="G22" s="481">
        <v>1</v>
      </c>
      <c r="H22" s="481">
        <v>1</v>
      </c>
      <c r="I22" s="481"/>
      <c r="J22" s="481"/>
      <c r="K22" s="481"/>
      <c r="L22" s="481"/>
      <c r="M22" s="481"/>
      <c r="N22" s="481"/>
      <c r="O22" s="481"/>
      <c r="P22" s="481"/>
      <c r="Q22" s="481"/>
      <c r="R22" s="481"/>
      <c r="S22" s="481"/>
      <c r="T22" s="481"/>
      <c r="U22" s="481"/>
      <c r="V22" s="481"/>
      <c r="W22" s="481"/>
      <c r="X22" s="481"/>
      <c r="Y22" s="481"/>
      <c r="Z22" s="482"/>
    </row>
    <row r="23" spans="1:26" ht="19.5" customHeight="1">
      <c r="A23" s="479" t="s">
        <v>933</v>
      </c>
      <c r="B23" s="475">
        <f t="shared" si="0"/>
        <v>0</v>
      </c>
      <c r="C23" s="480"/>
      <c r="D23" s="481"/>
      <c r="E23" s="481"/>
      <c r="F23" s="481"/>
      <c r="G23" s="481"/>
      <c r="H23" s="481"/>
      <c r="I23" s="481"/>
      <c r="J23" s="481"/>
      <c r="K23" s="481"/>
      <c r="L23" s="481"/>
      <c r="M23" s="481"/>
      <c r="N23" s="481"/>
      <c r="O23" s="481"/>
      <c r="P23" s="481"/>
      <c r="Q23" s="481"/>
      <c r="R23" s="481"/>
      <c r="S23" s="481"/>
      <c r="T23" s="481"/>
      <c r="U23" s="481"/>
      <c r="V23" s="481"/>
      <c r="W23" s="481"/>
      <c r="X23" s="481"/>
      <c r="Y23" s="481"/>
      <c r="Z23" s="482"/>
    </row>
    <row r="24" spans="1:26" ht="19.5" customHeight="1">
      <c r="A24" s="479" t="s">
        <v>934</v>
      </c>
      <c r="B24" s="475">
        <f t="shared" si="0"/>
        <v>12</v>
      </c>
      <c r="C24" s="480">
        <v>2</v>
      </c>
      <c r="D24" s="481">
        <v>2</v>
      </c>
      <c r="E24" s="481">
        <v>2</v>
      </c>
      <c r="F24" s="481">
        <v>2</v>
      </c>
      <c r="G24" s="481">
        <v>2</v>
      </c>
      <c r="H24" s="481">
        <v>2</v>
      </c>
      <c r="I24" s="481"/>
      <c r="J24" s="481"/>
      <c r="K24" s="481"/>
      <c r="L24" s="481"/>
      <c r="M24" s="481"/>
      <c r="N24" s="481"/>
      <c r="O24" s="481"/>
      <c r="P24" s="481"/>
      <c r="Q24" s="481"/>
      <c r="R24" s="481"/>
      <c r="S24" s="481"/>
      <c r="T24" s="481"/>
      <c r="U24" s="481"/>
      <c r="V24" s="481"/>
      <c r="W24" s="481"/>
      <c r="X24" s="481"/>
      <c r="Y24" s="481"/>
      <c r="Z24" s="482"/>
    </row>
    <row r="25" spans="1:26" ht="19.5" customHeight="1">
      <c r="A25" s="479" t="s">
        <v>935</v>
      </c>
      <c r="B25" s="475">
        <f t="shared" si="0"/>
        <v>12</v>
      </c>
      <c r="C25" s="480">
        <v>2</v>
      </c>
      <c r="D25" s="481">
        <v>2</v>
      </c>
      <c r="E25" s="481">
        <v>2</v>
      </c>
      <c r="F25" s="481">
        <v>2</v>
      </c>
      <c r="G25" s="481">
        <v>2</v>
      </c>
      <c r="H25" s="481">
        <v>2</v>
      </c>
      <c r="I25" s="481"/>
      <c r="J25" s="481"/>
      <c r="K25" s="481"/>
      <c r="L25" s="481"/>
      <c r="M25" s="481"/>
      <c r="N25" s="481"/>
      <c r="O25" s="481"/>
      <c r="P25" s="481"/>
      <c r="Q25" s="481"/>
      <c r="R25" s="481"/>
      <c r="S25" s="481"/>
      <c r="T25" s="481"/>
      <c r="U25" s="481"/>
      <c r="V25" s="481"/>
      <c r="W25" s="481"/>
      <c r="X25" s="481"/>
      <c r="Y25" s="481"/>
      <c r="Z25" s="482"/>
    </row>
    <row r="26" spans="1:26" ht="19.5" customHeight="1">
      <c r="A26" s="479" t="s">
        <v>936</v>
      </c>
      <c r="B26" s="475">
        <f t="shared" si="0"/>
        <v>6</v>
      </c>
      <c r="C26" s="480">
        <v>1</v>
      </c>
      <c r="D26" s="481">
        <v>1</v>
      </c>
      <c r="E26" s="481">
        <v>1</v>
      </c>
      <c r="F26" s="481">
        <v>1</v>
      </c>
      <c r="G26" s="481">
        <v>1</v>
      </c>
      <c r="H26" s="481">
        <v>1</v>
      </c>
      <c r="I26" s="481"/>
      <c r="J26" s="481"/>
      <c r="K26" s="481"/>
      <c r="L26" s="481"/>
      <c r="M26" s="481"/>
      <c r="N26" s="481"/>
      <c r="O26" s="481"/>
      <c r="P26" s="481"/>
      <c r="Q26" s="481"/>
      <c r="R26" s="481"/>
      <c r="S26" s="481"/>
      <c r="T26" s="481"/>
      <c r="U26" s="481"/>
      <c r="V26" s="481"/>
      <c r="W26" s="481"/>
      <c r="X26" s="481"/>
      <c r="Y26" s="481"/>
      <c r="Z26" s="482"/>
    </row>
    <row r="27" spans="1:26" ht="19.5" customHeight="1">
      <c r="A27" s="479" t="s">
        <v>937</v>
      </c>
      <c r="B27" s="475">
        <f t="shared" si="0"/>
        <v>6</v>
      </c>
      <c r="C27" s="480">
        <v>1</v>
      </c>
      <c r="D27" s="481">
        <v>1</v>
      </c>
      <c r="E27" s="481">
        <v>1</v>
      </c>
      <c r="F27" s="481">
        <v>1</v>
      </c>
      <c r="G27" s="481">
        <v>1</v>
      </c>
      <c r="H27" s="481">
        <v>1</v>
      </c>
      <c r="I27" s="481"/>
      <c r="J27" s="481"/>
      <c r="K27" s="481"/>
      <c r="L27" s="481"/>
      <c r="M27" s="481"/>
      <c r="N27" s="481"/>
      <c r="O27" s="481"/>
      <c r="P27" s="481"/>
      <c r="Q27" s="481"/>
      <c r="R27" s="481"/>
      <c r="S27" s="481"/>
      <c r="T27" s="481"/>
      <c r="U27" s="481"/>
      <c r="V27" s="481"/>
      <c r="W27" s="481"/>
      <c r="X27" s="481"/>
      <c r="Y27" s="481"/>
      <c r="Z27" s="482"/>
    </row>
    <row r="28" spans="1:26" ht="19.5" customHeight="1">
      <c r="A28" s="479" t="s">
        <v>938</v>
      </c>
      <c r="B28" s="475">
        <f t="shared" si="0"/>
        <v>6</v>
      </c>
      <c r="C28" s="480">
        <v>1</v>
      </c>
      <c r="D28" s="481">
        <v>1</v>
      </c>
      <c r="E28" s="481">
        <v>1</v>
      </c>
      <c r="F28" s="481">
        <v>1</v>
      </c>
      <c r="G28" s="481">
        <v>1</v>
      </c>
      <c r="H28" s="481">
        <v>1</v>
      </c>
      <c r="I28" s="481"/>
      <c r="J28" s="481"/>
      <c r="K28" s="481"/>
      <c r="L28" s="481"/>
      <c r="M28" s="481"/>
      <c r="N28" s="481"/>
      <c r="O28" s="481"/>
      <c r="P28" s="481"/>
      <c r="Q28" s="481"/>
      <c r="R28" s="481"/>
      <c r="S28" s="481"/>
      <c r="T28" s="481"/>
      <c r="U28" s="481"/>
      <c r="V28" s="481"/>
      <c r="W28" s="481"/>
      <c r="X28" s="481"/>
      <c r="Y28" s="481"/>
      <c r="Z28" s="482"/>
    </row>
    <row r="29" spans="1:26" ht="19.5" customHeight="1">
      <c r="A29" s="479" t="s">
        <v>939</v>
      </c>
      <c r="B29" s="475">
        <f t="shared" si="0"/>
        <v>6</v>
      </c>
      <c r="C29" s="480">
        <v>1</v>
      </c>
      <c r="D29" s="481">
        <v>1</v>
      </c>
      <c r="E29" s="481">
        <v>1</v>
      </c>
      <c r="F29" s="481">
        <v>1</v>
      </c>
      <c r="G29" s="481">
        <v>1</v>
      </c>
      <c r="H29" s="481">
        <v>1</v>
      </c>
      <c r="I29" s="481"/>
      <c r="J29" s="481"/>
      <c r="K29" s="481"/>
      <c r="L29" s="481"/>
      <c r="M29" s="481"/>
      <c r="N29" s="481"/>
      <c r="O29" s="481"/>
      <c r="P29" s="481"/>
      <c r="Q29" s="481"/>
      <c r="R29" s="481"/>
      <c r="S29" s="481"/>
      <c r="T29" s="481"/>
      <c r="U29" s="481"/>
      <c r="V29" s="481"/>
      <c r="W29" s="481"/>
      <c r="X29" s="481"/>
      <c r="Y29" s="481"/>
      <c r="Z29" s="482"/>
    </row>
    <row r="30" spans="1:26" ht="19.5" customHeight="1">
      <c r="A30" s="479" t="s">
        <v>940</v>
      </c>
      <c r="B30" s="475">
        <f t="shared" si="0"/>
        <v>6</v>
      </c>
      <c r="C30" s="480">
        <v>1</v>
      </c>
      <c r="D30" s="481">
        <v>1</v>
      </c>
      <c r="E30" s="481">
        <v>1</v>
      </c>
      <c r="F30" s="481">
        <v>1</v>
      </c>
      <c r="G30" s="481">
        <v>1</v>
      </c>
      <c r="H30" s="481">
        <v>1</v>
      </c>
      <c r="I30" s="481"/>
      <c r="J30" s="481"/>
      <c r="K30" s="481"/>
      <c r="L30" s="481"/>
      <c r="M30" s="481"/>
      <c r="N30" s="481"/>
      <c r="O30" s="481"/>
      <c r="P30" s="481"/>
      <c r="Q30" s="481"/>
      <c r="R30" s="481"/>
      <c r="S30" s="481"/>
      <c r="T30" s="481"/>
      <c r="U30" s="481"/>
      <c r="V30" s="481"/>
      <c r="W30" s="481"/>
      <c r="X30" s="481"/>
      <c r="Y30" s="481"/>
      <c r="Z30" s="482"/>
    </row>
    <row r="31" spans="1:26" ht="19.5" customHeight="1">
      <c r="A31" s="479" t="s">
        <v>941</v>
      </c>
      <c r="B31" s="475">
        <f t="shared" si="0"/>
        <v>0</v>
      </c>
      <c r="C31" s="480"/>
      <c r="D31" s="481"/>
      <c r="E31" s="481"/>
      <c r="F31" s="481"/>
      <c r="G31" s="481"/>
      <c r="H31" s="481"/>
      <c r="I31" s="481"/>
      <c r="J31" s="481"/>
      <c r="K31" s="481"/>
      <c r="L31" s="481"/>
      <c r="M31" s="481"/>
      <c r="N31" s="481"/>
      <c r="O31" s="481"/>
      <c r="P31" s="481"/>
      <c r="Q31" s="481"/>
      <c r="R31" s="481"/>
      <c r="S31" s="481"/>
      <c r="T31" s="481"/>
      <c r="U31" s="481"/>
      <c r="V31" s="481"/>
      <c r="W31" s="481"/>
      <c r="X31" s="481"/>
      <c r="Y31" s="481"/>
      <c r="Z31" s="482"/>
    </row>
    <row r="32" spans="1:26" ht="19.5" customHeight="1" thickBot="1">
      <c r="A32" s="483" t="s">
        <v>942</v>
      </c>
      <c r="B32" s="475">
        <f t="shared" si="0"/>
        <v>0</v>
      </c>
      <c r="C32" s="484"/>
      <c r="D32" s="485"/>
      <c r="E32" s="485"/>
      <c r="F32" s="485"/>
      <c r="G32" s="485"/>
      <c r="H32" s="485"/>
      <c r="I32" s="485"/>
      <c r="J32" s="485"/>
      <c r="K32" s="485"/>
      <c r="L32" s="485"/>
      <c r="M32" s="485"/>
      <c r="N32" s="485"/>
      <c r="O32" s="485"/>
      <c r="P32" s="485"/>
      <c r="Q32" s="485"/>
      <c r="R32" s="485"/>
      <c r="S32" s="485"/>
      <c r="T32" s="485"/>
      <c r="U32" s="485"/>
      <c r="V32" s="485"/>
      <c r="W32" s="485"/>
      <c r="X32" s="485"/>
      <c r="Y32" s="485"/>
      <c r="Z32" s="486"/>
    </row>
    <row r="33" spans="1:26" ht="15" customHeight="1">
      <c r="A33" s="1526" t="s">
        <v>943</v>
      </c>
      <c r="B33" s="1526"/>
      <c r="C33" s="1526"/>
      <c r="D33" s="1526"/>
      <c r="E33" s="1526"/>
      <c r="F33" s="1526"/>
      <c r="G33" s="1526"/>
      <c r="H33" s="1526"/>
      <c r="I33" s="1526"/>
      <c r="J33" s="1526"/>
      <c r="K33" s="1526"/>
      <c r="L33" s="1526"/>
      <c r="M33" s="1526"/>
      <c r="N33" s="1526"/>
      <c r="O33" s="1526"/>
      <c r="P33" s="1526"/>
      <c r="Q33" s="1526"/>
      <c r="R33" s="1526"/>
      <c r="S33" s="1526"/>
      <c r="T33" s="1526"/>
      <c r="U33" s="1526"/>
      <c r="V33" s="1526"/>
      <c r="W33" s="1526"/>
      <c r="X33" s="1526"/>
      <c r="Y33" s="1526"/>
      <c r="Z33" s="1526"/>
    </row>
    <row r="34" spans="1:26" ht="15" customHeight="1">
      <c r="A34" s="1527"/>
      <c r="B34" s="1527"/>
      <c r="C34" s="1527"/>
      <c r="D34" s="1527"/>
      <c r="E34" s="1527"/>
      <c r="F34" s="1527"/>
      <c r="G34" s="1527"/>
      <c r="H34" s="1527"/>
      <c r="I34" s="1527"/>
      <c r="J34" s="1527"/>
      <c r="K34" s="1527"/>
      <c r="L34" s="1527"/>
      <c r="M34" s="1527"/>
      <c r="N34" s="1527"/>
      <c r="O34" s="1527"/>
      <c r="P34" s="1527"/>
      <c r="Q34" s="1527"/>
      <c r="R34" s="1527"/>
      <c r="S34" s="1527"/>
      <c r="T34" s="1527"/>
      <c r="U34" s="1527"/>
      <c r="V34" s="1527"/>
      <c r="W34" s="1527"/>
      <c r="X34" s="1527"/>
      <c r="Y34" s="1527"/>
      <c r="Z34" s="1527"/>
    </row>
    <row r="35" spans="1:26">
      <c r="A35" s="1527"/>
      <c r="B35" s="1527"/>
      <c r="C35" s="1527"/>
      <c r="D35" s="1527"/>
      <c r="E35" s="1527"/>
      <c r="F35" s="1527"/>
      <c r="G35" s="1527"/>
      <c r="H35" s="1527"/>
      <c r="I35" s="1527"/>
      <c r="J35" s="1527"/>
      <c r="K35" s="1527"/>
      <c r="L35" s="1527"/>
      <c r="M35" s="1527"/>
      <c r="N35" s="1527"/>
      <c r="O35" s="1527"/>
      <c r="P35" s="1527"/>
      <c r="Q35" s="1527"/>
      <c r="R35" s="1527"/>
      <c r="S35" s="1527"/>
      <c r="T35" s="1527"/>
      <c r="U35" s="1527"/>
      <c r="V35" s="1527"/>
      <c r="W35" s="1527"/>
      <c r="X35" s="1527"/>
      <c r="Y35" s="1527"/>
      <c r="Z35" s="1527"/>
    </row>
  </sheetData>
  <mergeCells count="24">
    <mergeCell ref="A13:B13"/>
    <mergeCell ref="A33:Z35"/>
    <mergeCell ref="J10:M10"/>
    <mergeCell ref="N10:Q10"/>
    <mergeCell ref="B11:E11"/>
    <mergeCell ref="F11:I11"/>
    <mergeCell ref="J11:M11"/>
    <mergeCell ref="N11:Q11"/>
    <mergeCell ref="B5:G5"/>
    <mergeCell ref="B6:G6"/>
    <mergeCell ref="T6:Z10"/>
    <mergeCell ref="B7:G7"/>
    <mergeCell ref="B9:E9"/>
    <mergeCell ref="F9:I9"/>
    <mergeCell ref="J9:M9"/>
    <mergeCell ref="N9:Q9"/>
    <mergeCell ref="B10:E10"/>
    <mergeCell ref="F10:I10"/>
    <mergeCell ref="B4:G4"/>
    <mergeCell ref="U1:W1"/>
    <mergeCell ref="X1:Z1"/>
    <mergeCell ref="U2:Z3"/>
    <mergeCell ref="B3:G3"/>
    <mergeCell ref="I3:R3"/>
  </mergeCells>
  <phoneticPr fontId="3"/>
  <pageMargins left="0.70866141732283472" right="0.70866141732283472" top="0.74803149606299213" bottom="0.74803149606299213" header="0.31496062992125984" footer="0.31496062992125984"/>
  <pageSetup paperSize="9" scale="67" orientation="landscape" cellComments="asDisplayed"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55856-FF03-4EA0-984A-48D31168387A}">
  <dimension ref="A1:K120"/>
  <sheetViews>
    <sheetView workbookViewId="0">
      <selection activeCell="A2" sqref="A2:B2"/>
    </sheetView>
  </sheetViews>
  <sheetFormatPr defaultRowHeight="13.5"/>
  <cols>
    <col min="1" max="1" width="17.875" customWidth="1"/>
    <col min="2" max="2" width="12" customWidth="1"/>
    <col min="3" max="3" width="3.625" customWidth="1"/>
    <col min="4" max="4" width="17.875" customWidth="1"/>
    <col min="5" max="5" width="12" customWidth="1"/>
    <col min="6" max="6" width="3.625" customWidth="1"/>
    <col min="7" max="7" width="17.875" customWidth="1"/>
    <col min="8" max="8" width="12" customWidth="1"/>
    <col min="9" max="9" width="3.75" customWidth="1"/>
    <col min="10" max="10" width="17.875" customWidth="1"/>
    <col min="11" max="11" width="12" customWidth="1"/>
  </cols>
  <sheetData>
    <row r="1" spans="1:11" ht="14.25" thickBot="1"/>
    <row r="2" spans="1:11" ht="38.25" customHeight="1">
      <c r="A2" s="1539" t="s">
        <v>901</v>
      </c>
      <c r="B2" s="1540"/>
      <c r="C2" s="400"/>
      <c r="D2" s="1539" t="s">
        <v>902</v>
      </c>
      <c r="E2" s="1540"/>
      <c r="F2" s="400"/>
      <c r="G2" s="1539" t="s">
        <v>903</v>
      </c>
      <c r="H2" s="1540"/>
      <c r="I2" s="400"/>
      <c r="J2" s="1539" t="s">
        <v>904</v>
      </c>
      <c r="K2" s="1540"/>
    </row>
    <row r="3" spans="1:11" ht="24" customHeight="1">
      <c r="A3" s="468" t="s">
        <v>925</v>
      </c>
      <c r="B3" s="488">
        <f>⑩【2週間前】野外炊飯活動計画書!C15</f>
        <v>0</v>
      </c>
      <c r="C3" s="11"/>
      <c r="D3" s="468" t="s">
        <v>925</v>
      </c>
      <c r="E3" s="488">
        <f>⑩【2週間前】野外炊飯活動計画書!D15</f>
        <v>0</v>
      </c>
      <c r="F3" s="11"/>
      <c r="G3" s="468" t="s">
        <v>925</v>
      </c>
      <c r="H3" s="488">
        <f>⑩【2週間前】野外炊飯活動計画書!E15</f>
        <v>0</v>
      </c>
      <c r="I3" s="11"/>
      <c r="J3" s="468" t="s">
        <v>925</v>
      </c>
      <c r="K3" s="489">
        <f>⑩【2週間前】野外炊飯活動計画書!F15</f>
        <v>0</v>
      </c>
    </row>
    <row r="4" spans="1:11" ht="24" customHeight="1">
      <c r="A4" s="468" t="s">
        <v>926</v>
      </c>
      <c r="B4" s="488">
        <f>⑩【2週間前】野外炊飯活動計画書!C16</f>
        <v>0</v>
      </c>
      <c r="C4" s="11"/>
      <c r="D4" s="468" t="s">
        <v>926</v>
      </c>
      <c r="E4" s="488">
        <f>⑩【2週間前】野外炊飯活動計画書!D16</f>
        <v>0</v>
      </c>
      <c r="F4" s="11"/>
      <c r="G4" s="468" t="s">
        <v>926</v>
      </c>
      <c r="H4" s="488">
        <f>⑩【2週間前】野外炊飯活動計画書!E16</f>
        <v>0</v>
      </c>
      <c r="I4" s="11"/>
      <c r="J4" s="468" t="s">
        <v>926</v>
      </c>
      <c r="K4" s="489">
        <f>⑩【2週間前】野外炊飯活動計画書!F16</f>
        <v>0</v>
      </c>
    </row>
    <row r="5" spans="1:11" ht="24" customHeight="1">
      <c r="A5" s="468" t="s">
        <v>927</v>
      </c>
      <c r="B5" s="488">
        <f>⑩【2週間前】野外炊飯活動計画書!C17</f>
        <v>0</v>
      </c>
      <c r="C5" s="11"/>
      <c r="D5" s="468" t="s">
        <v>927</v>
      </c>
      <c r="E5" s="488">
        <f>⑩【2週間前】野外炊飯活動計画書!D17</f>
        <v>0</v>
      </c>
      <c r="F5" s="11"/>
      <c r="G5" s="468" t="s">
        <v>927</v>
      </c>
      <c r="H5" s="488">
        <f>⑩【2週間前】野外炊飯活動計画書!E17</f>
        <v>0</v>
      </c>
      <c r="I5" s="11"/>
      <c r="J5" s="468" t="s">
        <v>927</v>
      </c>
      <c r="K5" s="489">
        <f>⑩【2週間前】野外炊飯活動計画書!F17</f>
        <v>0</v>
      </c>
    </row>
    <row r="6" spans="1:11" ht="24" customHeight="1">
      <c r="A6" s="468" t="s">
        <v>928</v>
      </c>
      <c r="B6" s="488">
        <f>⑩【2週間前】野外炊飯活動計画書!C18</f>
        <v>0</v>
      </c>
      <c r="C6" s="11"/>
      <c r="D6" s="468" t="s">
        <v>928</v>
      </c>
      <c r="E6" s="488">
        <f>⑩【2週間前】野外炊飯活動計画書!D18</f>
        <v>0</v>
      </c>
      <c r="F6" s="11"/>
      <c r="G6" s="468" t="s">
        <v>928</v>
      </c>
      <c r="H6" s="488">
        <f>⑩【2週間前】野外炊飯活動計画書!E18</f>
        <v>0</v>
      </c>
      <c r="I6" s="11"/>
      <c r="J6" s="468" t="s">
        <v>928</v>
      </c>
      <c r="K6" s="489">
        <f>⑩【2週間前】野外炊飯活動計画書!F18</f>
        <v>0</v>
      </c>
    </row>
    <row r="7" spans="1:11" ht="24" customHeight="1">
      <c r="A7" s="468" t="s">
        <v>929</v>
      </c>
      <c r="B7" s="488">
        <f>⑩【2週間前】野外炊飯活動計画書!C19</f>
        <v>0</v>
      </c>
      <c r="C7" s="11"/>
      <c r="D7" s="468" t="s">
        <v>929</v>
      </c>
      <c r="E7" s="488">
        <f>⑩【2週間前】野外炊飯活動計画書!D19</f>
        <v>0</v>
      </c>
      <c r="F7" s="11"/>
      <c r="G7" s="468" t="s">
        <v>929</v>
      </c>
      <c r="H7" s="488">
        <f>⑩【2週間前】野外炊飯活動計画書!E19</f>
        <v>0</v>
      </c>
      <c r="I7" s="11"/>
      <c r="J7" s="468" t="s">
        <v>929</v>
      </c>
      <c r="K7" s="489">
        <f>⑩【2週間前】野外炊飯活動計画書!F19</f>
        <v>0</v>
      </c>
    </row>
    <row r="8" spans="1:11" ht="24" customHeight="1">
      <c r="A8" s="468" t="s">
        <v>930</v>
      </c>
      <c r="B8" s="488">
        <f>⑩【2週間前】野外炊飯活動計画書!C20</f>
        <v>0</v>
      </c>
      <c r="C8" s="11"/>
      <c r="D8" s="468" t="s">
        <v>930</v>
      </c>
      <c r="E8" s="488">
        <f>⑩【2週間前】野外炊飯活動計画書!D20</f>
        <v>0</v>
      </c>
      <c r="F8" s="11"/>
      <c r="G8" s="468" t="s">
        <v>930</v>
      </c>
      <c r="H8" s="488">
        <f>⑩【2週間前】野外炊飯活動計画書!E20</f>
        <v>0</v>
      </c>
      <c r="I8" s="11"/>
      <c r="J8" s="468" t="s">
        <v>930</v>
      </c>
      <c r="K8" s="489">
        <f>⑩【2週間前】野外炊飯活動計画書!F20</f>
        <v>0</v>
      </c>
    </row>
    <row r="9" spans="1:11" ht="24" customHeight="1">
      <c r="A9" s="468" t="s">
        <v>931</v>
      </c>
      <c r="B9" s="488">
        <f>⑩【2週間前】野外炊飯活動計画書!C21</f>
        <v>0</v>
      </c>
      <c r="C9" s="11"/>
      <c r="D9" s="468" t="s">
        <v>931</v>
      </c>
      <c r="E9" s="488">
        <f>⑩【2週間前】野外炊飯活動計画書!D21</f>
        <v>0</v>
      </c>
      <c r="F9" s="11"/>
      <c r="G9" s="468" t="s">
        <v>931</v>
      </c>
      <c r="H9" s="488">
        <f>⑩【2週間前】野外炊飯活動計画書!E21</f>
        <v>0</v>
      </c>
      <c r="I9" s="11"/>
      <c r="J9" s="468" t="s">
        <v>931</v>
      </c>
      <c r="K9" s="489">
        <f>⑩【2週間前】野外炊飯活動計画書!F21</f>
        <v>0</v>
      </c>
    </row>
    <row r="10" spans="1:11" ht="24" customHeight="1">
      <c r="A10" s="468" t="s">
        <v>932</v>
      </c>
      <c r="B10" s="488">
        <f>⑩【2週間前】野外炊飯活動計画書!C22</f>
        <v>0</v>
      </c>
      <c r="C10" s="11"/>
      <c r="D10" s="468" t="s">
        <v>932</v>
      </c>
      <c r="E10" s="488">
        <f>⑩【2週間前】野外炊飯活動計画書!D22</f>
        <v>0</v>
      </c>
      <c r="F10" s="11"/>
      <c r="G10" s="468" t="s">
        <v>932</v>
      </c>
      <c r="H10" s="488">
        <f>⑩【2週間前】野外炊飯活動計画書!E22</f>
        <v>0</v>
      </c>
      <c r="I10" s="11"/>
      <c r="J10" s="468" t="s">
        <v>932</v>
      </c>
      <c r="K10" s="489">
        <f>⑩【2週間前】野外炊飯活動計画書!F22</f>
        <v>0</v>
      </c>
    </row>
    <row r="11" spans="1:11" ht="24" customHeight="1">
      <c r="A11" s="468" t="s">
        <v>933</v>
      </c>
      <c r="B11" s="488">
        <f>⑩【2週間前】野外炊飯活動計画書!C23</f>
        <v>0</v>
      </c>
      <c r="C11" s="11"/>
      <c r="D11" s="468" t="s">
        <v>933</v>
      </c>
      <c r="E11" s="488">
        <f>⑩【2週間前】野外炊飯活動計画書!D23</f>
        <v>0</v>
      </c>
      <c r="F11" s="11"/>
      <c r="G11" s="468" t="s">
        <v>933</v>
      </c>
      <c r="H11" s="488">
        <f>⑩【2週間前】野外炊飯活動計画書!E23</f>
        <v>0</v>
      </c>
      <c r="I11" s="11"/>
      <c r="J11" s="468" t="s">
        <v>933</v>
      </c>
      <c r="K11" s="489">
        <f>⑩【2週間前】野外炊飯活動計画書!F23</f>
        <v>0</v>
      </c>
    </row>
    <row r="12" spans="1:11" ht="24" customHeight="1">
      <c r="A12" s="468" t="s">
        <v>934</v>
      </c>
      <c r="B12" s="488">
        <f>⑩【2週間前】野外炊飯活動計画書!C24</f>
        <v>0</v>
      </c>
      <c r="C12" s="11"/>
      <c r="D12" s="468" t="s">
        <v>934</v>
      </c>
      <c r="E12" s="488">
        <f>⑩【2週間前】野外炊飯活動計画書!D24</f>
        <v>0</v>
      </c>
      <c r="F12" s="11"/>
      <c r="G12" s="468" t="s">
        <v>934</v>
      </c>
      <c r="H12" s="488">
        <f>⑩【2週間前】野外炊飯活動計画書!E24</f>
        <v>0</v>
      </c>
      <c r="I12" s="11"/>
      <c r="J12" s="468" t="s">
        <v>934</v>
      </c>
      <c r="K12" s="489">
        <f>⑩【2週間前】野外炊飯活動計画書!F24</f>
        <v>0</v>
      </c>
    </row>
    <row r="13" spans="1:11" ht="24" customHeight="1">
      <c r="A13" s="468" t="s">
        <v>935</v>
      </c>
      <c r="B13" s="488">
        <f>⑩【2週間前】野外炊飯活動計画書!C25</f>
        <v>0</v>
      </c>
      <c r="C13" s="11"/>
      <c r="D13" s="468" t="s">
        <v>935</v>
      </c>
      <c r="E13" s="488">
        <f>⑩【2週間前】野外炊飯活動計画書!D25</f>
        <v>0</v>
      </c>
      <c r="F13" s="11"/>
      <c r="G13" s="468" t="s">
        <v>935</v>
      </c>
      <c r="H13" s="488">
        <f>⑩【2週間前】野外炊飯活動計画書!E25</f>
        <v>0</v>
      </c>
      <c r="I13" s="11"/>
      <c r="J13" s="468" t="s">
        <v>935</v>
      </c>
      <c r="K13" s="489">
        <f>⑩【2週間前】野外炊飯活動計画書!F25</f>
        <v>0</v>
      </c>
    </row>
    <row r="14" spans="1:11" ht="24" customHeight="1">
      <c r="A14" s="468" t="s">
        <v>936</v>
      </c>
      <c r="B14" s="488">
        <f>⑩【2週間前】野外炊飯活動計画書!C26</f>
        <v>0</v>
      </c>
      <c r="C14" s="11"/>
      <c r="D14" s="468" t="s">
        <v>936</v>
      </c>
      <c r="E14" s="488">
        <f>⑩【2週間前】野外炊飯活動計画書!D26</f>
        <v>0</v>
      </c>
      <c r="F14" s="11"/>
      <c r="G14" s="468" t="s">
        <v>936</v>
      </c>
      <c r="H14" s="488">
        <f>⑩【2週間前】野外炊飯活動計画書!E26</f>
        <v>0</v>
      </c>
      <c r="I14" s="11"/>
      <c r="J14" s="468" t="s">
        <v>936</v>
      </c>
      <c r="K14" s="489">
        <f>⑩【2週間前】野外炊飯活動計画書!F26</f>
        <v>0</v>
      </c>
    </row>
    <row r="15" spans="1:11" ht="24" customHeight="1">
      <c r="A15" s="468" t="s">
        <v>937</v>
      </c>
      <c r="B15" s="488">
        <f>⑩【2週間前】野外炊飯活動計画書!C27</f>
        <v>0</v>
      </c>
      <c r="C15" s="11"/>
      <c r="D15" s="468" t="s">
        <v>937</v>
      </c>
      <c r="E15" s="488">
        <f>⑩【2週間前】野外炊飯活動計画書!D27</f>
        <v>0</v>
      </c>
      <c r="F15" s="11"/>
      <c r="G15" s="468" t="s">
        <v>937</v>
      </c>
      <c r="H15" s="488">
        <f>⑩【2週間前】野外炊飯活動計画書!E27</f>
        <v>0</v>
      </c>
      <c r="I15" s="11"/>
      <c r="J15" s="468" t="s">
        <v>937</v>
      </c>
      <c r="K15" s="489">
        <f>⑩【2週間前】野外炊飯活動計画書!F27</f>
        <v>0</v>
      </c>
    </row>
    <row r="16" spans="1:11" ht="24" customHeight="1">
      <c r="A16" s="468" t="s">
        <v>938</v>
      </c>
      <c r="B16" s="488">
        <f>⑩【2週間前】野外炊飯活動計画書!C28</f>
        <v>0</v>
      </c>
      <c r="C16" s="11"/>
      <c r="D16" s="468" t="s">
        <v>938</v>
      </c>
      <c r="E16" s="488">
        <f>⑩【2週間前】野外炊飯活動計画書!D28</f>
        <v>0</v>
      </c>
      <c r="F16" s="11"/>
      <c r="G16" s="468" t="s">
        <v>938</v>
      </c>
      <c r="H16" s="488">
        <f>⑩【2週間前】野外炊飯活動計画書!E28</f>
        <v>0</v>
      </c>
      <c r="I16" s="11"/>
      <c r="J16" s="468" t="s">
        <v>938</v>
      </c>
      <c r="K16" s="489">
        <f>⑩【2週間前】野外炊飯活動計画書!F28</f>
        <v>0</v>
      </c>
    </row>
    <row r="17" spans="1:11" ht="24" customHeight="1">
      <c r="A17" s="468" t="s">
        <v>939</v>
      </c>
      <c r="B17" s="488">
        <f>⑩【2週間前】野外炊飯活動計画書!C29</f>
        <v>0</v>
      </c>
      <c r="C17" s="11"/>
      <c r="D17" s="468" t="s">
        <v>939</v>
      </c>
      <c r="E17" s="488">
        <f>⑩【2週間前】野外炊飯活動計画書!D29</f>
        <v>0</v>
      </c>
      <c r="F17" s="11"/>
      <c r="G17" s="468" t="s">
        <v>939</v>
      </c>
      <c r="H17" s="488">
        <f>⑩【2週間前】野外炊飯活動計画書!E29</f>
        <v>0</v>
      </c>
      <c r="I17" s="11"/>
      <c r="J17" s="468" t="s">
        <v>939</v>
      </c>
      <c r="K17" s="489">
        <f>⑩【2週間前】野外炊飯活動計画書!F29</f>
        <v>0</v>
      </c>
    </row>
    <row r="18" spans="1:11" ht="24" customHeight="1">
      <c r="A18" s="468" t="s">
        <v>940</v>
      </c>
      <c r="B18" s="488">
        <f>⑩【2週間前】野外炊飯活動計画書!C30</f>
        <v>0</v>
      </c>
      <c r="C18" s="11"/>
      <c r="D18" s="468" t="s">
        <v>940</v>
      </c>
      <c r="E18" s="488">
        <f>⑩【2週間前】野外炊飯活動計画書!D30</f>
        <v>0</v>
      </c>
      <c r="F18" s="11"/>
      <c r="G18" s="468" t="s">
        <v>940</v>
      </c>
      <c r="H18" s="488">
        <f>⑩【2週間前】野外炊飯活動計画書!E30</f>
        <v>0</v>
      </c>
      <c r="I18" s="11"/>
      <c r="J18" s="468" t="s">
        <v>940</v>
      </c>
      <c r="K18" s="489">
        <f>⑩【2週間前】野外炊飯活動計画書!F30</f>
        <v>0</v>
      </c>
    </row>
    <row r="19" spans="1:11" ht="24" customHeight="1">
      <c r="A19" s="468" t="s">
        <v>941</v>
      </c>
      <c r="B19" s="488">
        <f>⑩【2週間前】野外炊飯活動計画書!C31</f>
        <v>0</v>
      </c>
      <c r="C19" s="11"/>
      <c r="D19" s="468" t="s">
        <v>941</v>
      </c>
      <c r="E19" s="488">
        <f>⑩【2週間前】野外炊飯活動計画書!D31</f>
        <v>0</v>
      </c>
      <c r="F19" s="11"/>
      <c r="G19" s="468" t="s">
        <v>941</v>
      </c>
      <c r="H19" s="488">
        <f>⑩【2週間前】野外炊飯活動計画書!E31</f>
        <v>0</v>
      </c>
      <c r="I19" s="11"/>
      <c r="J19" s="468" t="s">
        <v>941</v>
      </c>
      <c r="K19" s="489">
        <f>⑩【2週間前】野外炊飯活動計画書!F31</f>
        <v>0</v>
      </c>
    </row>
    <row r="20" spans="1:11" ht="24" customHeight="1" thickBot="1">
      <c r="A20" s="469" t="s">
        <v>942</v>
      </c>
      <c r="B20" s="490">
        <f>⑩【2週間前】野外炊飯活動計画書!C32</f>
        <v>0</v>
      </c>
      <c r="C20" s="11"/>
      <c r="D20" s="469" t="s">
        <v>942</v>
      </c>
      <c r="E20" s="490">
        <f>⑩【2週間前】野外炊飯活動計画書!D32</f>
        <v>0</v>
      </c>
      <c r="F20" s="11"/>
      <c r="G20" s="469" t="s">
        <v>942</v>
      </c>
      <c r="H20" s="490">
        <f>⑩【2週間前】野外炊飯活動計画書!E32</f>
        <v>0</v>
      </c>
      <c r="I20" s="11"/>
      <c r="J20" s="469" t="s">
        <v>942</v>
      </c>
      <c r="K20" s="491">
        <f>⑩【2週間前】野外炊飯活動計画書!F32</f>
        <v>0</v>
      </c>
    </row>
    <row r="21" spans="1:11" ht="14.25" thickBot="1"/>
    <row r="22" spans="1:11" ht="38.25" customHeight="1">
      <c r="A22" s="1539" t="s">
        <v>905</v>
      </c>
      <c r="B22" s="1540"/>
      <c r="C22" s="400"/>
      <c r="D22" s="1539" t="s">
        <v>906</v>
      </c>
      <c r="E22" s="1540"/>
      <c r="F22" s="400"/>
      <c r="G22" s="1539" t="s">
        <v>907</v>
      </c>
      <c r="H22" s="1540"/>
      <c r="I22" s="400"/>
      <c r="J22" s="1539" t="s">
        <v>908</v>
      </c>
      <c r="K22" s="1540"/>
    </row>
    <row r="23" spans="1:11" ht="24" customHeight="1">
      <c r="A23" s="468" t="s">
        <v>925</v>
      </c>
      <c r="B23" s="488">
        <f>⑩【2週間前】野外炊飯活動計画書!G15</f>
        <v>0</v>
      </c>
      <c r="C23" s="11"/>
      <c r="D23" s="468" t="s">
        <v>925</v>
      </c>
      <c r="E23" s="488">
        <f>⑩【2週間前】野外炊飯活動計画書!H15</f>
        <v>0</v>
      </c>
      <c r="F23" s="11"/>
      <c r="G23" s="468" t="s">
        <v>925</v>
      </c>
      <c r="H23" s="488">
        <f>⑩【2週間前】野外炊飯活動計画書!I15</f>
        <v>0</v>
      </c>
      <c r="I23" s="11"/>
      <c r="J23" s="468" t="s">
        <v>925</v>
      </c>
      <c r="K23" s="489">
        <f>⑩【2週間前】野外炊飯活動計画書!J15</f>
        <v>0</v>
      </c>
    </row>
    <row r="24" spans="1:11" ht="24" customHeight="1">
      <c r="A24" s="468" t="s">
        <v>926</v>
      </c>
      <c r="B24" s="488">
        <f>⑩【2週間前】野外炊飯活動計画書!G16</f>
        <v>0</v>
      </c>
      <c r="C24" s="11"/>
      <c r="D24" s="468" t="s">
        <v>926</v>
      </c>
      <c r="E24" s="488">
        <f>⑩【2週間前】野外炊飯活動計画書!H16</f>
        <v>0</v>
      </c>
      <c r="F24" s="11"/>
      <c r="G24" s="468" t="s">
        <v>926</v>
      </c>
      <c r="H24" s="488">
        <f>⑩【2週間前】野外炊飯活動計画書!I16</f>
        <v>0</v>
      </c>
      <c r="I24" s="11"/>
      <c r="J24" s="468" t="s">
        <v>926</v>
      </c>
      <c r="K24" s="489">
        <f>⑩【2週間前】野外炊飯活動計画書!J16</f>
        <v>0</v>
      </c>
    </row>
    <row r="25" spans="1:11" ht="24" customHeight="1">
      <c r="A25" s="468" t="s">
        <v>927</v>
      </c>
      <c r="B25" s="488">
        <f>⑩【2週間前】野外炊飯活動計画書!G17</f>
        <v>0</v>
      </c>
      <c r="C25" s="11"/>
      <c r="D25" s="468" t="s">
        <v>927</v>
      </c>
      <c r="E25" s="488">
        <f>⑩【2週間前】野外炊飯活動計画書!H17</f>
        <v>0</v>
      </c>
      <c r="F25" s="11"/>
      <c r="G25" s="468" t="s">
        <v>927</v>
      </c>
      <c r="H25" s="488">
        <f>⑩【2週間前】野外炊飯活動計画書!I17</f>
        <v>0</v>
      </c>
      <c r="I25" s="11"/>
      <c r="J25" s="468" t="s">
        <v>927</v>
      </c>
      <c r="K25" s="489">
        <f>⑩【2週間前】野外炊飯活動計画書!J17</f>
        <v>0</v>
      </c>
    </row>
    <row r="26" spans="1:11" ht="24" customHeight="1">
      <c r="A26" s="468" t="s">
        <v>928</v>
      </c>
      <c r="B26" s="488">
        <f>⑩【2週間前】野外炊飯活動計画書!G18</f>
        <v>0</v>
      </c>
      <c r="C26" s="11"/>
      <c r="D26" s="468" t="s">
        <v>928</v>
      </c>
      <c r="E26" s="488">
        <f>⑩【2週間前】野外炊飯活動計画書!H18</f>
        <v>0</v>
      </c>
      <c r="F26" s="11"/>
      <c r="G26" s="468" t="s">
        <v>928</v>
      </c>
      <c r="H26" s="488">
        <f>⑩【2週間前】野外炊飯活動計画書!I18</f>
        <v>0</v>
      </c>
      <c r="I26" s="11"/>
      <c r="J26" s="468" t="s">
        <v>928</v>
      </c>
      <c r="K26" s="489">
        <f>⑩【2週間前】野外炊飯活動計画書!J18</f>
        <v>0</v>
      </c>
    </row>
    <row r="27" spans="1:11" ht="24" customHeight="1">
      <c r="A27" s="468" t="s">
        <v>929</v>
      </c>
      <c r="B27" s="488">
        <f>⑩【2週間前】野外炊飯活動計画書!G19</f>
        <v>0</v>
      </c>
      <c r="C27" s="11"/>
      <c r="D27" s="468" t="s">
        <v>929</v>
      </c>
      <c r="E27" s="488">
        <f>⑩【2週間前】野外炊飯活動計画書!H19</f>
        <v>0</v>
      </c>
      <c r="F27" s="11"/>
      <c r="G27" s="468" t="s">
        <v>929</v>
      </c>
      <c r="H27" s="488">
        <f>⑩【2週間前】野外炊飯活動計画書!I19</f>
        <v>0</v>
      </c>
      <c r="I27" s="11"/>
      <c r="J27" s="468" t="s">
        <v>929</v>
      </c>
      <c r="K27" s="489">
        <f>⑩【2週間前】野外炊飯活動計画書!J19</f>
        <v>0</v>
      </c>
    </row>
    <row r="28" spans="1:11" ht="24" customHeight="1">
      <c r="A28" s="468" t="s">
        <v>930</v>
      </c>
      <c r="B28" s="488">
        <f>⑩【2週間前】野外炊飯活動計画書!G20</f>
        <v>0</v>
      </c>
      <c r="C28" s="11"/>
      <c r="D28" s="468" t="s">
        <v>930</v>
      </c>
      <c r="E28" s="488">
        <f>⑩【2週間前】野外炊飯活動計画書!H20</f>
        <v>0</v>
      </c>
      <c r="F28" s="11"/>
      <c r="G28" s="468" t="s">
        <v>930</v>
      </c>
      <c r="H28" s="488">
        <f>⑩【2週間前】野外炊飯活動計画書!I20</f>
        <v>0</v>
      </c>
      <c r="I28" s="11"/>
      <c r="J28" s="468" t="s">
        <v>930</v>
      </c>
      <c r="K28" s="489">
        <f>⑩【2週間前】野外炊飯活動計画書!J20</f>
        <v>0</v>
      </c>
    </row>
    <row r="29" spans="1:11" ht="24" customHeight="1">
      <c r="A29" s="468" t="s">
        <v>931</v>
      </c>
      <c r="B29" s="488">
        <f>⑩【2週間前】野外炊飯活動計画書!G21</f>
        <v>0</v>
      </c>
      <c r="C29" s="11"/>
      <c r="D29" s="468" t="s">
        <v>931</v>
      </c>
      <c r="E29" s="488">
        <f>⑩【2週間前】野外炊飯活動計画書!H21</f>
        <v>0</v>
      </c>
      <c r="F29" s="11"/>
      <c r="G29" s="468" t="s">
        <v>931</v>
      </c>
      <c r="H29" s="488">
        <f>⑩【2週間前】野外炊飯活動計画書!I21</f>
        <v>0</v>
      </c>
      <c r="I29" s="11"/>
      <c r="J29" s="468" t="s">
        <v>931</v>
      </c>
      <c r="K29" s="489">
        <f>⑩【2週間前】野外炊飯活動計画書!J21</f>
        <v>0</v>
      </c>
    </row>
    <row r="30" spans="1:11" ht="24" customHeight="1">
      <c r="A30" s="468" t="s">
        <v>932</v>
      </c>
      <c r="B30" s="488">
        <f>⑩【2週間前】野外炊飯活動計画書!G22</f>
        <v>0</v>
      </c>
      <c r="C30" s="11"/>
      <c r="D30" s="468" t="s">
        <v>932</v>
      </c>
      <c r="E30" s="488">
        <f>⑩【2週間前】野外炊飯活動計画書!H22</f>
        <v>0</v>
      </c>
      <c r="F30" s="11"/>
      <c r="G30" s="468" t="s">
        <v>932</v>
      </c>
      <c r="H30" s="488">
        <f>⑩【2週間前】野外炊飯活動計画書!I22</f>
        <v>0</v>
      </c>
      <c r="I30" s="11"/>
      <c r="J30" s="468" t="s">
        <v>932</v>
      </c>
      <c r="K30" s="489">
        <f>⑩【2週間前】野外炊飯活動計画書!J22</f>
        <v>0</v>
      </c>
    </row>
    <row r="31" spans="1:11" ht="24" customHeight="1">
      <c r="A31" s="468" t="s">
        <v>933</v>
      </c>
      <c r="B31" s="488">
        <f>⑩【2週間前】野外炊飯活動計画書!G23</f>
        <v>0</v>
      </c>
      <c r="C31" s="11"/>
      <c r="D31" s="468" t="s">
        <v>933</v>
      </c>
      <c r="E31" s="488">
        <f>⑩【2週間前】野外炊飯活動計画書!H23</f>
        <v>0</v>
      </c>
      <c r="F31" s="11"/>
      <c r="G31" s="468" t="s">
        <v>933</v>
      </c>
      <c r="H31" s="488">
        <f>⑩【2週間前】野外炊飯活動計画書!I23</f>
        <v>0</v>
      </c>
      <c r="I31" s="11"/>
      <c r="J31" s="468" t="s">
        <v>933</v>
      </c>
      <c r="K31" s="489">
        <f>⑩【2週間前】野外炊飯活動計画書!J23</f>
        <v>0</v>
      </c>
    </row>
    <row r="32" spans="1:11" ht="24" customHeight="1">
      <c r="A32" s="468" t="s">
        <v>934</v>
      </c>
      <c r="B32" s="488">
        <f>⑩【2週間前】野外炊飯活動計画書!G24</f>
        <v>0</v>
      </c>
      <c r="C32" s="11"/>
      <c r="D32" s="468" t="s">
        <v>934</v>
      </c>
      <c r="E32" s="488">
        <f>⑩【2週間前】野外炊飯活動計画書!H24</f>
        <v>0</v>
      </c>
      <c r="F32" s="11"/>
      <c r="G32" s="468" t="s">
        <v>934</v>
      </c>
      <c r="H32" s="488">
        <f>⑩【2週間前】野外炊飯活動計画書!I24</f>
        <v>0</v>
      </c>
      <c r="I32" s="11"/>
      <c r="J32" s="468" t="s">
        <v>934</v>
      </c>
      <c r="K32" s="489">
        <f>⑩【2週間前】野外炊飯活動計画書!J24</f>
        <v>0</v>
      </c>
    </row>
    <row r="33" spans="1:11" ht="24" customHeight="1">
      <c r="A33" s="468" t="s">
        <v>935</v>
      </c>
      <c r="B33" s="488">
        <f>⑩【2週間前】野外炊飯活動計画書!G25</f>
        <v>0</v>
      </c>
      <c r="C33" s="11"/>
      <c r="D33" s="468" t="s">
        <v>935</v>
      </c>
      <c r="E33" s="488">
        <f>⑩【2週間前】野外炊飯活動計画書!H25</f>
        <v>0</v>
      </c>
      <c r="F33" s="11"/>
      <c r="G33" s="468" t="s">
        <v>935</v>
      </c>
      <c r="H33" s="488">
        <f>⑩【2週間前】野外炊飯活動計画書!I25</f>
        <v>0</v>
      </c>
      <c r="I33" s="11"/>
      <c r="J33" s="468" t="s">
        <v>935</v>
      </c>
      <c r="K33" s="489">
        <f>⑩【2週間前】野外炊飯活動計画書!J25</f>
        <v>0</v>
      </c>
    </row>
    <row r="34" spans="1:11" ht="24" customHeight="1">
      <c r="A34" s="468" t="s">
        <v>936</v>
      </c>
      <c r="B34" s="488">
        <f>⑩【2週間前】野外炊飯活動計画書!G26</f>
        <v>0</v>
      </c>
      <c r="C34" s="11"/>
      <c r="D34" s="468" t="s">
        <v>936</v>
      </c>
      <c r="E34" s="488">
        <f>⑩【2週間前】野外炊飯活動計画書!H26</f>
        <v>0</v>
      </c>
      <c r="F34" s="11"/>
      <c r="G34" s="468" t="s">
        <v>936</v>
      </c>
      <c r="H34" s="488">
        <f>⑩【2週間前】野外炊飯活動計画書!I26</f>
        <v>0</v>
      </c>
      <c r="I34" s="11"/>
      <c r="J34" s="468" t="s">
        <v>936</v>
      </c>
      <c r="K34" s="489">
        <f>⑩【2週間前】野外炊飯活動計画書!J26</f>
        <v>0</v>
      </c>
    </row>
    <row r="35" spans="1:11" ht="24" customHeight="1">
      <c r="A35" s="468" t="s">
        <v>937</v>
      </c>
      <c r="B35" s="488">
        <f>⑩【2週間前】野外炊飯活動計画書!G27</f>
        <v>0</v>
      </c>
      <c r="C35" s="11"/>
      <c r="D35" s="468" t="s">
        <v>937</v>
      </c>
      <c r="E35" s="488">
        <f>⑩【2週間前】野外炊飯活動計画書!H27</f>
        <v>0</v>
      </c>
      <c r="F35" s="11"/>
      <c r="G35" s="468" t="s">
        <v>937</v>
      </c>
      <c r="H35" s="488">
        <f>⑩【2週間前】野外炊飯活動計画書!I27</f>
        <v>0</v>
      </c>
      <c r="I35" s="11"/>
      <c r="J35" s="468" t="s">
        <v>937</v>
      </c>
      <c r="K35" s="489">
        <f>⑩【2週間前】野外炊飯活動計画書!J27</f>
        <v>0</v>
      </c>
    </row>
    <row r="36" spans="1:11" ht="24" customHeight="1">
      <c r="A36" s="468" t="s">
        <v>938</v>
      </c>
      <c r="B36" s="488">
        <f>⑩【2週間前】野外炊飯活動計画書!G28</f>
        <v>0</v>
      </c>
      <c r="C36" s="11"/>
      <c r="D36" s="468" t="s">
        <v>938</v>
      </c>
      <c r="E36" s="488">
        <f>⑩【2週間前】野外炊飯活動計画書!H28</f>
        <v>0</v>
      </c>
      <c r="F36" s="11"/>
      <c r="G36" s="468" t="s">
        <v>938</v>
      </c>
      <c r="H36" s="488">
        <f>⑩【2週間前】野外炊飯活動計画書!I28</f>
        <v>0</v>
      </c>
      <c r="I36" s="11"/>
      <c r="J36" s="468" t="s">
        <v>938</v>
      </c>
      <c r="K36" s="489">
        <f>⑩【2週間前】野外炊飯活動計画書!J28</f>
        <v>0</v>
      </c>
    </row>
    <row r="37" spans="1:11" ht="24" customHeight="1">
      <c r="A37" s="468" t="s">
        <v>939</v>
      </c>
      <c r="B37" s="488">
        <f>⑩【2週間前】野外炊飯活動計画書!G29</f>
        <v>0</v>
      </c>
      <c r="C37" s="11"/>
      <c r="D37" s="468" t="s">
        <v>939</v>
      </c>
      <c r="E37" s="488">
        <f>⑩【2週間前】野外炊飯活動計画書!H29</f>
        <v>0</v>
      </c>
      <c r="F37" s="11"/>
      <c r="G37" s="468" t="s">
        <v>939</v>
      </c>
      <c r="H37" s="488">
        <f>⑩【2週間前】野外炊飯活動計画書!I29</f>
        <v>0</v>
      </c>
      <c r="I37" s="11"/>
      <c r="J37" s="468" t="s">
        <v>939</v>
      </c>
      <c r="K37" s="489">
        <f>⑩【2週間前】野外炊飯活動計画書!J29</f>
        <v>0</v>
      </c>
    </row>
    <row r="38" spans="1:11" ht="24" customHeight="1">
      <c r="A38" s="468" t="s">
        <v>940</v>
      </c>
      <c r="B38" s="488">
        <f>⑩【2週間前】野外炊飯活動計画書!G30</f>
        <v>0</v>
      </c>
      <c r="C38" s="11"/>
      <c r="D38" s="468" t="s">
        <v>940</v>
      </c>
      <c r="E38" s="488">
        <f>⑩【2週間前】野外炊飯活動計画書!H30</f>
        <v>0</v>
      </c>
      <c r="F38" s="11"/>
      <c r="G38" s="468" t="s">
        <v>940</v>
      </c>
      <c r="H38" s="488">
        <f>⑩【2週間前】野外炊飯活動計画書!I30</f>
        <v>0</v>
      </c>
      <c r="I38" s="11"/>
      <c r="J38" s="468" t="s">
        <v>940</v>
      </c>
      <c r="K38" s="489">
        <f>⑩【2週間前】野外炊飯活動計画書!J30</f>
        <v>0</v>
      </c>
    </row>
    <row r="39" spans="1:11" ht="24" customHeight="1">
      <c r="A39" s="468" t="s">
        <v>941</v>
      </c>
      <c r="B39" s="488">
        <f>⑩【2週間前】野外炊飯活動計画書!G31</f>
        <v>0</v>
      </c>
      <c r="C39" s="11"/>
      <c r="D39" s="468" t="s">
        <v>941</v>
      </c>
      <c r="E39" s="488">
        <f>⑩【2週間前】野外炊飯活動計画書!H31</f>
        <v>0</v>
      </c>
      <c r="F39" s="11"/>
      <c r="G39" s="468" t="s">
        <v>941</v>
      </c>
      <c r="H39" s="488">
        <f>⑩【2週間前】野外炊飯活動計画書!I31</f>
        <v>0</v>
      </c>
      <c r="I39" s="11"/>
      <c r="J39" s="468" t="s">
        <v>941</v>
      </c>
      <c r="K39" s="489">
        <f>⑩【2週間前】野外炊飯活動計画書!J31</f>
        <v>0</v>
      </c>
    </row>
    <row r="40" spans="1:11" ht="24" customHeight="1" thickBot="1">
      <c r="A40" s="469" t="s">
        <v>942</v>
      </c>
      <c r="B40" s="490">
        <f>⑩【2週間前】野外炊飯活動計画書!G32</f>
        <v>0</v>
      </c>
      <c r="C40" s="11"/>
      <c r="D40" s="469" t="s">
        <v>942</v>
      </c>
      <c r="E40" s="490">
        <f>⑩【2週間前】野外炊飯活動計画書!H32</f>
        <v>0</v>
      </c>
      <c r="F40" s="11"/>
      <c r="G40" s="469" t="s">
        <v>942</v>
      </c>
      <c r="H40" s="490">
        <f>⑩【2週間前】野外炊飯活動計画書!I32</f>
        <v>0</v>
      </c>
      <c r="I40" s="11"/>
      <c r="J40" s="469" t="s">
        <v>942</v>
      </c>
      <c r="K40" s="491">
        <f>⑩【2週間前】野外炊飯活動計画書!J32</f>
        <v>0</v>
      </c>
    </row>
    <row r="41" spans="1:11" ht="18" customHeight="1" thickBot="1"/>
    <row r="42" spans="1:11" ht="38.25" customHeight="1">
      <c r="A42" s="1539" t="s">
        <v>909</v>
      </c>
      <c r="B42" s="1540"/>
      <c r="C42" s="400"/>
      <c r="D42" s="1539" t="s">
        <v>910</v>
      </c>
      <c r="E42" s="1540"/>
      <c r="F42" s="400"/>
      <c r="G42" s="1539" t="s">
        <v>911</v>
      </c>
      <c r="H42" s="1540"/>
      <c r="I42" s="400"/>
      <c r="J42" s="1539" t="s">
        <v>912</v>
      </c>
      <c r="K42" s="1540"/>
    </row>
    <row r="43" spans="1:11" ht="24" customHeight="1">
      <c r="A43" s="468" t="s">
        <v>925</v>
      </c>
      <c r="B43" s="488">
        <f>⑩【2週間前】野外炊飯活動計画書!K15</f>
        <v>0</v>
      </c>
      <c r="C43" s="11"/>
      <c r="D43" s="468" t="s">
        <v>925</v>
      </c>
      <c r="E43" s="488">
        <f>⑩【2週間前】野外炊飯活動計画書!L15</f>
        <v>0</v>
      </c>
      <c r="F43" s="11"/>
      <c r="G43" s="468" t="s">
        <v>925</v>
      </c>
      <c r="H43" s="488">
        <f>⑩【2週間前】野外炊飯活動計画書!M15</f>
        <v>0</v>
      </c>
      <c r="I43" s="11"/>
      <c r="J43" s="468" t="s">
        <v>925</v>
      </c>
      <c r="K43" s="489">
        <f>⑩【2週間前】野外炊飯活動計画書!N15</f>
        <v>0</v>
      </c>
    </row>
    <row r="44" spans="1:11" ht="24" customHeight="1">
      <c r="A44" s="468" t="s">
        <v>926</v>
      </c>
      <c r="B44" s="488">
        <f>⑩【2週間前】野外炊飯活動計画書!K16</f>
        <v>0</v>
      </c>
      <c r="C44" s="11"/>
      <c r="D44" s="468" t="s">
        <v>926</v>
      </c>
      <c r="E44" s="488">
        <f>⑩【2週間前】野外炊飯活動計画書!L16</f>
        <v>0</v>
      </c>
      <c r="F44" s="11"/>
      <c r="G44" s="468" t="s">
        <v>926</v>
      </c>
      <c r="H44" s="488">
        <f>⑩【2週間前】野外炊飯活動計画書!M16</f>
        <v>0</v>
      </c>
      <c r="I44" s="11"/>
      <c r="J44" s="468" t="s">
        <v>926</v>
      </c>
      <c r="K44" s="489">
        <f>⑩【2週間前】野外炊飯活動計画書!N16</f>
        <v>0</v>
      </c>
    </row>
    <row r="45" spans="1:11" ht="24" customHeight="1">
      <c r="A45" s="468" t="s">
        <v>927</v>
      </c>
      <c r="B45" s="488">
        <f>⑩【2週間前】野外炊飯活動計画書!K17</f>
        <v>0</v>
      </c>
      <c r="C45" s="11"/>
      <c r="D45" s="468" t="s">
        <v>927</v>
      </c>
      <c r="E45" s="488">
        <f>⑩【2週間前】野外炊飯活動計画書!L17</f>
        <v>0</v>
      </c>
      <c r="F45" s="11"/>
      <c r="G45" s="468" t="s">
        <v>927</v>
      </c>
      <c r="H45" s="488">
        <f>⑩【2週間前】野外炊飯活動計画書!M17</f>
        <v>0</v>
      </c>
      <c r="I45" s="11"/>
      <c r="J45" s="468" t="s">
        <v>927</v>
      </c>
      <c r="K45" s="489">
        <f>⑩【2週間前】野外炊飯活動計画書!N17</f>
        <v>0</v>
      </c>
    </row>
    <row r="46" spans="1:11" ht="24" customHeight="1">
      <c r="A46" s="468" t="s">
        <v>928</v>
      </c>
      <c r="B46" s="488">
        <f>⑩【2週間前】野外炊飯活動計画書!K18</f>
        <v>0</v>
      </c>
      <c r="C46" s="11"/>
      <c r="D46" s="468" t="s">
        <v>928</v>
      </c>
      <c r="E46" s="488">
        <f>⑩【2週間前】野外炊飯活動計画書!L18</f>
        <v>0</v>
      </c>
      <c r="F46" s="11"/>
      <c r="G46" s="468" t="s">
        <v>928</v>
      </c>
      <c r="H46" s="488">
        <f>⑩【2週間前】野外炊飯活動計画書!M18</f>
        <v>0</v>
      </c>
      <c r="I46" s="11"/>
      <c r="J46" s="468" t="s">
        <v>928</v>
      </c>
      <c r="K46" s="489">
        <f>⑩【2週間前】野外炊飯活動計画書!N18</f>
        <v>0</v>
      </c>
    </row>
    <row r="47" spans="1:11" ht="24" customHeight="1">
      <c r="A47" s="468" t="s">
        <v>929</v>
      </c>
      <c r="B47" s="488">
        <f>⑩【2週間前】野外炊飯活動計画書!K19</f>
        <v>0</v>
      </c>
      <c r="C47" s="11"/>
      <c r="D47" s="468" t="s">
        <v>929</v>
      </c>
      <c r="E47" s="488">
        <f>⑩【2週間前】野外炊飯活動計画書!L19</f>
        <v>0</v>
      </c>
      <c r="F47" s="11"/>
      <c r="G47" s="468" t="s">
        <v>929</v>
      </c>
      <c r="H47" s="488">
        <f>⑩【2週間前】野外炊飯活動計画書!M19</f>
        <v>0</v>
      </c>
      <c r="I47" s="11"/>
      <c r="J47" s="468" t="s">
        <v>929</v>
      </c>
      <c r="K47" s="489">
        <f>⑩【2週間前】野外炊飯活動計画書!N19</f>
        <v>0</v>
      </c>
    </row>
    <row r="48" spans="1:11" ht="24" customHeight="1">
      <c r="A48" s="468" t="s">
        <v>930</v>
      </c>
      <c r="B48" s="488">
        <f>⑩【2週間前】野外炊飯活動計画書!K20</f>
        <v>0</v>
      </c>
      <c r="C48" s="11"/>
      <c r="D48" s="468" t="s">
        <v>930</v>
      </c>
      <c r="E48" s="488">
        <f>⑩【2週間前】野外炊飯活動計画書!L20</f>
        <v>0</v>
      </c>
      <c r="F48" s="11"/>
      <c r="G48" s="468" t="s">
        <v>930</v>
      </c>
      <c r="H48" s="488">
        <f>⑩【2週間前】野外炊飯活動計画書!M20</f>
        <v>0</v>
      </c>
      <c r="I48" s="11"/>
      <c r="J48" s="468" t="s">
        <v>930</v>
      </c>
      <c r="K48" s="489">
        <f>⑩【2週間前】野外炊飯活動計画書!N20</f>
        <v>0</v>
      </c>
    </row>
    <row r="49" spans="1:11" ht="24" customHeight="1">
      <c r="A49" s="468" t="s">
        <v>931</v>
      </c>
      <c r="B49" s="488">
        <f>⑩【2週間前】野外炊飯活動計画書!K21</f>
        <v>0</v>
      </c>
      <c r="C49" s="11"/>
      <c r="D49" s="468" t="s">
        <v>931</v>
      </c>
      <c r="E49" s="488">
        <f>⑩【2週間前】野外炊飯活動計画書!L21</f>
        <v>0</v>
      </c>
      <c r="F49" s="11"/>
      <c r="G49" s="468" t="s">
        <v>931</v>
      </c>
      <c r="H49" s="488">
        <f>⑩【2週間前】野外炊飯活動計画書!M21</f>
        <v>0</v>
      </c>
      <c r="I49" s="11"/>
      <c r="J49" s="468" t="s">
        <v>931</v>
      </c>
      <c r="K49" s="489">
        <f>⑩【2週間前】野外炊飯活動計画書!N21</f>
        <v>0</v>
      </c>
    </row>
    <row r="50" spans="1:11" ht="24" customHeight="1">
      <c r="A50" s="468" t="s">
        <v>932</v>
      </c>
      <c r="B50" s="488">
        <f>⑩【2週間前】野外炊飯活動計画書!K22</f>
        <v>0</v>
      </c>
      <c r="C50" s="11"/>
      <c r="D50" s="468" t="s">
        <v>932</v>
      </c>
      <c r="E50" s="488">
        <f>⑩【2週間前】野外炊飯活動計画書!L22</f>
        <v>0</v>
      </c>
      <c r="F50" s="11"/>
      <c r="G50" s="468" t="s">
        <v>932</v>
      </c>
      <c r="H50" s="488">
        <f>⑩【2週間前】野外炊飯活動計画書!M22</f>
        <v>0</v>
      </c>
      <c r="I50" s="11"/>
      <c r="J50" s="468" t="s">
        <v>932</v>
      </c>
      <c r="K50" s="489">
        <f>⑩【2週間前】野外炊飯活動計画書!N22</f>
        <v>0</v>
      </c>
    </row>
    <row r="51" spans="1:11" ht="24" customHeight="1">
      <c r="A51" s="468" t="s">
        <v>933</v>
      </c>
      <c r="B51" s="488">
        <f>⑩【2週間前】野外炊飯活動計画書!K23</f>
        <v>0</v>
      </c>
      <c r="C51" s="11"/>
      <c r="D51" s="468" t="s">
        <v>933</v>
      </c>
      <c r="E51" s="488">
        <f>⑩【2週間前】野外炊飯活動計画書!L23</f>
        <v>0</v>
      </c>
      <c r="F51" s="11"/>
      <c r="G51" s="468" t="s">
        <v>933</v>
      </c>
      <c r="H51" s="488">
        <f>⑩【2週間前】野外炊飯活動計画書!M23</f>
        <v>0</v>
      </c>
      <c r="I51" s="11"/>
      <c r="J51" s="468" t="s">
        <v>933</v>
      </c>
      <c r="K51" s="489">
        <f>⑩【2週間前】野外炊飯活動計画書!N23</f>
        <v>0</v>
      </c>
    </row>
    <row r="52" spans="1:11" ht="24" customHeight="1">
      <c r="A52" s="468" t="s">
        <v>934</v>
      </c>
      <c r="B52" s="488">
        <f>⑩【2週間前】野外炊飯活動計画書!K24</f>
        <v>0</v>
      </c>
      <c r="C52" s="11"/>
      <c r="D52" s="468" t="s">
        <v>934</v>
      </c>
      <c r="E52" s="488">
        <f>⑩【2週間前】野外炊飯活動計画書!L24</f>
        <v>0</v>
      </c>
      <c r="F52" s="11"/>
      <c r="G52" s="468" t="s">
        <v>934</v>
      </c>
      <c r="H52" s="488">
        <f>⑩【2週間前】野外炊飯活動計画書!M24</f>
        <v>0</v>
      </c>
      <c r="I52" s="11"/>
      <c r="J52" s="468" t="s">
        <v>934</v>
      </c>
      <c r="K52" s="489">
        <f>⑩【2週間前】野外炊飯活動計画書!N24</f>
        <v>0</v>
      </c>
    </row>
    <row r="53" spans="1:11" ht="24" customHeight="1">
      <c r="A53" s="468" t="s">
        <v>935</v>
      </c>
      <c r="B53" s="488">
        <f>⑩【2週間前】野外炊飯活動計画書!K25</f>
        <v>0</v>
      </c>
      <c r="C53" s="11"/>
      <c r="D53" s="468" t="s">
        <v>935</v>
      </c>
      <c r="E53" s="488">
        <f>⑩【2週間前】野外炊飯活動計画書!L25</f>
        <v>0</v>
      </c>
      <c r="F53" s="11"/>
      <c r="G53" s="468" t="s">
        <v>935</v>
      </c>
      <c r="H53" s="488">
        <f>⑩【2週間前】野外炊飯活動計画書!M25</f>
        <v>0</v>
      </c>
      <c r="I53" s="11"/>
      <c r="J53" s="468" t="s">
        <v>935</v>
      </c>
      <c r="K53" s="489">
        <f>⑩【2週間前】野外炊飯活動計画書!N25</f>
        <v>0</v>
      </c>
    </row>
    <row r="54" spans="1:11" ht="24" customHeight="1">
      <c r="A54" s="468" t="s">
        <v>936</v>
      </c>
      <c r="B54" s="488">
        <f>⑩【2週間前】野外炊飯活動計画書!K26</f>
        <v>0</v>
      </c>
      <c r="C54" s="11"/>
      <c r="D54" s="468" t="s">
        <v>936</v>
      </c>
      <c r="E54" s="488">
        <f>⑩【2週間前】野外炊飯活動計画書!L26</f>
        <v>0</v>
      </c>
      <c r="F54" s="11"/>
      <c r="G54" s="468" t="s">
        <v>936</v>
      </c>
      <c r="H54" s="488">
        <f>⑩【2週間前】野外炊飯活動計画書!M26</f>
        <v>0</v>
      </c>
      <c r="I54" s="11"/>
      <c r="J54" s="468" t="s">
        <v>936</v>
      </c>
      <c r="K54" s="489">
        <f>⑩【2週間前】野外炊飯活動計画書!N26</f>
        <v>0</v>
      </c>
    </row>
    <row r="55" spans="1:11" ht="24" customHeight="1">
      <c r="A55" s="468" t="s">
        <v>937</v>
      </c>
      <c r="B55" s="488">
        <f>⑩【2週間前】野外炊飯活動計画書!K27</f>
        <v>0</v>
      </c>
      <c r="C55" s="11"/>
      <c r="D55" s="468" t="s">
        <v>937</v>
      </c>
      <c r="E55" s="488">
        <f>⑩【2週間前】野外炊飯活動計画書!L27</f>
        <v>0</v>
      </c>
      <c r="F55" s="11"/>
      <c r="G55" s="468" t="s">
        <v>937</v>
      </c>
      <c r="H55" s="488">
        <f>⑩【2週間前】野外炊飯活動計画書!M27</f>
        <v>0</v>
      </c>
      <c r="I55" s="11"/>
      <c r="J55" s="468" t="s">
        <v>937</v>
      </c>
      <c r="K55" s="489">
        <f>⑩【2週間前】野外炊飯活動計画書!N27</f>
        <v>0</v>
      </c>
    </row>
    <row r="56" spans="1:11" ht="24" customHeight="1">
      <c r="A56" s="468" t="s">
        <v>938</v>
      </c>
      <c r="B56" s="488">
        <f>⑩【2週間前】野外炊飯活動計画書!K28</f>
        <v>0</v>
      </c>
      <c r="C56" s="11"/>
      <c r="D56" s="468" t="s">
        <v>938</v>
      </c>
      <c r="E56" s="488">
        <f>⑩【2週間前】野外炊飯活動計画書!L28</f>
        <v>0</v>
      </c>
      <c r="F56" s="11"/>
      <c r="G56" s="468" t="s">
        <v>938</v>
      </c>
      <c r="H56" s="488">
        <f>⑩【2週間前】野外炊飯活動計画書!M28</f>
        <v>0</v>
      </c>
      <c r="I56" s="11"/>
      <c r="J56" s="468" t="s">
        <v>938</v>
      </c>
      <c r="K56" s="489">
        <f>⑩【2週間前】野外炊飯活動計画書!N28</f>
        <v>0</v>
      </c>
    </row>
    <row r="57" spans="1:11" ht="24" customHeight="1">
      <c r="A57" s="468" t="s">
        <v>939</v>
      </c>
      <c r="B57" s="488">
        <f>⑩【2週間前】野外炊飯活動計画書!K29</f>
        <v>0</v>
      </c>
      <c r="C57" s="11"/>
      <c r="D57" s="468" t="s">
        <v>939</v>
      </c>
      <c r="E57" s="488">
        <f>⑩【2週間前】野外炊飯活動計画書!L29</f>
        <v>0</v>
      </c>
      <c r="F57" s="11"/>
      <c r="G57" s="468" t="s">
        <v>939</v>
      </c>
      <c r="H57" s="488">
        <f>⑩【2週間前】野外炊飯活動計画書!M29</f>
        <v>0</v>
      </c>
      <c r="I57" s="11"/>
      <c r="J57" s="468" t="s">
        <v>939</v>
      </c>
      <c r="K57" s="489">
        <f>⑩【2週間前】野外炊飯活動計画書!N29</f>
        <v>0</v>
      </c>
    </row>
    <row r="58" spans="1:11" ht="24" customHeight="1">
      <c r="A58" s="468" t="s">
        <v>940</v>
      </c>
      <c r="B58" s="488">
        <f>⑩【2週間前】野外炊飯活動計画書!K30</f>
        <v>0</v>
      </c>
      <c r="C58" s="11"/>
      <c r="D58" s="468" t="s">
        <v>940</v>
      </c>
      <c r="E58" s="488">
        <f>⑩【2週間前】野外炊飯活動計画書!L30</f>
        <v>0</v>
      </c>
      <c r="F58" s="11"/>
      <c r="G58" s="468" t="s">
        <v>940</v>
      </c>
      <c r="H58" s="488">
        <f>⑩【2週間前】野外炊飯活動計画書!M30</f>
        <v>0</v>
      </c>
      <c r="I58" s="11"/>
      <c r="J58" s="468" t="s">
        <v>940</v>
      </c>
      <c r="K58" s="489">
        <f>⑩【2週間前】野外炊飯活動計画書!N30</f>
        <v>0</v>
      </c>
    </row>
    <row r="59" spans="1:11" ht="24" customHeight="1">
      <c r="A59" s="468" t="s">
        <v>941</v>
      </c>
      <c r="B59" s="488">
        <f>⑩【2週間前】野外炊飯活動計画書!K31</f>
        <v>0</v>
      </c>
      <c r="C59" s="11"/>
      <c r="D59" s="468" t="s">
        <v>941</v>
      </c>
      <c r="E59" s="488">
        <f>⑩【2週間前】野外炊飯活動計画書!L31</f>
        <v>0</v>
      </c>
      <c r="F59" s="11"/>
      <c r="G59" s="468" t="s">
        <v>941</v>
      </c>
      <c r="H59" s="488">
        <f>⑩【2週間前】野外炊飯活動計画書!M31</f>
        <v>0</v>
      </c>
      <c r="I59" s="11"/>
      <c r="J59" s="468" t="s">
        <v>941</v>
      </c>
      <c r="K59" s="489">
        <f>⑩【2週間前】野外炊飯活動計画書!N31</f>
        <v>0</v>
      </c>
    </row>
    <row r="60" spans="1:11" ht="24" customHeight="1" thickBot="1">
      <c r="A60" s="469" t="s">
        <v>942</v>
      </c>
      <c r="B60" s="490">
        <f>⑩【2週間前】野外炊飯活動計画書!K32</f>
        <v>0</v>
      </c>
      <c r="C60" s="11"/>
      <c r="D60" s="469" t="s">
        <v>942</v>
      </c>
      <c r="E60" s="490">
        <f>⑩【2週間前】野外炊飯活動計画書!L32</f>
        <v>0</v>
      </c>
      <c r="F60" s="11"/>
      <c r="G60" s="469" t="s">
        <v>942</v>
      </c>
      <c r="H60" s="490">
        <f>⑩【2週間前】野外炊飯活動計画書!M32</f>
        <v>0</v>
      </c>
      <c r="I60" s="11"/>
      <c r="J60" s="469" t="s">
        <v>942</v>
      </c>
      <c r="K60" s="491">
        <f>⑩【2週間前】野外炊飯活動計画書!N32</f>
        <v>0</v>
      </c>
    </row>
    <row r="61" spans="1:11" ht="14.25" thickBot="1"/>
    <row r="62" spans="1:11" ht="38.25" customHeight="1">
      <c r="A62" s="1539" t="s">
        <v>913</v>
      </c>
      <c r="B62" s="1540"/>
      <c r="C62" s="400"/>
      <c r="D62" s="1539" t="s">
        <v>914</v>
      </c>
      <c r="E62" s="1540"/>
      <c r="F62" s="400"/>
      <c r="G62" s="1539" t="s">
        <v>915</v>
      </c>
      <c r="H62" s="1540"/>
      <c r="I62" s="400"/>
      <c r="J62" s="1539" t="s">
        <v>916</v>
      </c>
      <c r="K62" s="1540"/>
    </row>
    <row r="63" spans="1:11" ht="24" customHeight="1">
      <c r="A63" s="468" t="s">
        <v>925</v>
      </c>
      <c r="B63" s="488">
        <f>⑩【2週間前】野外炊飯活動計画書!O15</f>
        <v>0</v>
      </c>
      <c r="C63" s="11"/>
      <c r="D63" s="468" t="s">
        <v>925</v>
      </c>
      <c r="E63" s="488">
        <f>⑩【2週間前】野外炊飯活動計画書!P15</f>
        <v>0</v>
      </c>
      <c r="F63" s="11"/>
      <c r="G63" s="468" t="s">
        <v>925</v>
      </c>
      <c r="H63" s="488">
        <f>⑩【2週間前】野外炊飯活動計画書!Q15</f>
        <v>0</v>
      </c>
      <c r="I63" s="11"/>
      <c r="J63" s="468" t="s">
        <v>925</v>
      </c>
      <c r="K63" s="489">
        <f>⑩【2週間前】野外炊飯活動計画書!R15</f>
        <v>0</v>
      </c>
    </row>
    <row r="64" spans="1:11" ht="24" customHeight="1">
      <c r="A64" s="468" t="s">
        <v>926</v>
      </c>
      <c r="B64" s="488">
        <f>⑩【2週間前】野外炊飯活動計画書!O16</f>
        <v>0</v>
      </c>
      <c r="C64" s="11"/>
      <c r="D64" s="468" t="s">
        <v>926</v>
      </c>
      <c r="E64" s="488">
        <f>⑩【2週間前】野外炊飯活動計画書!P16</f>
        <v>0</v>
      </c>
      <c r="F64" s="11"/>
      <c r="G64" s="468" t="s">
        <v>926</v>
      </c>
      <c r="H64" s="488">
        <f>⑩【2週間前】野外炊飯活動計画書!Q16</f>
        <v>0</v>
      </c>
      <c r="I64" s="11"/>
      <c r="J64" s="468" t="s">
        <v>926</v>
      </c>
      <c r="K64" s="489">
        <f>⑩【2週間前】野外炊飯活動計画書!R16</f>
        <v>0</v>
      </c>
    </row>
    <row r="65" spans="1:11" ht="24" customHeight="1">
      <c r="A65" s="468" t="s">
        <v>927</v>
      </c>
      <c r="B65" s="488">
        <f>⑩【2週間前】野外炊飯活動計画書!O17</f>
        <v>0</v>
      </c>
      <c r="C65" s="11"/>
      <c r="D65" s="468" t="s">
        <v>927</v>
      </c>
      <c r="E65" s="488">
        <f>⑩【2週間前】野外炊飯活動計画書!P17</f>
        <v>0</v>
      </c>
      <c r="F65" s="11"/>
      <c r="G65" s="468" t="s">
        <v>927</v>
      </c>
      <c r="H65" s="488">
        <f>⑩【2週間前】野外炊飯活動計画書!Q17</f>
        <v>0</v>
      </c>
      <c r="I65" s="11"/>
      <c r="J65" s="468" t="s">
        <v>927</v>
      </c>
      <c r="K65" s="489">
        <f>⑩【2週間前】野外炊飯活動計画書!R17</f>
        <v>0</v>
      </c>
    </row>
    <row r="66" spans="1:11" ht="24" customHeight="1">
      <c r="A66" s="468" t="s">
        <v>928</v>
      </c>
      <c r="B66" s="488">
        <f>⑩【2週間前】野外炊飯活動計画書!O18</f>
        <v>0</v>
      </c>
      <c r="C66" s="11"/>
      <c r="D66" s="468" t="s">
        <v>928</v>
      </c>
      <c r="E66" s="488">
        <f>⑩【2週間前】野外炊飯活動計画書!P18</f>
        <v>0</v>
      </c>
      <c r="F66" s="11"/>
      <c r="G66" s="468" t="s">
        <v>928</v>
      </c>
      <c r="H66" s="488">
        <f>⑩【2週間前】野外炊飯活動計画書!Q18</f>
        <v>0</v>
      </c>
      <c r="I66" s="11"/>
      <c r="J66" s="468" t="s">
        <v>928</v>
      </c>
      <c r="K66" s="489">
        <f>⑩【2週間前】野外炊飯活動計画書!R18</f>
        <v>0</v>
      </c>
    </row>
    <row r="67" spans="1:11" ht="24" customHeight="1">
      <c r="A67" s="468" t="s">
        <v>929</v>
      </c>
      <c r="B67" s="488">
        <f>⑩【2週間前】野外炊飯活動計画書!O19</f>
        <v>0</v>
      </c>
      <c r="C67" s="11"/>
      <c r="D67" s="468" t="s">
        <v>929</v>
      </c>
      <c r="E67" s="488">
        <f>⑩【2週間前】野外炊飯活動計画書!P19</f>
        <v>0</v>
      </c>
      <c r="F67" s="11"/>
      <c r="G67" s="468" t="s">
        <v>929</v>
      </c>
      <c r="H67" s="488">
        <f>⑩【2週間前】野外炊飯活動計画書!Q19</f>
        <v>0</v>
      </c>
      <c r="I67" s="11"/>
      <c r="J67" s="468" t="s">
        <v>929</v>
      </c>
      <c r="K67" s="489">
        <f>⑩【2週間前】野外炊飯活動計画書!R19</f>
        <v>0</v>
      </c>
    </row>
    <row r="68" spans="1:11" ht="24" customHeight="1">
      <c r="A68" s="468" t="s">
        <v>930</v>
      </c>
      <c r="B68" s="488">
        <f>⑩【2週間前】野外炊飯活動計画書!O20</f>
        <v>0</v>
      </c>
      <c r="C68" s="11"/>
      <c r="D68" s="468" t="s">
        <v>930</v>
      </c>
      <c r="E68" s="488">
        <f>⑩【2週間前】野外炊飯活動計画書!P20</f>
        <v>0</v>
      </c>
      <c r="F68" s="11"/>
      <c r="G68" s="468" t="s">
        <v>930</v>
      </c>
      <c r="H68" s="488">
        <f>⑩【2週間前】野外炊飯活動計画書!Q20</f>
        <v>0</v>
      </c>
      <c r="I68" s="11"/>
      <c r="J68" s="468" t="s">
        <v>930</v>
      </c>
      <c r="K68" s="489">
        <f>⑩【2週間前】野外炊飯活動計画書!R20</f>
        <v>0</v>
      </c>
    </row>
    <row r="69" spans="1:11" ht="24" customHeight="1">
      <c r="A69" s="468" t="s">
        <v>931</v>
      </c>
      <c r="B69" s="488">
        <f>⑩【2週間前】野外炊飯活動計画書!O21</f>
        <v>0</v>
      </c>
      <c r="C69" s="11"/>
      <c r="D69" s="468" t="s">
        <v>931</v>
      </c>
      <c r="E69" s="488">
        <f>⑩【2週間前】野外炊飯活動計画書!P21</f>
        <v>0</v>
      </c>
      <c r="F69" s="11"/>
      <c r="G69" s="468" t="s">
        <v>931</v>
      </c>
      <c r="H69" s="488">
        <f>⑩【2週間前】野外炊飯活動計画書!Q21</f>
        <v>0</v>
      </c>
      <c r="I69" s="11"/>
      <c r="J69" s="468" t="s">
        <v>931</v>
      </c>
      <c r="K69" s="489">
        <f>⑩【2週間前】野外炊飯活動計画書!R21</f>
        <v>0</v>
      </c>
    </row>
    <row r="70" spans="1:11" ht="24" customHeight="1">
      <c r="A70" s="468" t="s">
        <v>932</v>
      </c>
      <c r="B70" s="488">
        <f>⑩【2週間前】野外炊飯活動計画書!O22</f>
        <v>0</v>
      </c>
      <c r="C70" s="11"/>
      <c r="D70" s="468" t="s">
        <v>932</v>
      </c>
      <c r="E70" s="488">
        <f>⑩【2週間前】野外炊飯活動計画書!P22</f>
        <v>0</v>
      </c>
      <c r="F70" s="11"/>
      <c r="G70" s="468" t="s">
        <v>932</v>
      </c>
      <c r="H70" s="488">
        <f>⑩【2週間前】野外炊飯活動計画書!Q22</f>
        <v>0</v>
      </c>
      <c r="I70" s="11"/>
      <c r="J70" s="468" t="s">
        <v>932</v>
      </c>
      <c r="K70" s="489">
        <f>⑩【2週間前】野外炊飯活動計画書!R22</f>
        <v>0</v>
      </c>
    </row>
    <row r="71" spans="1:11" ht="24" customHeight="1">
      <c r="A71" s="468" t="s">
        <v>933</v>
      </c>
      <c r="B71" s="488">
        <f>⑩【2週間前】野外炊飯活動計画書!O23</f>
        <v>0</v>
      </c>
      <c r="C71" s="11"/>
      <c r="D71" s="468" t="s">
        <v>933</v>
      </c>
      <c r="E71" s="488">
        <f>⑩【2週間前】野外炊飯活動計画書!P23</f>
        <v>0</v>
      </c>
      <c r="F71" s="11"/>
      <c r="G71" s="468" t="s">
        <v>933</v>
      </c>
      <c r="H71" s="488">
        <f>⑩【2週間前】野外炊飯活動計画書!Q23</f>
        <v>0</v>
      </c>
      <c r="I71" s="11"/>
      <c r="J71" s="468" t="s">
        <v>933</v>
      </c>
      <c r="K71" s="489">
        <f>⑩【2週間前】野外炊飯活動計画書!R23</f>
        <v>0</v>
      </c>
    </row>
    <row r="72" spans="1:11" ht="24" customHeight="1">
      <c r="A72" s="468" t="s">
        <v>934</v>
      </c>
      <c r="B72" s="488">
        <f>⑩【2週間前】野外炊飯活動計画書!O24</f>
        <v>0</v>
      </c>
      <c r="C72" s="11"/>
      <c r="D72" s="468" t="s">
        <v>934</v>
      </c>
      <c r="E72" s="488">
        <f>⑩【2週間前】野外炊飯活動計画書!P24</f>
        <v>0</v>
      </c>
      <c r="F72" s="11"/>
      <c r="G72" s="468" t="s">
        <v>934</v>
      </c>
      <c r="H72" s="488">
        <f>⑩【2週間前】野外炊飯活動計画書!Q24</f>
        <v>0</v>
      </c>
      <c r="I72" s="11"/>
      <c r="J72" s="468" t="s">
        <v>934</v>
      </c>
      <c r="K72" s="489">
        <f>⑩【2週間前】野外炊飯活動計画書!R24</f>
        <v>0</v>
      </c>
    </row>
    <row r="73" spans="1:11" ht="24" customHeight="1">
      <c r="A73" s="468" t="s">
        <v>935</v>
      </c>
      <c r="B73" s="488">
        <f>⑩【2週間前】野外炊飯活動計画書!O25</f>
        <v>0</v>
      </c>
      <c r="C73" s="11"/>
      <c r="D73" s="468" t="s">
        <v>935</v>
      </c>
      <c r="E73" s="488">
        <f>⑩【2週間前】野外炊飯活動計画書!P25</f>
        <v>0</v>
      </c>
      <c r="F73" s="11"/>
      <c r="G73" s="468" t="s">
        <v>935</v>
      </c>
      <c r="H73" s="488">
        <f>⑩【2週間前】野外炊飯活動計画書!Q25</f>
        <v>0</v>
      </c>
      <c r="I73" s="11"/>
      <c r="J73" s="468" t="s">
        <v>935</v>
      </c>
      <c r="K73" s="489">
        <f>⑩【2週間前】野外炊飯活動計画書!R25</f>
        <v>0</v>
      </c>
    </row>
    <row r="74" spans="1:11" ht="24" customHeight="1">
      <c r="A74" s="468" t="s">
        <v>936</v>
      </c>
      <c r="B74" s="488">
        <f>⑩【2週間前】野外炊飯活動計画書!O26</f>
        <v>0</v>
      </c>
      <c r="C74" s="11"/>
      <c r="D74" s="468" t="s">
        <v>936</v>
      </c>
      <c r="E74" s="488">
        <f>⑩【2週間前】野外炊飯活動計画書!P26</f>
        <v>0</v>
      </c>
      <c r="F74" s="11"/>
      <c r="G74" s="468" t="s">
        <v>936</v>
      </c>
      <c r="H74" s="488">
        <f>⑩【2週間前】野外炊飯活動計画書!Q26</f>
        <v>0</v>
      </c>
      <c r="I74" s="11"/>
      <c r="J74" s="468" t="s">
        <v>936</v>
      </c>
      <c r="K74" s="489">
        <f>⑩【2週間前】野外炊飯活動計画書!R26</f>
        <v>0</v>
      </c>
    </row>
    <row r="75" spans="1:11" ht="24" customHeight="1">
      <c r="A75" s="468" t="s">
        <v>937</v>
      </c>
      <c r="B75" s="488">
        <f>⑩【2週間前】野外炊飯活動計画書!O27</f>
        <v>0</v>
      </c>
      <c r="C75" s="11"/>
      <c r="D75" s="468" t="s">
        <v>937</v>
      </c>
      <c r="E75" s="488">
        <f>⑩【2週間前】野外炊飯活動計画書!P27</f>
        <v>0</v>
      </c>
      <c r="F75" s="11"/>
      <c r="G75" s="468" t="s">
        <v>937</v>
      </c>
      <c r="H75" s="488">
        <f>⑩【2週間前】野外炊飯活動計画書!Q27</f>
        <v>0</v>
      </c>
      <c r="I75" s="11"/>
      <c r="J75" s="468" t="s">
        <v>937</v>
      </c>
      <c r="K75" s="489">
        <f>⑩【2週間前】野外炊飯活動計画書!R27</f>
        <v>0</v>
      </c>
    </row>
    <row r="76" spans="1:11" ht="24" customHeight="1">
      <c r="A76" s="468" t="s">
        <v>938</v>
      </c>
      <c r="B76" s="488">
        <f>⑩【2週間前】野外炊飯活動計画書!O28</f>
        <v>0</v>
      </c>
      <c r="C76" s="11"/>
      <c r="D76" s="468" t="s">
        <v>938</v>
      </c>
      <c r="E76" s="488">
        <f>⑩【2週間前】野外炊飯活動計画書!P28</f>
        <v>0</v>
      </c>
      <c r="F76" s="11"/>
      <c r="G76" s="468" t="s">
        <v>938</v>
      </c>
      <c r="H76" s="488">
        <f>⑩【2週間前】野外炊飯活動計画書!Q28</f>
        <v>0</v>
      </c>
      <c r="I76" s="11"/>
      <c r="J76" s="468" t="s">
        <v>938</v>
      </c>
      <c r="K76" s="489">
        <f>⑩【2週間前】野外炊飯活動計画書!R28</f>
        <v>0</v>
      </c>
    </row>
    <row r="77" spans="1:11" ht="24" customHeight="1">
      <c r="A77" s="468" t="s">
        <v>939</v>
      </c>
      <c r="B77" s="488">
        <f>⑩【2週間前】野外炊飯活動計画書!O29</f>
        <v>0</v>
      </c>
      <c r="C77" s="11"/>
      <c r="D77" s="468" t="s">
        <v>939</v>
      </c>
      <c r="E77" s="488">
        <f>⑩【2週間前】野外炊飯活動計画書!P29</f>
        <v>0</v>
      </c>
      <c r="F77" s="11"/>
      <c r="G77" s="468" t="s">
        <v>939</v>
      </c>
      <c r="H77" s="488">
        <f>⑩【2週間前】野外炊飯活動計画書!Q29</f>
        <v>0</v>
      </c>
      <c r="I77" s="11"/>
      <c r="J77" s="468" t="s">
        <v>939</v>
      </c>
      <c r="K77" s="489">
        <f>⑩【2週間前】野外炊飯活動計画書!R29</f>
        <v>0</v>
      </c>
    </row>
    <row r="78" spans="1:11" ht="24" customHeight="1">
      <c r="A78" s="468" t="s">
        <v>940</v>
      </c>
      <c r="B78" s="488">
        <f>⑩【2週間前】野外炊飯活動計画書!O30</f>
        <v>0</v>
      </c>
      <c r="C78" s="11"/>
      <c r="D78" s="468" t="s">
        <v>940</v>
      </c>
      <c r="E78" s="488">
        <f>⑩【2週間前】野外炊飯活動計画書!P30</f>
        <v>0</v>
      </c>
      <c r="F78" s="11"/>
      <c r="G78" s="468" t="s">
        <v>940</v>
      </c>
      <c r="H78" s="488">
        <f>⑩【2週間前】野外炊飯活動計画書!Q30</f>
        <v>0</v>
      </c>
      <c r="I78" s="11"/>
      <c r="J78" s="468" t="s">
        <v>940</v>
      </c>
      <c r="K78" s="489">
        <f>⑩【2週間前】野外炊飯活動計画書!R30</f>
        <v>0</v>
      </c>
    </row>
    <row r="79" spans="1:11" ht="24" customHeight="1">
      <c r="A79" s="468" t="s">
        <v>941</v>
      </c>
      <c r="B79" s="488">
        <f>⑩【2週間前】野外炊飯活動計画書!O31</f>
        <v>0</v>
      </c>
      <c r="C79" s="11"/>
      <c r="D79" s="468" t="s">
        <v>941</v>
      </c>
      <c r="E79" s="488">
        <f>⑩【2週間前】野外炊飯活動計画書!P31</f>
        <v>0</v>
      </c>
      <c r="F79" s="11"/>
      <c r="G79" s="468" t="s">
        <v>941</v>
      </c>
      <c r="H79" s="488">
        <f>⑩【2週間前】野外炊飯活動計画書!Q31</f>
        <v>0</v>
      </c>
      <c r="I79" s="11"/>
      <c r="J79" s="468" t="s">
        <v>941</v>
      </c>
      <c r="K79" s="489">
        <f>⑩【2週間前】野外炊飯活動計画書!R31</f>
        <v>0</v>
      </c>
    </row>
    <row r="80" spans="1:11" ht="24" customHeight="1" thickBot="1">
      <c r="A80" s="469" t="s">
        <v>942</v>
      </c>
      <c r="B80" s="490">
        <f>⑩【2週間前】野外炊飯活動計画書!O32</f>
        <v>0</v>
      </c>
      <c r="C80" s="11"/>
      <c r="D80" s="469" t="s">
        <v>942</v>
      </c>
      <c r="E80" s="490">
        <f>⑩【2週間前】野外炊飯活動計画書!P32</f>
        <v>0</v>
      </c>
      <c r="F80" s="11"/>
      <c r="G80" s="469" t="s">
        <v>942</v>
      </c>
      <c r="H80" s="490">
        <f>⑩【2週間前】野外炊飯活動計画書!Q32</f>
        <v>0</v>
      </c>
      <c r="I80" s="11"/>
      <c r="J80" s="469" t="s">
        <v>942</v>
      </c>
      <c r="K80" s="491">
        <f>⑩【2週間前】野外炊飯活動計画書!R32</f>
        <v>0</v>
      </c>
    </row>
    <row r="81" spans="1:11" ht="14.25" thickBot="1"/>
    <row r="82" spans="1:11" ht="38.25" customHeight="1">
      <c r="A82" s="1539" t="s">
        <v>917</v>
      </c>
      <c r="B82" s="1540"/>
      <c r="C82" s="400"/>
      <c r="D82" s="1539" t="s">
        <v>918</v>
      </c>
      <c r="E82" s="1540"/>
      <c r="F82" s="400"/>
      <c r="G82" s="1539" t="s">
        <v>919</v>
      </c>
      <c r="H82" s="1540"/>
      <c r="I82" s="400"/>
      <c r="J82" s="1539" t="s">
        <v>920</v>
      </c>
      <c r="K82" s="1540"/>
    </row>
    <row r="83" spans="1:11" ht="23.25" customHeight="1">
      <c r="A83" s="468" t="s">
        <v>925</v>
      </c>
      <c r="B83" s="488">
        <f>⑩【2週間前】野外炊飯活動計画書!S15</f>
        <v>0</v>
      </c>
      <c r="C83" s="11"/>
      <c r="D83" s="468" t="s">
        <v>925</v>
      </c>
      <c r="E83" s="488">
        <f>⑩【2週間前】野外炊飯活動計画書!T15</f>
        <v>0</v>
      </c>
      <c r="F83" s="11"/>
      <c r="G83" s="468" t="s">
        <v>925</v>
      </c>
      <c r="H83" s="488">
        <f>⑩【2週間前】野外炊飯活動計画書!U15</f>
        <v>0</v>
      </c>
      <c r="I83" s="11"/>
      <c r="J83" s="468" t="s">
        <v>925</v>
      </c>
      <c r="K83" s="489">
        <f>⑩【2週間前】野外炊飯活動計画書!V15</f>
        <v>0</v>
      </c>
    </row>
    <row r="84" spans="1:11" ht="23.25" customHeight="1">
      <c r="A84" s="468" t="s">
        <v>926</v>
      </c>
      <c r="B84" s="488">
        <f>⑩【2週間前】野外炊飯活動計画書!S16</f>
        <v>0</v>
      </c>
      <c r="C84" s="11"/>
      <c r="D84" s="468" t="s">
        <v>926</v>
      </c>
      <c r="E84" s="488">
        <f>⑩【2週間前】野外炊飯活動計画書!T16</f>
        <v>0</v>
      </c>
      <c r="F84" s="11"/>
      <c r="G84" s="468" t="s">
        <v>926</v>
      </c>
      <c r="H84" s="488">
        <f>⑩【2週間前】野外炊飯活動計画書!U16</f>
        <v>0</v>
      </c>
      <c r="I84" s="11"/>
      <c r="J84" s="468" t="s">
        <v>926</v>
      </c>
      <c r="K84" s="489">
        <f>⑩【2週間前】野外炊飯活動計画書!V16</f>
        <v>0</v>
      </c>
    </row>
    <row r="85" spans="1:11" ht="23.25" customHeight="1">
      <c r="A85" s="468" t="s">
        <v>927</v>
      </c>
      <c r="B85" s="488">
        <f>⑩【2週間前】野外炊飯活動計画書!S17</f>
        <v>0</v>
      </c>
      <c r="C85" s="11"/>
      <c r="D85" s="468" t="s">
        <v>927</v>
      </c>
      <c r="E85" s="488">
        <f>⑩【2週間前】野外炊飯活動計画書!T17</f>
        <v>0</v>
      </c>
      <c r="F85" s="11"/>
      <c r="G85" s="468" t="s">
        <v>927</v>
      </c>
      <c r="H85" s="488">
        <f>⑩【2週間前】野外炊飯活動計画書!U17</f>
        <v>0</v>
      </c>
      <c r="I85" s="11"/>
      <c r="J85" s="468" t="s">
        <v>927</v>
      </c>
      <c r="K85" s="489">
        <f>⑩【2週間前】野外炊飯活動計画書!V17</f>
        <v>0</v>
      </c>
    </row>
    <row r="86" spans="1:11" ht="23.25" customHeight="1">
      <c r="A86" s="468" t="s">
        <v>928</v>
      </c>
      <c r="B86" s="488">
        <f>⑩【2週間前】野外炊飯活動計画書!S18</f>
        <v>0</v>
      </c>
      <c r="C86" s="11"/>
      <c r="D86" s="468" t="s">
        <v>928</v>
      </c>
      <c r="E86" s="488">
        <f>⑩【2週間前】野外炊飯活動計画書!T18</f>
        <v>0</v>
      </c>
      <c r="F86" s="11"/>
      <c r="G86" s="468" t="s">
        <v>928</v>
      </c>
      <c r="H86" s="488">
        <f>⑩【2週間前】野外炊飯活動計画書!U18</f>
        <v>0</v>
      </c>
      <c r="I86" s="11"/>
      <c r="J86" s="468" t="s">
        <v>928</v>
      </c>
      <c r="K86" s="489">
        <f>⑩【2週間前】野外炊飯活動計画書!V18</f>
        <v>0</v>
      </c>
    </row>
    <row r="87" spans="1:11" ht="23.25" customHeight="1">
      <c r="A87" s="468" t="s">
        <v>929</v>
      </c>
      <c r="B87" s="488">
        <f>⑩【2週間前】野外炊飯活動計画書!S19</f>
        <v>0</v>
      </c>
      <c r="C87" s="11"/>
      <c r="D87" s="468" t="s">
        <v>929</v>
      </c>
      <c r="E87" s="488">
        <f>⑩【2週間前】野外炊飯活動計画書!T19</f>
        <v>0</v>
      </c>
      <c r="F87" s="11"/>
      <c r="G87" s="468" t="s">
        <v>929</v>
      </c>
      <c r="H87" s="488">
        <f>⑩【2週間前】野外炊飯活動計画書!U19</f>
        <v>0</v>
      </c>
      <c r="I87" s="11"/>
      <c r="J87" s="468" t="s">
        <v>929</v>
      </c>
      <c r="K87" s="489">
        <f>⑩【2週間前】野外炊飯活動計画書!V19</f>
        <v>0</v>
      </c>
    </row>
    <row r="88" spans="1:11" ht="23.25" customHeight="1">
      <c r="A88" s="468" t="s">
        <v>930</v>
      </c>
      <c r="B88" s="488">
        <f>⑩【2週間前】野外炊飯活動計画書!S20</f>
        <v>0</v>
      </c>
      <c r="C88" s="11"/>
      <c r="D88" s="468" t="s">
        <v>930</v>
      </c>
      <c r="E88" s="488">
        <f>⑩【2週間前】野外炊飯活動計画書!T20</f>
        <v>0</v>
      </c>
      <c r="F88" s="11"/>
      <c r="G88" s="468" t="s">
        <v>930</v>
      </c>
      <c r="H88" s="488">
        <f>⑩【2週間前】野外炊飯活動計画書!U20</f>
        <v>0</v>
      </c>
      <c r="I88" s="11"/>
      <c r="J88" s="468" t="s">
        <v>930</v>
      </c>
      <c r="K88" s="489">
        <f>⑩【2週間前】野外炊飯活動計画書!V20</f>
        <v>0</v>
      </c>
    </row>
    <row r="89" spans="1:11" ht="23.25" customHeight="1">
      <c r="A89" s="468" t="s">
        <v>931</v>
      </c>
      <c r="B89" s="488">
        <f>⑩【2週間前】野外炊飯活動計画書!S21</f>
        <v>0</v>
      </c>
      <c r="C89" s="11"/>
      <c r="D89" s="468" t="s">
        <v>931</v>
      </c>
      <c r="E89" s="488">
        <f>⑩【2週間前】野外炊飯活動計画書!T21</f>
        <v>0</v>
      </c>
      <c r="F89" s="11"/>
      <c r="G89" s="468" t="s">
        <v>931</v>
      </c>
      <c r="H89" s="488">
        <f>⑩【2週間前】野外炊飯活動計画書!U21</f>
        <v>0</v>
      </c>
      <c r="I89" s="11"/>
      <c r="J89" s="468" t="s">
        <v>931</v>
      </c>
      <c r="K89" s="489">
        <f>⑩【2週間前】野外炊飯活動計画書!V21</f>
        <v>0</v>
      </c>
    </row>
    <row r="90" spans="1:11" ht="23.25" customHeight="1">
      <c r="A90" s="468" t="s">
        <v>932</v>
      </c>
      <c r="B90" s="488">
        <f>⑩【2週間前】野外炊飯活動計画書!S22</f>
        <v>0</v>
      </c>
      <c r="C90" s="11"/>
      <c r="D90" s="468" t="s">
        <v>932</v>
      </c>
      <c r="E90" s="488">
        <f>⑩【2週間前】野外炊飯活動計画書!T22</f>
        <v>0</v>
      </c>
      <c r="F90" s="11"/>
      <c r="G90" s="468" t="s">
        <v>932</v>
      </c>
      <c r="H90" s="488">
        <f>⑩【2週間前】野外炊飯活動計画書!U22</f>
        <v>0</v>
      </c>
      <c r="I90" s="11"/>
      <c r="J90" s="468" t="s">
        <v>932</v>
      </c>
      <c r="K90" s="489">
        <f>⑩【2週間前】野外炊飯活動計画書!V22</f>
        <v>0</v>
      </c>
    </row>
    <row r="91" spans="1:11" ht="23.25" customHeight="1">
      <c r="A91" s="468" t="s">
        <v>933</v>
      </c>
      <c r="B91" s="488">
        <f>⑩【2週間前】野外炊飯活動計画書!S23</f>
        <v>0</v>
      </c>
      <c r="C91" s="11"/>
      <c r="D91" s="468" t="s">
        <v>933</v>
      </c>
      <c r="E91" s="488">
        <f>⑩【2週間前】野外炊飯活動計画書!T23</f>
        <v>0</v>
      </c>
      <c r="F91" s="11"/>
      <c r="G91" s="468" t="s">
        <v>933</v>
      </c>
      <c r="H91" s="488">
        <f>⑩【2週間前】野外炊飯活動計画書!U23</f>
        <v>0</v>
      </c>
      <c r="I91" s="11"/>
      <c r="J91" s="468" t="s">
        <v>933</v>
      </c>
      <c r="K91" s="489">
        <f>⑩【2週間前】野外炊飯活動計画書!V23</f>
        <v>0</v>
      </c>
    </row>
    <row r="92" spans="1:11" ht="23.25" customHeight="1">
      <c r="A92" s="468" t="s">
        <v>934</v>
      </c>
      <c r="B92" s="488">
        <f>⑩【2週間前】野外炊飯活動計画書!S24</f>
        <v>0</v>
      </c>
      <c r="C92" s="11"/>
      <c r="D92" s="468" t="s">
        <v>934</v>
      </c>
      <c r="E92" s="488">
        <f>⑩【2週間前】野外炊飯活動計画書!T24</f>
        <v>0</v>
      </c>
      <c r="F92" s="11"/>
      <c r="G92" s="468" t="s">
        <v>934</v>
      </c>
      <c r="H92" s="488">
        <f>⑩【2週間前】野外炊飯活動計画書!U24</f>
        <v>0</v>
      </c>
      <c r="I92" s="11"/>
      <c r="J92" s="468" t="s">
        <v>934</v>
      </c>
      <c r="K92" s="489">
        <f>⑩【2週間前】野外炊飯活動計画書!V24</f>
        <v>0</v>
      </c>
    </row>
    <row r="93" spans="1:11" ht="23.25" customHeight="1">
      <c r="A93" s="468" t="s">
        <v>935</v>
      </c>
      <c r="B93" s="488">
        <f>⑩【2週間前】野外炊飯活動計画書!S25</f>
        <v>0</v>
      </c>
      <c r="C93" s="11"/>
      <c r="D93" s="468" t="s">
        <v>935</v>
      </c>
      <c r="E93" s="488">
        <f>⑩【2週間前】野外炊飯活動計画書!T25</f>
        <v>0</v>
      </c>
      <c r="F93" s="11"/>
      <c r="G93" s="468" t="s">
        <v>935</v>
      </c>
      <c r="H93" s="488">
        <f>⑩【2週間前】野外炊飯活動計画書!U25</f>
        <v>0</v>
      </c>
      <c r="I93" s="11"/>
      <c r="J93" s="468" t="s">
        <v>935</v>
      </c>
      <c r="K93" s="489">
        <f>⑩【2週間前】野外炊飯活動計画書!V25</f>
        <v>0</v>
      </c>
    </row>
    <row r="94" spans="1:11" ht="23.25" customHeight="1">
      <c r="A94" s="468" t="s">
        <v>936</v>
      </c>
      <c r="B94" s="488">
        <f>⑩【2週間前】野外炊飯活動計画書!S26</f>
        <v>0</v>
      </c>
      <c r="C94" s="11"/>
      <c r="D94" s="468" t="s">
        <v>936</v>
      </c>
      <c r="E94" s="488">
        <f>⑩【2週間前】野外炊飯活動計画書!T26</f>
        <v>0</v>
      </c>
      <c r="F94" s="11"/>
      <c r="G94" s="468" t="s">
        <v>936</v>
      </c>
      <c r="H94" s="488">
        <f>⑩【2週間前】野外炊飯活動計画書!U26</f>
        <v>0</v>
      </c>
      <c r="I94" s="11"/>
      <c r="J94" s="468" t="s">
        <v>936</v>
      </c>
      <c r="K94" s="489">
        <f>⑩【2週間前】野外炊飯活動計画書!V26</f>
        <v>0</v>
      </c>
    </row>
    <row r="95" spans="1:11" ht="23.25" customHeight="1">
      <c r="A95" s="468" t="s">
        <v>937</v>
      </c>
      <c r="B95" s="488">
        <f>⑩【2週間前】野外炊飯活動計画書!S27</f>
        <v>0</v>
      </c>
      <c r="C95" s="11"/>
      <c r="D95" s="468" t="s">
        <v>937</v>
      </c>
      <c r="E95" s="488">
        <f>⑩【2週間前】野外炊飯活動計画書!T27</f>
        <v>0</v>
      </c>
      <c r="F95" s="11"/>
      <c r="G95" s="468" t="s">
        <v>937</v>
      </c>
      <c r="H95" s="488">
        <f>⑩【2週間前】野外炊飯活動計画書!U27</f>
        <v>0</v>
      </c>
      <c r="I95" s="11"/>
      <c r="J95" s="468" t="s">
        <v>937</v>
      </c>
      <c r="K95" s="489">
        <f>⑩【2週間前】野外炊飯活動計画書!V27</f>
        <v>0</v>
      </c>
    </row>
    <row r="96" spans="1:11" ht="23.25" customHeight="1">
      <c r="A96" s="468" t="s">
        <v>938</v>
      </c>
      <c r="B96" s="488">
        <f>⑩【2週間前】野外炊飯活動計画書!S28</f>
        <v>0</v>
      </c>
      <c r="C96" s="11"/>
      <c r="D96" s="468" t="s">
        <v>938</v>
      </c>
      <c r="E96" s="488">
        <f>⑩【2週間前】野外炊飯活動計画書!T28</f>
        <v>0</v>
      </c>
      <c r="F96" s="11"/>
      <c r="G96" s="468" t="s">
        <v>938</v>
      </c>
      <c r="H96" s="488">
        <f>⑩【2週間前】野外炊飯活動計画書!U28</f>
        <v>0</v>
      </c>
      <c r="I96" s="11"/>
      <c r="J96" s="468" t="s">
        <v>938</v>
      </c>
      <c r="K96" s="489">
        <f>⑩【2週間前】野外炊飯活動計画書!V28</f>
        <v>0</v>
      </c>
    </row>
    <row r="97" spans="1:11" ht="23.25" customHeight="1">
      <c r="A97" s="468" t="s">
        <v>939</v>
      </c>
      <c r="B97" s="488">
        <f>⑩【2週間前】野外炊飯活動計画書!S29</f>
        <v>0</v>
      </c>
      <c r="C97" s="11"/>
      <c r="D97" s="468" t="s">
        <v>939</v>
      </c>
      <c r="E97" s="488">
        <f>⑩【2週間前】野外炊飯活動計画書!T29</f>
        <v>0</v>
      </c>
      <c r="F97" s="11"/>
      <c r="G97" s="468" t="s">
        <v>939</v>
      </c>
      <c r="H97" s="488">
        <f>⑩【2週間前】野外炊飯活動計画書!U29</f>
        <v>0</v>
      </c>
      <c r="I97" s="11"/>
      <c r="J97" s="468" t="s">
        <v>939</v>
      </c>
      <c r="K97" s="489">
        <f>⑩【2週間前】野外炊飯活動計画書!V29</f>
        <v>0</v>
      </c>
    </row>
    <row r="98" spans="1:11" ht="23.25" customHeight="1">
      <c r="A98" s="468" t="s">
        <v>940</v>
      </c>
      <c r="B98" s="488">
        <f>⑩【2週間前】野外炊飯活動計画書!S30</f>
        <v>0</v>
      </c>
      <c r="C98" s="11"/>
      <c r="D98" s="468" t="s">
        <v>940</v>
      </c>
      <c r="E98" s="488">
        <f>⑩【2週間前】野外炊飯活動計画書!T30</f>
        <v>0</v>
      </c>
      <c r="F98" s="11"/>
      <c r="G98" s="468" t="s">
        <v>940</v>
      </c>
      <c r="H98" s="488">
        <f>⑩【2週間前】野外炊飯活動計画書!U30</f>
        <v>0</v>
      </c>
      <c r="I98" s="11"/>
      <c r="J98" s="468" t="s">
        <v>940</v>
      </c>
      <c r="K98" s="489">
        <f>⑩【2週間前】野外炊飯活動計画書!V30</f>
        <v>0</v>
      </c>
    </row>
    <row r="99" spans="1:11" ht="23.25" customHeight="1">
      <c r="A99" s="468" t="s">
        <v>941</v>
      </c>
      <c r="B99" s="488">
        <f>⑩【2週間前】野外炊飯活動計画書!S31</f>
        <v>0</v>
      </c>
      <c r="C99" s="11"/>
      <c r="D99" s="468" t="s">
        <v>941</v>
      </c>
      <c r="E99" s="488">
        <f>⑩【2週間前】野外炊飯活動計画書!T31</f>
        <v>0</v>
      </c>
      <c r="F99" s="11"/>
      <c r="G99" s="468" t="s">
        <v>941</v>
      </c>
      <c r="H99" s="488">
        <f>⑩【2週間前】野外炊飯活動計画書!U31</f>
        <v>0</v>
      </c>
      <c r="I99" s="11"/>
      <c r="J99" s="468" t="s">
        <v>941</v>
      </c>
      <c r="K99" s="489">
        <f>⑩【2週間前】野外炊飯活動計画書!V31</f>
        <v>0</v>
      </c>
    </row>
    <row r="100" spans="1:11" ht="23.25" customHeight="1" thickBot="1">
      <c r="A100" s="469" t="s">
        <v>942</v>
      </c>
      <c r="B100" s="490">
        <f>⑩【2週間前】野外炊飯活動計画書!S32</f>
        <v>0</v>
      </c>
      <c r="C100" s="11"/>
      <c r="D100" s="469" t="s">
        <v>942</v>
      </c>
      <c r="E100" s="490">
        <f>⑩【2週間前】野外炊飯活動計画書!T32</f>
        <v>0</v>
      </c>
      <c r="F100" s="11"/>
      <c r="G100" s="469" t="s">
        <v>942</v>
      </c>
      <c r="H100" s="490">
        <f>⑩【2週間前】野外炊飯活動計画書!U32</f>
        <v>0</v>
      </c>
      <c r="I100" s="11"/>
      <c r="J100" s="469" t="s">
        <v>942</v>
      </c>
      <c r="K100" s="491">
        <f>⑩【2週間前】野外炊飯活動計画書!V32</f>
        <v>0</v>
      </c>
    </row>
    <row r="101" spans="1:11" ht="14.25" thickBot="1"/>
    <row r="102" spans="1:11" ht="38.25" customHeight="1">
      <c r="A102" s="1541" t="s">
        <v>921</v>
      </c>
      <c r="B102" s="1542"/>
      <c r="C102" s="400"/>
      <c r="D102" s="1541" t="s">
        <v>922</v>
      </c>
      <c r="E102" s="1542"/>
      <c r="F102" s="400"/>
      <c r="G102" s="1541" t="s">
        <v>923</v>
      </c>
      <c r="H102" s="1542"/>
      <c r="I102" s="400"/>
      <c r="J102" s="1541" t="s">
        <v>924</v>
      </c>
      <c r="K102" s="1542"/>
    </row>
    <row r="103" spans="1:11" ht="23.25" customHeight="1">
      <c r="A103" s="468" t="s">
        <v>925</v>
      </c>
      <c r="B103" s="488">
        <f>⑩【2週間前】野外炊飯活動計画書!W15</f>
        <v>0</v>
      </c>
      <c r="C103" s="11"/>
      <c r="D103" s="468" t="s">
        <v>925</v>
      </c>
      <c r="E103" s="488">
        <f>⑩【2週間前】野外炊飯活動計画書!X15</f>
        <v>0</v>
      </c>
      <c r="F103" s="11"/>
      <c r="G103" s="468" t="s">
        <v>925</v>
      </c>
      <c r="H103" s="488">
        <f>⑩【2週間前】野外炊飯活動計画書!Y15</f>
        <v>0</v>
      </c>
      <c r="I103" s="11"/>
      <c r="J103" s="468" t="s">
        <v>925</v>
      </c>
      <c r="K103" s="489">
        <f>⑩【2週間前】野外炊飯活動計画書!Z15</f>
        <v>0</v>
      </c>
    </row>
    <row r="104" spans="1:11" ht="23.25" customHeight="1">
      <c r="A104" s="468" t="s">
        <v>926</v>
      </c>
      <c r="B104" s="488">
        <f>⑩【2週間前】野外炊飯活動計画書!W16</f>
        <v>0</v>
      </c>
      <c r="C104" s="11"/>
      <c r="D104" s="468" t="s">
        <v>926</v>
      </c>
      <c r="E104" s="488">
        <f>⑩【2週間前】野外炊飯活動計画書!X16</f>
        <v>0</v>
      </c>
      <c r="F104" s="11"/>
      <c r="G104" s="468" t="s">
        <v>926</v>
      </c>
      <c r="H104" s="488">
        <f>⑩【2週間前】野外炊飯活動計画書!Y16</f>
        <v>0</v>
      </c>
      <c r="I104" s="11"/>
      <c r="J104" s="468" t="s">
        <v>926</v>
      </c>
      <c r="K104" s="489">
        <f>⑩【2週間前】野外炊飯活動計画書!Z16</f>
        <v>0</v>
      </c>
    </row>
    <row r="105" spans="1:11" ht="23.25" customHeight="1">
      <c r="A105" s="468" t="s">
        <v>927</v>
      </c>
      <c r="B105" s="488">
        <f>⑩【2週間前】野外炊飯活動計画書!W17</f>
        <v>0</v>
      </c>
      <c r="C105" s="11"/>
      <c r="D105" s="468" t="s">
        <v>927</v>
      </c>
      <c r="E105" s="488">
        <f>⑩【2週間前】野外炊飯活動計画書!X17</f>
        <v>0</v>
      </c>
      <c r="F105" s="11"/>
      <c r="G105" s="468" t="s">
        <v>927</v>
      </c>
      <c r="H105" s="488">
        <f>⑩【2週間前】野外炊飯活動計画書!Y17</f>
        <v>0</v>
      </c>
      <c r="I105" s="11"/>
      <c r="J105" s="468" t="s">
        <v>927</v>
      </c>
      <c r="K105" s="489">
        <f>⑩【2週間前】野外炊飯活動計画書!Z17</f>
        <v>0</v>
      </c>
    </row>
    <row r="106" spans="1:11" ht="23.25" customHeight="1">
      <c r="A106" s="468" t="s">
        <v>928</v>
      </c>
      <c r="B106" s="488">
        <f>⑩【2週間前】野外炊飯活動計画書!W18</f>
        <v>0</v>
      </c>
      <c r="C106" s="11"/>
      <c r="D106" s="468" t="s">
        <v>928</v>
      </c>
      <c r="E106" s="488">
        <f>⑩【2週間前】野外炊飯活動計画書!X18</f>
        <v>0</v>
      </c>
      <c r="F106" s="11"/>
      <c r="G106" s="468" t="s">
        <v>928</v>
      </c>
      <c r="H106" s="488">
        <f>⑩【2週間前】野外炊飯活動計画書!Y18</f>
        <v>0</v>
      </c>
      <c r="I106" s="11"/>
      <c r="J106" s="468" t="s">
        <v>928</v>
      </c>
      <c r="K106" s="489">
        <f>⑩【2週間前】野外炊飯活動計画書!Z18</f>
        <v>0</v>
      </c>
    </row>
    <row r="107" spans="1:11" ht="23.25" customHeight="1">
      <c r="A107" s="468" t="s">
        <v>929</v>
      </c>
      <c r="B107" s="488">
        <f>⑩【2週間前】野外炊飯活動計画書!W19</f>
        <v>0</v>
      </c>
      <c r="C107" s="11"/>
      <c r="D107" s="468" t="s">
        <v>929</v>
      </c>
      <c r="E107" s="488">
        <f>⑩【2週間前】野外炊飯活動計画書!X19</f>
        <v>0</v>
      </c>
      <c r="F107" s="11"/>
      <c r="G107" s="468" t="s">
        <v>929</v>
      </c>
      <c r="H107" s="488">
        <f>⑩【2週間前】野外炊飯活動計画書!Y19</f>
        <v>0</v>
      </c>
      <c r="I107" s="11"/>
      <c r="J107" s="468" t="s">
        <v>929</v>
      </c>
      <c r="K107" s="489">
        <f>⑩【2週間前】野外炊飯活動計画書!Z19</f>
        <v>0</v>
      </c>
    </row>
    <row r="108" spans="1:11" ht="23.25" customHeight="1">
      <c r="A108" s="468" t="s">
        <v>930</v>
      </c>
      <c r="B108" s="488">
        <f>⑩【2週間前】野外炊飯活動計画書!W20</f>
        <v>0</v>
      </c>
      <c r="C108" s="11"/>
      <c r="D108" s="468" t="s">
        <v>930</v>
      </c>
      <c r="E108" s="488">
        <f>⑩【2週間前】野外炊飯活動計画書!X20</f>
        <v>0</v>
      </c>
      <c r="F108" s="11"/>
      <c r="G108" s="468" t="s">
        <v>930</v>
      </c>
      <c r="H108" s="488">
        <f>⑩【2週間前】野外炊飯活動計画書!Y20</f>
        <v>0</v>
      </c>
      <c r="I108" s="11"/>
      <c r="J108" s="468" t="s">
        <v>930</v>
      </c>
      <c r="K108" s="489">
        <f>⑩【2週間前】野外炊飯活動計画書!Z20</f>
        <v>0</v>
      </c>
    </row>
    <row r="109" spans="1:11" ht="23.25" customHeight="1">
      <c r="A109" s="468" t="s">
        <v>931</v>
      </c>
      <c r="B109" s="488">
        <f>⑩【2週間前】野外炊飯活動計画書!W21</f>
        <v>0</v>
      </c>
      <c r="C109" s="11"/>
      <c r="D109" s="468" t="s">
        <v>931</v>
      </c>
      <c r="E109" s="488">
        <f>⑩【2週間前】野外炊飯活動計画書!X21</f>
        <v>0</v>
      </c>
      <c r="F109" s="11"/>
      <c r="G109" s="468" t="s">
        <v>931</v>
      </c>
      <c r="H109" s="488">
        <f>⑩【2週間前】野外炊飯活動計画書!Y21</f>
        <v>0</v>
      </c>
      <c r="I109" s="11"/>
      <c r="J109" s="468" t="s">
        <v>931</v>
      </c>
      <c r="K109" s="489">
        <f>⑩【2週間前】野外炊飯活動計画書!Z21</f>
        <v>0</v>
      </c>
    </row>
    <row r="110" spans="1:11" ht="23.25" customHeight="1">
      <c r="A110" s="468" t="s">
        <v>932</v>
      </c>
      <c r="B110" s="488">
        <f>⑩【2週間前】野外炊飯活動計画書!W22</f>
        <v>0</v>
      </c>
      <c r="C110" s="11"/>
      <c r="D110" s="468" t="s">
        <v>932</v>
      </c>
      <c r="E110" s="488">
        <f>⑩【2週間前】野外炊飯活動計画書!X22</f>
        <v>0</v>
      </c>
      <c r="F110" s="11"/>
      <c r="G110" s="468" t="s">
        <v>932</v>
      </c>
      <c r="H110" s="488">
        <f>⑩【2週間前】野外炊飯活動計画書!Y22</f>
        <v>0</v>
      </c>
      <c r="I110" s="11"/>
      <c r="J110" s="468" t="s">
        <v>932</v>
      </c>
      <c r="K110" s="489">
        <f>⑩【2週間前】野外炊飯活動計画書!Z22</f>
        <v>0</v>
      </c>
    </row>
    <row r="111" spans="1:11" ht="23.25" customHeight="1">
      <c r="A111" s="468" t="s">
        <v>933</v>
      </c>
      <c r="B111" s="488">
        <f>⑩【2週間前】野外炊飯活動計画書!W23</f>
        <v>0</v>
      </c>
      <c r="C111" s="11"/>
      <c r="D111" s="468" t="s">
        <v>933</v>
      </c>
      <c r="E111" s="488">
        <f>⑩【2週間前】野外炊飯活動計画書!X23</f>
        <v>0</v>
      </c>
      <c r="F111" s="11"/>
      <c r="G111" s="468" t="s">
        <v>933</v>
      </c>
      <c r="H111" s="488">
        <f>⑩【2週間前】野外炊飯活動計画書!Y23</f>
        <v>0</v>
      </c>
      <c r="I111" s="11"/>
      <c r="J111" s="468" t="s">
        <v>933</v>
      </c>
      <c r="K111" s="489">
        <f>⑩【2週間前】野外炊飯活動計画書!Z23</f>
        <v>0</v>
      </c>
    </row>
    <row r="112" spans="1:11" ht="23.25" customHeight="1">
      <c r="A112" s="468" t="s">
        <v>934</v>
      </c>
      <c r="B112" s="488">
        <f>⑩【2週間前】野外炊飯活動計画書!W24</f>
        <v>0</v>
      </c>
      <c r="C112" s="11"/>
      <c r="D112" s="468" t="s">
        <v>934</v>
      </c>
      <c r="E112" s="488">
        <f>⑩【2週間前】野外炊飯活動計画書!X24</f>
        <v>0</v>
      </c>
      <c r="F112" s="11"/>
      <c r="G112" s="468" t="s">
        <v>934</v>
      </c>
      <c r="H112" s="488">
        <f>⑩【2週間前】野外炊飯活動計画書!Y24</f>
        <v>0</v>
      </c>
      <c r="I112" s="11"/>
      <c r="J112" s="468" t="s">
        <v>934</v>
      </c>
      <c r="K112" s="489">
        <f>⑩【2週間前】野外炊飯活動計画書!Z24</f>
        <v>0</v>
      </c>
    </row>
    <row r="113" spans="1:11" ht="23.25" customHeight="1">
      <c r="A113" s="468" t="s">
        <v>935</v>
      </c>
      <c r="B113" s="488">
        <f>⑩【2週間前】野外炊飯活動計画書!W25</f>
        <v>0</v>
      </c>
      <c r="C113" s="11"/>
      <c r="D113" s="468" t="s">
        <v>935</v>
      </c>
      <c r="E113" s="488">
        <f>⑩【2週間前】野外炊飯活動計画書!X25</f>
        <v>0</v>
      </c>
      <c r="F113" s="11"/>
      <c r="G113" s="468" t="s">
        <v>935</v>
      </c>
      <c r="H113" s="488">
        <f>⑩【2週間前】野外炊飯活動計画書!Y25</f>
        <v>0</v>
      </c>
      <c r="I113" s="11"/>
      <c r="J113" s="468" t="s">
        <v>935</v>
      </c>
      <c r="K113" s="489">
        <f>⑩【2週間前】野外炊飯活動計画書!Z25</f>
        <v>0</v>
      </c>
    </row>
    <row r="114" spans="1:11" ht="23.25" customHeight="1">
      <c r="A114" s="468" t="s">
        <v>936</v>
      </c>
      <c r="B114" s="488">
        <f>⑩【2週間前】野外炊飯活動計画書!W26</f>
        <v>0</v>
      </c>
      <c r="C114" s="11"/>
      <c r="D114" s="468" t="s">
        <v>936</v>
      </c>
      <c r="E114" s="488">
        <f>⑩【2週間前】野外炊飯活動計画書!X26</f>
        <v>0</v>
      </c>
      <c r="F114" s="11"/>
      <c r="G114" s="468" t="s">
        <v>936</v>
      </c>
      <c r="H114" s="488">
        <f>⑩【2週間前】野外炊飯活動計画書!Y26</f>
        <v>0</v>
      </c>
      <c r="I114" s="11"/>
      <c r="J114" s="468" t="s">
        <v>936</v>
      </c>
      <c r="K114" s="489">
        <f>⑩【2週間前】野外炊飯活動計画書!Z26</f>
        <v>0</v>
      </c>
    </row>
    <row r="115" spans="1:11" ht="23.25" customHeight="1">
      <c r="A115" s="468" t="s">
        <v>937</v>
      </c>
      <c r="B115" s="488">
        <f>⑩【2週間前】野外炊飯活動計画書!W27</f>
        <v>0</v>
      </c>
      <c r="C115" s="11"/>
      <c r="D115" s="468" t="s">
        <v>937</v>
      </c>
      <c r="E115" s="488">
        <f>⑩【2週間前】野外炊飯活動計画書!X27</f>
        <v>0</v>
      </c>
      <c r="F115" s="11"/>
      <c r="G115" s="468" t="s">
        <v>937</v>
      </c>
      <c r="H115" s="488">
        <f>⑩【2週間前】野外炊飯活動計画書!Y27</f>
        <v>0</v>
      </c>
      <c r="I115" s="11"/>
      <c r="J115" s="468" t="s">
        <v>937</v>
      </c>
      <c r="K115" s="489">
        <f>⑩【2週間前】野外炊飯活動計画書!Z27</f>
        <v>0</v>
      </c>
    </row>
    <row r="116" spans="1:11" ht="23.25" customHeight="1">
      <c r="A116" s="468" t="s">
        <v>938</v>
      </c>
      <c r="B116" s="488">
        <f>⑩【2週間前】野外炊飯活動計画書!W28</f>
        <v>0</v>
      </c>
      <c r="C116" s="11"/>
      <c r="D116" s="468" t="s">
        <v>938</v>
      </c>
      <c r="E116" s="488">
        <f>⑩【2週間前】野外炊飯活動計画書!X28</f>
        <v>0</v>
      </c>
      <c r="F116" s="11"/>
      <c r="G116" s="468" t="s">
        <v>938</v>
      </c>
      <c r="H116" s="488">
        <f>⑩【2週間前】野外炊飯活動計画書!Y28</f>
        <v>0</v>
      </c>
      <c r="I116" s="11"/>
      <c r="J116" s="468" t="s">
        <v>938</v>
      </c>
      <c r="K116" s="489">
        <f>⑩【2週間前】野外炊飯活動計画書!Z28</f>
        <v>0</v>
      </c>
    </row>
    <row r="117" spans="1:11" ht="23.25" customHeight="1">
      <c r="A117" s="468" t="s">
        <v>939</v>
      </c>
      <c r="B117" s="488">
        <f>⑩【2週間前】野外炊飯活動計画書!W29</f>
        <v>0</v>
      </c>
      <c r="C117" s="11"/>
      <c r="D117" s="468" t="s">
        <v>939</v>
      </c>
      <c r="E117" s="488">
        <f>⑩【2週間前】野外炊飯活動計画書!X29</f>
        <v>0</v>
      </c>
      <c r="F117" s="11"/>
      <c r="G117" s="468" t="s">
        <v>939</v>
      </c>
      <c r="H117" s="488">
        <f>⑩【2週間前】野外炊飯活動計画書!Y29</f>
        <v>0</v>
      </c>
      <c r="I117" s="11"/>
      <c r="J117" s="468" t="s">
        <v>939</v>
      </c>
      <c r="K117" s="489">
        <f>⑩【2週間前】野外炊飯活動計画書!Z29</f>
        <v>0</v>
      </c>
    </row>
    <row r="118" spans="1:11" ht="23.25" customHeight="1">
      <c r="A118" s="468" t="s">
        <v>940</v>
      </c>
      <c r="B118" s="488">
        <f>⑩【2週間前】野外炊飯活動計画書!W30</f>
        <v>0</v>
      </c>
      <c r="C118" s="11"/>
      <c r="D118" s="468" t="s">
        <v>940</v>
      </c>
      <c r="E118" s="488">
        <f>⑩【2週間前】野外炊飯活動計画書!X30</f>
        <v>0</v>
      </c>
      <c r="F118" s="11"/>
      <c r="G118" s="468" t="s">
        <v>940</v>
      </c>
      <c r="H118" s="488">
        <f>⑩【2週間前】野外炊飯活動計画書!Y30</f>
        <v>0</v>
      </c>
      <c r="I118" s="11"/>
      <c r="J118" s="468" t="s">
        <v>940</v>
      </c>
      <c r="K118" s="489">
        <f>⑩【2週間前】野外炊飯活動計画書!Z30</f>
        <v>0</v>
      </c>
    </row>
    <row r="119" spans="1:11" ht="23.25" customHeight="1">
      <c r="A119" s="468" t="s">
        <v>941</v>
      </c>
      <c r="B119" s="488">
        <f>⑩【2週間前】野外炊飯活動計画書!W31</f>
        <v>0</v>
      </c>
      <c r="C119" s="11"/>
      <c r="D119" s="468" t="s">
        <v>941</v>
      </c>
      <c r="E119" s="488">
        <f>⑩【2週間前】野外炊飯活動計画書!X31</f>
        <v>0</v>
      </c>
      <c r="F119" s="11"/>
      <c r="G119" s="468" t="s">
        <v>941</v>
      </c>
      <c r="H119" s="488">
        <f>⑩【2週間前】野外炊飯活動計画書!Y31</f>
        <v>0</v>
      </c>
      <c r="I119" s="11"/>
      <c r="J119" s="468" t="s">
        <v>941</v>
      </c>
      <c r="K119" s="489">
        <f>⑩【2週間前】野外炊飯活動計画書!Z31</f>
        <v>0</v>
      </c>
    </row>
    <row r="120" spans="1:11" ht="23.25" customHeight="1" thickBot="1">
      <c r="A120" s="469" t="s">
        <v>942</v>
      </c>
      <c r="B120" s="490">
        <f>⑩【2週間前】野外炊飯活動計画書!W32</f>
        <v>0</v>
      </c>
      <c r="C120" s="11"/>
      <c r="D120" s="469" t="s">
        <v>942</v>
      </c>
      <c r="E120" s="490">
        <f>⑩【2週間前】野外炊飯活動計画書!X32</f>
        <v>0</v>
      </c>
      <c r="F120" s="11"/>
      <c r="G120" s="469" t="s">
        <v>942</v>
      </c>
      <c r="H120" s="490">
        <f>⑩【2週間前】野外炊飯活動計画書!Y32</f>
        <v>0</v>
      </c>
      <c r="I120" s="11"/>
      <c r="J120" s="469" t="s">
        <v>942</v>
      </c>
      <c r="K120" s="491">
        <f>⑩【2週間前】野外炊飯活動計画書!Z32</f>
        <v>0</v>
      </c>
    </row>
  </sheetData>
  <mergeCells count="24">
    <mergeCell ref="A82:B82"/>
    <mergeCell ref="D82:E82"/>
    <mergeCell ref="G82:H82"/>
    <mergeCell ref="J82:K82"/>
    <mergeCell ref="A102:B102"/>
    <mergeCell ref="D102:E102"/>
    <mergeCell ref="G102:H102"/>
    <mergeCell ref="J102:K102"/>
    <mergeCell ref="A42:B42"/>
    <mergeCell ref="D42:E42"/>
    <mergeCell ref="G42:H42"/>
    <mergeCell ref="J42:K42"/>
    <mergeCell ref="A62:B62"/>
    <mergeCell ref="D62:E62"/>
    <mergeCell ref="G62:H62"/>
    <mergeCell ref="J62:K62"/>
    <mergeCell ref="A2:B2"/>
    <mergeCell ref="D2:E2"/>
    <mergeCell ref="G2:H2"/>
    <mergeCell ref="J2:K2"/>
    <mergeCell ref="A22:B22"/>
    <mergeCell ref="D22:E22"/>
    <mergeCell ref="G22:H22"/>
    <mergeCell ref="J22:K22"/>
  </mergeCells>
  <phoneticPr fontId="3"/>
  <pageMargins left="0.23622047244094491" right="0.23622047244094491"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44"/>
  <sheetViews>
    <sheetView showGridLines="0" showZeros="0" view="pageBreakPreview" zoomScale="90" zoomScaleNormal="100" zoomScaleSheetLayoutView="90" workbookViewId="0">
      <selection activeCell="J3" sqref="J3"/>
    </sheetView>
  </sheetViews>
  <sheetFormatPr defaultRowHeight="13.5"/>
  <cols>
    <col min="1" max="2" width="9" style="68"/>
    <col min="3" max="3" width="4.25" style="68" customWidth="1"/>
    <col min="4" max="4" width="7.5" style="68" customWidth="1"/>
    <col min="5" max="5" width="4.25" style="68" customWidth="1"/>
    <col min="6" max="6" width="7.5" style="68" customWidth="1"/>
    <col min="7" max="7" width="4.25" style="68" customWidth="1"/>
    <col min="8" max="8" width="7.5" style="68" customWidth="1"/>
    <col min="9" max="9" width="4.25" style="68" customWidth="1"/>
    <col min="10" max="10" width="7.5" style="68" customWidth="1"/>
    <col min="11" max="11" width="4.25" style="68" customWidth="1"/>
    <col min="12" max="12" width="7.5" style="68" customWidth="1"/>
    <col min="13" max="13" width="4.25" style="68" customWidth="1"/>
    <col min="14" max="14" width="7.5" style="68" customWidth="1"/>
    <col min="15" max="15" width="4.25" style="68" customWidth="1"/>
    <col min="16" max="16" width="7.5" style="68" customWidth="1"/>
    <col min="17" max="17" width="4.125" customWidth="1"/>
  </cols>
  <sheetData>
    <row r="1" spans="1:19" ht="12" customHeight="1">
      <c r="A1" s="1474" t="s">
        <v>948</v>
      </c>
      <c r="B1" s="1474"/>
      <c r="C1" s="1474"/>
      <c r="D1" s="1474"/>
      <c r="E1" s="1474"/>
      <c r="F1" s="1474"/>
      <c r="G1" s="1474"/>
      <c r="H1" s="1474"/>
      <c r="I1" s="1474"/>
      <c r="J1" s="1474"/>
      <c r="K1" s="1474"/>
      <c r="L1" s="1474"/>
      <c r="M1" s="1474"/>
      <c r="N1" s="1474"/>
      <c r="O1" s="1474"/>
      <c r="P1" s="1474"/>
    </row>
    <row r="2" spans="1:19" ht="8.25" customHeight="1" thickBot="1">
      <c r="A2" s="1474"/>
      <c r="B2" s="1474"/>
      <c r="C2" s="1474"/>
      <c r="D2" s="1474"/>
      <c r="E2" s="1474"/>
      <c r="F2" s="1474"/>
      <c r="G2" s="1474"/>
      <c r="H2" s="1474"/>
      <c r="I2" s="1474"/>
      <c r="J2" s="1474"/>
      <c r="K2" s="1474"/>
      <c r="L2" s="1474"/>
      <c r="M2" s="1474"/>
      <c r="N2" s="1474"/>
      <c r="O2" s="1474"/>
      <c r="P2" s="1474"/>
    </row>
    <row r="3" spans="1:19" ht="18.75" customHeight="1">
      <c r="H3" s="84" t="s">
        <v>216</v>
      </c>
      <c r="I3" s="84" t="s">
        <v>17</v>
      </c>
      <c r="J3" s="190"/>
      <c r="K3" s="84" t="s">
        <v>9</v>
      </c>
      <c r="L3" s="190"/>
      <c r="M3" s="84" t="s">
        <v>217</v>
      </c>
      <c r="N3" s="190"/>
      <c r="O3" s="84" t="s">
        <v>11</v>
      </c>
      <c r="R3" s="842" t="s">
        <v>664</v>
      </c>
      <c r="S3" s="844"/>
    </row>
    <row r="4" spans="1:19" ht="18.75" customHeight="1" thickBot="1">
      <c r="H4" s="171" t="s">
        <v>218</v>
      </c>
      <c r="I4" s="1475">
        <f>①【2ヵ月前】利用申込書!D25</f>
        <v>0</v>
      </c>
      <c r="J4" s="1475"/>
      <c r="K4" s="1475"/>
      <c r="L4" s="1475"/>
      <c r="M4" s="1475"/>
      <c r="N4" s="1475"/>
      <c r="O4" s="1475"/>
      <c r="R4" s="848"/>
      <c r="S4" s="850"/>
    </row>
    <row r="5" spans="1:19" ht="6" customHeight="1">
      <c r="R5" s="314"/>
      <c r="S5" s="314"/>
    </row>
    <row r="6" spans="1:19" ht="18" thickBot="1">
      <c r="A6" s="1600" t="s">
        <v>22</v>
      </c>
      <c r="B6" s="1600"/>
      <c r="C6" s="1476">
        <f>①【2ヵ月前】利用申込書!D6</f>
        <v>0</v>
      </c>
      <c r="D6" s="1470"/>
      <c r="E6" s="1470"/>
      <c r="F6" s="1470"/>
      <c r="G6" s="1470"/>
      <c r="H6" s="1470"/>
      <c r="I6" s="1470"/>
      <c r="J6" s="1470"/>
      <c r="K6" s="1470"/>
      <c r="L6" s="1477"/>
      <c r="M6" s="1480" t="s">
        <v>219</v>
      </c>
      <c r="N6" s="1481"/>
      <c r="O6" s="1609"/>
      <c r="P6" s="1610"/>
      <c r="R6" s="314"/>
      <c r="S6" s="314"/>
    </row>
    <row r="7" spans="1:19" ht="17.25">
      <c r="A7" s="1600"/>
      <c r="B7" s="1600"/>
      <c r="C7" s="1478"/>
      <c r="D7" s="1471"/>
      <c r="E7" s="1471"/>
      <c r="F7" s="1471"/>
      <c r="G7" s="1471"/>
      <c r="H7" s="1471"/>
      <c r="I7" s="1471"/>
      <c r="J7" s="1471"/>
      <c r="K7" s="1471"/>
      <c r="L7" s="1479"/>
      <c r="M7" s="1480" t="s">
        <v>220</v>
      </c>
      <c r="N7" s="1481"/>
      <c r="O7" s="1609"/>
      <c r="P7" s="1610"/>
      <c r="R7" s="842" t="s">
        <v>666</v>
      </c>
      <c r="S7" s="844"/>
    </row>
    <row r="8" spans="1:19" ht="17.25" customHeight="1" thickBot="1">
      <c r="A8" s="1557" t="s">
        <v>260</v>
      </c>
      <c r="B8" s="1558"/>
      <c r="C8" s="1612" t="s">
        <v>315</v>
      </c>
      <c r="D8" s="1613"/>
      <c r="E8" s="1613"/>
      <c r="F8" s="1613"/>
      <c r="G8" s="1614" t="s">
        <v>316</v>
      </c>
      <c r="H8" s="1614"/>
      <c r="I8" s="1614"/>
      <c r="J8" s="1611" t="s">
        <v>317</v>
      </c>
      <c r="K8" s="1611"/>
      <c r="L8" s="1611"/>
      <c r="M8" s="1611" t="s">
        <v>318</v>
      </c>
      <c r="N8" s="1611"/>
      <c r="O8" s="1611"/>
      <c r="P8" s="191"/>
      <c r="R8" s="848"/>
      <c r="S8" s="850"/>
    </row>
    <row r="9" spans="1:19" ht="17.25" customHeight="1">
      <c r="A9" s="1561"/>
      <c r="B9" s="1562"/>
      <c r="C9" s="1615" t="s">
        <v>319</v>
      </c>
      <c r="D9" s="1608"/>
      <c r="E9" s="1608"/>
      <c r="F9" s="1608"/>
      <c r="G9" s="1608" t="s">
        <v>320</v>
      </c>
      <c r="H9" s="1608"/>
      <c r="I9" s="1608"/>
      <c r="J9" s="1608" t="s">
        <v>321</v>
      </c>
      <c r="K9" s="1608"/>
      <c r="L9" s="1608"/>
      <c r="M9" s="1608" t="s">
        <v>243</v>
      </c>
      <c r="N9" s="1608"/>
      <c r="O9" s="1608"/>
      <c r="P9" s="192"/>
    </row>
    <row r="10" spans="1:19">
      <c r="A10" s="1557" t="s">
        <v>262</v>
      </c>
      <c r="B10" s="1558"/>
      <c r="C10" s="1299" t="s">
        <v>17</v>
      </c>
      <c r="D10" s="1604">
        <f>①【2ヵ月前】利用申込書!G12</f>
        <v>0</v>
      </c>
      <c r="E10" s="1246" t="s">
        <v>9</v>
      </c>
      <c r="F10" s="1604"/>
      <c r="G10" s="1246" t="s">
        <v>217</v>
      </c>
      <c r="H10" s="1604"/>
      <c r="I10" s="1246" t="s">
        <v>11</v>
      </c>
      <c r="J10" s="1606"/>
      <c r="K10" s="1246" t="s">
        <v>265</v>
      </c>
      <c r="L10" s="1606"/>
      <c r="M10" s="1246" t="s">
        <v>264</v>
      </c>
      <c r="N10" s="1606"/>
      <c r="O10" s="1246" t="s">
        <v>322</v>
      </c>
      <c r="P10" s="1601"/>
    </row>
    <row r="11" spans="1:19">
      <c r="A11" s="1561"/>
      <c r="B11" s="1562"/>
      <c r="C11" s="1467"/>
      <c r="D11" s="1605"/>
      <c r="E11" s="1469"/>
      <c r="F11" s="1605"/>
      <c r="G11" s="1469"/>
      <c r="H11" s="1605"/>
      <c r="I11" s="1469"/>
      <c r="J11" s="1607"/>
      <c r="K11" s="1469"/>
      <c r="L11" s="1607"/>
      <c r="M11" s="1469"/>
      <c r="N11" s="1607"/>
      <c r="O11" s="1469"/>
      <c r="P11" s="1602"/>
    </row>
    <row r="12" spans="1:19" ht="17.25">
      <c r="A12" s="1581" t="s">
        <v>323</v>
      </c>
      <c r="B12" s="1603"/>
      <c r="C12" s="193" t="s">
        <v>324</v>
      </c>
      <c r="D12" s="194"/>
      <c r="E12" s="195" t="s">
        <v>325</v>
      </c>
      <c r="F12" s="196"/>
      <c r="G12" s="197" t="s">
        <v>326</v>
      </c>
      <c r="H12" s="198"/>
      <c r="I12" s="195" t="s">
        <v>31</v>
      </c>
      <c r="J12" s="196"/>
      <c r="K12" s="1480" t="s">
        <v>327</v>
      </c>
      <c r="L12" s="1481"/>
      <c r="M12" s="1486"/>
      <c r="N12" s="1486"/>
      <c r="O12" s="1486"/>
      <c r="P12" s="1481"/>
      <c r="Q12" s="30"/>
    </row>
    <row r="13" spans="1:19" ht="21" customHeight="1">
      <c r="A13" s="1600" t="s">
        <v>266</v>
      </c>
      <c r="B13" s="1581"/>
      <c r="C13" s="1480"/>
      <c r="D13" s="1486"/>
      <c r="E13" s="1481"/>
      <c r="F13" s="1299" t="s">
        <v>134</v>
      </c>
      <c r="G13" s="1466"/>
      <c r="H13" s="1246" t="s">
        <v>135</v>
      </c>
      <c r="I13" s="1246"/>
      <c r="J13" s="1299" t="s">
        <v>267</v>
      </c>
      <c r="K13" s="1466"/>
      <c r="L13" s="1246" t="s">
        <v>268</v>
      </c>
      <c r="M13" s="1246"/>
      <c r="N13" s="1299" t="s">
        <v>60</v>
      </c>
      <c r="O13" s="1466"/>
      <c r="P13" s="87"/>
    </row>
    <row r="14" spans="1:19" ht="21" customHeight="1">
      <c r="A14" s="1600"/>
      <c r="B14" s="1581"/>
      <c r="C14" s="1480" t="s">
        <v>269</v>
      </c>
      <c r="D14" s="1486"/>
      <c r="E14" s="1486"/>
      <c r="F14" s="199"/>
      <c r="G14" s="200" t="s">
        <v>19</v>
      </c>
      <c r="H14" s="201"/>
      <c r="I14" s="202" t="s">
        <v>19</v>
      </c>
      <c r="J14" s="199"/>
      <c r="K14" s="200" t="s">
        <v>19</v>
      </c>
      <c r="L14" s="201"/>
      <c r="M14" s="202" t="s">
        <v>19</v>
      </c>
      <c r="N14" s="199">
        <f>SUM(F14,H14,J14,L14)</f>
        <v>0</v>
      </c>
      <c r="O14" s="200" t="s">
        <v>19</v>
      </c>
      <c r="P14" s="1590" t="s">
        <v>328</v>
      </c>
    </row>
    <row r="15" spans="1:19" ht="21" customHeight="1">
      <c r="A15" s="1600"/>
      <c r="B15" s="1581"/>
      <c r="C15" s="1593" t="s">
        <v>270</v>
      </c>
      <c r="D15" s="1594"/>
      <c r="E15" s="1594"/>
      <c r="F15" s="199"/>
      <c r="G15" s="200" t="s">
        <v>19</v>
      </c>
      <c r="H15" s="201"/>
      <c r="I15" s="202" t="s">
        <v>19</v>
      </c>
      <c r="J15" s="199"/>
      <c r="K15" s="200" t="s">
        <v>19</v>
      </c>
      <c r="L15" s="201"/>
      <c r="M15" s="202" t="s">
        <v>19</v>
      </c>
      <c r="N15" s="199">
        <f>SUM(F15,H15,J15,L15)</f>
        <v>0</v>
      </c>
      <c r="O15" s="200" t="s">
        <v>19</v>
      </c>
      <c r="P15" s="1591"/>
    </row>
    <row r="16" spans="1:19" ht="21" customHeight="1">
      <c r="A16" s="1600"/>
      <c r="B16" s="1581"/>
      <c r="C16" s="1480" t="s">
        <v>224</v>
      </c>
      <c r="D16" s="1486"/>
      <c r="E16" s="1481"/>
      <c r="F16" s="1595"/>
      <c r="G16" s="1596"/>
      <c r="H16" s="1596"/>
      <c r="I16" s="1597"/>
      <c r="J16" s="1598" t="s">
        <v>329</v>
      </c>
      <c r="K16" s="1599"/>
      <c r="L16" s="1563" t="s">
        <v>272</v>
      </c>
      <c r="M16" s="1564"/>
      <c r="N16" s="203">
        <f>SUM(N14:N15)</f>
        <v>0</v>
      </c>
      <c r="O16" s="200" t="s">
        <v>19</v>
      </c>
      <c r="P16" s="1592"/>
    </row>
    <row r="17" spans="1:16" ht="22.5" customHeight="1">
      <c r="A17" s="1557" t="s">
        <v>273</v>
      </c>
      <c r="B17" s="1558"/>
      <c r="C17" s="1563" t="s">
        <v>274</v>
      </c>
      <c r="D17" s="1564"/>
      <c r="E17" s="1564"/>
      <c r="F17" s="1564"/>
      <c r="G17" s="204" t="s">
        <v>125</v>
      </c>
      <c r="H17" s="1565"/>
      <c r="I17" s="1566"/>
      <c r="J17" s="1566"/>
      <c r="K17" s="1566"/>
      <c r="L17" s="1567"/>
      <c r="M17" s="204" t="s">
        <v>275</v>
      </c>
      <c r="N17" s="1568"/>
      <c r="O17" s="1569"/>
      <c r="P17" s="1570"/>
    </row>
    <row r="18" spans="1:16" ht="21" customHeight="1">
      <c r="A18" s="1559"/>
      <c r="B18" s="1560"/>
      <c r="C18" s="1571" t="s">
        <v>276</v>
      </c>
      <c r="D18" s="1572"/>
      <c r="E18" s="1572"/>
      <c r="F18" s="1572"/>
      <c r="G18" s="205"/>
      <c r="H18" s="206"/>
      <c r="I18" s="1573" t="s">
        <v>330</v>
      </c>
      <c r="J18" s="1573"/>
      <c r="K18" s="1573"/>
      <c r="L18" s="1573"/>
      <c r="M18" s="207"/>
      <c r="N18" s="207"/>
      <c r="O18" s="207"/>
      <c r="P18" s="208"/>
    </row>
    <row r="19" spans="1:16" ht="21" customHeight="1">
      <c r="A19" s="1559"/>
      <c r="B19" s="1560"/>
      <c r="C19" s="1572"/>
      <c r="D19" s="1572"/>
      <c r="E19" s="1572"/>
      <c r="F19" s="1572"/>
      <c r="G19" s="209"/>
      <c r="H19" s="210"/>
      <c r="I19" s="1573" t="s">
        <v>331</v>
      </c>
      <c r="J19" s="1573"/>
      <c r="K19" s="1573"/>
      <c r="L19" s="1573"/>
      <c r="M19" s="1573"/>
      <c r="N19" s="1573"/>
      <c r="O19" s="1573"/>
      <c r="P19" s="1574"/>
    </row>
    <row r="20" spans="1:16" ht="21" customHeight="1">
      <c r="A20" s="1559"/>
      <c r="B20" s="1560"/>
      <c r="C20" s="1572"/>
      <c r="D20" s="1572"/>
      <c r="E20" s="1572"/>
      <c r="F20" s="1572"/>
      <c r="G20" s="211"/>
      <c r="H20" s="212"/>
      <c r="I20" s="1575" t="s">
        <v>278</v>
      </c>
      <c r="J20" s="1575"/>
      <c r="K20" s="1575"/>
      <c r="L20" s="1575"/>
      <c r="M20" s="1575"/>
      <c r="N20" s="1575"/>
      <c r="O20" s="1575"/>
      <c r="P20" s="1576"/>
    </row>
    <row r="21" spans="1:16" ht="21" customHeight="1">
      <c r="A21" s="1559"/>
      <c r="B21" s="1560"/>
      <c r="C21" s="1572"/>
      <c r="D21" s="1572"/>
      <c r="E21" s="1572"/>
      <c r="F21" s="1572"/>
      <c r="G21" s="211"/>
      <c r="H21" s="212"/>
      <c r="I21" s="1575" t="s">
        <v>332</v>
      </c>
      <c r="J21" s="1575"/>
      <c r="K21" s="1575"/>
      <c r="L21" s="1575"/>
      <c r="M21" s="1575"/>
      <c r="N21" s="1575"/>
      <c r="O21" s="1575"/>
      <c r="P21" s="1576"/>
    </row>
    <row r="22" spans="1:16" ht="21" customHeight="1">
      <c r="A22" s="1561"/>
      <c r="B22" s="1562"/>
      <c r="C22" s="1572"/>
      <c r="D22" s="1572"/>
      <c r="E22" s="1572"/>
      <c r="F22" s="1572"/>
      <c r="G22" s="1577" t="s">
        <v>280</v>
      </c>
      <c r="H22" s="1578"/>
      <c r="I22" s="1579"/>
      <c r="J22" s="1579"/>
      <c r="K22" s="1579"/>
      <c r="L22" s="1579"/>
      <c r="M22" s="1579"/>
      <c r="N22" s="1579"/>
      <c r="O22" s="1579"/>
      <c r="P22" s="1580"/>
    </row>
    <row r="23" spans="1:16" ht="22.5" customHeight="1">
      <c r="A23" s="1581" t="s">
        <v>281</v>
      </c>
      <c r="B23" s="1582"/>
      <c r="C23" s="213"/>
      <c r="D23" s="202" t="s">
        <v>333</v>
      </c>
      <c r="E23" s="214" t="s">
        <v>175</v>
      </c>
      <c r="F23" s="215"/>
      <c r="G23" s="216" t="s">
        <v>217</v>
      </c>
      <c r="H23" s="217"/>
      <c r="I23" s="202" t="s">
        <v>11</v>
      </c>
      <c r="J23" s="217"/>
      <c r="K23" s="202" t="s">
        <v>284</v>
      </c>
      <c r="L23" s="202"/>
      <c r="M23" s="202"/>
      <c r="N23" s="202" t="s">
        <v>285</v>
      </c>
      <c r="O23" s="202"/>
      <c r="P23" s="200"/>
    </row>
    <row r="24" spans="1:16" ht="24" customHeight="1">
      <c r="A24" s="1545" t="s">
        <v>286</v>
      </c>
      <c r="B24" s="1558"/>
      <c r="C24" s="1571" t="s">
        <v>287</v>
      </c>
      <c r="D24" s="1572"/>
      <c r="E24" s="1572"/>
      <c r="F24" s="1572"/>
      <c r="G24" s="1583"/>
      <c r="H24" s="1583"/>
      <c r="I24" s="1583"/>
      <c r="J24" s="1583"/>
      <c r="K24" s="1583"/>
      <c r="L24" s="1583"/>
      <c r="M24" s="1583"/>
      <c r="N24" s="1583"/>
      <c r="O24" s="1583"/>
      <c r="P24" s="1583"/>
    </row>
    <row r="25" spans="1:16" ht="24" customHeight="1">
      <c r="A25" s="1559"/>
      <c r="B25" s="1560"/>
      <c r="C25" s="1572"/>
      <c r="D25" s="1572"/>
      <c r="E25" s="1572"/>
      <c r="F25" s="1572"/>
      <c r="G25" s="1583"/>
      <c r="H25" s="1583"/>
      <c r="I25" s="1583"/>
      <c r="J25" s="1583"/>
      <c r="K25" s="1583"/>
      <c r="L25" s="1583"/>
      <c r="M25" s="1583"/>
      <c r="N25" s="1583"/>
      <c r="O25" s="1583"/>
      <c r="P25" s="1583"/>
    </row>
    <row r="26" spans="1:16" ht="24" customHeight="1">
      <c r="A26" s="1559"/>
      <c r="B26" s="1560"/>
      <c r="C26" s="1571" t="s">
        <v>288</v>
      </c>
      <c r="D26" s="1572"/>
      <c r="E26" s="1572"/>
      <c r="F26" s="1572"/>
      <c r="G26" s="1583"/>
      <c r="H26" s="1583"/>
      <c r="I26" s="1583"/>
      <c r="J26" s="1583"/>
      <c r="K26" s="1583"/>
      <c r="L26" s="1583"/>
      <c r="M26" s="1583"/>
      <c r="N26" s="1583"/>
      <c r="O26" s="1583"/>
      <c r="P26" s="1583"/>
    </row>
    <row r="27" spans="1:16" ht="24" customHeight="1">
      <c r="A27" s="1559"/>
      <c r="B27" s="1560"/>
      <c r="C27" s="1572"/>
      <c r="D27" s="1572"/>
      <c r="E27" s="1572"/>
      <c r="F27" s="1572"/>
      <c r="G27" s="1583"/>
      <c r="H27" s="1583"/>
      <c r="I27" s="1583"/>
      <c r="J27" s="1583"/>
      <c r="K27" s="1583"/>
      <c r="L27" s="1583"/>
      <c r="M27" s="1583"/>
      <c r="N27" s="1583"/>
      <c r="O27" s="1583"/>
      <c r="P27" s="1583"/>
    </row>
    <row r="28" spans="1:16" ht="23.25" customHeight="1">
      <c r="A28" s="1561"/>
      <c r="B28" s="1562"/>
      <c r="C28" s="1467" t="s">
        <v>289</v>
      </c>
      <c r="D28" s="1469"/>
      <c r="E28" s="1469"/>
      <c r="F28" s="1469"/>
      <c r="G28" s="218" t="s">
        <v>125</v>
      </c>
      <c r="H28" s="1584"/>
      <c r="I28" s="1585"/>
      <c r="J28" s="1585"/>
      <c r="K28" s="1585"/>
      <c r="L28" s="1586"/>
      <c r="M28" s="219" t="s">
        <v>275</v>
      </c>
      <c r="N28" s="1587"/>
      <c r="O28" s="1588"/>
      <c r="P28" s="1589"/>
    </row>
    <row r="29" spans="1:16" ht="21" customHeight="1">
      <c r="A29" s="1545" t="s">
        <v>334</v>
      </c>
      <c r="B29" s="1546"/>
      <c r="C29" s="220"/>
      <c r="D29" s="187" t="s">
        <v>291</v>
      </c>
      <c r="E29" s="220"/>
      <c r="F29" s="187" t="s">
        <v>292</v>
      </c>
      <c r="G29" s="220"/>
      <c r="H29" s="187" t="s">
        <v>293</v>
      </c>
      <c r="I29" s="220"/>
      <c r="J29" s="187" t="s">
        <v>294</v>
      </c>
      <c r="K29" s="220"/>
      <c r="L29" s="187" t="s">
        <v>295</v>
      </c>
      <c r="M29" s="221"/>
      <c r="N29" s="222"/>
      <c r="O29" s="221"/>
      <c r="P29" s="223"/>
    </row>
    <row r="30" spans="1:16" ht="21" customHeight="1">
      <c r="A30" s="1547"/>
      <c r="B30" s="1548"/>
      <c r="C30" s="224"/>
      <c r="D30" s="225" t="s">
        <v>335</v>
      </c>
      <c r="E30" s="224"/>
      <c r="F30" s="1553" t="s">
        <v>297</v>
      </c>
      <c r="G30" s="1553"/>
      <c r="H30" s="1553"/>
      <c r="I30" s="226"/>
      <c r="J30" s="1553" t="s">
        <v>336</v>
      </c>
      <c r="K30" s="1553"/>
      <c r="L30" s="1553"/>
      <c r="M30" s="1553"/>
      <c r="N30" s="1553"/>
      <c r="O30" s="227"/>
      <c r="P30" s="228"/>
    </row>
    <row r="31" spans="1:16" ht="21" customHeight="1">
      <c r="A31" s="1547"/>
      <c r="B31" s="1548"/>
      <c r="C31" s="1554" t="s">
        <v>299</v>
      </c>
      <c r="D31" s="1553"/>
      <c r="E31" s="1553"/>
      <c r="F31" s="1553"/>
      <c r="G31" s="227"/>
      <c r="H31" s="227"/>
      <c r="I31" s="227"/>
      <c r="J31" s="227"/>
      <c r="K31" s="227"/>
      <c r="L31" s="227"/>
      <c r="M31" s="227"/>
      <c r="N31" s="227"/>
      <c r="O31" s="227"/>
      <c r="P31" s="228"/>
    </row>
    <row r="32" spans="1:16" ht="21" customHeight="1">
      <c r="A32" s="1551"/>
      <c r="B32" s="1552"/>
      <c r="C32" s="229"/>
      <c r="D32" s="230" t="s">
        <v>300</v>
      </c>
      <c r="E32" s="229"/>
      <c r="F32" s="230" t="s">
        <v>301</v>
      </c>
      <c r="G32" s="229"/>
      <c r="H32" s="230" t="s">
        <v>302</v>
      </c>
      <c r="I32" s="229"/>
      <c r="J32" s="230" t="s">
        <v>303</v>
      </c>
      <c r="K32" s="229"/>
      <c r="L32" s="230" t="s">
        <v>304</v>
      </c>
      <c r="M32" s="231"/>
      <c r="N32" s="1555" t="s">
        <v>305</v>
      </c>
      <c r="O32" s="1555"/>
      <c r="P32" s="1556"/>
    </row>
    <row r="33" spans="1:16" ht="22.5" customHeight="1">
      <c r="A33" s="1545" t="s">
        <v>306</v>
      </c>
      <c r="B33" s="1546"/>
      <c r="C33" s="232"/>
      <c r="D33" s="1549" t="s">
        <v>307</v>
      </c>
      <c r="E33" s="1549"/>
      <c r="F33" s="1549"/>
      <c r="G33" s="233"/>
      <c r="H33" s="234" t="s">
        <v>308</v>
      </c>
      <c r="I33" s="233"/>
      <c r="J33" s="234" t="s">
        <v>144</v>
      </c>
      <c r="K33" s="235"/>
      <c r="L33" s="235"/>
      <c r="M33" s="235"/>
      <c r="N33" s="235"/>
      <c r="O33" s="235"/>
      <c r="P33" s="236"/>
    </row>
    <row r="34" spans="1:16" ht="22.5" customHeight="1">
      <c r="A34" s="1547"/>
      <c r="B34" s="1548"/>
      <c r="C34" s="237"/>
      <c r="D34" s="1550" t="s">
        <v>309</v>
      </c>
      <c r="E34" s="1550"/>
      <c r="F34" s="1550"/>
      <c r="G34" s="1550"/>
      <c r="H34" s="1550"/>
      <c r="I34" s="1550"/>
      <c r="J34" s="1550"/>
      <c r="K34" s="238"/>
      <c r="L34" s="238"/>
      <c r="M34" s="238"/>
      <c r="N34" s="238"/>
      <c r="O34" s="238"/>
      <c r="P34" s="239"/>
    </row>
    <row r="35" spans="1:16" ht="22.5" customHeight="1">
      <c r="A35" s="1547"/>
      <c r="B35" s="1548"/>
      <c r="C35" s="237"/>
      <c r="D35" s="1550" t="s">
        <v>310</v>
      </c>
      <c r="E35" s="1550"/>
      <c r="F35" s="1550"/>
      <c r="G35" s="1550"/>
      <c r="H35" s="1550"/>
      <c r="I35" s="240"/>
      <c r="J35" s="241" t="s">
        <v>311</v>
      </c>
      <c r="K35" s="240"/>
      <c r="L35" s="241" t="s">
        <v>312</v>
      </c>
      <c r="M35" s="240"/>
      <c r="N35" s="241" t="s">
        <v>313</v>
      </c>
      <c r="O35" s="240"/>
      <c r="P35" s="242" t="s">
        <v>144</v>
      </c>
    </row>
    <row r="36" spans="1:16" ht="22.5" customHeight="1">
      <c r="A36" s="1547"/>
      <c r="B36" s="1548"/>
      <c r="C36" s="237"/>
      <c r="D36" s="1550" t="s">
        <v>314</v>
      </c>
      <c r="E36" s="1550"/>
      <c r="F36" s="1550"/>
      <c r="G36" s="1550"/>
      <c r="H36" s="1550"/>
      <c r="I36" s="238"/>
      <c r="J36" s="243"/>
      <c r="K36" s="238"/>
      <c r="L36" s="238"/>
      <c r="M36" s="238"/>
      <c r="N36" s="238"/>
      <c r="O36" s="238"/>
      <c r="P36" s="239"/>
    </row>
    <row r="37" spans="1:16" ht="22.5" customHeight="1">
      <c r="A37" s="1547"/>
      <c r="B37" s="1548"/>
      <c r="C37" s="237"/>
      <c r="D37" s="1550" t="s">
        <v>337</v>
      </c>
      <c r="E37" s="1550"/>
      <c r="F37" s="1550"/>
      <c r="G37" s="1550"/>
      <c r="H37" s="1550"/>
      <c r="I37" s="1550"/>
      <c r="J37" s="1550"/>
      <c r="K37" s="238"/>
      <c r="L37" s="238"/>
      <c r="M37" s="238"/>
      <c r="N37" s="238"/>
      <c r="O37" s="238"/>
      <c r="P37" s="239"/>
    </row>
    <row r="38" spans="1:16" ht="13.5" customHeight="1">
      <c r="A38" s="1543" t="s">
        <v>338</v>
      </c>
      <c r="B38" s="1543"/>
      <c r="C38" s="1543"/>
      <c r="D38" s="1543"/>
      <c r="E38" s="1543"/>
      <c r="F38" s="1543"/>
      <c r="G38" s="1543"/>
      <c r="H38" s="1543"/>
      <c r="I38" s="1543"/>
      <c r="J38" s="1543"/>
      <c r="K38" s="1543"/>
      <c r="L38" s="1543"/>
      <c r="M38" s="1543"/>
      <c r="N38" s="1543"/>
      <c r="O38" s="1543"/>
      <c r="P38" s="1543"/>
    </row>
    <row r="39" spans="1:16" ht="13.5" customHeight="1">
      <c r="A39" s="1544"/>
      <c r="B39" s="1544"/>
      <c r="C39" s="1544"/>
      <c r="D39" s="1544"/>
      <c r="E39" s="1544"/>
      <c r="F39" s="1544"/>
      <c r="G39" s="1544"/>
      <c r="H39" s="1544"/>
      <c r="I39" s="1544"/>
      <c r="J39" s="1544"/>
      <c r="K39" s="1544"/>
      <c r="L39" s="1544"/>
      <c r="M39" s="1544"/>
      <c r="N39" s="1544"/>
      <c r="O39" s="1544"/>
      <c r="P39" s="1544"/>
    </row>
    <row r="40" spans="1:16" ht="13.5" customHeight="1">
      <c r="A40" s="1544"/>
      <c r="B40" s="1544"/>
      <c r="C40" s="1544"/>
      <c r="D40" s="1544"/>
      <c r="E40" s="1544"/>
      <c r="F40" s="1544"/>
      <c r="G40" s="1544"/>
      <c r="H40" s="1544"/>
      <c r="I40" s="1544"/>
      <c r="J40" s="1544"/>
      <c r="K40" s="1544"/>
      <c r="L40" s="1544"/>
      <c r="M40" s="1544"/>
      <c r="N40" s="1544"/>
      <c r="O40" s="1544"/>
      <c r="P40" s="1544"/>
    </row>
    <row r="41" spans="1:16" ht="13.5" customHeight="1">
      <c r="A41" s="1544"/>
      <c r="B41" s="1544"/>
      <c r="C41" s="1544"/>
      <c r="D41" s="1544"/>
      <c r="E41" s="1544"/>
      <c r="F41" s="1544"/>
      <c r="G41" s="1544"/>
      <c r="H41" s="1544"/>
      <c r="I41" s="1544"/>
      <c r="J41" s="1544"/>
      <c r="K41" s="1544"/>
      <c r="L41" s="1544"/>
      <c r="M41" s="1544"/>
      <c r="N41" s="1544"/>
      <c r="O41" s="1544"/>
      <c r="P41" s="1544"/>
    </row>
    <row r="42" spans="1:16" ht="13.5" customHeight="1">
      <c r="A42" s="1544"/>
      <c r="B42" s="1544"/>
      <c r="C42" s="1544"/>
      <c r="D42" s="1544"/>
      <c r="E42" s="1544"/>
      <c r="F42" s="1544"/>
      <c r="G42" s="1544"/>
      <c r="H42" s="1544"/>
      <c r="I42" s="1544"/>
      <c r="J42" s="1544"/>
      <c r="K42" s="1544"/>
      <c r="L42" s="1544"/>
      <c r="M42" s="1544"/>
      <c r="N42" s="1544"/>
      <c r="O42" s="1544"/>
      <c r="P42" s="1544"/>
    </row>
    <row r="43" spans="1:16" ht="13.5" customHeight="1">
      <c r="A43" s="1544"/>
      <c r="B43" s="1544"/>
      <c r="C43" s="1544"/>
      <c r="D43" s="1544"/>
      <c r="E43" s="1544"/>
      <c r="F43" s="1544"/>
      <c r="G43" s="1544"/>
      <c r="H43" s="1544"/>
      <c r="I43" s="1544"/>
      <c r="J43" s="1544"/>
      <c r="K43" s="1544"/>
      <c r="L43" s="1544"/>
      <c r="M43" s="1544"/>
      <c r="N43" s="1544"/>
      <c r="O43" s="1544"/>
      <c r="P43" s="1544"/>
    </row>
    <row r="44" spans="1:16" ht="52.9" customHeight="1">
      <c r="A44" s="1544"/>
      <c r="B44" s="1544"/>
      <c r="C44" s="1544"/>
      <c r="D44" s="1544"/>
      <c r="E44" s="1544"/>
      <c r="F44" s="1544"/>
      <c r="G44" s="1544"/>
      <c r="H44" s="1544"/>
      <c r="I44" s="1544"/>
      <c r="J44" s="1544"/>
      <c r="K44" s="1544"/>
      <c r="L44" s="1544"/>
      <c r="M44" s="1544"/>
      <c r="N44" s="1544"/>
      <c r="O44" s="1544"/>
      <c r="P44" s="1544"/>
    </row>
  </sheetData>
  <mergeCells count="83">
    <mergeCell ref="R3:S4"/>
    <mergeCell ref="A1:P2"/>
    <mergeCell ref="I4:O4"/>
    <mergeCell ref="A6:B7"/>
    <mergeCell ref="C6:L7"/>
    <mergeCell ref="M6:N6"/>
    <mergeCell ref="O6:P6"/>
    <mergeCell ref="M7:N7"/>
    <mergeCell ref="O7:P7"/>
    <mergeCell ref="R7:S8"/>
    <mergeCell ref="J8:L8"/>
    <mergeCell ref="M8:O8"/>
    <mergeCell ref="A8:B9"/>
    <mergeCell ref="C8:F8"/>
    <mergeCell ref="G8:I8"/>
    <mergeCell ref="C9:F9"/>
    <mergeCell ref="G9:I9"/>
    <mergeCell ref="J9:L9"/>
    <mergeCell ref="M9:O9"/>
    <mergeCell ref="F10:F11"/>
    <mergeCell ref="G10:G11"/>
    <mergeCell ref="N10:N11"/>
    <mergeCell ref="O10:O11"/>
    <mergeCell ref="P10:P11"/>
    <mergeCell ref="A12:B12"/>
    <mergeCell ref="K12:L12"/>
    <mergeCell ref="M12:P12"/>
    <mergeCell ref="H10:H11"/>
    <mergeCell ref="I10:I11"/>
    <mergeCell ref="J10:J11"/>
    <mergeCell ref="K10:K11"/>
    <mergeCell ref="L10:L11"/>
    <mergeCell ref="M10:M11"/>
    <mergeCell ref="A10:B11"/>
    <mergeCell ref="C10:C11"/>
    <mergeCell ref="D10:D11"/>
    <mergeCell ref="E10:E11"/>
    <mergeCell ref="A13:B16"/>
    <mergeCell ref="C13:E13"/>
    <mergeCell ref="F13:G13"/>
    <mergeCell ref="H13:I13"/>
    <mergeCell ref="J13:K13"/>
    <mergeCell ref="N13:O13"/>
    <mergeCell ref="C14:E14"/>
    <mergeCell ref="P14:P16"/>
    <mergeCell ref="C15:E15"/>
    <mergeCell ref="C16:E16"/>
    <mergeCell ref="F16:I16"/>
    <mergeCell ref="J16:K16"/>
    <mergeCell ref="L16:M16"/>
    <mergeCell ref="L13:M13"/>
    <mergeCell ref="A23:B23"/>
    <mergeCell ref="A24:B28"/>
    <mergeCell ref="C24:F25"/>
    <mergeCell ref="G24:P25"/>
    <mergeCell ref="C26:F27"/>
    <mergeCell ref="G26:P27"/>
    <mergeCell ref="C28:F28"/>
    <mergeCell ref="H28:L28"/>
    <mergeCell ref="N28:P28"/>
    <mergeCell ref="A17:B22"/>
    <mergeCell ref="C17:F17"/>
    <mergeCell ref="H17:L17"/>
    <mergeCell ref="N17:P17"/>
    <mergeCell ref="C18:F22"/>
    <mergeCell ref="I18:L18"/>
    <mergeCell ref="I19:P19"/>
    <mergeCell ref="I20:P20"/>
    <mergeCell ref="I21:P21"/>
    <mergeCell ref="G22:H22"/>
    <mergeCell ref="I22:P22"/>
    <mergeCell ref="A29:B32"/>
    <mergeCell ref="F30:H30"/>
    <mergeCell ref="J30:N30"/>
    <mergeCell ref="C31:F31"/>
    <mergeCell ref="N32:P32"/>
    <mergeCell ref="A38:P44"/>
    <mergeCell ref="A33:B37"/>
    <mergeCell ref="D33:F33"/>
    <mergeCell ref="D34:J34"/>
    <mergeCell ref="D35:H35"/>
    <mergeCell ref="D36:H36"/>
    <mergeCell ref="D37:J37"/>
  </mergeCells>
  <phoneticPr fontId="3"/>
  <hyperlinks>
    <hyperlink ref="R3:S4" location="目次!B18" display="目次へ" xr:uid="{00000000-0004-0000-0A00-000000000000}"/>
    <hyperlink ref="R7:S8" location="①【2ヵ月前】利用申込書!Print_Area" display="利用申込書へ" xr:uid="{00000000-0004-0000-0A00-000001000000}"/>
  </hyperlinks>
  <pageMargins left="0.23622047244094491" right="0.2362204724409449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xdr:col>
                    <xdr:colOff>57150</xdr:colOff>
                    <xdr:row>31</xdr:row>
                    <xdr:rowOff>38100</xdr:rowOff>
                  </from>
                  <to>
                    <xdr:col>2</xdr:col>
                    <xdr:colOff>304800</xdr:colOff>
                    <xdr:row>31</xdr:row>
                    <xdr:rowOff>238125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4</xdr:col>
                    <xdr:colOff>57150</xdr:colOff>
                    <xdr:row>28</xdr:row>
                    <xdr:rowOff>38100</xdr:rowOff>
                  </from>
                  <to>
                    <xdr:col>4</xdr:col>
                    <xdr:colOff>304800</xdr:colOff>
                    <xdr:row>28</xdr:row>
                    <xdr:rowOff>238125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4</xdr:col>
                    <xdr:colOff>57150</xdr:colOff>
                    <xdr:row>29</xdr:row>
                    <xdr:rowOff>38100</xdr:rowOff>
                  </from>
                  <to>
                    <xdr:col>4</xdr:col>
                    <xdr:colOff>304800</xdr:colOff>
                    <xdr:row>29</xdr:row>
                    <xdr:rowOff>238125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6</xdr:col>
                    <xdr:colOff>57150</xdr:colOff>
                    <xdr:row>28</xdr:row>
                    <xdr:rowOff>38100</xdr:rowOff>
                  </from>
                  <to>
                    <xdr:col>6</xdr:col>
                    <xdr:colOff>304800</xdr:colOff>
                    <xdr:row>28</xdr:row>
                    <xdr:rowOff>238125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8</xdr:col>
                    <xdr:colOff>57150</xdr:colOff>
                    <xdr:row>28</xdr:row>
                    <xdr:rowOff>38100</xdr:rowOff>
                  </from>
                  <to>
                    <xdr:col>8</xdr:col>
                    <xdr:colOff>304800</xdr:colOff>
                    <xdr:row>28</xdr:row>
                    <xdr:rowOff>238125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4</xdr:col>
                    <xdr:colOff>57150</xdr:colOff>
                    <xdr:row>31</xdr:row>
                    <xdr:rowOff>38100</xdr:rowOff>
                  </from>
                  <to>
                    <xdr:col>4</xdr:col>
                    <xdr:colOff>304800</xdr:colOff>
                    <xdr:row>31</xdr:row>
                    <xdr:rowOff>238125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6</xdr:col>
                    <xdr:colOff>57150</xdr:colOff>
                    <xdr:row>31</xdr:row>
                    <xdr:rowOff>38100</xdr:rowOff>
                  </from>
                  <to>
                    <xdr:col>6</xdr:col>
                    <xdr:colOff>304800</xdr:colOff>
                    <xdr:row>31</xdr:row>
                    <xdr:rowOff>238125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8</xdr:col>
                    <xdr:colOff>57150</xdr:colOff>
                    <xdr:row>31</xdr:row>
                    <xdr:rowOff>38100</xdr:rowOff>
                  </from>
                  <to>
                    <xdr:col>8</xdr:col>
                    <xdr:colOff>304800</xdr:colOff>
                    <xdr:row>31</xdr:row>
                    <xdr:rowOff>238125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10</xdr:col>
                    <xdr:colOff>57150</xdr:colOff>
                    <xdr:row>31</xdr:row>
                    <xdr:rowOff>38100</xdr:rowOff>
                  </from>
                  <to>
                    <xdr:col>10</xdr:col>
                    <xdr:colOff>304800</xdr:colOff>
                    <xdr:row>31</xdr:row>
                    <xdr:rowOff>238125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xdr:col>
                    <xdr:colOff>57150</xdr:colOff>
                    <xdr:row>32</xdr:row>
                    <xdr:rowOff>38100</xdr:rowOff>
                  </from>
                  <to>
                    <xdr:col>2</xdr:col>
                    <xdr:colOff>304800</xdr:colOff>
                    <xdr:row>32</xdr:row>
                    <xdr:rowOff>238125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xdr:col>
                    <xdr:colOff>57150</xdr:colOff>
                    <xdr:row>33</xdr:row>
                    <xdr:rowOff>38100</xdr:rowOff>
                  </from>
                  <to>
                    <xdr:col>2</xdr:col>
                    <xdr:colOff>304800</xdr:colOff>
                    <xdr:row>33</xdr:row>
                    <xdr:rowOff>238125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xdr:col>
                    <xdr:colOff>57150</xdr:colOff>
                    <xdr:row>34</xdr:row>
                    <xdr:rowOff>38100</xdr:rowOff>
                  </from>
                  <to>
                    <xdr:col>2</xdr:col>
                    <xdr:colOff>304800</xdr:colOff>
                    <xdr:row>34</xdr:row>
                    <xdr:rowOff>238125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xdr:col>
                    <xdr:colOff>57150</xdr:colOff>
                    <xdr:row>35</xdr:row>
                    <xdr:rowOff>38100</xdr:rowOff>
                  </from>
                  <to>
                    <xdr:col>2</xdr:col>
                    <xdr:colOff>304800</xdr:colOff>
                    <xdr:row>35</xdr:row>
                    <xdr:rowOff>238125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xdr:col>
                    <xdr:colOff>57150</xdr:colOff>
                    <xdr:row>36</xdr:row>
                    <xdr:rowOff>38100</xdr:rowOff>
                  </from>
                  <to>
                    <xdr:col>2</xdr:col>
                    <xdr:colOff>304800</xdr:colOff>
                    <xdr:row>36</xdr:row>
                    <xdr:rowOff>238125</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8</xdr:col>
                    <xdr:colOff>57150</xdr:colOff>
                    <xdr:row>34</xdr:row>
                    <xdr:rowOff>38100</xdr:rowOff>
                  </from>
                  <to>
                    <xdr:col>8</xdr:col>
                    <xdr:colOff>304800</xdr:colOff>
                    <xdr:row>34</xdr:row>
                    <xdr:rowOff>238125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10</xdr:col>
                    <xdr:colOff>57150</xdr:colOff>
                    <xdr:row>34</xdr:row>
                    <xdr:rowOff>38100</xdr:rowOff>
                  </from>
                  <to>
                    <xdr:col>10</xdr:col>
                    <xdr:colOff>304800</xdr:colOff>
                    <xdr:row>34</xdr:row>
                    <xdr:rowOff>238125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12</xdr:col>
                    <xdr:colOff>57150</xdr:colOff>
                    <xdr:row>34</xdr:row>
                    <xdr:rowOff>38100</xdr:rowOff>
                  </from>
                  <to>
                    <xdr:col>12</xdr:col>
                    <xdr:colOff>304800</xdr:colOff>
                    <xdr:row>34</xdr:row>
                    <xdr:rowOff>238125</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14</xdr:col>
                    <xdr:colOff>57150</xdr:colOff>
                    <xdr:row>34</xdr:row>
                    <xdr:rowOff>38100</xdr:rowOff>
                  </from>
                  <to>
                    <xdr:col>14</xdr:col>
                    <xdr:colOff>304800</xdr:colOff>
                    <xdr:row>34</xdr:row>
                    <xdr:rowOff>238125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2</xdr:col>
                    <xdr:colOff>57150</xdr:colOff>
                    <xdr:row>29</xdr:row>
                    <xdr:rowOff>38100</xdr:rowOff>
                  </from>
                  <to>
                    <xdr:col>2</xdr:col>
                    <xdr:colOff>304800</xdr:colOff>
                    <xdr:row>29</xdr:row>
                    <xdr:rowOff>238125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2</xdr:col>
                    <xdr:colOff>57150</xdr:colOff>
                    <xdr:row>28</xdr:row>
                    <xdr:rowOff>38100</xdr:rowOff>
                  </from>
                  <to>
                    <xdr:col>2</xdr:col>
                    <xdr:colOff>304800</xdr:colOff>
                    <xdr:row>28</xdr:row>
                    <xdr:rowOff>238125</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10</xdr:col>
                    <xdr:colOff>57150</xdr:colOff>
                    <xdr:row>28</xdr:row>
                    <xdr:rowOff>38100</xdr:rowOff>
                  </from>
                  <to>
                    <xdr:col>10</xdr:col>
                    <xdr:colOff>304800</xdr:colOff>
                    <xdr:row>28</xdr:row>
                    <xdr:rowOff>238125</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8</xdr:col>
                    <xdr:colOff>57150</xdr:colOff>
                    <xdr:row>29</xdr:row>
                    <xdr:rowOff>28575</xdr:rowOff>
                  </from>
                  <to>
                    <xdr:col>8</xdr:col>
                    <xdr:colOff>304800</xdr:colOff>
                    <xdr:row>29</xdr:row>
                    <xdr:rowOff>228600</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from>
                    <xdr:col>7</xdr:col>
                    <xdr:colOff>171450</xdr:colOff>
                    <xdr:row>17</xdr:row>
                    <xdr:rowOff>38100</xdr:rowOff>
                  </from>
                  <to>
                    <xdr:col>7</xdr:col>
                    <xdr:colOff>419100</xdr:colOff>
                    <xdr:row>17</xdr:row>
                    <xdr:rowOff>238125</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from>
                    <xdr:col>7</xdr:col>
                    <xdr:colOff>171450</xdr:colOff>
                    <xdr:row>18</xdr:row>
                    <xdr:rowOff>38100</xdr:rowOff>
                  </from>
                  <to>
                    <xdr:col>7</xdr:col>
                    <xdr:colOff>419100</xdr:colOff>
                    <xdr:row>18</xdr:row>
                    <xdr:rowOff>238125</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from>
                    <xdr:col>7</xdr:col>
                    <xdr:colOff>171450</xdr:colOff>
                    <xdr:row>19</xdr:row>
                    <xdr:rowOff>38100</xdr:rowOff>
                  </from>
                  <to>
                    <xdr:col>7</xdr:col>
                    <xdr:colOff>419100</xdr:colOff>
                    <xdr:row>19</xdr:row>
                    <xdr:rowOff>238125</xdr:rowOff>
                  </to>
                </anchor>
              </controlPr>
            </control>
          </mc:Choice>
        </mc:AlternateContent>
        <mc:AlternateContent xmlns:mc="http://schemas.openxmlformats.org/markup-compatibility/2006">
          <mc:Choice Requires="x14">
            <control shapeId="42010" r:id="rId29" name="Check Box 26">
              <controlPr defaultSize="0" autoFill="0" autoLine="0" autoPict="0">
                <anchor moveWithCells="1">
                  <from>
                    <xdr:col>2</xdr:col>
                    <xdr:colOff>57150</xdr:colOff>
                    <xdr:row>22</xdr:row>
                    <xdr:rowOff>38100</xdr:rowOff>
                  </from>
                  <to>
                    <xdr:col>2</xdr:col>
                    <xdr:colOff>304800</xdr:colOff>
                    <xdr:row>22</xdr:row>
                    <xdr:rowOff>238125</xdr:rowOff>
                  </to>
                </anchor>
              </controlPr>
            </control>
          </mc:Choice>
        </mc:AlternateContent>
        <mc:AlternateContent xmlns:mc="http://schemas.openxmlformats.org/markup-compatibility/2006">
          <mc:Choice Requires="x14">
            <control shapeId="42011" r:id="rId30" name="Check Box 27">
              <controlPr defaultSize="0" autoFill="0" autoLine="0" autoPict="0">
                <anchor moveWithCells="1">
                  <from>
                    <xdr:col>12</xdr:col>
                    <xdr:colOff>57150</xdr:colOff>
                    <xdr:row>22</xdr:row>
                    <xdr:rowOff>38100</xdr:rowOff>
                  </from>
                  <to>
                    <xdr:col>12</xdr:col>
                    <xdr:colOff>304800</xdr:colOff>
                    <xdr:row>22</xdr:row>
                    <xdr:rowOff>238125</xdr:rowOff>
                  </to>
                </anchor>
              </controlPr>
            </control>
          </mc:Choice>
        </mc:AlternateContent>
        <mc:AlternateContent xmlns:mc="http://schemas.openxmlformats.org/markup-compatibility/2006">
          <mc:Choice Requires="x14">
            <control shapeId="42012" r:id="rId31" name="Check Box 28">
              <controlPr defaultSize="0" autoFill="0" autoLine="0" autoPict="0">
                <anchor moveWithCells="1">
                  <from>
                    <xdr:col>6</xdr:col>
                    <xdr:colOff>57150</xdr:colOff>
                    <xdr:row>32</xdr:row>
                    <xdr:rowOff>38100</xdr:rowOff>
                  </from>
                  <to>
                    <xdr:col>6</xdr:col>
                    <xdr:colOff>304800</xdr:colOff>
                    <xdr:row>32</xdr:row>
                    <xdr:rowOff>238125</xdr:rowOff>
                  </to>
                </anchor>
              </controlPr>
            </control>
          </mc:Choice>
        </mc:AlternateContent>
        <mc:AlternateContent xmlns:mc="http://schemas.openxmlformats.org/markup-compatibility/2006">
          <mc:Choice Requires="x14">
            <control shapeId="42013" r:id="rId32" name="Check Box 29">
              <controlPr defaultSize="0" autoFill="0" autoLine="0" autoPict="0">
                <anchor moveWithCells="1">
                  <from>
                    <xdr:col>8</xdr:col>
                    <xdr:colOff>57150</xdr:colOff>
                    <xdr:row>32</xdr:row>
                    <xdr:rowOff>38100</xdr:rowOff>
                  </from>
                  <to>
                    <xdr:col>8</xdr:col>
                    <xdr:colOff>304800</xdr:colOff>
                    <xdr:row>32</xdr:row>
                    <xdr:rowOff>238125</xdr:rowOff>
                  </to>
                </anchor>
              </controlPr>
            </control>
          </mc:Choice>
        </mc:AlternateContent>
        <mc:AlternateContent xmlns:mc="http://schemas.openxmlformats.org/markup-compatibility/2006">
          <mc:Choice Requires="x14">
            <control shapeId="42014" r:id="rId33" name="Check Box 30">
              <controlPr defaultSize="0" autoFill="0" autoLine="0" autoPict="0">
                <anchor moveWithCells="1">
                  <from>
                    <xdr:col>2</xdr:col>
                    <xdr:colOff>133350</xdr:colOff>
                    <xdr:row>7</xdr:row>
                    <xdr:rowOff>9525</xdr:rowOff>
                  </from>
                  <to>
                    <xdr:col>3</xdr:col>
                    <xdr:colOff>57150</xdr:colOff>
                    <xdr:row>8</xdr:row>
                    <xdr:rowOff>0</xdr:rowOff>
                  </to>
                </anchor>
              </controlPr>
            </control>
          </mc:Choice>
        </mc:AlternateContent>
        <mc:AlternateContent xmlns:mc="http://schemas.openxmlformats.org/markup-compatibility/2006">
          <mc:Choice Requires="x14">
            <control shapeId="42015" r:id="rId34" name="Check Box 31">
              <controlPr defaultSize="0" autoFill="0" autoLine="0" autoPict="0">
                <anchor moveWithCells="1">
                  <from>
                    <xdr:col>2</xdr:col>
                    <xdr:colOff>133350</xdr:colOff>
                    <xdr:row>8</xdr:row>
                    <xdr:rowOff>9525</xdr:rowOff>
                  </from>
                  <to>
                    <xdr:col>3</xdr:col>
                    <xdr:colOff>57150</xdr:colOff>
                    <xdr:row>9</xdr:row>
                    <xdr:rowOff>0</xdr:rowOff>
                  </to>
                </anchor>
              </controlPr>
            </control>
          </mc:Choice>
        </mc:AlternateContent>
        <mc:AlternateContent xmlns:mc="http://schemas.openxmlformats.org/markup-compatibility/2006">
          <mc:Choice Requires="x14">
            <control shapeId="42016" r:id="rId35" name="Check Box 32">
              <controlPr defaultSize="0" autoFill="0" autoLine="0" autoPict="0">
                <anchor moveWithCells="1">
                  <from>
                    <xdr:col>6</xdr:col>
                    <xdr:colOff>9525</xdr:colOff>
                    <xdr:row>7</xdr:row>
                    <xdr:rowOff>9525</xdr:rowOff>
                  </from>
                  <to>
                    <xdr:col>6</xdr:col>
                    <xdr:colOff>257175</xdr:colOff>
                    <xdr:row>7</xdr:row>
                    <xdr:rowOff>209550</xdr:rowOff>
                  </to>
                </anchor>
              </controlPr>
            </control>
          </mc:Choice>
        </mc:AlternateContent>
        <mc:AlternateContent xmlns:mc="http://schemas.openxmlformats.org/markup-compatibility/2006">
          <mc:Choice Requires="x14">
            <control shapeId="42017" r:id="rId36" name="Check Box 33">
              <controlPr defaultSize="0" autoFill="0" autoLine="0" autoPict="0">
                <anchor moveWithCells="1">
                  <from>
                    <xdr:col>6</xdr:col>
                    <xdr:colOff>9525</xdr:colOff>
                    <xdr:row>8</xdr:row>
                    <xdr:rowOff>0</xdr:rowOff>
                  </from>
                  <to>
                    <xdr:col>6</xdr:col>
                    <xdr:colOff>257175</xdr:colOff>
                    <xdr:row>8</xdr:row>
                    <xdr:rowOff>200025</xdr:rowOff>
                  </to>
                </anchor>
              </controlPr>
            </control>
          </mc:Choice>
        </mc:AlternateContent>
        <mc:AlternateContent xmlns:mc="http://schemas.openxmlformats.org/markup-compatibility/2006">
          <mc:Choice Requires="x14">
            <control shapeId="42018" r:id="rId37" name="Check Box 34">
              <controlPr defaultSize="0" autoFill="0" autoLine="0" autoPict="0">
                <anchor moveWithCells="1">
                  <from>
                    <xdr:col>9</xdr:col>
                    <xdr:colOff>247650</xdr:colOff>
                    <xdr:row>7</xdr:row>
                    <xdr:rowOff>19050</xdr:rowOff>
                  </from>
                  <to>
                    <xdr:col>9</xdr:col>
                    <xdr:colOff>495300</xdr:colOff>
                    <xdr:row>8</xdr:row>
                    <xdr:rowOff>0</xdr:rowOff>
                  </to>
                </anchor>
              </controlPr>
            </control>
          </mc:Choice>
        </mc:AlternateContent>
        <mc:AlternateContent xmlns:mc="http://schemas.openxmlformats.org/markup-compatibility/2006">
          <mc:Choice Requires="x14">
            <control shapeId="42019" r:id="rId38" name="Check Box 35">
              <controlPr defaultSize="0" autoFill="0" autoLine="0" autoPict="0">
                <anchor moveWithCells="1">
                  <from>
                    <xdr:col>12</xdr:col>
                    <xdr:colOff>152400</xdr:colOff>
                    <xdr:row>7</xdr:row>
                    <xdr:rowOff>0</xdr:rowOff>
                  </from>
                  <to>
                    <xdr:col>13</xdr:col>
                    <xdr:colOff>76200</xdr:colOff>
                    <xdr:row>7</xdr:row>
                    <xdr:rowOff>200025</xdr:rowOff>
                  </to>
                </anchor>
              </controlPr>
            </control>
          </mc:Choice>
        </mc:AlternateContent>
        <mc:AlternateContent xmlns:mc="http://schemas.openxmlformats.org/markup-compatibility/2006">
          <mc:Choice Requires="x14">
            <control shapeId="42020" r:id="rId39" name="Check Box 36">
              <controlPr defaultSize="0" autoFill="0" autoLine="0" autoPict="0">
                <anchor moveWithCells="1">
                  <from>
                    <xdr:col>9</xdr:col>
                    <xdr:colOff>247650</xdr:colOff>
                    <xdr:row>8</xdr:row>
                    <xdr:rowOff>9525</xdr:rowOff>
                  </from>
                  <to>
                    <xdr:col>9</xdr:col>
                    <xdr:colOff>495300</xdr:colOff>
                    <xdr:row>8</xdr:row>
                    <xdr:rowOff>209550</xdr:rowOff>
                  </to>
                </anchor>
              </controlPr>
            </control>
          </mc:Choice>
        </mc:AlternateContent>
        <mc:AlternateContent xmlns:mc="http://schemas.openxmlformats.org/markup-compatibility/2006">
          <mc:Choice Requires="x14">
            <control shapeId="42021" r:id="rId40" name="Check Box 37">
              <controlPr defaultSize="0" autoFill="0" autoLine="0" autoPict="0">
                <anchor moveWithCells="1">
                  <from>
                    <xdr:col>12</xdr:col>
                    <xdr:colOff>152400</xdr:colOff>
                    <xdr:row>8</xdr:row>
                    <xdr:rowOff>9525</xdr:rowOff>
                  </from>
                  <to>
                    <xdr:col>13</xdr:col>
                    <xdr:colOff>76200</xdr:colOff>
                    <xdr:row>8</xdr:row>
                    <xdr:rowOff>209550</xdr:rowOff>
                  </to>
                </anchor>
              </controlPr>
            </control>
          </mc:Choice>
        </mc:AlternateContent>
        <mc:AlternateContent xmlns:mc="http://schemas.openxmlformats.org/markup-compatibility/2006">
          <mc:Choice Requires="x14">
            <control shapeId="42022" r:id="rId41" name="Check Box 38">
              <controlPr defaultSize="0" autoFill="0" autoLine="0" autoPict="0">
                <anchor moveWithCells="1">
                  <from>
                    <xdr:col>12</xdr:col>
                    <xdr:colOff>57150</xdr:colOff>
                    <xdr:row>31</xdr:row>
                    <xdr:rowOff>38100</xdr:rowOff>
                  </from>
                  <to>
                    <xdr:col>12</xdr:col>
                    <xdr:colOff>304800</xdr:colOff>
                    <xdr:row>31</xdr:row>
                    <xdr:rowOff>238125</xdr:rowOff>
                  </to>
                </anchor>
              </controlPr>
            </control>
          </mc:Choice>
        </mc:AlternateContent>
        <mc:AlternateContent xmlns:mc="http://schemas.openxmlformats.org/markup-compatibility/2006">
          <mc:Choice Requires="x14">
            <control shapeId="42023" r:id="rId42" name="Check Box 39">
              <controlPr defaultSize="0" autoFill="0" autoLine="0" autoPict="0">
                <anchor moveWithCells="1">
                  <from>
                    <xdr:col>7</xdr:col>
                    <xdr:colOff>171450</xdr:colOff>
                    <xdr:row>20</xdr:row>
                    <xdr:rowOff>38100</xdr:rowOff>
                  </from>
                  <to>
                    <xdr:col>7</xdr:col>
                    <xdr:colOff>419100</xdr:colOff>
                    <xdr:row>20</xdr:row>
                    <xdr:rowOff>238125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S41"/>
  <sheetViews>
    <sheetView showGridLines="0" showZeros="0" view="pageBreakPreview" zoomScale="90" zoomScaleNormal="100" zoomScaleSheetLayoutView="90" workbookViewId="0">
      <selection activeCell="J3" sqref="J3"/>
    </sheetView>
  </sheetViews>
  <sheetFormatPr defaultRowHeight="13.5"/>
  <cols>
    <col min="1" max="2" width="9" style="68"/>
    <col min="3" max="3" width="4.25" style="68" customWidth="1"/>
    <col min="4" max="4" width="7.5" style="68" customWidth="1"/>
    <col min="5" max="5" width="4.25" style="68" customWidth="1"/>
    <col min="6" max="6" width="7.5" style="68" customWidth="1"/>
    <col min="7" max="7" width="4.25" style="68" customWidth="1"/>
    <col min="8" max="8" width="7.5" style="68" customWidth="1"/>
    <col min="9" max="9" width="4.25" style="68" customWidth="1"/>
    <col min="10" max="10" width="7.5" style="68" customWidth="1"/>
    <col min="11" max="11" width="4.25" style="68" customWidth="1"/>
    <col min="12" max="12" width="7.5" style="68" customWidth="1"/>
    <col min="13" max="13" width="4.25" style="68" customWidth="1"/>
    <col min="14" max="14" width="7.5" style="68" customWidth="1"/>
    <col min="15" max="15" width="4.25" style="68" customWidth="1"/>
    <col min="16" max="16" width="7.5" style="68" customWidth="1"/>
    <col min="17" max="17" width="3" customWidth="1"/>
  </cols>
  <sheetData>
    <row r="1" spans="1:19">
      <c r="A1" s="1634" t="s">
        <v>804</v>
      </c>
      <c r="B1" s="1634"/>
      <c r="C1" s="1634"/>
      <c r="D1" s="1634"/>
      <c r="E1" s="1634"/>
      <c r="F1" s="1634"/>
      <c r="G1" s="1634"/>
      <c r="H1" s="1634"/>
      <c r="I1" s="1634"/>
      <c r="J1" s="1634"/>
      <c r="K1" s="1634"/>
      <c r="L1" s="1634"/>
      <c r="M1" s="1634"/>
      <c r="N1" s="1634"/>
      <c r="O1" s="1634"/>
      <c r="P1" s="1634"/>
    </row>
    <row r="2" spans="1:19" ht="14.25" thickBot="1">
      <c r="A2" s="1634"/>
      <c r="B2" s="1634"/>
      <c r="C2" s="1634"/>
      <c r="D2" s="1634"/>
      <c r="E2" s="1634"/>
      <c r="F2" s="1634"/>
      <c r="G2" s="1634"/>
      <c r="H2" s="1634"/>
      <c r="I2" s="1634"/>
      <c r="J2" s="1634"/>
      <c r="K2" s="1634"/>
      <c r="L2" s="1634"/>
      <c r="M2" s="1634"/>
      <c r="N2" s="1634"/>
      <c r="O2" s="1634"/>
      <c r="P2" s="1634"/>
    </row>
    <row r="3" spans="1:19" ht="18.75" customHeight="1">
      <c r="H3" s="84" t="s">
        <v>216</v>
      </c>
      <c r="I3" s="84" t="s">
        <v>17</v>
      </c>
      <c r="J3" s="190"/>
      <c r="K3" s="84" t="s">
        <v>9</v>
      </c>
      <c r="L3" s="190"/>
      <c r="M3" s="84" t="s">
        <v>217</v>
      </c>
      <c r="N3" s="190"/>
      <c r="O3" s="84" t="s">
        <v>11</v>
      </c>
      <c r="R3" s="652" t="s">
        <v>665</v>
      </c>
      <c r="S3" s="653"/>
    </row>
    <row r="4" spans="1:19" ht="18.75" customHeight="1" thickBot="1">
      <c r="H4" s="171" t="s">
        <v>218</v>
      </c>
      <c r="I4" s="1475">
        <f>①【2ヵ月前】利用申込書!D25</f>
        <v>0</v>
      </c>
      <c r="J4" s="1475"/>
      <c r="K4" s="1475"/>
      <c r="L4" s="1475"/>
      <c r="M4" s="1475"/>
      <c r="N4" s="1475"/>
      <c r="O4" s="1475"/>
      <c r="R4" s="656"/>
      <c r="S4" s="657"/>
    </row>
    <row r="5" spans="1:19" ht="5.25" customHeight="1">
      <c r="R5" s="314"/>
      <c r="S5" s="314"/>
    </row>
    <row r="6" spans="1:19" ht="18" thickBot="1">
      <c r="A6" s="1600" t="s">
        <v>22</v>
      </c>
      <c r="B6" s="1600"/>
      <c r="C6" s="1476">
        <f>①【2ヵ月前】利用申込書!D6</f>
        <v>0</v>
      </c>
      <c r="D6" s="1470"/>
      <c r="E6" s="1470"/>
      <c r="F6" s="1470"/>
      <c r="G6" s="1470"/>
      <c r="H6" s="1470"/>
      <c r="I6" s="1470"/>
      <c r="J6" s="1470"/>
      <c r="K6" s="1470"/>
      <c r="L6" s="1477"/>
      <c r="M6" s="1480" t="s">
        <v>219</v>
      </c>
      <c r="N6" s="1481"/>
      <c r="O6" s="1609"/>
      <c r="P6" s="1610"/>
      <c r="R6" s="314"/>
      <c r="S6" s="314"/>
    </row>
    <row r="7" spans="1:19" ht="17.25">
      <c r="A7" s="1600"/>
      <c r="B7" s="1600"/>
      <c r="C7" s="1478"/>
      <c r="D7" s="1471"/>
      <c r="E7" s="1471"/>
      <c r="F7" s="1471"/>
      <c r="G7" s="1471"/>
      <c r="H7" s="1471"/>
      <c r="I7" s="1471"/>
      <c r="J7" s="1471"/>
      <c r="K7" s="1471"/>
      <c r="L7" s="1479"/>
      <c r="M7" s="1480" t="s">
        <v>220</v>
      </c>
      <c r="N7" s="1481"/>
      <c r="O7" s="1609"/>
      <c r="P7" s="1610"/>
      <c r="R7" s="652" t="s">
        <v>666</v>
      </c>
      <c r="S7" s="653"/>
    </row>
    <row r="8" spans="1:19" ht="17.25" customHeight="1" thickBot="1">
      <c r="A8" s="1557" t="s">
        <v>260</v>
      </c>
      <c r="B8" s="1558"/>
      <c r="C8" s="1625" t="s">
        <v>261</v>
      </c>
      <c r="D8" s="1626"/>
      <c r="E8" s="1626"/>
      <c r="F8" s="1626"/>
      <c r="G8" s="1626"/>
      <c r="H8" s="1626"/>
      <c r="I8" s="1626"/>
      <c r="J8" s="1626"/>
      <c r="K8" s="1626"/>
      <c r="L8" s="1626"/>
      <c r="M8" s="1626"/>
      <c r="N8" s="1626"/>
      <c r="O8" s="1626"/>
      <c r="P8" s="1627"/>
      <c r="R8" s="656"/>
      <c r="S8" s="657"/>
    </row>
    <row r="9" spans="1:19" ht="17.25" customHeight="1">
      <c r="A9" s="1561"/>
      <c r="B9" s="1562"/>
      <c r="C9" s="1628"/>
      <c r="D9" s="1629"/>
      <c r="E9" s="1629"/>
      <c r="F9" s="1629"/>
      <c r="G9" s="1629"/>
      <c r="H9" s="1629"/>
      <c r="I9" s="1629"/>
      <c r="J9" s="1629"/>
      <c r="K9" s="1629"/>
      <c r="L9" s="1629"/>
      <c r="M9" s="1629"/>
      <c r="N9" s="1629"/>
      <c r="O9" s="1629"/>
      <c r="P9" s="1630"/>
    </row>
    <row r="10" spans="1:19">
      <c r="A10" s="1557" t="s">
        <v>262</v>
      </c>
      <c r="B10" s="1558"/>
      <c r="C10" s="1246" t="s">
        <v>17</v>
      </c>
      <c r="D10" s="1604">
        <f>①【2ヵ月前】利用申込書!G12</f>
        <v>0</v>
      </c>
      <c r="E10" s="1246" t="s">
        <v>9</v>
      </c>
      <c r="F10" s="1606"/>
      <c r="G10" s="1246" t="s">
        <v>217</v>
      </c>
      <c r="H10" s="1606"/>
      <c r="I10" s="1246" t="s">
        <v>11</v>
      </c>
      <c r="J10" s="1606"/>
      <c r="K10" s="1246" t="s">
        <v>263</v>
      </c>
      <c r="L10" s="1606"/>
      <c r="M10" s="1246" t="s">
        <v>264</v>
      </c>
      <c r="N10" s="1606"/>
      <c r="O10" s="1246" t="s">
        <v>265</v>
      </c>
      <c r="P10" s="1601"/>
    </row>
    <row r="11" spans="1:19">
      <c r="A11" s="1561"/>
      <c r="B11" s="1562"/>
      <c r="C11" s="1018"/>
      <c r="D11" s="1631"/>
      <c r="E11" s="1018"/>
      <c r="F11" s="1632"/>
      <c r="G11" s="1018"/>
      <c r="H11" s="1632"/>
      <c r="I11" s="1018"/>
      <c r="J11" s="1632"/>
      <c r="K11" s="1018"/>
      <c r="L11" s="1632"/>
      <c r="M11" s="1018"/>
      <c r="N11" s="1632"/>
      <c r="O11" s="1018"/>
      <c r="P11" s="1633"/>
    </row>
    <row r="12" spans="1:19" ht="21" customHeight="1">
      <c r="A12" s="1600" t="s">
        <v>266</v>
      </c>
      <c r="B12" s="1581"/>
      <c r="C12" s="1480"/>
      <c r="D12" s="1486"/>
      <c r="E12" s="1481"/>
      <c r="F12" s="1299" t="s">
        <v>134</v>
      </c>
      <c r="G12" s="1466"/>
      <c r="H12" s="1246" t="s">
        <v>135</v>
      </c>
      <c r="I12" s="1246"/>
      <c r="J12" s="1299" t="s">
        <v>267</v>
      </c>
      <c r="K12" s="1466"/>
      <c r="L12" s="1246" t="s">
        <v>268</v>
      </c>
      <c r="M12" s="1246"/>
      <c r="N12" s="1299" t="s">
        <v>60</v>
      </c>
      <c r="O12" s="1466"/>
      <c r="P12" s="1590" t="s">
        <v>328</v>
      </c>
    </row>
    <row r="13" spans="1:19" ht="21" customHeight="1">
      <c r="A13" s="1600"/>
      <c r="B13" s="1581"/>
      <c r="C13" s="1480" t="s">
        <v>269</v>
      </c>
      <c r="D13" s="1486"/>
      <c r="E13" s="1486"/>
      <c r="F13" s="244"/>
      <c r="G13" s="200" t="s">
        <v>19</v>
      </c>
      <c r="H13" s="245"/>
      <c r="I13" s="202" t="s">
        <v>19</v>
      </c>
      <c r="J13" s="244"/>
      <c r="K13" s="200" t="s">
        <v>19</v>
      </c>
      <c r="L13" s="245"/>
      <c r="M13" s="202" t="s">
        <v>19</v>
      </c>
      <c r="N13" s="244">
        <f>SUM(F13,H13,J13,L13)</f>
        <v>0</v>
      </c>
      <c r="O13" s="200" t="s">
        <v>19</v>
      </c>
      <c r="P13" s="1591"/>
    </row>
    <row r="14" spans="1:19" ht="21" customHeight="1">
      <c r="A14" s="1600"/>
      <c r="B14" s="1581"/>
      <c r="C14" s="1593" t="s">
        <v>270</v>
      </c>
      <c r="D14" s="1594"/>
      <c r="E14" s="1594"/>
      <c r="F14" s="244"/>
      <c r="G14" s="200" t="s">
        <v>19</v>
      </c>
      <c r="H14" s="245"/>
      <c r="I14" s="202" t="s">
        <v>19</v>
      </c>
      <c r="J14" s="244"/>
      <c r="K14" s="200" t="s">
        <v>19</v>
      </c>
      <c r="L14" s="245"/>
      <c r="M14" s="246" t="s">
        <v>19</v>
      </c>
      <c r="N14" s="244">
        <f>SUM(F14,H14,J14,L14)</f>
        <v>0</v>
      </c>
      <c r="O14" s="200" t="s">
        <v>19</v>
      </c>
      <c r="P14" s="1592"/>
    </row>
    <row r="15" spans="1:19" ht="21" customHeight="1">
      <c r="A15" s="1600"/>
      <c r="B15" s="1581"/>
      <c r="C15" s="1480" t="s">
        <v>224</v>
      </c>
      <c r="D15" s="1486"/>
      <c r="E15" s="1481"/>
      <c r="F15" s="1622"/>
      <c r="G15" s="1623"/>
      <c r="H15" s="1623"/>
      <c r="I15" s="1624"/>
      <c r="J15" s="1598" t="s">
        <v>271</v>
      </c>
      <c r="K15" s="1599"/>
      <c r="L15" s="1619" t="s">
        <v>272</v>
      </c>
      <c r="M15" s="1620"/>
      <c r="N15" s="247">
        <f>SUM(N13:N14)</f>
        <v>0</v>
      </c>
      <c r="O15" s="248" t="s">
        <v>19</v>
      </c>
      <c r="P15" s="156"/>
    </row>
    <row r="16" spans="1:19" ht="22.5" customHeight="1">
      <c r="A16" s="1557" t="s">
        <v>273</v>
      </c>
      <c r="B16" s="1558"/>
      <c r="C16" s="1563" t="s">
        <v>274</v>
      </c>
      <c r="D16" s="1564"/>
      <c r="E16" s="1564"/>
      <c r="F16" s="1564"/>
      <c r="G16" s="204" t="s">
        <v>125</v>
      </c>
      <c r="H16" s="1565"/>
      <c r="I16" s="1566"/>
      <c r="J16" s="1566"/>
      <c r="K16" s="1566"/>
      <c r="L16" s="1567"/>
      <c r="M16" s="204" t="s">
        <v>275</v>
      </c>
      <c r="N16" s="1568"/>
      <c r="O16" s="1569"/>
      <c r="P16" s="1570"/>
    </row>
    <row r="17" spans="1:16" ht="21" customHeight="1">
      <c r="A17" s="1559"/>
      <c r="B17" s="1560"/>
      <c r="C17" s="1571" t="s">
        <v>276</v>
      </c>
      <c r="D17" s="1572"/>
      <c r="E17" s="1572"/>
      <c r="F17" s="1572"/>
      <c r="G17" s="205"/>
      <c r="H17" s="206"/>
      <c r="I17" s="1573" t="s">
        <v>277</v>
      </c>
      <c r="J17" s="1573"/>
      <c r="K17" s="1573"/>
      <c r="L17" s="1573"/>
      <c r="M17" s="207"/>
      <c r="N17" s="207"/>
      <c r="O17" s="207"/>
      <c r="P17" s="208"/>
    </row>
    <row r="18" spans="1:16" ht="21" customHeight="1">
      <c r="A18" s="1559"/>
      <c r="B18" s="1560"/>
      <c r="C18" s="1572"/>
      <c r="D18" s="1572"/>
      <c r="E18" s="1572"/>
      <c r="F18" s="1572"/>
      <c r="G18" s="209"/>
      <c r="H18" s="210"/>
      <c r="I18" s="1573" t="s">
        <v>278</v>
      </c>
      <c r="J18" s="1573"/>
      <c r="K18" s="1573"/>
      <c r="L18" s="1573"/>
      <c r="M18" s="1573"/>
      <c r="N18" s="1573"/>
      <c r="O18" s="1573"/>
      <c r="P18" s="1574"/>
    </row>
    <row r="19" spans="1:16" ht="21" customHeight="1">
      <c r="A19" s="1559"/>
      <c r="B19" s="1560"/>
      <c r="C19" s="1572"/>
      <c r="D19" s="1572"/>
      <c r="E19" s="1572"/>
      <c r="F19" s="1572"/>
      <c r="G19" s="211"/>
      <c r="H19" s="212"/>
      <c r="I19" s="1575" t="s">
        <v>279</v>
      </c>
      <c r="J19" s="1575"/>
      <c r="K19" s="1575"/>
      <c r="L19" s="1575"/>
      <c r="M19" s="1575"/>
      <c r="N19" s="1575"/>
      <c r="O19" s="1575"/>
      <c r="P19" s="1576"/>
    </row>
    <row r="20" spans="1:16" ht="21" customHeight="1">
      <c r="A20" s="1561"/>
      <c r="B20" s="1562"/>
      <c r="C20" s="1572"/>
      <c r="D20" s="1572"/>
      <c r="E20" s="1572"/>
      <c r="F20" s="1572"/>
      <c r="G20" s="1577" t="s">
        <v>280</v>
      </c>
      <c r="H20" s="1578"/>
      <c r="I20" s="1579"/>
      <c r="J20" s="1579"/>
      <c r="K20" s="1579"/>
      <c r="L20" s="1579"/>
      <c r="M20" s="1579"/>
      <c r="N20" s="1579"/>
      <c r="O20" s="1579"/>
      <c r="P20" s="1580"/>
    </row>
    <row r="21" spans="1:16" ht="22.5" customHeight="1">
      <c r="A21" s="1581" t="s">
        <v>281</v>
      </c>
      <c r="B21" s="1582"/>
      <c r="C21" s="249"/>
      <c r="D21" s="249" t="s">
        <v>282</v>
      </c>
      <c r="E21" s="249" t="s">
        <v>283</v>
      </c>
      <c r="F21" s="250"/>
      <c r="G21" s="251" t="s">
        <v>217</v>
      </c>
      <c r="H21" s="250"/>
      <c r="I21" s="207" t="s">
        <v>11</v>
      </c>
      <c r="J21" s="250"/>
      <c r="K21" s="207" t="s">
        <v>284</v>
      </c>
      <c r="L21" s="207"/>
      <c r="M21" s="207"/>
      <c r="N21" s="207" t="s">
        <v>285</v>
      </c>
      <c r="O21" s="207"/>
      <c r="P21" s="200"/>
    </row>
    <row r="22" spans="1:16" ht="24" customHeight="1">
      <c r="A22" s="1545" t="s">
        <v>286</v>
      </c>
      <c r="B22" s="1558"/>
      <c r="C22" s="1621" t="s">
        <v>287</v>
      </c>
      <c r="D22" s="1259"/>
      <c r="E22" s="1259"/>
      <c r="F22" s="1259"/>
      <c r="G22" s="1583"/>
      <c r="H22" s="1583"/>
      <c r="I22" s="1583"/>
      <c r="J22" s="1583"/>
      <c r="K22" s="1583"/>
      <c r="L22" s="1583"/>
      <c r="M22" s="1583"/>
      <c r="N22" s="1583"/>
      <c r="O22" s="1583"/>
      <c r="P22" s="1583"/>
    </row>
    <row r="23" spans="1:16" ht="24" customHeight="1">
      <c r="A23" s="1559"/>
      <c r="B23" s="1560"/>
      <c r="C23" s="1259"/>
      <c r="D23" s="1259"/>
      <c r="E23" s="1259"/>
      <c r="F23" s="1259"/>
      <c r="G23" s="1583"/>
      <c r="H23" s="1583"/>
      <c r="I23" s="1583"/>
      <c r="J23" s="1583"/>
      <c r="K23" s="1583"/>
      <c r="L23" s="1583"/>
      <c r="M23" s="1583"/>
      <c r="N23" s="1583"/>
      <c r="O23" s="1583"/>
      <c r="P23" s="1583"/>
    </row>
    <row r="24" spans="1:16" ht="24" customHeight="1">
      <c r="A24" s="1559"/>
      <c r="B24" s="1560"/>
      <c r="C24" s="1621" t="s">
        <v>288</v>
      </c>
      <c r="D24" s="1259"/>
      <c r="E24" s="1259"/>
      <c r="F24" s="1259"/>
      <c r="G24" s="1583"/>
      <c r="H24" s="1583"/>
      <c r="I24" s="1583"/>
      <c r="J24" s="1583"/>
      <c r="K24" s="1583"/>
      <c r="L24" s="1583"/>
      <c r="M24" s="1583"/>
      <c r="N24" s="1583"/>
      <c r="O24" s="1583"/>
      <c r="P24" s="1583"/>
    </row>
    <row r="25" spans="1:16" ht="24" customHeight="1">
      <c r="A25" s="1559"/>
      <c r="B25" s="1560"/>
      <c r="C25" s="1259"/>
      <c r="D25" s="1259"/>
      <c r="E25" s="1259"/>
      <c r="F25" s="1259"/>
      <c r="G25" s="1583"/>
      <c r="H25" s="1583"/>
      <c r="I25" s="1583"/>
      <c r="J25" s="1583"/>
      <c r="K25" s="1583"/>
      <c r="L25" s="1583"/>
      <c r="M25" s="1583"/>
      <c r="N25" s="1583"/>
      <c r="O25" s="1583"/>
      <c r="P25" s="1583"/>
    </row>
    <row r="26" spans="1:16" ht="23.25" customHeight="1">
      <c r="A26" s="1561"/>
      <c r="B26" s="1562"/>
      <c r="C26" s="1467" t="s">
        <v>289</v>
      </c>
      <c r="D26" s="1469"/>
      <c r="E26" s="1469"/>
      <c r="F26" s="1469"/>
      <c r="G26" s="219" t="s">
        <v>125</v>
      </c>
      <c r="H26" s="1584"/>
      <c r="I26" s="1585"/>
      <c r="J26" s="1585"/>
      <c r="K26" s="1585"/>
      <c r="L26" s="1586"/>
      <c r="M26" s="218" t="s">
        <v>275</v>
      </c>
      <c r="N26" s="1587"/>
      <c r="O26" s="1588"/>
      <c r="P26" s="1589"/>
    </row>
    <row r="27" spans="1:16" ht="21" customHeight="1">
      <c r="A27" s="1545" t="s">
        <v>290</v>
      </c>
      <c r="B27" s="1546"/>
      <c r="C27" s="220"/>
      <c r="D27" s="187" t="s">
        <v>291</v>
      </c>
      <c r="E27" s="220"/>
      <c r="F27" s="187" t="s">
        <v>292</v>
      </c>
      <c r="G27" s="220"/>
      <c r="H27" s="187" t="s">
        <v>293</v>
      </c>
      <c r="I27" s="220"/>
      <c r="J27" s="187" t="s">
        <v>294</v>
      </c>
      <c r="K27" s="220"/>
      <c r="L27" s="187" t="s">
        <v>295</v>
      </c>
      <c r="M27" s="221"/>
      <c r="N27" s="222"/>
      <c r="O27" s="221"/>
      <c r="P27" s="223"/>
    </row>
    <row r="28" spans="1:16" ht="21" customHeight="1">
      <c r="A28" s="1547"/>
      <c r="B28" s="1548"/>
      <c r="C28" s="224"/>
      <c r="D28" s="225" t="s">
        <v>296</v>
      </c>
      <c r="E28" s="224"/>
      <c r="F28" s="1553" t="s">
        <v>297</v>
      </c>
      <c r="G28" s="1553"/>
      <c r="H28" s="1553"/>
      <c r="I28" s="226"/>
      <c r="J28" s="1553" t="s">
        <v>298</v>
      </c>
      <c r="K28" s="1553"/>
      <c r="L28" s="227"/>
      <c r="M28" s="227"/>
      <c r="N28" s="227"/>
      <c r="O28" s="227"/>
      <c r="P28" s="228"/>
    </row>
    <row r="29" spans="1:16" ht="21" customHeight="1">
      <c r="A29" s="1547"/>
      <c r="B29" s="1548"/>
      <c r="C29" s="1554" t="s">
        <v>299</v>
      </c>
      <c r="D29" s="1553"/>
      <c r="E29" s="1553"/>
      <c r="F29" s="1553"/>
      <c r="G29" s="227"/>
      <c r="H29" s="227"/>
      <c r="I29" s="227"/>
      <c r="J29" s="227"/>
      <c r="K29" s="227"/>
      <c r="L29" s="227"/>
      <c r="M29" s="227"/>
      <c r="N29" s="227"/>
      <c r="O29" s="227"/>
      <c r="P29" s="228"/>
    </row>
    <row r="30" spans="1:16" ht="21" customHeight="1">
      <c r="A30" s="1551"/>
      <c r="B30" s="1552"/>
      <c r="C30" s="229"/>
      <c r="D30" s="230" t="s">
        <v>300</v>
      </c>
      <c r="E30" s="229"/>
      <c r="F30" s="230" t="s">
        <v>301</v>
      </c>
      <c r="G30" s="229"/>
      <c r="H30" s="230" t="s">
        <v>302</v>
      </c>
      <c r="I30" s="229"/>
      <c r="J30" s="230" t="s">
        <v>303</v>
      </c>
      <c r="K30" s="229"/>
      <c r="L30" s="230" t="s">
        <v>304</v>
      </c>
      <c r="M30" s="231"/>
      <c r="N30" s="1555" t="s">
        <v>305</v>
      </c>
      <c r="O30" s="1555"/>
      <c r="P30" s="1556"/>
    </row>
    <row r="31" spans="1:16" ht="22.5" customHeight="1">
      <c r="A31" s="1545" t="s">
        <v>306</v>
      </c>
      <c r="B31" s="1546"/>
      <c r="C31" s="232"/>
      <c r="D31" s="1549" t="s">
        <v>307</v>
      </c>
      <c r="E31" s="1549"/>
      <c r="F31" s="1549"/>
      <c r="G31" s="233"/>
      <c r="H31" s="234" t="s">
        <v>308</v>
      </c>
      <c r="I31" s="233"/>
      <c r="J31" s="234" t="s">
        <v>144</v>
      </c>
      <c r="K31" s="235"/>
      <c r="L31" s="235"/>
      <c r="M31" s="235"/>
      <c r="N31" s="235"/>
      <c r="O31" s="235"/>
      <c r="P31" s="236"/>
    </row>
    <row r="32" spans="1:16" ht="22.5" customHeight="1">
      <c r="A32" s="1547"/>
      <c r="B32" s="1548"/>
      <c r="C32" s="237"/>
      <c r="D32" s="1550" t="s">
        <v>309</v>
      </c>
      <c r="E32" s="1550"/>
      <c r="F32" s="1550"/>
      <c r="G32" s="1550"/>
      <c r="H32" s="1550"/>
      <c r="I32" s="1550"/>
      <c r="J32" s="1550"/>
      <c r="K32" s="238"/>
      <c r="L32" s="238"/>
      <c r="M32" s="238"/>
      <c r="N32" s="238"/>
      <c r="O32" s="238"/>
      <c r="P32" s="239"/>
    </row>
    <row r="33" spans="1:16" ht="22.5" customHeight="1">
      <c r="A33" s="1547"/>
      <c r="B33" s="1548"/>
      <c r="C33" s="237"/>
      <c r="D33" s="1550" t="s">
        <v>310</v>
      </c>
      <c r="E33" s="1550"/>
      <c r="F33" s="1550"/>
      <c r="G33" s="1550"/>
      <c r="H33" s="1550"/>
      <c r="I33" s="240"/>
      <c r="J33" s="241" t="s">
        <v>311</v>
      </c>
      <c r="K33" s="240"/>
      <c r="L33" s="241" t="s">
        <v>312</v>
      </c>
      <c r="M33" s="240"/>
      <c r="N33" s="241" t="s">
        <v>313</v>
      </c>
      <c r="O33" s="240"/>
      <c r="P33" s="242" t="s">
        <v>144</v>
      </c>
    </row>
    <row r="34" spans="1:16" ht="22.5" customHeight="1">
      <c r="A34" s="1547"/>
      <c r="B34" s="1548"/>
      <c r="C34" s="237"/>
      <c r="D34" s="1550" t="s">
        <v>314</v>
      </c>
      <c r="E34" s="1550"/>
      <c r="F34" s="1550"/>
      <c r="G34" s="1550"/>
      <c r="H34" s="1550"/>
      <c r="I34" s="238"/>
      <c r="J34" s="243"/>
      <c r="K34" s="238"/>
      <c r="L34" s="238"/>
      <c r="M34" s="238"/>
      <c r="N34" s="238"/>
      <c r="O34" s="238"/>
      <c r="P34" s="239"/>
    </row>
    <row r="35" spans="1:16" ht="22.5" customHeight="1">
      <c r="A35" s="1547"/>
      <c r="B35" s="1548"/>
      <c r="C35" s="237"/>
      <c r="D35" s="1617" t="s">
        <v>337</v>
      </c>
      <c r="E35" s="1617"/>
      <c r="F35" s="1617"/>
      <c r="G35" s="1617"/>
      <c r="H35" s="1617"/>
      <c r="I35" s="1617"/>
      <c r="J35" s="1617"/>
      <c r="K35" s="1617"/>
      <c r="L35" s="1617"/>
      <c r="M35" s="1617"/>
      <c r="N35" s="1617"/>
      <c r="O35" s="1617"/>
      <c r="P35" s="1618"/>
    </row>
    <row r="36" spans="1:16" ht="13.5" customHeight="1">
      <c r="A36" s="1616" t="s">
        <v>684</v>
      </c>
      <c r="B36" s="1616"/>
      <c r="C36" s="1616"/>
      <c r="D36" s="1616"/>
      <c r="E36" s="1616"/>
      <c r="F36" s="1616"/>
      <c r="G36" s="1616"/>
      <c r="H36" s="1616"/>
      <c r="I36" s="1616"/>
      <c r="J36" s="1616"/>
      <c r="K36" s="1616"/>
      <c r="L36" s="1616"/>
      <c r="M36" s="1616"/>
      <c r="N36" s="1616"/>
      <c r="O36" s="1616"/>
      <c r="P36" s="1616"/>
    </row>
    <row r="37" spans="1:16" ht="13.5" customHeight="1">
      <c r="A37" s="1544"/>
      <c r="B37" s="1544"/>
      <c r="C37" s="1544"/>
      <c r="D37" s="1544"/>
      <c r="E37" s="1544"/>
      <c r="F37" s="1544"/>
      <c r="G37" s="1544"/>
      <c r="H37" s="1544"/>
      <c r="I37" s="1544"/>
      <c r="J37" s="1544"/>
      <c r="K37" s="1544"/>
      <c r="L37" s="1544"/>
      <c r="M37" s="1544"/>
      <c r="N37" s="1544"/>
      <c r="O37" s="1544"/>
      <c r="P37" s="1544"/>
    </row>
    <row r="38" spans="1:16" ht="13.5" customHeight="1">
      <c r="A38" s="1544"/>
      <c r="B38" s="1544"/>
      <c r="C38" s="1544"/>
      <c r="D38" s="1544"/>
      <c r="E38" s="1544"/>
      <c r="F38" s="1544"/>
      <c r="G38" s="1544"/>
      <c r="H38" s="1544"/>
      <c r="I38" s="1544"/>
      <c r="J38" s="1544"/>
      <c r="K38" s="1544"/>
      <c r="L38" s="1544"/>
      <c r="M38" s="1544"/>
      <c r="N38" s="1544"/>
      <c r="O38" s="1544"/>
      <c r="P38" s="1544"/>
    </row>
    <row r="39" spans="1:16" ht="13.5" customHeight="1">
      <c r="A39" s="1544"/>
      <c r="B39" s="1544"/>
      <c r="C39" s="1544"/>
      <c r="D39" s="1544"/>
      <c r="E39" s="1544"/>
      <c r="F39" s="1544"/>
      <c r="G39" s="1544"/>
      <c r="H39" s="1544"/>
      <c r="I39" s="1544"/>
      <c r="J39" s="1544"/>
      <c r="K39" s="1544"/>
      <c r="L39" s="1544"/>
      <c r="M39" s="1544"/>
      <c r="N39" s="1544"/>
      <c r="O39" s="1544"/>
      <c r="P39" s="1544"/>
    </row>
    <row r="40" spans="1:16">
      <c r="A40" s="1544"/>
      <c r="B40" s="1544"/>
      <c r="C40" s="1544"/>
      <c r="D40" s="1544"/>
      <c r="E40" s="1544"/>
      <c r="F40" s="1544"/>
      <c r="G40" s="1544"/>
      <c r="H40" s="1544"/>
      <c r="I40" s="1544"/>
      <c r="J40" s="1544"/>
      <c r="K40" s="1544"/>
      <c r="L40" s="1544"/>
      <c r="M40" s="1544"/>
      <c r="N40" s="1544"/>
      <c r="O40" s="1544"/>
      <c r="P40" s="1544"/>
    </row>
    <row r="41" spans="1:16">
      <c r="A41" s="1544"/>
      <c r="B41" s="1544"/>
      <c r="C41" s="1544"/>
      <c r="D41" s="1544"/>
      <c r="E41" s="1544"/>
      <c r="F41" s="1544"/>
      <c r="G41" s="1544"/>
      <c r="H41" s="1544"/>
      <c r="I41" s="1544"/>
      <c r="J41" s="1544"/>
      <c r="K41" s="1544"/>
      <c r="L41" s="1544"/>
      <c r="M41" s="1544"/>
      <c r="N41" s="1544"/>
      <c r="O41" s="1544"/>
      <c r="P41" s="1544"/>
    </row>
  </sheetData>
  <mergeCells count="72">
    <mergeCell ref="R3:S4"/>
    <mergeCell ref="J10:J11"/>
    <mergeCell ref="M10:M11"/>
    <mergeCell ref="N10:N11"/>
    <mergeCell ref="C14:E14"/>
    <mergeCell ref="P12:P14"/>
    <mergeCell ref="O10:O11"/>
    <mergeCell ref="C12:E12"/>
    <mergeCell ref="F12:G12"/>
    <mergeCell ref="H12:I12"/>
    <mergeCell ref="R7:S8"/>
    <mergeCell ref="A1:P2"/>
    <mergeCell ref="I4:O4"/>
    <mergeCell ref="A6:B7"/>
    <mergeCell ref="C6:L7"/>
    <mergeCell ref="M6:N6"/>
    <mergeCell ref="O6:P6"/>
    <mergeCell ref="M7:N7"/>
    <mergeCell ref="O7:P7"/>
    <mergeCell ref="A12:B15"/>
    <mergeCell ref="C15:E15"/>
    <mergeCell ref="F15:I15"/>
    <mergeCell ref="A8:B9"/>
    <mergeCell ref="C8:P9"/>
    <mergeCell ref="A10:B11"/>
    <mergeCell ref="C10:C11"/>
    <mergeCell ref="D10:D11"/>
    <mergeCell ref="E10:E11"/>
    <mergeCell ref="F10:F11"/>
    <mergeCell ref="G10:G11"/>
    <mergeCell ref="H10:H11"/>
    <mergeCell ref="I10:I11"/>
    <mergeCell ref="P10:P11"/>
    <mergeCell ref="K10:K11"/>
    <mergeCell ref="L10:L11"/>
    <mergeCell ref="A16:B20"/>
    <mergeCell ref="C16:F16"/>
    <mergeCell ref="H16:L16"/>
    <mergeCell ref="N16:P16"/>
    <mergeCell ref="C17:F20"/>
    <mergeCell ref="I17:L17"/>
    <mergeCell ref="I18:P18"/>
    <mergeCell ref="I19:P19"/>
    <mergeCell ref="G20:H20"/>
    <mergeCell ref="I20:P20"/>
    <mergeCell ref="A21:B21"/>
    <mergeCell ref="A22:B26"/>
    <mergeCell ref="C22:F23"/>
    <mergeCell ref="G22:P23"/>
    <mergeCell ref="C24:F25"/>
    <mergeCell ref="G24:P25"/>
    <mergeCell ref="C26:F26"/>
    <mergeCell ref="H26:L26"/>
    <mergeCell ref="N26:P26"/>
    <mergeCell ref="J15:K15"/>
    <mergeCell ref="L12:M12"/>
    <mergeCell ref="N12:O12"/>
    <mergeCell ref="C13:E13"/>
    <mergeCell ref="D35:P35"/>
    <mergeCell ref="L15:M15"/>
    <mergeCell ref="J12:K12"/>
    <mergeCell ref="A36:P41"/>
    <mergeCell ref="A27:B30"/>
    <mergeCell ref="F28:H28"/>
    <mergeCell ref="J28:K28"/>
    <mergeCell ref="C29:F29"/>
    <mergeCell ref="N30:P30"/>
    <mergeCell ref="A31:B35"/>
    <mergeCell ref="D31:F31"/>
    <mergeCell ref="D32:J32"/>
    <mergeCell ref="D33:H33"/>
    <mergeCell ref="D34:H34"/>
  </mergeCells>
  <phoneticPr fontId="3"/>
  <hyperlinks>
    <hyperlink ref="R3:S4" location="目次!B18" display="目次へ" xr:uid="{00000000-0004-0000-0B00-000000000000}"/>
    <hyperlink ref="R7:S8" location="①【2ヵ月前】利用申込書!A1" display="利用申込書へ" xr:uid="{00000000-0004-0000-0B00-000001000000}"/>
  </hyperlinks>
  <pageMargins left="0.25" right="0.25" top="0.75" bottom="0.75" header="0.3" footer="0.3"/>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xdr:col>
                    <xdr:colOff>57150</xdr:colOff>
                    <xdr:row>29</xdr:row>
                    <xdr:rowOff>38100</xdr:rowOff>
                  </from>
                  <to>
                    <xdr:col>2</xdr:col>
                    <xdr:colOff>304800</xdr:colOff>
                    <xdr:row>29</xdr:row>
                    <xdr:rowOff>238125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4</xdr:col>
                    <xdr:colOff>57150</xdr:colOff>
                    <xdr:row>26</xdr:row>
                    <xdr:rowOff>38100</xdr:rowOff>
                  </from>
                  <to>
                    <xdr:col>4</xdr:col>
                    <xdr:colOff>304800</xdr:colOff>
                    <xdr:row>26</xdr:row>
                    <xdr:rowOff>238125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4</xdr:col>
                    <xdr:colOff>57150</xdr:colOff>
                    <xdr:row>27</xdr:row>
                    <xdr:rowOff>38100</xdr:rowOff>
                  </from>
                  <to>
                    <xdr:col>4</xdr:col>
                    <xdr:colOff>304800</xdr:colOff>
                    <xdr:row>27</xdr:row>
                    <xdr:rowOff>238125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6</xdr:col>
                    <xdr:colOff>57150</xdr:colOff>
                    <xdr:row>26</xdr:row>
                    <xdr:rowOff>38100</xdr:rowOff>
                  </from>
                  <to>
                    <xdr:col>6</xdr:col>
                    <xdr:colOff>304800</xdr:colOff>
                    <xdr:row>26</xdr:row>
                    <xdr:rowOff>238125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8</xdr:col>
                    <xdr:colOff>57150</xdr:colOff>
                    <xdr:row>26</xdr:row>
                    <xdr:rowOff>38100</xdr:rowOff>
                  </from>
                  <to>
                    <xdr:col>8</xdr:col>
                    <xdr:colOff>304800</xdr:colOff>
                    <xdr:row>26</xdr:row>
                    <xdr:rowOff>238125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4</xdr:col>
                    <xdr:colOff>57150</xdr:colOff>
                    <xdr:row>29</xdr:row>
                    <xdr:rowOff>38100</xdr:rowOff>
                  </from>
                  <to>
                    <xdr:col>4</xdr:col>
                    <xdr:colOff>304800</xdr:colOff>
                    <xdr:row>29</xdr:row>
                    <xdr:rowOff>238125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6</xdr:col>
                    <xdr:colOff>57150</xdr:colOff>
                    <xdr:row>29</xdr:row>
                    <xdr:rowOff>38100</xdr:rowOff>
                  </from>
                  <to>
                    <xdr:col>6</xdr:col>
                    <xdr:colOff>304800</xdr:colOff>
                    <xdr:row>29</xdr:row>
                    <xdr:rowOff>238125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8</xdr:col>
                    <xdr:colOff>57150</xdr:colOff>
                    <xdr:row>29</xdr:row>
                    <xdr:rowOff>38100</xdr:rowOff>
                  </from>
                  <to>
                    <xdr:col>8</xdr:col>
                    <xdr:colOff>304800</xdr:colOff>
                    <xdr:row>29</xdr:row>
                    <xdr:rowOff>238125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10</xdr:col>
                    <xdr:colOff>57150</xdr:colOff>
                    <xdr:row>29</xdr:row>
                    <xdr:rowOff>38100</xdr:rowOff>
                  </from>
                  <to>
                    <xdr:col>10</xdr:col>
                    <xdr:colOff>304800</xdr:colOff>
                    <xdr:row>29</xdr:row>
                    <xdr:rowOff>238125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2</xdr:col>
                    <xdr:colOff>57150</xdr:colOff>
                    <xdr:row>30</xdr:row>
                    <xdr:rowOff>38100</xdr:rowOff>
                  </from>
                  <to>
                    <xdr:col>2</xdr:col>
                    <xdr:colOff>304800</xdr:colOff>
                    <xdr:row>30</xdr:row>
                    <xdr:rowOff>238125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2</xdr:col>
                    <xdr:colOff>57150</xdr:colOff>
                    <xdr:row>31</xdr:row>
                    <xdr:rowOff>38100</xdr:rowOff>
                  </from>
                  <to>
                    <xdr:col>2</xdr:col>
                    <xdr:colOff>304800</xdr:colOff>
                    <xdr:row>31</xdr:row>
                    <xdr:rowOff>238125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2</xdr:col>
                    <xdr:colOff>57150</xdr:colOff>
                    <xdr:row>32</xdr:row>
                    <xdr:rowOff>38100</xdr:rowOff>
                  </from>
                  <to>
                    <xdr:col>2</xdr:col>
                    <xdr:colOff>304800</xdr:colOff>
                    <xdr:row>32</xdr:row>
                    <xdr:rowOff>238125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2</xdr:col>
                    <xdr:colOff>57150</xdr:colOff>
                    <xdr:row>33</xdr:row>
                    <xdr:rowOff>38100</xdr:rowOff>
                  </from>
                  <to>
                    <xdr:col>2</xdr:col>
                    <xdr:colOff>304800</xdr:colOff>
                    <xdr:row>33</xdr:row>
                    <xdr:rowOff>238125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2</xdr:col>
                    <xdr:colOff>57150</xdr:colOff>
                    <xdr:row>34</xdr:row>
                    <xdr:rowOff>38100</xdr:rowOff>
                  </from>
                  <to>
                    <xdr:col>2</xdr:col>
                    <xdr:colOff>304800</xdr:colOff>
                    <xdr:row>34</xdr:row>
                    <xdr:rowOff>238125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8</xdr:col>
                    <xdr:colOff>57150</xdr:colOff>
                    <xdr:row>32</xdr:row>
                    <xdr:rowOff>38100</xdr:rowOff>
                  </from>
                  <to>
                    <xdr:col>8</xdr:col>
                    <xdr:colOff>304800</xdr:colOff>
                    <xdr:row>32</xdr:row>
                    <xdr:rowOff>238125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10</xdr:col>
                    <xdr:colOff>57150</xdr:colOff>
                    <xdr:row>32</xdr:row>
                    <xdr:rowOff>38100</xdr:rowOff>
                  </from>
                  <to>
                    <xdr:col>10</xdr:col>
                    <xdr:colOff>304800</xdr:colOff>
                    <xdr:row>32</xdr:row>
                    <xdr:rowOff>238125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12</xdr:col>
                    <xdr:colOff>57150</xdr:colOff>
                    <xdr:row>32</xdr:row>
                    <xdr:rowOff>38100</xdr:rowOff>
                  </from>
                  <to>
                    <xdr:col>12</xdr:col>
                    <xdr:colOff>304800</xdr:colOff>
                    <xdr:row>32</xdr:row>
                    <xdr:rowOff>238125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14</xdr:col>
                    <xdr:colOff>57150</xdr:colOff>
                    <xdr:row>32</xdr:row>
                    <xdr:rowOff>38100</xdr:rowOff>
                  </from>
                  <to>
                    <xdr:col>14</xdr:col>
                    <xdr:colOff>304800</xdr:colOff>
                    <xdr:row>32</xdr:row>
                    <xdr:rowOff>238125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2</xdr:col>
                    <xdr:colOff>57150</xdr:colOff>
                    <xdr:row>27</xdr:row>
                    <xdr:rowOff>38100</xdr:rowOff>
                  </from>
                  <to>
                    <xdr:col>2</xdr:col>
                    <xdr:colOff>304800</xdr:colOff>
                    <xdr:row>27</xdr:row>
                    <xdr:rowOff>238125</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2</xdr:col>
                    <xdr:colOff>57150</xdr:colOff>
                    <xdr:row>26</xdr:row>
                    <xdr:rowOff>38100</xdr:rowOff>
                  </from>
                  <to>
                    <xdr:col>2</xdr:col>
                    <xdr:colOff>304800</xdr:colOff>
                    <xdr:row>26</xdr:row>
                    <xdr:rowOff>238125</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10</xdr:col>
                    <xdr:colOff>57150</xdr:colOff>
                    <xdr:row>26</xdr:row>
                    <xdr:rowOff>38100</xdr:rowOff>
                  </from>
                  <to>
                    <xdr:col>10</xdr:col>
                    <xdr:colOff>304800</xdr:colOff>
                    <xdr:row>26</xdr:row>
                    <xdr:rowOff>238125</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8</xdr:col>
                    <xdr:colOff>57150</xdr:colOff>
                    <xdr:row>27</xdr:row>
                    <xdr:rowOff>28575</xdr:rowOff>
                  </from>
                  <to>
                    <xdr:col>8</xdr:col>
                    <xdr:colOff>304800</xdr:colOff>
                    <xdr:row>27</xdr:row>
                    <xdr:rowOff>228600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7</xdr:col>
                    <xdr:colOff>171450</xdr:colOff>
                    <xdr:row>16</xdr:row>
                    <xdr:rowOff>38100</xdr:rowOff>
                  </from>
                  <to>
                    <xdr:col>7</xdr:col>
                    <xdr:colOff>419100</xdr:colOff>
                    <xdr:row>16</xdr:row>
                    <xdr:rowOff>238125</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7</xdr:col>
                    <xdr:colOff>171450</xdr:colOff>
                    <xdr:row>17</xdr:row>
                    <xdr:rowOff>38100</xdr:rowOff>
                  </from>
                  <to>
                    <xdr:col>7</xdr:col>
                    <xdr:colOff>419100</xdr:colOff>
                    <xdr:row>17</xdr:row>
                    <xdr:rowOff>238125</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7</xdr:col>
                    <xdr:colOff>171450</xdr:colOff>
                    <xdr:row>18</xdr:row>
                    <xdr:rowOff>38100</xdr:rowOff>
                  </from>
                  <to>
                    <xdr:col>7</xdr:col>
                    <xdr:colOff>419100</xdr:colOff>
                    <xdr:row>18</xdr:row>
                    <xdr:rowOff>238125</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2</xdr:col>
                    <xdr:colOff>57150</xdr:colOff>
                    <xdr:row>20</xdr:row>
                    <xdr:rowOff>38100</xdr:rowOff>
                  </from>
                  <to>
                    <xdr:col>2</xdr:col>
                    <xdr:colOff>304800</xdr:colOff>
                    <xdr:row>20</xdr:row>
                    <xdr:rowOff>238125</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12</xdr:col>
                    <xdr:colOff>57150</xdr:colOff>
                    <xdr:row>20</xdr:row>
                    <xdr:rowOff>38100</xdr:rowOff>
                  </from>
                  <to>
                    <xdr:col>12</xdr:col>
                    <xdr:colOff>304800</xdr:colOff>
                    <xdr:row>20</xdr:row>
                    <xdr:rowOff>238125</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2</xdr:col>
                    <xdr:colOff>257175</xdr:colOff>
                    <xdr:row>7</xdr:row>
                    <xdr:rowOff>133350</xdr:rowOff>
                  </from>
                  <to>
                    <xdr:col>3</xdr:col>
                    <xdr:colOff>180975</xdr:colOff>
                    <xdr:row>8</xdr:row>
                    <xdr:rowOff>114300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7</xdr:col>
                    <xdr:colOff>257175</xdr:colOff>
                    <xdr:row>7</xdr:row>
                    <xdr:rowOff>133350</xdr:rowOff>
                  </from>
                  <to>
                    <xdr:col>7</xdr:col>
                    <xdr:colOff>504825</xdr:colOff>
                    <xdr:row>8</xdr:row>
                    <xdr:rowOff>114300</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11</xdr:col>
                    <xdr:colOff>180975</xdr:colOff>
                    <xdr:row>7</xdr:row>
                    <xdr:rowOff>133350</xdr:rowOff>
                  </from>
                  <to>
                    <xdr:col>11</xdr:col>
                    <xdr:colOff>428625</xdr:colOff>
                    <xdr:row>8</xdr:row>
                    <xdr:rowOff>114300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6</xdr:col>
                    <xdr:colOff>57150</xdr:colOff>
                    <xdr:row>30</xdr:row>
                    <xdr:rowOff>38100</xdr:rowOff>
                  </from>
                  <to>
                    <xdr:col>6</xdr:col>
                    <xdr:colOff>304800</xdr:colOff>
                    <xdr:row>30</xdr:row>
                    <xdr:rowOff>238125</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8</xdr:col>
                    <xdr:colOff>57150</xdr:colOff>
                    <xdr:row>30</xdr:row>
                    <xdr:rowOff>38100</xdr:rowOff>
                  </from>
                  <to>
                    <xdr:col>8</xdr:col>
                    <xdr:colOff>304800</xdr:colOff>
                    <xdr:row>30</xdr:row>
                    <xdr:rowOff>238125</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12</xdr:col>
                    <xdr:colOff>57150</xdr:colOff>
                    <xdr:row>29</xdr:row>
                    <xdr:rowOff>38100</xdr:rowOff>
                  </from>
                  <to>
                    <xdr:col>12</xdr:col>
                    <xdr:colOff>304800</xdr:colOff>
                    <xdr:row>29</xdr:row>
                    <xdr:rowOff>238125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BD44"/>
  <sheetViews>
    <sheetView showGridLines="0" showZeros="0" view="pageBreakPreview" zoomScaleNormal="100" zoomScaleSheetLayoutView="100" workbookViewId="0">
      <selection sqref="A1:AR2"/>
    </sheetView>
  </sheetViews>
  <sheetFormatPr defaultRowHeight="13.5"/>
  <cols>
    <col min="1" max="44" width="2.625" style="125" customWidth="1"/>
    <col min="45" max="45" width="2.625" style="15" customWidth="1"/>
    <col min="46" max="53" width="2.875" style="15" customWidth="1"/>
    <col min="54" max="56" width="2.875" style="15" hidden="1" customWidth="1"/>
    <col min="57" max="80" width="2.875" style="15" customWidth="1"/>
    <col min="81" max="262" width="9" style="15"/>
    <col min="263" max="301" width="3" style="15" customWidth="1"/>
    <col min="302" max="336" width="2.875" style="15" customWidth="1"/>
    <col min="337" max="518" width="9" style="15"/>
    <col min="519" max="557" width="3" style="15" customWidth="1"/>
    <col min="558" max="592" width="2.875" style="15" customWidth="1"/>
    <col min="593" max="774" width="9" style="15"/>
    <col min="775" max="813" width="3" style="15" customWidth="1"/>
    <col min="814" max="848" width="2.875" style="15" customWidth="1"/>
    <col min="849" max="1030" width="9" style="15"/>
    <col min="1031" max="1069" width="3" style="15" customWidth="1"/>
    <col min="1070" max="1104" width="2.875" style="15" customWidth="1"/>
    <col min="1105" max="1286" width="9" style="15"/>
    <col min="1287" max="1325" width="3" style="15" customWidth="1"/>
    <col min="1326" max="1360" width="2.875" style="15" customWidth="1"/>
    <col min="1361" max="1542" width="9" style="15"/>
    <col min="1543" max="1581" width="3" style="15" customWidth="1"/>
    <col min="1582" max="1616" width="2.875" style="15" customWidth="1"/>
    <col min="1617" max="1798" width="9" style="15"/>
    <col min="1799" max="1837" width="3" style="15" customWidth="1"/>
    <col min="1838" max="1872" width="2.875" style="15" customWidth="1"/>
    <col min="1873" max="2054" width="9" style="15"/>
    <col min="2055" max="2093" width="3" style="15" customWidth="1"/>
    <col min="2094" max="2128" width="2.875" style="15" customWidth="1"/>
    <col min="2129" max="2310" width="9" style="15"/>
    <col min="2311" max="2349" width="3" style="15" customWidth="1"/>
    <col min="2350" max="2384" width="2.875" style="15" customWidth="1"/>
    <col min="2385" max="2566" width="9" style="15"/>
    <col min="2567" max="2605" width="3" style="15" customWidth="1"/>
    <col min="2606" max="2640" width="2.875" style="15" customWidth="1"/>
    <col min="2641" max="2822" width="9" style="15"/>
    <col min="2823" max="2861" width="3" style="15" customWidth="1"/>
    <col min="2862" max="2896" width="2.875" style="15" customWidth="1"/>
    <col min="2897" max="3078" width="9" style="15"/>
    <col min="3079" max="3117" width="3" style="15" customWidth="1"/>
    <col min="3118" max="3152" width="2.875" style="15" customWidth="1"/>
    <col min="3153" max="3334" width="9" style="15"/>
    <col min="3335" max="3373" width="3" style="15" customWidth="1"/>
    <col min="3374" max="3408" width="2.875" style="15" customWidth="1"/>
    <col min="3409" max="3590" width="9" style="15"/>
    <col min="3591" max="3629" width="3" style="15" customWidth="1"/>
    <col min="3630" max="3664" width="2.875" style="15" customWidth="1"/>
    <col min="3665" max="3846" width="9" style="15"/>
    <col min="3847" max="3885" width="3" style="15" customWidth="1"/>
    <col min="3886" max="3920" width="2.875" style="15" customWidth="1"/>
    <col min="3921" max="4102" width="9" style="15"/>
    <col min="4103" max="4141" width="3" style="15" customWidth="1"/>
    <col min="4142" max="4176" width="2.875" style="15" customWidth="1"/>
    <col min="4177" max="4358" width="9" style="15"/>
    <col min="4359" max="4397" width="3" style="15" customWidth="1"/>
    <col min="4398" max="4432" width="2.875" style="15" customWidth="1"/>
    <col min="4433" max="4614" width="9" style="15"/>
    <col min="4615" max="4653" width="3" style="15" customWidth="1"/>
    <col min="4654" max="4688" width="2.875" style="15" customWidth="1"/>
    <col min="4689" max="4870" width="9" style="15"/>
    <col min="4871" max="4909" width="3" style="15" customWidth="1"/>
    <col min="4910" max="4944" width="2.875" style="15" customWidth="1"/>
    <col min="4945" max="5126" width="9" style="15"/>
    <col min="5127" max="5165" width="3" style="15" customWidth="1"/>
    <col min="5166" max="5200" width="2.875" style="15" customWidth="1"/>
    <col min="5201" max="5382" width="9" style="15"/>
    <col min="5383" max="5421" width="3" style="15" customWidth="1"/>
    <col min="5422" max="5456" width="2.875" style="15" customWidth="1"/>
    <col min="5457" max="5638" width="9" style="15"/>
    <col min="5639" max="5677" width="3" style="15" customWidth="1"/>
    <col min="5678" max="5712" width="2.875" style="15" customWidth="1"/>
    <col min="5713" max="5894" width="9" style="15"/>
    <col min="5895" max="5933" width="3" style="15" customWidth="1"/>
    <col min="5934" max="5968" width="2.875" style="15" customWidth="1"/>
    <col min="5969" max="6150" width="9" style="15"/>
    <col min="6151" max="6189" width="3" style="15" customWidth="1"/>
    <col min="6190" max="6224" width="2.875" style="15" customWidth="1"/>
    <col min="6225" max="6406" width="9" style="15"/>
    <col min="6407" max="6445" width="3" style="15" customWidth="1"/>
    <col min="6446" max="6480" width="2.875" style="15" customWidth="1"/>
    <col min="6481" max="6662" width="9" style="15"/>
    <col min="6663" max="6701" width="3" style="15" customWidth="1"/>
    <col min="6702" max="6736" width="2.875" style="15" customWidth="1"/>
    <col min="6737" max="6918" width="9" style="15"/>
    <col min="6919" max="6957" width="3" style="15" customWidth="1"/>
    <col min="6958" max="6992" width="2.875" style="15" customWidth="1"/>
    <col min="6993" max="7174" width="9" style="15"/>
    <col min="7175" max="7213" width="3" style="15" customWidth="1"/>
    <col min="7214" max="7248" width="2.875" style="15" customWidth="1"/>
    <col min="7249" max="7430" width="9" style="15"/>
    <col min="7431" max="7469" width="3" style="15" customWidth="1"/>
    <col min="7470" max="7504" width="2.875" style="15" customWidth="1"/>
    <col min="7505" max="7686" width="9" style="15"/>
    <col min="7687" max="7725" width="3" style="15" customWidth="1"/>
    <col min="7726" max="7760" width="2.875" style="15" customWidth="1"/>
    <col min="7761" max="7942" width="9" style="15"/>
    <col min="7943" max="7981" width="3" style="15" customWidth="1"/>
    <col min="7982" max="8016" width="2.875" style="15" customWidth="1"/>
    <col min="8017" max="8198" width="9" style="15"/>
    <col min="8199" max="8237" width="3" style="15" customWidth="1"/>
    <col min="8238" max="8272" width="2.875" style="15" customWidth="1"/>
    <col min="8273" max="8454" width="9" style="15"/>
    <col min="8455" max="8493" width="3" style="15" customWidth="1"/>
    <col min="8494" max="8528" width="2.875" style="15" customWidth="1"/>
    <col min="8529" max="8710" width="9" style="15"/>
    <col min="8711" max="8749" width="3" style="15" customWidth="1"/>
    <col min="8750" max="8784" width="2.875" style="15" customWidth="1"/>
    <col min="8785" max="8966" width="9" style="15"/>
    <col min="8967" max="9005" width="3" style="15" customWidth="1"/>
    <col min="9006" max="9040" width="2.875" style="15" customWidth="1"/>
    <col min="9041" max="9222" width="9" style="15"/>
    <col min="9223" max="9261" width="3" style="15" customWidth="1"/>
    <col min="9262" max="9296" width="2.875" style="15" customWidth="1"/>
    <col min="9297" max="9478" width="9" style="15"/>
    <col min="9479" max="9517" width="3" style="15" customWidth="1"/>
    <col min="9518" max="9552" width="2.875" style="15" customWidth="1"/>
    <col min="9553" max="9734" width="9" style="15"/>
    <col min="9735" max="9773" width="3" style="15" customWidth="1"/>
    <col min="9774" max="9808" width="2.875" style="15" customWidth="1"/>
    <col min="9809" max="9990" width="9" style="15"/>
    <col min="9991" max="10029" width="3" style="15" customWidth="1"/>
    <col min="10030" max="10064" width="2.875" style="15" customWidth="1"/>
    <col min="10065" max="10246" width="9" style="15"/>
    <col min="10247" max="10285" width="3" style="15" customWidth="1"/>
    <col min="10286" max="10320" width="2.875" style="15" customWidth="1"/>
    <col min="10321" max="10502" width="9" style="15"/>
    <col min="10503" max="10541" width="3" style="15" customWidth="1"/>
    <col min="10542" max="10576" width="2.875" style="15" customWidth="1"/>
    <col min="10577" max="10758" width="9" style="15"/>
    <col min="10759" max="10797" width="3" style="15" customWidth="1"/>
    <col min="10798" max="10832" width="2.875" style="15" customWidth="1"/>
    <col min="10833" max="11014" width="9" style="15"/>
    <col min="11015" max="11053" width="3" style="15" customWidth="1"/>
    <col min="11054" max="11088" width="2.875" style="15" customWidth="1"/>
    <col min="11089" max="11270" width="9" style="15"/>
    <col min="11271" max="11309" width="3" style="15" customWidth="1"/>
    <col min="11310" max="11344" width="2.875" style="15" customWidth="1"/>
    <col min="11345" max="11526" width="9" style="15"/>
    <col min="11527" max="11565" width="3" style="15" customWidth="1"/>
    <col min="11566" max="11600" width="2.875" style="15" customWidth="1"/>
    <col min="11601" max="11782" width="9" style="15"/>
    <col min="11783" max="11821" width="3" style="15" customWidth="1"/>
    <col min="11822" max="11856" width="2.875" style="15" customWidth="1"/>
    <col min="11857" max="12038" width="9" style="15"/>
    <col min="12039" max="12077" width="3" style="15" customWidth="1"/>
    <col min="12078" max="12112" width="2.875" style="15" customWidth="1"/>
    <col min="12113" max="12294" width="9" style="15"/>
    <col min="12295" max="12333" width="3" style="15" customWidth="1"/>
    <col min="12334" max="12368" width="2.875" style="15" customWidth="1"/>
    <col min="12369" max="12550" width="9" style="15"/>
    <col min="12551" max="12589" width="3" style="15" customWidth="1"/>
    <col min="12590" max="12624" width="2.875" style="15" customWidth="1"/>
    <col min="12625" max="12806" width="9" style="15"/>
    <col min="12807" max="12845" width="3" style="15" customWidth="1"/>
    <col min="12846" max="12880" width="2.875" style="15" customWidth="1"/>
    <col min="12881" max="13062" width="9" style="15"/>
    <col min="13063" max="13101" width="3" style="15" customWidth="1"/>
    <col min="13102" max="13136" width="2.875" style="15" customWidth="1"/>
    <col min="13137" max="13318" width="9" style="15"/>
    <col min="13319" max="13357" width="3" style="15" customWidth="1"/>
    <col min="13358" max="13392" width="2.875" style="15" customWidth="1"/>
    <col min="13393" max="13574" width="9" style="15"/>
    <col min="13575" max="13613" width="3" style="15" customWidth="1"/>
    <col min="13614" max="13648" width="2.875" style="15" customWidth="1"/>
    <col min="13649" max="13830" width="9" style="15"/>
    <col min="13831" max="13869" width="3" style="15" customWidth="1"/>
    <col min="13870" max="13904" width="2.875" style="15" customWidth="1"/>
    <col min="13905" max="14086" width="9" style="15"/>
    <col min="14087" max="14125" width="3" style="15" customWidth="1"/>
    <col min="14126" max="14160" width="2.875" style="15" customWidth="1"/>
    <col min="14161" max="14342" width="9" style="15"/>
    <col min="14343" max="14381" width="3" style="15" customWidth="1"/>
    <col min="14382" max="14416" width="2.875" style="15" customWidth="1"/>
    <col min="14417" max="14598" width="9" style="15"/>
    <col min="14599" max="14637" width="3" style="15" customWidth="1"/>
    <col min="14638" max="14672" width="2.875" style="15" customWidth="1"/>
    <col min="14673" max="14854" width="9" style="15"/>
    <col min="14855" max="14893" width="3" style="15" customWidth="1"/>
    <col min="14894" max="14928" width="2.875" style="15" customWidth="1"/>
    <col min="14929" max="15110" width="9" style="15"/>
    <col min="15111" max="15149" width="3" style="15" customWidth="1"/>
    <col min="15150" max="15184" width="2.875" style="15" customWidth="1"/>
    <col min="15185" max="15366" width="9" style="15"/>
    <col min="15367" max="15405" width="3" style="15" customWidth="1"/>
    <col min="15406" max="15440" width="2.875" style="15" customWidth="1"/>
    <col min="15441" max="15622" width="9" style="15"/>
    <col min="15623" max="15661" width="3" style="15" customWidth="1"/>
    <col min="15662" max="15696" width="2.875" style="15" customWidth="1"/>
    <col min="15697" max="15878" width="9" style="15"/>
    <col min="15879" max="15917" width="3" style="15" customWidth="1"/>
    <col min="15918" max="15952" width="2.875" style="15" customWidth="1"/>
    <col min="15953" max="16134" width="9" style="15"/>
    <col min="16135" max="16173" width="3" style="15" customWidth="1"/>
    <col min="16174" max="16208" width="2.875" style="15" customWidth="1"/>
    <col min="16209" max="16384" width="9" style="15"/>
  </cols>
  <sheetData>
    <row r="1" spans="1:54" ht="24.95" customHeight="1">
      <c r="A1" s="1657" t="s">
        <v>208</v>
      </c>
      <c r="B1" s="1657"/>
      <c r="C1" s="1657"/>
      <c r="D1" s="1657"/>
      <c r="E1" s="1657"/>
      <c r="F1" s="1657"/>
      <c r="G1" s="1657"/>
      <c r="H1" s="1657"/>
      <c r="I1" s="1657"/>
      <c r="J1" s="1657"/>
      <c r="K1" s="1657"/>
      <c r="L1" s="1657"/>
      <c r="M1" s="1657"/>
      <c r="N1" s="1657"/>
      <c r="O1" s="1657"/>
      <c r="P1" s="1657"/>
      <c r="Q1" s="1657"/>
      <c r="R1" s="1657"/>
      <c r="S1" s="1657"/>
      <c r="T1" s="1657"/>
      <c r="U1" s="1657"/>
      <c r="V1" s="1657"/>
      <c r="W1" s="1657"/>
      <c r="X1" s="1657"/>
      <c r="Y1" s="1657"/>
      <c r="Z1" s="1657"/>
      <c r="AA1" s="1657"/>
      <c r="AB1" s="1657"/>
      <c r="AC1" s="1657"/>
      <c r="AD1" s="1657"/>
      <c r="AE1" s="1657"/>
      <c r="AF1" s="1657"/>
      <c r="AG1" s="1657"/>
      <c r="AH1" s="1657"/>
      <c r="AI1" s="1657"/>
      <c r="AJ1" s="1657"/>
      <c r="AK1" s="1657"/>
      <c r="AL1" s="1657"/>
      <c r="AM1" s="1657"/>
      <c r="AN1" s="1657"/>
      <c r="AO1" s="1657"/>
      <c r="AP1" s="1657"/>
      <c r="AQ1" s="1657"/>
      <c r="AR1" s="1657"/>
      <c r="AS1" s="29"/>
    </row>
    <row r="2" spans="1:54" ht="21.75" customHeight="1" thickBot="1">
      <c r="A2" s="1658"/>
      <c r="B2" s="1658"/>
      <c r="C2" s="1658"/>
      <c r="D2" s="1658"/>
      <c r="E2" s="1658"/>
      <c r="F2" s="1658"/>
      <c r="G2" s="1658"/>
      <c r="H2" s="1658"/>
      <c r="I2" s="1658"/>
      <c r="J2" s="1658"/>
      <c r="K2" s="1658"/>
      <c r="L2" s="1658"/>
      <c r="M2" s="1658"/>
      <c r="N2" s="1658"/>
      <c r="O2" s="1658"/>
      <c r="P2" s="1658"/>
      <c r="Q2" s="1658"/>
      <c r="R2" s="1658"/>
      <c r="S2" s="1658"/>
      <c r="T2" s="1658"/>
      <c r="U2" s="1658"/>
      <c r="V2" s="1658"/>
      <c r="W2" s="1658"/>
      <c r="X2" s="1658"/>
      <c r="Y2" s="1658"/>
      <c r="Z2" s="1658"/>
      <c r="AA2" s="1658"/>
      <c r="AB2" s="1658"/>
      <c r="AC2" s="1658"/>
      <c r="AD2" s="1658"/>
      <c r="AE2" s="1658"/>
      <c r="AF2" s="1658"/>
      <c r="AG2" s="1658"/>
      <c r="AH2" s="1658"/>
      <c r="AI2" s="1658"/>
      <c r="AJ2" s="1658"/>
      <c r="AK2" s="1658"/>
      <c r="AL2" s="1658"/>
      <c r="AM2" s="1658"/>
      <c r="AN2" s="1658"/>
      <c r="AO2" s="1658"/>
      <c r="AP2" s="1658"/>
      <c r="AQ2" s="1658"/>
      <c r="AR2" s="1658"/>
    </row>
    <row r="3" spans="1:54" s="16" customFormat="1" ht="31.5" customHeight="1" thickBot="1">
      <c r="A3" s="1659" t="s">
        <v>185</v>
      </c>
      <c r="B3" s="1660"/>
      <c r="C3" s="1660"/>
      <c r="D3" s="1660"/>
      <c r="E3" s="1661"/>
      <c r="F3" s="1669">
        <f>①【2ヵ月前】利用申込書!D6</f>
        <v>0</v>
      </c>
      <c r="G3" s="1670"/>
      <c r="H3" s="1670"/>
      <c r="I3" s="1670"/>
      <c r="J3" s="1670"/>
      <c r="K3" s="1670"/>
      <c r="L3" s="1670"/>
      <c r="M3" s="1670"/>
      <c r="N3" s="1670"/>
      <c r="O3" s="1670"/>
      <c r="P3" s="1670"/>
      <c r="Q3" s="1670"/>
      <c r="R3" s="1670"/>
      <c r="S3" s="1670"/>
      <c r="T3" s="1670"/>
      <c r="U3" s="1670"/>
      <c r="V3" s="1670"/>
      <c r="W3" s="1670"/>
      <c r="X3" s="1670"/>
      <c r="Y3" s="1670"/>
      <c r="Z3" s="1670"/>
      <c r="AA3" s="1670"/>
      <c r="AB3" s="1670"/>
      <c r="AC3" s="1670"/>
      <c r="AD3" s="1670"/>
      <c r="AE3" s="1670"/>
      <c r="AF3" s="1670"/>
      <c r="AG3" s="1670"/>
      <c r="AH3" s="1670"/>
      <c r="AI3" s="1670"/>
      <c r="AJ3" s="1670"/>
      <c r="AK3" s="1670"/>
      <c r="AL3" s="1670"/>
      <c r="AM3" s="1670"/>
      <c r="AN3" s="1670"/>
      <c r="AO3" s="1670"/>
      <c r="AP3" s="1670"/>
      <c r="AQ3" s="1670"/>
      <c r="AR3" s="1671"/>
      <c r="AU3" s="1674" t="s">
        <v>664</v>
      </c>
      <c r="AV3" s="1675"/>
      <c r="AW3" s="1675"/>
      <c r="AX3" s="1675"/>
      <c r="AY3" s="1676"/>
    </row>
    <row r="4" spans="1:54" s="16" customFormat="1" ht="31.5" customHeight="1" thickBot="1">
      <c r="A4" s="1662" t="s">
        <v>186</v>
      </c>
      <c r="B4" s="1663"/>
      <c r="C4" s="1663"/>
      <c r="D4" s="1663"/>
      <c r="E4" s="1664"/>
      <c r="F4" s="1668">
        <f>①【2ヵ月前】利用申込書!G12</f>
        <v>0</v>
      </c>
      <c r="G4" s="1646"/>
      <c r="H4" s="1646"/>
      <c r="I4" s="252" t="s">
        <v>179</v>
      </c>
      <c r="J4" s="1646">
        <f>①【2ヵ月前】利用申込書!K12</f>
        <v>0</v>
      </c>
      <c r="K4" s="1646"/>
      <c r="L4" s="252" t="s">
        <v>180</v>
      </c>
      <c r="M4" s="1646">
        <f>①【2ヵ月前】利用申込書!N12</f>
        <v>0</v>
      </c>
      <c r="N4" s="1646"/>
      <c r="O4" s="252" t="s">
        <v>181</v>
      </c>
      <c r="P4" s="252"/>
      <c r="Q4" s="252"/>
      <c r="R4" s="252"/>
      <c r="S4" s="252" t="s">
        <v>182</v>
      </c>
      <c r="T4" s="1646" t="str">
        <f>①【2ヵ月前】利用申込書!R12</f>
        <v/>
      </c>
      <c r="U4" s="1646"/>
      <c r="V4" s="252" t="s">
        <v>183</v>
      </c>
      <c r="W4" s="1672" t="s">
        <v>184</v>
      </c>
      <c r="X4" s="1672"/>
      <c r="Y4" s="1646">
        <f>①【2ヵ月前】利用申込書!G13</f>
        <v>0</v>
      </c>
      <c r="Z4" s="1646"/>
      <c r="AA4" s="1646"/>
      <c r="AB4" s="252" t="s">
        <v>179</v>
      </c>
      <c r="AC4" s="1646">
        <f>①【2ヵ月前】利用申込書!K13</f>
        <v>0</v>
      </c>
      <c r="AD4" s="1646"/>
      <c r="AE4" s="252" t="s">
        <v>180</v>
      </c>
      <c r="AF4" s="1646">
        <f>①【2ヵ月前】利用申込書!N13</f>
        <v>0</v>
      </c>
      <c r="AG4" s="1646"/>
      <c r="AH4" s="252" t="s">
        <v>181</v>
      </c>
      <c r="AI4" s="252" t="s">
        <v>182</v>
      </c>
      <c r="AJ4" s="1646" t="str">
        <f>①【2ヵ月前】利用申込書!R13</f>
        <v/>
      </c>
      <c r="AK4" s="1646"/>
      <c r="AL4" s="252" t="s">
        <v>183</v>
      </c>
      <c r="AM4" s="253"/>
      <c r="AN4" s="253"/>
      <c r="AO4" s="253"/>
      <c r="AP4" s="254"/>
      <c r="AQ4" s="255"/>
      <c r="AR4" s="256"/>
      <c r="AU4" s="334"/>
      <c r="AV4" s="334"/>
      <c r="AW4" s="334"/>
      <c r="AX4" s="334"/>
      <c r="AY4" s="334"/>
    </row>
    <row r="5" spans="1:54" s="16" customFormat="1" ht="31.5" customHeight="1" thickBot="1">
      <c r="A5" s="1662" t="s">
        <v>187</v>
      </c>
      <c r="B5" s="1663"/>
      <c r="C5" s="1663"/>
      <c r="D5" s="1663"/>
      <c r="E5" s="1664"/>
      <c r="F5" s="1176">
        <f>①【2ヵ月前】利用申込書!D25</f>
        <v>0</v>
      </c>
      <c r="G5" s="1175"/>
      <c r="H5" s="1175"/>
      <c r="I5" s="1175"/>
      <c r="J5" s="1175"/>
      <c r="K5" s="1175"/>
      <c r="L5" s="1175"/>
      <c r="M5" s="1175"/>
      <c r="N5" s="1175"/>
      <c r="O5" s="1175"/>
      <c r="P5" s="1175"/>
      <c r="Q5" s="1175"/>
      <c r="R5" s="1175"/>
      <c r="S5" s="1175"/>
      <c r="T5" s="1647"/>
      <c r="U5" s="1677" t="s">
        <v>360</v>
      </c>
      <c r="V5" s="1678"/>
      <c r="W5" s="1678"/>
      <c r="X5" s="1678"/>
      <c r="Y5" s="1678"/>
      <c r="Z5" s="1678"/>
      <c r="AA5" s="1678"/>
      <c r="AB5" s="1678"/>
      <c r="AC5" s="1678"/>
      <c r="AD5" s="1679"/>
      <c r="AE5" s="1211"/>
      <c r="AF5" s="1211"/>
      <c r="AG5" s="1211"/>
      <c r="AH5" s="1211"/>
      <c r="AI5" s="1211"/>
      <c r="AJ5" s="1211"/>
      <c r="AK5" s="1211"/>
      <c r="AL5" s="1211"/>
      <c r="AM5" s="1211"/>
      <c r="AN5" s="1211"/>
      <c r="AO5" s="1211"/>
      <c r="AP5" s="1211"/>
      <c r="AQ5" s="1211"/>
      <c r="AR5" s="1147"/>
      <c r="AU5" s="1674" t="s">
        <v>666</v>
      </c>
      <c r="AV5" s="1675"/>
      <c r="AW5" s="1675"/>
      <c r="AX5" s="1675"/>
      <c r="AY5" s="1676"/>
    </row>
    <row r="6" spans="1:54" s="16" customFormat="1" ht="31.5" customHeight="1" thickBot="1">
      <c r="A6" s="1665" t="s">
        <v>188</v>
      </c>
      <c r="B6" s="1666"/>
      <c r="C6" s="1666"/>
      <c r="D6" s="1666"/>
      <c r="E6" s="1667"/>
      <c r="F6" s="1648" t="s">
        <v>203</v>
      </c>
      <c r="G6" s="1649"/>
      <c r="H6" s="1649"/>
      <c r="I6" s="1649"/>
      <c r="J6" s="1649">
        <f>COUNTIF($K$10:$M$34,"男")+COUNTIF($AH$10:$AJ$34,"男")</f>
        <v>0</v>
      </c>
      <c r="K6" s="1649"/>
      <c r="L6" s="1649"/>
      <c r="M6" s="1649"/>
      <c r="N6" s="1649"/>
      <c r="O6" s="1649" t="s">
        <v>204</v>
      </c>
      <c r="P6" s="1649"/>
      <c r="Q6" s="1681"/>
      <c r="R6" s="1649" t="s">
        <v>205</v>
      </c>
      <c r="S6" s="1649"/>
      <c r="T6" s="1649"/>
      <c r="U6" s="1649"/>
      <c r="V6" s="1649">
        <f>COUNTIF($K$10:$M$34,"女")+COUNTIF($AH$10:$AJ$34,"女")</f>
        <v>0</v>
      </c>
      <c r="W6" s="1649"/>
      <c r="X6" s="1649"/>
      <c r="Y6" s="1649"/>
      <c r="Z6" s="1649"/>
      <c r="AA6" s="1649" t="s">
        <v>204</v>
      </c>
      <c r="AB6" s="1649"/>
      <c r="AC6" s="1649"/>
      <c r="AD6" s="1681"/>
      <c r="AE6" s="1649" t="s">
        <v>206</v>
      </c>
      <c r="AF6" s="1649"/>
      <c r="AG6" s="1649"/>
      <c r="AH6" s="1649"/>
      <c r="AI6" s="1649">
        <f>J6+V6</f>
        <v>0</v>
      </c>
      <c r="AJ6" s="1649"/>
      <c r="AK6" s="1649"/>
      <c r="AL6" s="1649"/>
      <c r="AM6" s="1649"/>
      <c r="AN6" s="1649"/>
      <c r="AO6" s="1649"/>
      <c r="AP6" s="1649"/>
      <c r="AQ6" s="1649" t="s">
        <v>204</v>
      </c>
      <c r="AR6" s="1673"/>
    </row>
    <row r="7" spans="1:54" ht="13.5" customHeight="1" thickBot="1">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4"/>
    </row>
    <row r="8" spans="1:54" s="25" customFormat="1">
      <c r="A8" s="1644" t="s">
        <v>207</v>
      </c>
      <c r="B8" s="1692" t="s">
        <v>189</v>
      </c>
      <c r="C8" s="1686"/>
      <c r="D8" s="1686"/>
      <c r="E8" s="1686"/>
      <c r="F8" s="1686"/>
      <c r="G8" s="1686"/>
      <c r="H8" s="1686"/>
      <c r="I8" s="1686"/>
      <c r="J8" s="1693"/>
      <c r="K8" s="1692" t="s">
        <v>190</v>
      </c>
      <c r="L8" s="1686"/>
      <c r="M8" s="1693"/>
      <c r="N8" s="1696" t="s">
        <v>191</v>
      </c>
      <c r="O8" s="1697"/>
      <c r="P8" s="1698"/>
      <c r="Q8" s="1685" t="s">
        <v>209</v>
      </c>
      <c r="R8" s="1686"/>
      <c r="S8" s="1686"/>
      <c r="T8" s="1686"/>
      <c r="U8" s="1687"/>
      <c r="V8" s="258"/>
      <c r="W8" s="120"/>
      <c r="X8" s="1644" t="s">
        <v>207</v>
      </c>
      <c r="Y8" s="1692" t="s">
        <v>189</v>
      </c>
      <c r="Z8" s="1686"/>
      <c r="AA8" s="1686"/>
      <c r="AB8" s="1686"/>
      <c r="AC8" s="1686"/>
      <c r="AD8" s="1686"/>
      <c r="AE8" s="1686"/>
      <c r="AF8" s="1686"/>
      <c r="AG8" s="1693"/>
      <c r="AH8" s="1692" t="s">
        <v>190</v>
      </c>
      <c r="AI8" s="1686"/>
      <c r="AJ8" s="1693"/>
      <c r="AK8" s="1696" t="s">
        <v>191</v>
      </c>
      <c r="AL8" s="1697"/>
      <c r="AM8" s="1698"/>
      <c r="AN8" s="1685" t="s">
        <v>209</v>
      </c>
      <c r="AO8" s="1686"/>
      <c r="AP8" s="1686"/>
      <c r="AQ8" s="1686"/>
      <c r="AR8" s="1687"/>
      <c r="BB8" s="25" t="s">
        <v>737</v>
      </c>
    </row>
    <row r="9" spans="1:54" s="25" customFormat="1" ht="14.25" thickBot="1">
      <c r="A9" s="1645"/>
      <c r="B9" s="1694"/>
      <c r="C9" s="1689"/>
      <c r="D9" s="1689"/>
      <c r="E9" s="1689"/>
      <c r="F9" s="1689"/>
      <c r="G9" s="1689"/>
      <c r="H9" s="1689"/>
      <c r="I9" s="1689"/>
      <c r="J9" s="1695"/>
      <c r="K9" s="1694"/>
      <c r="L9" s="1689"/>
      <c r="M9" s="1695"/>
      <c r="N9" s="1699" t="s">
        <v>192</v>
      </c>
      <c r="O9" s="1700"/>
      <c r="P9" s="1701"/>
      <c r="Q9" s="1688"/>
      <c r="R9" s="1689"/>
      <c r="S9" s="1689"/>
      <c r="T9" s="1689"/>
      <c r="U9" s="1690"/>
      <c r="V9" s="258"/>
      <c r="W9" s="259"/>
      <c r="X9" s="1645"/>
      <c r="Y9" s="1694"/>
      <c r="Z9" s="1689"/>
      <c r="AA9" s="1689"/>
      <c r="AB9" s="1689"/>
      <c r="AC9" s="1689"/>
      <c r="AD9" s="1689"/>
      <c r="AE9" s="1689"/>
      <c r="AF9" s="1689"/>
      <c r="AG9" s="1695"/>
      <c r="AH9" s="1694"/>
      <c r="AI9" s="1689"/>
      <c r="AJ9" s="1695"/>
      <c r="AK9" s="1699" t="s">
        <v>192</v>
      </c>
      <c r="AL9" s="1700"/>
      <c r="AM9" s="1701"/>
      <c r="AN9" s="1688"/>
      <c r="AO9" s="1689"/>
      <c r="AP9" s="1689"/>
      <c r="AQ9" s="1689"/>
      <c r="AR9" s="1690"/>
      <c r="BB9" s="25" t="s">
        <v>738</v>
      </c>
    </row>
    <row r="10" spans="1:54" s="16" customFormat="1" ht="26.1" customHeight="1" thickTop="1">
      <c r="A10" s="260">
        <v>1</v>
      </c>
      <c r="B10" s="1707"/>
      <c r="C10" s="1683"/>
      <c r="D10" s="1683"/>
      <c r="E10" s="1683"/>
      <c r="F10" s="1683"/>
      <c r="G10" s="1683"/>
      <c r="H10" s="1683"/>
      <c r="I10" s="1683"/>
      <c r="J10" s="1702"/>
      <c r="K10" s="1682" t="s">
        <v>136</v>
      </c>
      <c r="L10" s="1683"/>
      <c r="M10" s="1702"/>
      <c r="N10" s="1682"/>
      <c r="O10" s="1683"/>
      <c r="P10" s="1684"/>
      <c r="Q10" s="1654"/>
      <c r="R10" s="1655"/>
      <c r="S10" s="1655"/>
      <c r="T10" s="1655"/>
      <c r="U10" s="1656"/>
      <c r="V10" s="261"/>
      <c r="W10" s="259"/>
      <c r="X10" s="260">
        <v>26</v>
      </c>
      <c r="Y10" s="1707"/>
      <c r="Z10" s="1683"/>
      <c r="AA10" s="1683"/>
      <c r="AB10" s="1683"/>
      <c r="AC10" s="1683"/>
      <c r="AD10" s="1683"/>
      <c r="AE10" s="1683"/>
      <c r="AF10" s="1683"/>
      <c r="AG10" s="1702"/>
      <c r="AH10" s="1682" t="s">
        <v>136</v>
      </c>
      <c r="AI10" s="1683"/>
      <c r="AJ10" s="1702"/>
      <c r="AK10" s="1682"/>
      <c r="AL10" s="1683"/>
      <c r="AM10" s="1684"/>
      <c r="AN10" s="1654"/>
      <c r="AO10" s="1655"/>
      <c r="AP10" s="1655"/>
      <c r="AQ10" s="1655"/>
      <c r="AR10" s="1656"/>
      <c r="BB10" s="16" t="s">
        <v>739</v>
      </c>
    </row>
    <row r="11" spans="1:54" s="16" customFormat="1" ht="26.1" customHeight="1">
      <c r="A11" s="262">
        <v>2</v>
      </c>
      <c r="B11" s="1641"/>
      <c r="C11" s="1642"/>
      <c r="D11" s="1642"/>
      <c r="E11" s="1642"/>
      <c r="F11" s="1642"/>
      <c r="G11" s="1642"/>
      <c r="H11" s="1642"/>
      <c r="I11" s="1642"/>
      <c r="J11" s="1643"/>
      <c r="K11" s="1650" t="s">
        <v>136</v>
      </c>
      <c r="L11" s="1642"/>
      <c r="M11" s="1643"/>
      <c r="N11" s="1650"/>
      <c r="O11" s="1642"/>
      <c r="P11" s="1680"/>
      <c r="Q11" s="1703"/>
      <c r="R11" s="1704"/>
      <c r="S11" s="1704"/>
      <c r="T11" s="1704"/>
      <c r="U11" s="1705"/>
      <c r="V11" s="261"/>
      <c r="W11" s="259"/>
      <c r="X11" s="263">
        <v>27</v>
      </c>
      <c r="Y11" s="1641"/>
      <c r="Z11" s="1642"/>
      <c r="AA11" s="1642"/>
      <c r="AB11" s="1642"/>
      <c r="AC11" s="1642"/>
      <c r="AD11" s="1642"/>
      <c r="AE11" s="1642"/>
      <c r="AF11" s="1642"/>
      <c r="AG11" s="1643"/>
      <c r="AH11" s="1650" t="s">
        <v>136</v>
      </c>
      <c r="AI11" s="1642"/>
      <c r="AJ11" s="1643"/>
      <c r="AK11" s="1650"/>
      <c r="AL11" s="1642"/>
      <c r="AM11" s="1680"/>
      <c r="AN11" s="1703"/>
      <c r="AO11" s="1704"/>
      <c r="AP11" s="1704"/>
      <c r="AQ11" s="1704"/>
      <c r="AR11" s="1705"/>
      <c r="BB11" s="16" t="s">
        <v>740</v>
      </c>
    </row>
    <row r="12" spans="1:54" s="16" customFormat="1" ht="26.1" customHeight="1">
      <c r="A12" s="262">
        <v>3</v>
      </c>
      <c r="B12" s="1641"/>
      <c r="C12" s="1642"/>
      <c r="D12" s="1642"/>
      <c r="E12" s="1642"/>
      <c r="F12" s="1642"/>
      <c r="G12" s="1642"/>
      <c r="H12" s="1642"/>
      <c r="I12" s="1642"/>
      <c r="J12" s="1643"/>
      <c r="K12" s="1650" t="s">
        <v>136</v>
      </c>
      <c r="L12" s="1642"/>
      <c r="M12" s="1643"/>
      <c r="N12" s="1650"/>
      <c r="O12" s="1642"/>
      <c r="P12" s="1680"/>
      <c r="Q12" s="1635"/>
      <c r="R12" s="1636"/>
      <c r="S12" s="1636"/>
      <c r="T12" s="1636"/>
      <c r="U12" s="1637"/>
      <c r="V12" s="261"/>
      <c r="W12" s="259"/>
      <c r="X12" s="263">
        <v>28</v>
      </c>
      <c r="Y12" s="1641"/>
      <c r="Z12" s="1642"/>
      <c r="AA12" s="1642"/>
      <c r="AB12" s="1642"/>
      <c r="AC12" s="1642"/>
      <c r="AD12" s="1642"/>
      <c r="AE12" s="1642"/>
      <c r="AF12" s="1642"/>
      <c r="AG12" s="1643"/>
      <c r="AH12" s="1650" t="s">
        <v>136</v>
      </c>
      <c r="AI12" s="1642"/>
      <c r="AJ12" s="1643"/>
      <c r="AK12" s="1650"/>
      <c r="AL12" s="1642"/>
      <c r="AM12" s="1680"/>
      <c r="AN12" s="1635"/>
      <c r="AO12" s="1636"/>
      <c r="AP12" s="1636"/>
      <c r="AQ12" s="1636"/>
      <c r="AR12" s="1637"/>
      <c r="BB12" s="16" t="s">
        <v>741</v>
      </c>
    </row>
    <row r="13" spans="1:54" s="16" customFormat="1" ht="26.1" customHeight="1">
      <c r="A13" s="262">
        <v>4</v>
      </c>
      <c r="B13" s="1641"/>
      <c r="C13" s="1642"/>
      <c r="D13" s="1642"/>
      <c r="E13" s="1642"/>
      <c r="F13" s="1642"/>
      <c r="G13" s="1642"/>
      <c r="H13" s="1642"/>
      <c r="I13" s="1642"/>
      <c r="J13" s="1643"/>
      <c r="K13" s="1650" t="s">
        <v>136</v>
      </c>
      <c r="L13" s="1642"/>
      <c r="M13" s="1643"/>
      <c r="N13" s="1650"/>
      <c r="O13" s="1642"/>
      <c r="P13" s="1680"/>
      <c r="Q13" s="1635"/>
      <c r="R13" s="1636"/>
      <c r="S13" s="1636"/>
      <c r="T13" s="1636"/>
      <c r="U13" s="1637"/>
      <c r="V13" s="261"/>
      <c r="W13" s="259"/>
      <c r="X13" s="263">
        <v>29</v>
      </c>
      <c r="Y13" s="1641"/>
      <c r="Z13" s="1642"/>
      <c r="AA13" s="1642"/>
      <c r="AB13" s="1642"/>
      <c r="AC13" s="1642"/>
      <c r="AD13" s="1642"/>
      <c r="AE13" s="1642"/>
      <c r="AF13" s="1642"/>
      <c r="AG13" s="1643"/>
      <c r="AH13" s="1650" t="s">
        <v>136</v>
      </c>
      <c r="AI13" s="1642"/>
      <c r="AJ13" s="1643"/>
      <c r="AK13" s="1650"/>
      <c r="AL13" s="1642"/>
      <c r="AM13" s="1680"/>
      <c r="AN13" s="1635"/>
      <c r="AO13" s="1636"/>
      <c r="AP13" s="1636"/>
      <c r="AQ13" s="1636"/>
      <c r="AR13" s="1637"/>
      <c r="BB13" s="16" t="s">
        <v>742</v>
      </c>
    </row>
    <row r="14" spans="1:54" s="16" customFormat="1" ht="26.1" customHeight="1">
      <c r="A14" s="262">
        <v>5</v>
      </c>
      <c r="B14" s="1641"/>
      <c r="C14" s="1642"/>
      <c r="D14" s="1642"/>
      <c r="E14" s="1642"/>
      <c r="F14" s="1642"/>
      <c r="G14" s="1642"/>
      <c r="H14" s="1642"/>
      <c r="I14" s="1642"/>
      <c r="J14" s="1643"/>
      <c r="K14" s="1650" t="s">
        <v>136</v>
      </c>
      <c r="L14" s="1642"/>
      <c r="M14" s="1643"/>
      <c r="N14" s="1650"/>
      <c r="O14" s="1642"/>
      <c r="P14" s="1680"/>
      <c r="Q14" s="1635"/>
      <c r="R14" s="1636"/>
      <c r="S14" s="1636"/>
      <c r="T14" s="1636"/>
      <c r="U14" s="1637"/>
      <c r="V14" s="261"/>
      <c r="W14" s="259"/>
      <c r="X14" s="263">
        <v>30</v>
      </c>
      <c r="Y14" s="1641"/>
      <c r="Z14" s="1642"/>
      <c r="AA14" s="1642"/>
      <c r="AB14" s="1642"/>
      <c r="AC14" s="1642"/>
      <c r="AD14" s="1642"/>
      <c r="AE14" s="1642"/>
      <c r="AF14" s="1642"/>
      <c r="AG14" s="1643"/>
      <c r="AH14" s="1650" t="s">
        <v>136</v>
      </c>
      <c r="AI14" s="1642"/>
      <c r="AJ14" s="1643"/>
      <c r="AK14" s="1650"/>
      <c r="AL14" s="1642"/>
      <c r="AM14" s="1680"/>
      <c r="AN14" s="1635"/>
      <c r="AO14" s="1636"/>
      <c r="AP14" s="1636"/>
      <c r="AQ14" s="1636"/>
      <c r="AR14" s="1637"/>
      <c r="BB14" s="16" t="s">
        <v>743</v>
      </c>
    </row>
    <row r="15" spans="1:54" s="16" customFormat="1" ht="26.1" customHeight="1">
      <c r="A15" s="262">
        <v>6</v>
      </c>
      <c r="B15" s="1641"/>
      <c r="C15" s="1642"/>
      <c r="D15" s="1642"/>
      <c r="E15" s="1642"/>
      <c r="F15" s="1642"/>
      <c r="G15" s="1642"/>
      <c r="H15" s="1642"/>
      <c r="I15" s="1642"/>
      <c r="J15" s="1643"/>
      <c r="K15" s="1650" t="s">
        <v>136</v>
      </c>
      <c r="L15" s="1642"/>
      <c r="M15" s="1643"/>
      <c r="N15" s="1650"/>
      <c r="O15" s="1642"/>
      <c r="P15" s="1680"/>
      <c r="Q15" s="1635"/>
      <c r="R15" s="1636"/>
      <c r="S15" s="1636"/>
      <c r="T15" s="1636"/>
      <c r="U15" s="1637"/>
      <c r="V15" s="261"/>
      <c r="W15" s="259"/>
      <c r="X15" s="263">
        <v>31</v>
      </c>
      <c r="Y15" s="1641"/>
      <c r="Z15" s="1642"/>
      <c r="AA15" s="1642"/>
      <c r="AB15" s="1642"/>
      <c r="AC15" s="1642"/>
      <c r="AD15" s="1642"/>
      <c r="AE15" s="1642"/>
      <c r="AF15" s="1642"/>
      <c r="AG15" s="1643"/>
      <c r="AH15" s="1650" t="s">
        <v>136</v>
      </c>
      <c r="AI15" s="1642"/>
      <c r="AJ15" s="1643"/>
      <c r="AK15" s="1650"/>
      <c r="AL15" s="1642"/>
      <c r="AM15" s="1680"/>
      <c r="AN15" s="1635"/>
      <c r="AO15" s="1636"/>
      <c r="AP15" s="1636"/>
      <c r="AQ15" s="1636"/>
      <c r="AR15" s="1637"/>
      <c r="BB15" s="16" t="s">
        <v>744</v>
      </c>
    </row>
    <row r="16" spans="1:54" s="16" customFormat="1" ht="26.1" customHeight="1">
      <c r="A16" s="262">
        <v>7</v>
      </c>
      <c r="B16" s="1641"/>
      <c r="C16" s="1642"/>
      <c r="D16" s="1642"/>
      <c r="E16" s="1642"/>
      <c r="F16" s="1642"/>
      <c r="G16" s="1642"/>
      <c r="H16" s="1642"/>
      <c r="I16" s="1642"/>
      <c r="J16" s="1643"/>
      <c r="K16" s="1650" t="s">
        <v>136</v>
      </c>
      <c r="L16" s="1642"/>
      <c r="M16" s="1643"/>
      <c r="N16" s="1650"/>
      <c r="O16" s="1642"/>
      <c r="P16" s="1680"/>
      <c r="Q16" s="1635"/>
      <c r="R16" s="1636"/>
      <c r="S16" s="1636"/>
      <c r="T16" s="1636"/>
      <c r="U16" s="1637"/>
      <c r="V16" s="261"/>
      <c r="W16" s="259"/>
      <c r="X16" s="263">
        <v>32</v>
      </c>
      <c r="Y16" s="1641"/>
      <c r="Z16" s="1642"/>
      <c r="AA16" s="1642"/>
      <c r="AB16" s="1642"/>
      <c r="AC16" s="1642"/>
      <c r="AD16" s="1642"/>
      <c r="AE16" s="1642"/>
      <c r="AF16" s="1642"/>
      <c r="AG16" s="1643"/>
      <c r="AH16" s="1650" t="s">
        <v>136</v>
      </c>
      <c r="AI16" s="1642"/>
      <c r="AJ16" s="1643"/>
      <c r="AK16" s="1650"/>
      <c r="AL16" s="1642"/>
      <c r="AM16" s="1680"/>
      <c r="AN16" s="1635"/>
      <c r="AO16" s="1636"/>
      <c r="AP16" s="1636"/>
      <c r="AQ16" s="1636"/>
      <c r="AR16" s="1637"/>
      <c r="BB16" s="16" t="s">
        <v>745</v>
      </c>
    </row>
    <row r="17" spans="1:54" s="16" customFormat="1" ht="26.1" customHeight="1">
      <c r="A17" s="262">
        <v>8</v>
      </c>
      <c r="B17" s="1641"/>
      <c r="C17" s="1642"/>
      <c r="D17" s="1642"/>
      <c r="E17" s="1642"/>
      <c r="F17" s="1642"/>
      <c r="G17" s="1642"/>
      <c r="H17" s="1642"/>
      <c r="I17" s="1642"/>
      <c r="J17" s="1643"/>
      <c r="K17" s="1650" t="s">
        <v>136</v>
      </c>
      <c r="L17" s="1642"/>
      <c r="M17" s="1643"/>
      <c r="N17" s="1650"/>
      <c r="O17" s="1642"/>
      <c r="P17" s="1680"/>
      <c r="Q17" s="1635"/>
      <c r="R17" s="1636"/>
      <c r="S17" s="1636"/>
      <c r="T17" s="1636"/>
      <c r="U17" s="1637"/>
      <c r="V17" s="261"/>
      <c r="W17" s="259"/>
      <c r="X17" s="263">
        <v>33</v>
      </c>
      <c r="Y17" s="1641"/>
      <c r="Z17" s="1642"/>
      <c r="AA17" s="1642"/>
      <c r="AB17" s="1642"/>
      <c r="AC17" s="1642"/>
      <c r="AD17" s="1642"/>
      <c r="AE17" s="1642"/>
      <c r="AF17" s="1642"/>
      <c r="AG17" s="1643"/>
      <c r="AH17" s="1650" t="s">
        <v>136</v>
      </c>
      <c r="AI17" s="1642"/>
      <c r="AJ17" s="1643"/>
      <c r="AK17" s="1650"/>
      <c r="AL17" s="1642"/>
      <c r="AM17" s="1680"/>
      <c r="AN17" s="1635"/>
      <c r="AO17" s="1636"/>
      <c r="AP17" s="1636"/>
      <c r="AQ17" s="1636"/>
      <c r="AR17" s="1637"/>
      <c r="BB17" s="16" t="s">
        <v>746</v>
      </c>
    </row>
    <row r="18" spans="1:54" s="16" customFormat="1" ht="26.1" customHeight="1">
      <c r="A18" s="262">
        <v>9</v>
      </c>
      <c r="B18" s="1641"/>
      <c r="C18" s="1642"/>
      <c r="D18" s="1642"/>
      <c r="E18" s="1642"/>
      <c r="F18" s="1642"/>
      <c r="G18" s="1642"/>
      <c r="H18" s="1642"/>
      <c r="I18" s="1642"/>
      <c r="J18" s="1643"/>
      <c r="K18" s="1650" t="s">
        <v>136</v>
      </c>
      <c r="L18" s="1642"/>
      <c r="M18" s="1643"/>
      <c r="N18" s="1650"/>
      <c r="O18" s="1642"/>
      <c r="P18" s="1680"/>
      <c r="Q18" s="1635"/>
      <c r="R18" s="1636"/>
      <c r="S18" s="1636"/>
      <c r="T18" s="1636"/>
      <c r="U18" s="1637"/>
      <c r="V18" s="261"/>
      <c r="W18" s="259"/>
      <c r="X18" s="263">
        <v>34</v>
      </c>
      <c r="Y18" s="1641"/>
      <c r="Z18" s="1642"/>
      <c r="AA18" s="1642"/>
      <c r="AB18" s="1642"/>
      <c r="AC18" s="1642"/>
      <c r="AD18" s="1642"/>
      <c r="AE18" s="1642"/>
      <c r="AF18" s="1642"/>
      <c r="AG18" s="1643"/>
      <c r="AH18" s="1650" t="s">
        <v>136</v>
      </c>
      <c r="AI18" s="1642"/>
      <c r="AJ18" s="1643"/>
      <c r="AK18" s="1650"/>
      <c r="AL18" s="1642"/>
      <c r="AM18" s="1680"/>
      <c r="AN18" s="1635"/>
      <c r="AO18" s="1636"/>
      <c r="AP18" s="1636"/>
      <c r="AQ18" s="1636"/>
      <c r="AR18" s="1637"/>
      <c r="BB18" s="16" t="s">
        <v>747</v>
      </c>
    </row>
    <row r="19" spans="1:54" s="16" customFormat="1" ht="26.1" customHeight="1">
      <c r="A19" s="262">
        <v>10</v>
      </c>
      <c r="B19" s="1641"/>
      <c r="C19" s="1642"/>
      <c r="D19" s="1642"/>
      <c r="E19" s="1642"/>
      <c r="F19" s="1642"/>
      <c r="G19" s="1642"/>
      <c r="H19" s="1642"/>
      <c r="I19" s="1642"/>
      <c r="J19" s="1643"/>
      <c r="K19" s="1650" t="s">
        <v>136</v>
      </c>
      <c r="L19" s="1642"/>
      <c r="M19" s="1643"/>
      <c r="N19" s="1650"/>
      <c r="O19" s="1642"/>
      <c r="P19" s="1680"/>
      <c r="Q19" s="1635"/>
      <c r="R19" s="1636"/>
      <c r="S19" s="1636"/>
      <c r="T19" s="1636"/>
      <c r="U19" s="1637"/>
      <c r="V19" s="261"/>
      <c r="W19" s="259"/>
      <c r="X19" s="263">
        <v>35</v>
      </c>
      <c r="Y19" s="1641"/>
      <c r="Z19" s="1642"/>
      <c r="AA19" s="1642"/>
      <c r="AB19" s="1642"/>
      <c r="AC19" s="1642"/>
      <c r="AD19" s="1642"/>
      <c r="AE19" s="1642"/>
      <c r="AF19" s="1642"/>
      <c r="AG19" s="1643"/>
      <c r="AH19" s="1650" t="s">
        <v>136</v>
      </c>
      <c r="AI19" s="1642"/>
      <c r="AJ19" s="1643"/>
      <c r="AK19" s="1650"/>
      <c r="AL19" s="1642"/>
      <c r="AM19" s="1680"/>
      <c r="AN19" s="1635"/>
      <c r="AO19" s="1636"/>
      <c r="AP19" s="1636"/>
      <c r="AQ19" s="1636"/>
      <c r="AR19" s="1637"/>
      <c r="BB19" s="16" t="s">
        <v>748</v>
      </c>
    </row>
    <row r="20" spans="1:54" s="16" customFormat="1" ht="26.1" customHeight="1">
      <c r="A20" s="262">
        <v>11</v>
      </c>
      <c r="B20" s="1641"/>
      <c r="C20" s="1642"/>
      <c r="D20" s="1642"/>
      <c r="E20" s="1642"/>
      <c r="F20" s="1642"/>
      <c r="G20" s="1642"/>
      <c r="H20" s="1642"/>
      <c r="I20" s="1642"/>
      <c r="J20" s="1643"/>
      <c r="K20" s="1650" t="s">
        <v>136</v>
      </c>
      <c r="L20" s="1642"/>
      <c r="M20" s="1643"/>
      <c r="N20" s="1650"/>
      <c r="O20" s="1642"/>
      <c r="P20" s="1680"/>
      <c r="Q20" s="1635"/>
      <c r="R20" s="1636"/>
      <c r="S20" s="1636"/>
      <c r="T20" s="1636"/>
      <c r="U20" s="1637"/>
      <c r="V20" s="261"/>
      <c r="W20" s="259"/>
      <c r="X20" s="263">
        <v>36</v>
      </c>
      <c r="Y20" s="1641"/>
      <c r="Z20" s="1642"/>
      <c r="AA20" s="1642"/>
      <c r="AB20" s="1642"/>
      <c r="AC20" s="1642"/>
      <c r="AD20" s="1642"/>
      <c r="AE20" s="1642"/>
      <c r="AF20" s="1642"/>
      <c r="AG20" s="1643"/>
      <c r="AH20" s="1650" t="s">
        <v>136</v>
      </c>
      <c r="AI20" s="1642"/>
      <c r="AJ20" s="1643"/>
      <c r="AK20" s="1650"/>
      <c r="AL20" s="1642"/>
      <c r="AM20" s="1680"/>
      <c r="AN20" s="1635"/>
      <c r="AO20" s="1636"/>
      <c r="AP20" s="1636"/>
      <c r="AQ20" s="1636"/>
      <c r="AR20" s="1637"/>
      <c r="BB20" s="16" t="s">
        <v>749</v>
      </c>
    </row>
    <row r="21" spans="1:54" s="16" customFormat="1" ht="26.1" customHeight="1">
      <c r="A21" s="262">
        <v>12</v>
      </c>
      <c r="B21" s="1641"/>
      <c r="C21" s="1642"/>
      <c r="D21" s="1642"/>
      <c r="E21" s="1642"/>
      <c r="F21" s="1642"/>
      <c r="G21" s="1642"/>
      <c r="H21" s="1642"/>
      <c r="I21" s="1642"/>
      <c r="J21" s="1643"/>
      <c r="K21" s="1650" t="s">
        <v>136</v>
      </c>
      <c r="L21" s="1642"/>
      <c r="M21" s="1643"/>
      <c r="N21" s="1650"/>
      <c r="O21" s="1642"/>
      <c r="P21" s="1680"/>
      <c r="Q21" s="1635"/>
      <c r="R21" s="1636"/>
      <c r="S21" s="1636"/>
      <c r="T21" s="1636"/>
      <c r="U21" s="1637"/>
      <c r="V21" s="261"/>
      <c r="W21" s="259"/>
      <c r="X21" s="263">
        <v>37</v>
      </c>
      <c r="Y21" s="1641"/>
      <c r="Z21" s="1642"/>
      <c r="AA21" s="1642"/>
      <c r="AB21" s="1642"/>
      <c r="AC21" s="1642"/>
      <c r="AD21" s="1642"/>
      <c r="AE21" s="1642"/>
      <c r="AF21" s="1642"/>
      <c r="AG21" s="1643"/>
      <c r="AH21" s="1650" t="s">
        <v>136</v>
      </c>
      <c r="AI21" s="1642"/>
      <c r="AJ21" s="1643"/>
      <c r="AK21" s="1650"/>
      <c r="AL21" s="1642"/>
      <c r="AM21" s="1680"/>
      <c r="AN21" s="1635"/>
      <c r="AO21" s="1636"/>
      <c r="AP21" s="1636"/>
      <c r="AQ21" s="1636"/>
      <c r="AR21" s="1637"/>
      <c r="BB21" s="16" t="s">
        <v>750</v>
      </c>
    </row>
    <row r="22" spans="1:54" s="16" customFormat="1" ht="26.1" customHeight="1">
      <c r="A22" s="262">
        <v>13</v>
      </c>
      <c r="B22" s="1641"/>
      <c r="C22" s="1642"/>
      <c r="D22" s="1642"/>
      <c r="E22" s="1642"/>
      <c r="F22" s="1642"/>
      <c r="G22" s="1642"/>
      <c r="H22" s="1642"/>
      <c r="I22" s="1642"/>
      <c r="J22" s="1643"/>
      <c r="K22" s="1650" t="s">
        <v>136</v>
      </c>
      <c r="L22" s="1642"/>
      <c r="M22" s="1643"/>
      <c r="N22" s="1650"/>
      <c r="O22" s="1642"/>
      <c r="P22" s="1680"/>
      <c r="Q22" s="1635"/>
      <c r="R22" s="1636"/>
      <c r="S22" s="1636"/>
      <c r="T22" s="1636"/>
      <c r="U22" s="1637"/>
      <c r="V22" s="261"/>
      <c r="W22" s="259"/>
      <c r="X22" s="263">
        <v>38</v>
      </c>
      <c r="Y22" s="1641"/>
      <c r="Z22" s="1642"/>
      <c r="AA22" s="1642"/>
      <c r="AB22" s="1642"/>
      <c r="AC22" s="1642"/>
      <c r="AD22" s="1642"/>
      <c r="AE22" s="1642"/>
      <c r="AF22" s="1642"/>
      <c r="AG22" s="1643"/>
      <c r="AH22" s="1650" t="s">
        <v>136</v>
      </c>
      <c r="AI22" s="1642"/>
      <c r="AJ22" s="1643"/>
      <c r="AK22" s="1650"/>
      <c r="AL22" s="1642"/>
      <c r="AM22" s="1680"/>
      <c r="AN22" s="1635"/>
      <c r="AO22" s="1636"/>
      <c r="AP22" s="1636"/>
      <c r="AQ22" s="1636"/>
      <c r="AR22" s="1637"/>
      <c r="BB22" s="16" t="s">
        <v>751</v>
      </c>
    </row>
    <row r="23" spans="1:54" s="16" customFormat="1" ht="26.1" customHeight="1">
      <c r="A23" s="262">
        <v>14</v>
      </c>
      <c r="B23" s="1641"/>
      <c r="C23" s="1642"/>
      <c r="D23" s="1642"/>
      <c r="E23" s="1642"/>
      <c r="F23" s="1642"/>
      <c r="G23" s="1642"/>
      <c r="H23" s="1642"/>
      <c r="I23" s="1642"/>
      <c r="J23" s="1643"/>
      <c r="K23" s="1650" t="s">
        <v>136</v>
      </c>
      <c r="L23" s="1642"/>
      <c r="M23" s="1643"/>
      <c r="N23" s="1650"/>
      <c r="O23" s="1642"/>
      <c r="P23" s="1680"/>
      <c r="Q23" s="1635"/>
      <c r="R23" s="1636"/>
      <c r="S23" s="1636"/>
      <c r="T23" s="1636"/>
      <c r="U23" s="1637"/>
      <c r="V23" s="261"/>
      <c r="W23" s="259"/>
      <c r="X23" s="263">
        <v>39</v>
      </c>
      <c r="Y23" s="1641"/>
      <c r="Z23" s="1642"/>
      <c r="AA23" s="1642"/>
      <c r="AB23" s="1642"/>
      <c r="AC23" s="1642"/>
      <c r="AD23" s="1642"/>
      <c r="AE23" s="1642"/>
      <c r="AF23" s="1642"/>
      <c r="AG23" s="1643"/>
      <c r="AH23" s="1650" t="s">
        <v>136</v>
      </c>
      <c r="AI23" s="1642"/>
      <c r="AJ23" s="1643"/>
      <c r="AK23" s="1650"/>
      <c r="AL23" s="1642"/>
      <c r="AM23" s="1680"/>
      <c r="AN23" s="1635"/>
      <c r="AO23" s="1636"/>
      <c r="AP23" s="1636"/>
      <c r="AQ23" s="1636"/>
      <c r="AR23" s="1637"/>
      <c r="BB23" s="16" t="s">
        <v>752</v>
      </c>
    </row>
    <row r="24" spans="1:54" s="16" customFormat="1" ht="26.1" customHeight="1">
      <c r="A24" s="262">
        <v>15</v>
      </c>
      <c r="B24" s="1641"/>
      <c r="C24" s="1642"/>
      <c r="D24" s="1642"/>
      <c r="E24" s="1642"/>
      <c r="F24" s="1642"/>
      <c r="G24" s="1642"/>
      <c r="H24" s="1642"/>
      <c r="I24" s="1642"/>
      <c r="J24" s="1643"/>
      <c r="K24" s="1650" t="s">
        <v>136</v>
      </c>
      <c r="L24" s="1642"/>
      <c r="M24" s="1643"/>
      <c r="N24" s="1650"/>
      <c r="O24" s="1642"/>
      <c r="P24" s="1680"/>
      <c r="Q24" s="1635"/>
      <c r="R24" s="1636"/>
      <c r="S24" s="1636"/>
      <c r="T24" s="1636"/>
      <c r="U24" s="1637"/>
      <c r="V24" s="261"/>
      <c r="W24" s="259"/>
      <c r="X24" s="263">
        <v>40</v>
      </c>
      <c r="Y24" s="1641"/>
      <c r="Z24" s="1642"/>
      <c r="AA24" s="1642"/>
      <c r="AB24" s="1642"/>
      <c r="AC24" s="1642"/>
      <c r="AD24" s="1642"/>
      <c r="AE24" s="1642"/>
      <c r="AF24" s="1642"/>
      <c r="AG24" s="1643"/>
      <c r="AH24" s="1650" t="s">
        <v>136</v>
      </c>
      <c r="AI24" s="1642"/>
      <c r="AJ24" s="1643"/>
      <c r="AK24" s="1650"/>
      <c r="AL24" s="1642"/>
      <c r="AM24" s="1680"/>
      <c r="AN24" s="1635"/>
      <c r="AO24" s="1636"/>
      <c r="AP24" s="1636"/>
      <c r="AQ24" s="1636"/>
      <c r="AR24" s="1637"/>
    </row>
    <row r="25" spans="1:54" s="16" customFormat="1" ht="26.1" customHeight="1">
      <c r="A25" s="262">
        <v>16</v>
      </c>
      <c r="B25" s="1641"/>
      <c r="C25" s="1642"/>
      <c r="D25" s="1642"/>
      <c r="E25" s="1642"/>
      <c r="F25" s="1642"/>
      <c r="G25" s="1642"/>
      <c r="H25" s="1642"/>
      <c r="I25" s="1642"/>
      <c r="J25" s="1643"/>
      <c r="K25" s="1650" t="s">
        <v>136</v>
      </c>
      <c r="L25" s="1642"/>
      <c r="M25" s="1643"/>
      <c r="N25" s="1650"/>
      <c r="O25" s="1642"/>
      <c r="P25" s="1680"/>
      <c r="Q25" s="1635"/>
      <c r="R25" s="1636"/>
      <c r="S25" s="1636"/>
      <c r="T25" s="1636"/>
      <c r="U25" s="1637"/>
      <c r="V25" s="261"/>
      <c r="W25" s="259"/>
      <c r="X25" s="263">
        <v>41</v>
      </c>
      <c r="Y25" s="1641"/>
      <c r="Z25" s="1642"/>
      <c r="AA25" s="1642"/>
      <c r="AB25" s="1642"/>
      <c r="AC25" s="1642"/>
      <c r="AD25" s="1642"/>
      <c r="AE25" s="1642"/>
      <c r="AF25" s="1642"/>
      <c r="AG25" s="1643"/>
      <c r="AH25" s="1650" t="s">
        <v>136</v>
      </c>
      <c r="AI25" s="1642"/>
      <c r="AJ25" s="1643"/>
      <c r="AK25" s="1650"/>
      <c r="AL25" s="1642"/>
      <c r="AM25" s="1680"/>
      <c r="AN25" s="1635"/>
      <c r="AO25" s="1636"/>
      <c r="AP25" s="1636"/>
      <c r="AQ25" s="1636"/>
      <c r="AR25" s="1637"/>
    </row>
    <row r="26" spans="1:54" s="16" customFormat="1" ht="26.1" customHeight="1">
      <c r="A26" s="262">
        <v>17</v>
      </c>
      <c r="B26" s="1641"/>
      <c r="C26" s="1642"/>
      <c r="D26" s="1642"/>
      <c r="E26" s="1642"/>
      <c r="F26" s="1642"/>
      <c r="G26" s="1642"/>
      <c r="H26" s="1642"/>
      <c r="I26" s="1642"/>
      <c r="J26" s="1643"/>
      <c r="K26" s="1650" t="s">
        <v>136</v>
      </c>
      <c r="L26" s="1642"/>
      <c r="M26" s="1643"/>
      <c r="N26" s="1650"/>
      <c r="O26" s="1642"/>
      <c r="P26" s="1680"/>
      <c r="Q26" s="1635"/>
      <c r="R26" s="1636"/>
      <c r="S26" s="1636"/>
      <c r="T26" s="1636"/>
      <c r="U26" s="1637"/>
      <c r="V26" s="261"/>
      <c r="W26" s="259"/>
      <c r="X26" s="263">
        <v>42</v>
      </c>
      <c r="Y26" s="1641"/>
      <c r="Z26" s="1642"/>
      <c r="AA26" s="1642"/>
      <c r="AB26" s="1642"/>
      <c r="AC26" s="1642"/>
      <c r="AD26" s="1642"/>
      <c r="AE26" s="1642"/>
      <c r="AF26" s="1642"/>
      <c r="AG26" s="1643"/>
      <c r="AH26" s="1650" t="s">
        <v>136</v>
      </c>
      <c r="AI26" s="1642"/>
      <c r="AJ26" s="1643"/>
      <c r="AK26" s="1650"/>
      <c r="AL26" s="1642"/>
      <c r="AM26" s="1680"/>
      <c r="AN26" s="1635"/>
      <c r="AO26" s="1636"/>
      <c r="AP26" s="1636"/>
      <c r="AQ26" s="1636"/>
      <c r="AR26" s="1637"/>
    </row>
    <row r="27" spans="1:54" s="16" customFormat="1" ht="26.1" customHeight="1">
      <c r="A27" s="262">
        <v>18</v>
      </c>
      <c r="B27" s="1641"/>
      <c r="C27" s="1642"/>
      <c r="D27" s="1642"/>
      <c r="E27" s="1642"/>
      <c r="F27" s="1642"/>
      <c r="G27" s="1642"/>
      <c r="H27" s="1642"/>
      <c r="I27" s="1642"/>
      <c r="J27" s="1643"/>
      <c r="K27" s="1650" t="s">
        <v>136</v>
      </c>
      <c r="L27" s="1642"/>
      <c r="M27" s="1643"/>
      <c r="N27" s="1650"/>
      <c r="O27" s="1642"/>
      <c r="P27" s="1680"/>
      <c r="Q27" s="1635"/>
      <c r="R27" s="1636"/>
      <c r="S27" s="1636"/>
      <c r="T27" s="1636"/>
      <c r="U27" s="1637"/>
      <c r="V27" s="261"/>
      <c r="W27" s="259"/>
      <c r="X27" s="263">
        <v>43</v>
      </c>
      <c r="Y27" s="1641"/>
      <c r="Z27" s="1642"/>
      <c r="AA27" s="1642"/>
      <c r="AB27" s="1642"/>
      <c r="AC27" s="1642"/>
      <c r="AD27" s="1642"/>
      <c r="AE27" s="1642"/>
      <c r="AF27" s="1642"/>
      <c r="AG27" s="1643"/>
      <c r="AH27" s="1650" t="s">
        <v>136</v>
      </c>
      <c r="AI27" s="1642"/>
      <c r="AJ27" s="1643"/>
      <c r="AK27" s="1650"/>
      <c r="AL27" s="1642"/>
      <c r="AM27" s="1680"/>
      <c r="AN27" s="1635"/>
      <c r="AO27" s="1636"/>
      <c r="AP27" s="1636"/>
      <c r="AQ27" s="1636"/>
      <c r="AR27" s="1637"/>
    </row>
    <row r="28" spans="1:54" s="16" customFormat="1" ht="26.1" customHeight="1">
      <c r="A28" s="262">
        <v>19</v>
      </c>
      <c r="B28" s="1641"/>
      <c r="C28" s="1642"/>
      <c r="D28" s="1642"/>
      <c r="E28" s="1642"/>
      <c r="F28" s="1642"/>
      <c r="G28" s="1642"/>
      <c r="H28" s="1642"/>
      <c r="I28" s="1642"/>
      <c r="J28" s="1643"/>
      <c r="K28" s="1650" t="s">
        <v>136</v>
      </c>
      <c r="L28" s="1642"/>
      <c r="M28" s="1643"/>
      <c r="N28" s="1650"/>
      <c r="O28" s="1642"/>
      <c r="P28" s="1680"/>
      <c r="Q28" s="1635"/>
      <c r="R28" s="1636"/>
      <c r="S28" s="1636"/>
      <c r="T28" s="1636"/>
      <c r="U28" s="1637"/>
      <c r="V28" s="261"/>
      <c r="W28" s="259"/>
      <c r="X28" s="263">
        <v>44</v>
      </c>
      <c r="Y28" s="1641"/>
      <c r="Z28" s="1642"/>
      <c r="AA28" s="1642"/>
      <c r="AB28" s="1642"/>
      <c r="AC28" s="1642"/>
      <c r="AD28" s="1642"/>
      <c r="AE28" s="1642"/>
      <c r="AF28" s="1642"/>
      <c r="AG28" s="1643"/>
      <c r="AH28" s="1650" t="s">
        <v>136</v>
      </c>
      <c r="AI28" s="1642"/>
      <c r="AJ28" s="1643"/>
      <c r="AK28" s="1650"/>
      <c r="AL28" s="1642"/>
      <c r="AM28" s="1680"/>
      <c r="AN28" s="1635"/>
      <c r="AO28" s="1636"/>
      <c r="AP28" s="1636"/>
      <c r="AQ28" s="1636"/>
      <c r="AR28" s="1637"/>
    </row>
    <row r="29" spans="1:54" s="16" customFormat="1" ht="26.1" customHeight="1">
      <c r="A29" s="262">
        <v>20</v>
      </c>
      <c r="B29" s="1641"/>
      <c r="C29" s="1642"/>
      <c r="D29" s="1642"/>
      <c r="E29" s="1642"/>
      <c r="F29" s="1642"/>
      <c r="G29" s="1642"/>
      <c r="H29" s="1642"/>
      <c r="I29" s="1642"/>
      <c r="J29" s="1643"/>
      <c r="K29" s="1650" t="s">
        <v>136</v>
      </c>
      <c r="L29" s="1642"/>
      <c r="M29" s="1643"/>
      <c r="N29" s="1650"/>
      <c r="O29" s="1642"/>
      <c r="P29" s="1680"/>
      <c r="Q29" s="1635"/>
      <c r="R29" s="1636"/>
      <c r="S29" s="1636"/>
      <c r="T29" s="1636"/>
      <c r="U29" s="1637"/>
      <c r="V29" s="261"/>
      <c r="W29" s="259"/>
      <c r="X29" s="263">
        <v>45</v>
      </c>
      <c r="Y29" s="1641"/>
      <c r="Z29" s="1642"/>
      <c r="AA29" s="1642"/>
      <c r="AB29" s="1642"/>
      <c r="AC29" s="1642"/>
      <c r="AD29" s="1642"/>
      <c r="AE29" s="1642"/>
      <c r="AF29" s="1642"/>
      <c r="AG29" s="1643"/>
      <c r="AH29" s="1650" t="s">
        <v>136</v>
      </c>
      <c r="AI29" s="1642"/>
      <c r="AJ29" s="1643"/>
      <c r="AK29" s="1650"/>
      <c r="AL29" s="1642"/>
      <c r="AM29" s="1680"/>
      <c r="AN29" s="1635"/>
      <c r="AO29" s="1636"/>
      <c r="AP29" s="1636"/>
      <c r="AQ29" s="1636"/>
      <c r="AR29" s="1637"/>
    </row>
    <row r="30" spans="1:54" s="16" customFormat="1" ht="26.1" customHeight="1">
      <c r="A30" s="262">
        <v>21</v>
      </c>
      <c r="B30" s="1641"/>
      <c r="C30" s="1642"/>
      <c r="D30" s="1642"/>
      <c r="E30" s="1642"/>
      <c r="F30" s="1642"/>
      <c r="G30" s="1642"/>
      <c r="H30" s="1642"/>
      <c r="I30" s="1642"/>
      <c r="J30" s="1643"/>
      <c r="K30" s="1650" t="s">
        <v>136</v>
      </c>
      <c r="L30" s="1642"/>
      <c r="M30" s="1643"/>
      <c r="N30" s="1650"/>
      <c r="O30" s="1642"/>
      <c r="P30" s="1680"/>
      <c r="Q30" s="1635"/>
      <c r="R30" s="1636"/>
      <c r="S30" s="1636"/>
      <c r="T30" s="1636"/>
      <c r="U30" s="1637"/>
      <c r="V30" s="261"/>
      <c r="W30" s="259"/>
      <c r="X30" s="263">
        <v>46</v>
      </c>
      <c r="Y30" s="1641"/>
      <c r="Z30" s="1642"/>
      <c r="AA30" s="1642"/>
      <c r="AB30" s="1642"/>
      <c r="AC30" s="1642"/>
      <c r="AD30" s="1642"/>
      <c r="AE30" s="1642"/>
      <c r="AF30" s="1642"/>
      <c r="AG30" s="1643"/>
      <c r="AH30" s="1650" t="s">
        <v>136</v>
      </c>
      <c r="AI30" s="1642"/>
      <c r="AJ30" s="1643"/>
      <c r="AK30" s="1650"/>
      <c r="AL30" s="1642"/>
      <c r="AM30" s="1680"/>
      <c r="AN30" s="1635"/>
      <c r="AO30" s="1636"/>
      <c r="AP30" s="1636"/>
      <c r="AQ30" s="1636"/>
      <c r="AR30" s="1637"/>
    </row>
    <row r="31" spans="1:54" s="16" customFormat="1" ht="26.1" customHeight="1">
      <c r="A31" s="262">
        <v>22</v>
      </c>
      <c r="B31" s="1641"/>
      <c r="C31" s="1642"/>
      <c r="D31" s="1642"/>
      <c r="E31" s="1642"/>
      <c r="F31" s="1642"/>
      <c r="G31" s="1642"/>
      <c r="H31" s="1642"/>
      <c r="I31" s="1642"/>
      <c r="J31" s="1643"/>
      <c r="K31" s="1650" t="s">
        <v>136</v>
      </c>
      <c r="L31" s="1642"/>
      <c r="M31" s="1643"/>
      <c r="N31" s="1650"/>
      <c r="O31" s="1642"/>
      <c r="P31" s="1680"/>
      <c r="Q31" s="1635"/>
      <c r="R31" s="1636"/>
      <c r="S31" s="1636"/>
      <c r="T31" s="1636"/>
      <c r="U31" s="1637"/>
      <c r="V31" s="261"/>
      <c r="W31" s="259"/>
      <c r="X31" s="263">
        <v>47</v>
      </c>
      <c r="Y31" s="1641"/>
      <c r="Z31" s="1642"/>
      <c r="AA31" s="1642"/>
      <c r="AB31" s="1642"/>
      <c r="AC31" s="1642"/>
      <c r="AD31" s="1642"/>
      <c r="AE31" s="1642"/>
      <c r="AF31" s="1642"/>
      <c r="AG31" s="1643"/>
      <c r="AH31" s="1650" t="s">
        <v>136</v>
      </c>
      <c r="AI31" s="1642"/>
      <c r="AJ31" s="1643"/>
      <c r="AK31" s="1650"/>
      <c r="AL31" s="1642"/>
      <c r="AM31" s="1680"/>
      <c r="AN31" s="1635"/>
      <c r="AO31" s="1636"/>
      <c r="AP31" s="1636"/>
      <c r="AQ31" s="1636"/>
      <c r="AR31" s="1637"/>
    </row>
    <row r="32" spans="1:54" s="16" customFormat="1" ht="26.1" customHeight="1">
      <c r="A32" s="262">
        <v>23</v>
      </c>
      <c r="B32" s="1641"/>
      <c r="C32" s="1642"/>
      <c r="D32" s="1642"/>
      <c r="E32" s="1642"/>
      <c r="F32" s="1642"/>
      <c r="G32" s="1642"/>
      <c r="H32" s="1642"/>
      <c r="I32" s="1642"/>
      <c r="J32" s="1643"/>
      <c r="K32" s="1650" t="s">
        <v>136</v>
      </c>
      <c r="L32" s="1642"/>
      <c r="M32" s="1643"/>
      <c r="N32" s="1650"/>
      <c r="O32" s="1642"/>
      <c r="P32" s="1680"/>
      <c r="Q32" s="1635"/>
      <c r="R32" s="1636"/>
      <c r="S32" s="1636"/>
      <c r="T32" s="1636"/>
      <c r="U32" s="1637"/>
      <c r="V32" s="261"/>
      <c r="W32" s="259"/>
      <c r="X32" s="263">
        <v>48</v>
      </c>
      <c r="Y32" s="1641"/>
      <c r="Z32" s="1642"/>
      <c r="AA32" s="1642"/>
      <c r="AB32" s="1642"/>
      <c r="AC32" s="1642"/>
      <c r="AD32" s="1642"/>
      <c r="AE32" s="1642"/>
      <c r="AF32" s="1642"/>
      <c r="AG32" s="1643"/>
      <c r="AH32" s="1650" t="s">
        <v>136</v>
      </c>
      <c r="AI32" s="1642"/>
      <c r="AJ32" s="1643"/>
      <c r="AK32" s="1650"/>
      <c r="AL32" s="1642"/>
      <c r="AM32" s="1680"/>
      <c r="AN32" s="1635"/>
      <c r="AO32" s="1636"/>
      <c r="AP32" s="1636"/>
      <c r="AQ32" s="1636"/>
      <c r="AR32" s="1637"/>
    </row>
    <row r="33" spans="1:47" s="16" customFormat="1" ht="26.1" customHeight="1">
      <c r="A33" s="262">
        <v>24</v>
      </c>
      <c r="B33" s="1641"/>
      <c r="C33" s="1642"/>
      <c r="D33" s="1642"/>
      <c r="E33" s="1642"/>
      <c r="F33" s="1642"/>
      <c r="G33" s="1642"/>
      <c r="H33" s="1642"/>
      <c r="I33" s="1642"/>
      <c r="J33" s="1643"/>
      <c r="K33" s="1650" t="s">
        <v>136</v>
      </c>
      <c r="L33" s="1642"/>
      <c r="M33" s="1643"/>
      <c r="N33" s="1650"/>
      <c r="O33" s="1642"/>
      <c r="P33" s="1680"/>
      <c r="Q33" s="1635"/>
      <c r="R33" s="1636"/>
      <c r="S33" s="1636"/>
      <c r="T33" s="1636"/>
      <c r="U33" s="1637"/>
      <c r="V33" s="261"/>
      <c r="W33" s="259"/>
      <c r="X33" s="263">
        <v>49</v>
      </c>
      <c r="Y33" s="1641"/>
      <c r="Z33" s="1642"/>
      <c r="AA33" s="1642"/>
      <c r="AB33" s="1642"/>
      <c r="AC33" s="1642"/>
      <c r="AD33" s="1642"/>
      <c r="AE33" s="1642"/>
      <c r="AF33" s="1642"/>
      <c r="AG33" s="1643"/>
      <c r="AH33" s="1650" t="s">
        <v>136</v>
      </c>
      <c r="AI33" s="1642"/>
      <c r="AJ33" s="1643"/>
      <c r="AK33" s="1650"/>
      <c r="AL33" s="1642"/>
      <c r="AM33" s="1680"/>
      <c r="AN33" s="1635"/>
      <c r="AO33" s="1636"/>
      <c r="AP33" s="1636"/>
      <c r="AQ33" s="1636"/>
      <c r="AR33" s="1637"/>
    </row>
    <row r="34" spans="1:47" s="16" customFormat="1" ht="26.1" customHeight="1" thickBot="1">
      <c r="A34" s="264">
        <v>25</v>
      </c>
      <c r="B34" s="1708"/>
      <c r="C34" s="1652"/>
      <c r="D34" s="1652"/>
      <c r="E34" s="1652"/>
      <c r="F34" s="1652"/>
      <c r="G34" s="1652"/>
      <c r="H34" s="1652"/>
      <c r="I34" s="1652"/>
      <c r="J34" s="1653"/>
      <c r="K34" s="1651" t="s">
        <v>136</v>
      </c>
      <c r="L34" s="1652"/>
      <c r="M34" s="1653"/>
      <c r="N34" s="1651"/>
      <c r="O34" s="1652"/>
      <c r="P34" s="1706"/>
      <c r="Q34" s="1638"/>
      <c r="R34" s="1639"/>
      <c r="S34" s="1638"/>
      <c r="T34" s="1639"/>
      <c r="U34" s="1640"/>
      <c r="V34" s="261"/>
      <c r="W34" s="259"/>
      <c r="X34" s="265">
        <v>50</v>
      </c>
      <c r="Y34" s="1708"/>
      <c r="Z34" s="1652"/>
      <c r="AA34" s="1652"/>
      <c r="AB34" s="1652"/>
      <c r="AC34" s="1652"/>
      <c r="AD34" s="1652"/>
      <c r="AE34" s="1652"/>
      <c r="AF34" s="1652"/>
      <c r="AG34" s="1653"/>
      <c r="AH34" s="1651" t="s">
        <v>136</v>
      </c>
      <c r="AI34" s="1652"/>
      <c r="AJ34" s="1653"/>
      <c r="AK34" s="1651"/>
      <c r="AL34" s="1652"/>
      <c r="AM34" s="1706"/>
      <c r="AN34" s="1638"/>
      <c r="AO34" s="1639"/>
      <c r="AP34" s="1638"/>
      <c r="AQ34" s="1639"/>
      <c r="AR34" s="1640"/>
    </row>
    <row r="35" spans="1:47" s="28" customFormat="1" ht="17.25">
      <c r="A35" s="1691" t="s">
        <v>736</v>
      </c>
      <c r="B35" s="1691"/>
      <c r="C35" s="1691"/>
      <c r="D35" s="1691"/>
      <c r="E35" s="1691"/>
      <c r="F35" s="1691"/>
      <c r="G35" s="1691"/>
      <c r="H35" s="1691"/>
      <c r="I35" s="1691"/>
      <c r="J35" s="1691"/>
      <c r="K35" s="1691"/>
      <c r="L35" s="1691"/>
      <c r="M35" s="1691"/>
      <c r="N35" s="1691"/>
      <c r="O35" s="1691"/>
      <c r="P35" s="1691"/>
      <c r="Q35" s="1691"/>
      <c r="R35" s="1691"/>
      <c r="S35" s="1691"/>
      <c r="T35" s="1691"/>
      <c r="U35" s="1691"/>
      <c r="V35" s="1691"/>
      <c r="W35" s="1691"/>
      <c r="X35" s="1691"/>
      <c r="Y35" s="1691"/>
      <c r="Z35" s="1691"/>
      <c r="AA35" s="1691"/>
      <c r="AB35" s="1691"/>
      <c r="AC35" s="1691"/>
      <c r="AD35" s="1691"/>
      <c r="AE35" s="1691"/>
      <c r="AF35" s="1691"/>
      <c r="AG35" s="1691"/>
      <c r="AH35" s="1691"/>
      <c r="AI35" s="1691"/>
      <c r="AJ35" s="1691"/>
      <c r="AK35" s="1691"/>
      <c r="AL35" s="1691"/>
      <c r="AM35" s="1691"/>
      <c r="AN35" s="1691"/>
      <c r="AO35" s="1691"/>
      <c r="AP35" s="1691"/>
      <c r="AQ35" s="1691"/>
      <c r="AR35" s="1691"/>
      <c r="AS35" s="26"/>
      <c r="AT35" s="27"/>
      <c r="AU35" s="27"/>
    </row>
    <row r="36" spans="1:47" ht="30" customHeight="1">
      <c r="D36" s="259"/>
    </row>
    <row r="37" spans="1:47" ht="24" customHeight="1"/>
    <row r="38" spans="1:47" ht="24" customHeight="1"/>
    <row r="39" spans="1:47" ht="24" customHeight="1"/>
    <row r="40" spans="1:47" ht="24" customHeight="1"/>
    <row r="41" spans="1:47" ht="24" customHeight="1"/>
    <row r="42" spans="1:47" ht="27" customHeight="1"/>
    <row r="43" spans="1:47" ht="27" customHeight="1"/>
    <row r="44" spans="1:47" ht="27" customHeight="1"/>
  </sheetData>
  <mergeCells count="242">
    <mergeCell ref="AH31:AJ31"/>
    <mergeCell ref="AK33:AM33"/>
    <mergeCell ref="AK34:AM34"/>
    <mergeCell ref="AN28:AR28"/>
    <mergeCell ref="AN29:AR29"/>
    <mergeCell ref="AN30:AR30"/>
    <mergeCell ref="AN31:AR31"/>
    <mergeCell ref="AN32:AR32"/>
    <mergeCell ref="AN33:AR33"/>
    <mergeCell ref="AN34:AR34"/>
    <mergeCell ref="AH33:AJ33"/>
    <mergeCell ref="AH34:AJ34"/>
    <mergeCell ref="AK20:AM20"/>
    <mergeCell ref="AK21:AM21"/>
    <mergeCell ref="AK22:AM22"/>
    <mergeCell ref="AK23:AM23"/>
    <mergeCell ref="AK24:AM24"/>
    <mergeCell ref="AK25:AM25"/>
    <mergeCell ref="AK26:AM26"/>
    <mergeCell ref="AH32:AJ32"/>
    <mergeCell ref="AK10:AM10"/>
    <mergeCell ref="AK11:AM11"/>
    <mergeCell ref="AK12:AM12"/>
    <mergeCell ref="AK13:AM13"/>
    <mergeCell ref="AK14:AM14"/>
    <mergeCell ref="AK15:AM15"/>
    <mergeCell ref="AK16:AM16"/>
    <mergeCell ref="AK17:AM17"/>
    <mergeCell ref="AK18:AM18"/>
    <mergeCell ref="AK27:AM27"/>
    <mergeCell ref="AK28:AM28"/>
    <mergeCell ref="AK29:AM29"/>
    <mergeCell ref="AK30:AM30"/>
    <mergeCell ref="AK31:AM31"/>
    <mergeCell ref="AK32:AM32"/>
    <mergeCell ref="AH30:AJ30"/>
    <mergeCell ref="AK8:AM8"/>
    <mergeCell ref="AK9:AM9"/>
    <mergeCell ref="AN8:AR9"/>
    <mergeCell ref="AN10:AR10"/>
    <mergeCell ref="AN11:AR11"/>
    <mergeCell ref="AN12:AR12"/>
    <mergeCell ref="AN13:AR13"/>
    <mergeCell ref="AN14:AR14"/>
    <mergeCell ref="AN15:AR15"/>
    <mergeCell ref="AN16:AR16"/>
    <mergeCell ref="AN17:AR17"/>
    <mergeCell ref="AN18:AR18"/>
    <mergeCell ref="AN19:AR19"/>
    <mergeCell ref="AN20:AR20"/>
    <mergeCell ref="AN21:AR21"/>
    <mergeCell ref="AN22:AR22"/>
    <mergeCell ref="AN23:AR23"/>
    <mergeCell ref="AN24:AR24"/>
    <mergeCell ref="AN25:AR25"/>
    <mergeCell ref="AN26:AR26"/>
    <mergeCell ref="AN27:AR27"/>
    <mergeCell ref="AK19:AM19"/>
    <mergeCell ref="Y29:AG29"/>
    <mergeCell ref="Y30:AG30"/>
    <mergeCell ref="Y34:AG34"/>
    <mergeCell ref="AH8:AJ9"/>
    <mergeCell ref="AH10:AJ10"/>
    <mergeCell ref="AH11:AJ11"/>
    <mergeCell ref="AH12:AJ12"/>
    <mergeCell ref="AH13:AJ13"/>
    <mergeCell ref="AH14:AJ14"/>
    <mergeCell ref="AH15:AJ15"/>
    <mergeCell ref="AH16:AJ16"/>
    <mergeCell ref="AH17:AJ17"/>
    <mergeCell ref="AH18:AJ18"/>
    <mergeCell ref="AH19:AJ19"/>
    <mergeCell ref="AH20:AJ20"/>
    <mergeCell ref="AH21:AJ21"/>
    <mergeCell ref="AH22:AJ22"/>
    <mergeCell ref="AH23:AJ23"/>
    <mergeCell ref="AH24:AJ24"/>
    <mergeCell ref="AH25:AJ25"/>
    <mergeCell ref="AH26:AJ26"/>
    <mergeCell ref="AH27:AJ27"/>
    <mergeCell ref="AH28:AJ28"/>
    <mergeCell ref="AH29:AJ29"/>
    <mergeCell ref="B30:J30"/>
    <mergeCell ref="B31:J31"/>
    <mergeCell ref="B33:J33"/>
    <mergeCell ref="B34:J34"/>
    <mergeCell ref="Y8:AG9"/>
    <mergeCell ref="Y10:AG10"/>
    <mergeCell ref="Y11:AG11"/>
    <mergeCell ref="Y12:AG12"/>
    <mergeCell ref="Y13:AG13"/>
    <mergeCell ref="Y14:AG14"/>
    <mergeCell ref="Y15:AG15"/>
    <mergeCell ref="Y16:AG16"/>
    <mergeCell ref="Y17:AG17"/>
    <mergeCell ref="Y18:AG18"/>
    <mergeCell ref="Y19:AG19"/>
    <mergeCell ref="Y20:AG20"/>
    <mergeCell ref="Y21:AG21"/>
    <mergeCell ref="Y22:AG22"/>
    <mergeCell ref="Y23:AG23"/>
    <mergeCell ref="Y24:AG24"/>
    <mergeCell ref="Y25:AG25"/>
    <mergeCell ref="Y26:AG26"/>
    <mergeCell ref="Y27:AG27"/>
    <mergeCell ref="Y28:AG28"/>
    <mergeCell ref="N31:P31"/>
    <mergeCell ref="N32:P32"/>
    <mergeCell ref="N33:P33"/>
    <mergeCell ref="N34:P34"/>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Q29:U29"/>
    <mergeCell ref="Q30:U30"/>
    <mergeCell ref="N24:P24"/>
    <mergeCell ref="N25:P25"/>
    <mergeCell ref="N26:P26"/>
    <mergeCell ref="N27:P27"/>
    <mergeCell ref="N28:P28"/>
    <mergeCell ref="N29:P29"/>
    <mergeCell ref="N30:P30"/>
    <mergeCell ref="Q20:U20"/>
    <mergeCell ref="Q21:U21"/>
    <mergeCell ref="Q22:U22"/>
    <mergeCell ref="Q23:U23"/>
    <mergeCell ref="Q24:U24"/>
    <mergeCell ref="Q25:U25"/>
    <mergeCell ref="Q26:U26"/>
    <mergeCell ref="Q27:U27"/>
    <mergeCell ref="Q28:U28"/>
    <mergeCell ref="Q11:U11"/>
    <mergeCell ref="Q12:U12"/>
    <mergeCell ref="Q13:U13"/>
    <mergeCell ref="Q14:U14"/>
    <mergeCell ref="Q15:U15"/>
    <mergeCell ref="Q16:U16"/>
    <mergeCell ref="Q17:U17"/>
    <mergeCell ref="Q18:U18"/>
    <mergeCell ref="Q19:U19"/>
    <mergeCell ref="A35:AR35"/>
    <mergeCell ref="K8:M9"/>
    <mergeCell ref="B8:J9"/>
    <mergeCell ref="N8:P8"/>
    <mergeCell ref="N9:P9"/>
    <mergeCell ref="K10:M10"/>
    <mergeCell ref="K11:M11"/>
    <mergeCell ref="K12:M12"/>
    <mergeCell ref="K13:M13"/>
    <mergeCell ref="K14:M14"/>
    <mergeCell ref="K15:M15"/>
    <mergeCell ref="K16:M16"/>
    <mergeCell ref="K17:M17"/>
    <mergeCell ref="K18:M18"/>
    <mergeCell ref="K19:M19"/>
    <mergeCell ref="K20:M20"/>
    <mergeCell ref="K21:M21"/>
    <mergeCell ref="K22:M22"/>
    <mergeCell ref="K23:M23"/>
    <mergeCell ref="K24:M24"/>
    <mergeCell ref="K25:M25"/>
    <mergeCell ref="K26:M26"/>
    <mergeCell ref="K27:M27"/>
    <mergeCell ref="K28:M28"/>
    <mergeCell ref="AU3:AY3"/>
    <mergeCell ref="U5:AD5"/>
    <mergeCell ref="AE5:AR5"/>
    <mergeCell ref="Y4:AA4"/>
    <mergeCell ref="Q31:U31"/>
    <mergeCell ref="Y31:AG31"/>
    <mergeCell ref="N22:P22"/>
    <mergeCell ref="N23:P23"/>
    <mergeCell ref="N20:P20"/>
    <mergeCell ref="N21:P21"/>
    <mergeCell ref="N18:P18"/>
    <mergeCell ref="N19:P19"/>
    <mergeCell ref="N17:P17"/>
    <mergeCell ref="O6:Q6"/>
    <mergeCell ref="AA6:AD6"/>
    <mergeCell ref="AU5:AY5"/>
    <mergeCell ref="N10:P10"/>
    <mergeCell ref="N11:P11"/>
    <mergeCell ref="N12:P12"/>
    <mergeCell ref="N13:P13"/>
    <mergeCell ref="N14:P14"/>
    <mergeCell ref="N15:P15"/>
    <mergeCell ref="N16:P16"/>
    <mergeCell ref="Q8:U9"/>
    <mergeCell ref="A1:AR2"/>
    <mergeCell ref="A3:E3"/>
    <mergeCell ref="A4:E4"/>
    <mergeCell ref="A5:E5"/>
    <mergeCell ref="A6:E6"/>
    <mergeCell ref="F4:H4"/>
    <mergeCell ref="J4:K4"/>
    <mergeCell ref="M4:N4"/>
    <mergeCell ref="F3:AR3"/>
    <mergeCell ref="T4:U4"/>
    <mergeCell ref="AC4:AD4"/>
    <mergeCell ref="W4:X4"/>
    <mergeCell ref="AQ6:AR6"/>
    <mergeCell ref="Q32:U32"/>
    <mergeCell ref="Q33:U33"/>
    <mergeCell ref="Q34:U34"/>
    <mergeCell ref="Y32:AG32"/>
    <mergeCell ref="Y33:AG33"/>
    <mergeCell ref="A8:A9"/>
    <mergeCell ref="X8:X9"/>
    <mergeCell ref="AF4:AG4"/>
    <mergeCell ref="AJ4:AK4"/>
    <mergeCell ref="F5:T5"/>
    <mergeCell ref="F6:I6"/>
    <mergeCell ref="J6:N6"/>
    <mergeCell ref="R6:U6"/>
    <mergeCell ref="AE6:AH6"/>
    <mergeCell ref="V6:Z6"/>
    <mergeCell ref="AI6:AP6"/>
    <mergeCell ref="K29:M29"/>
    <mergeCell ref="K30:M30"/>
    <mergeCell ref="K31:M31"/>
    <mergeCell ref="K32:M32"/>
    <mergeCell ref="B32:J32"/>
    <mergeCell ref="K33:M33"/>
    <mergeCell ref="K34:M34"/>
    <mergeCell ref="Q10:U10"/>
  </mergeCells>
  <phoneticPr fontId="3"/>
  <dataValidations count="2">
    <dataValidation imeMode="hiragana" allowBlank="1" showInputMessage="1" showErrorMessage="1" sqref="JH3:KN3 TD3:UJ3 ACZ3:AEF3 AMV3:AOB3 AWR3:AXX3 BGN3:BHT3 BQJ3:BRP3 CAF3:CBL3 CKB3:CLH3 CTX3:CVD3 DDT3:DEZ3 DNP3:DOV3 DXL3:DYR3 EHH3:EIN3 ERD3:ESJ3 FAZ3:FCF3 FKV3:FMB3 FUR3:FVX3 GEN3:GFT3 GOJ3:GPP3 GYF3:GZL3 HIB3:HJH3 HRX3:HTD3 IBT3:ICZ3 ILP3:IMV3 IVL3:IWR3 JFH3:JGN3 JPD3:JQJ3 JYZ3:KAF3 KIV3:KKB3 KSR3:KTX3 LCN3:LDT3 LMJ3:LNP3 LWF3:LXL3 MGB3:MHH3 MPX3:MRD3 MZT3:NAZ3 NJP3:NKV3 NTL3:NUR3 ODH3:OEN3 OND3:OOJ3 OWZ3:OYF3 PGV3:PIB3 PQR3:PRX3 QAN3:QBT3 QKJ3:QLP3 QUF3:QVL3 REB3:RFH3 RNX3:RPD3 RXT3:RYZ3 SHP3:SIV3 SRL3:SSR3 TBH3:TCN3 TLD3:TMJ3 TUZ3:TWF3 UEV3:UGB3 UOR3:UPX3 UYN3:UZT3 VIJ3:VJP3 VSF3:VTL3 WCB3:WDH3 WLX3:WND3 WVT3:WWZ3 G65538:AS65538 JI65538:KO65538 TE65538:UK65538 ADA65538:AEG65538 AMW65538:AOC65538 AWS65538:AXY65538 BGO65538:BHU65538 BQK65538:BRQ65538 CAG65538:CBM65538 CKC65538:CLI65538 CTY65538:CVE65538 DDU65538:DFA65538 DNQ65538:DOW65538 DXM65538:DYS65538 EHI65538:EIO65538 ERE65538:ESK65538 FBA65538:FCG65538 FKW65538:FMC65538 FUS65538:FVY65538 GEO65538:GFU65538 GOK65538:GPQ65538 GYG65538:GZM65538 HIC65538:HJI65538 HRY65538:HTE65538 IBU65538:IDA65538 ILQ65538:IMW65538 IVM65538:IWS65538 JFI65538:JGO65538 JPE65538:JQK65538 JZA65538:KAG65538 KIW65538:KKC65538 KSS65538:KTY65538 LCO65538:LDU65538 LMK65538:LNQ65538 LWG65538:LXM65538 MGC65538:MHI65538 MPY65538:MRE65538 MZU65538:NBA65538 NJQ65538:NKW65538 NTM65538:NUS65538 ODI65538:OEO65538 ONE65538:OOK65538 OXA65538:OYG65538 PGW65538:PIC65538 PQS65538:PRY65538 QAO65538:QBU65538 QKK65538:QLQ65538 QUG65538:QVM65538 REC65538:RFI65538 RNY65538:RPE65538 RXU65538:RZA65538 SHQ65538:SIW65538 SRM65538:SSS65538 TBI65538:TCO65538 TLE65538:TMK65538 TVA65538:TWG65538 UEW65538:UGC65538 UOS65538:UPY65538 UYO65538:UZU65538 VIK65538:VJQ65538 VSG65538:VTM65538 WCC65538:WDI65538 WLY65538:WNE65538 WVU65538:WXA65538 G131074:AS131074 JI131074:KO131074 TE131074:UK131074 ADA131074:AEG131074 AMW131074:AOC131074 AWS131074:AXY131074 BGO131074:BHU131074 BQK131074:BRQ131074 CAG131074:CBM131074 CKC131074:CLI131074 CTY131074:CVE131074 DDU131074:DFA131074 DNQ131074:DOW131074 DXM131074:DYS131074 EHI131074:EIO131074 ERE131074:ESK131074 FBA131074:FCG131074 FKW131074:FMC131074 FUS131074:FVY131074 GEO131074:GFU131074 GOK131074:GPQ131074 GYG131074:GZM131074 HIC131074:HJI131074 HRY131074:HTE131074 IBU131074:IDA131074 ILQ131074:IMW131074 IVM131074:IWS131074 JFI131074:JGO131074 JPE131074:JQK131074 JZA131074:KAG131074 KIW131074:KKC131074 KSS131074:KTY131074 LCO131074:LDU131074 LMK131074:LNQ131074 LWG131074:LXM131074 MGC131074:MHI131074 MPY131074:MRE131074 MZU131074:NBA131074 NJQ131074:NKW131074 NTM131074:NUS131074 ODI131074:OEO131074 ONE131074:OOK131074 OXA131074:OYG131074 PGW131074:PIC131074 PQS131074:PRY131074 QAO131074:QBU131074 QKK131074:QLQ131074 QUG131074:QVM131074 REC131074:RFI131074 RNY131074:RPE131074 RXU131074:RZA131074 SHQ131074:SIW131074 SRM131074:SSS131074 TBI131074:TCO131074 TLE131074:TMK131074 TVA131074:TWG131074 UEW131074:UGC131074 UOS131074:UPY131074 UYO131074:UZU131074 VIK131074:VJQ131074 VSG131074:VTM131074 WCC131074:WDI131074 WLY131074:WNE131074 WVU131074:WXA131074 G196610:AS196610 JI196610:KO196610 TE196610:UK196610 ADA196610:AEG196610 AMW196610:AOC196610 AWS196610:AXY196610 BGO196610:BHU196610 BQK196610:BRQ196610 CAG196610:CBM196610 CKC196610:CLI196610 CTY196610:CVE196610 DDU196610:DFA196610 DNQ196610:DOW196610 DXM196610:DYS196610 EHI196610:EIO196610 ERE196610:ESK196610 FBA196610:FCG196610 FKW196610:FMC196610 FUS196610:FVY196610 GEO196610:GFU196610 GOK196610:GPQ196610 GYG196610:GZM196610 HIC196610:HJI196610 HRY196610:HTE196610 IBU196610:IDA196610 ILQ196610:IMW196610 IVM196610:IWS196610 JFI196610:JGO196610 JPE196610:JQK196610 JZA196610:KAG196610 KIW196610:KKC196610 KSS196610:KTY196610 LCO196610:LDU196610 LMK196610:LNQ196610 LWG196610:LXM196610 MGC196610:MHI196610 MPY196610:MRE196610 MZU196610:NBA196610 NJQ196610:NKW196610 NTM196610:NUS196610 ODI196610:OEO196610 ONE196610:OOK196610 OXA196610:OYG196610 PGW196610:PIC196610 PQS196610:PRY196610 QAO196610:QBU196610 QKK196610:QLQ196610 QUG196610:QVM196610 REC196610:RFI196610 RNY196610:RPE196610 RXU196610:RZA196610 SHQ196610:SIW196610 SRM196610:SSS196610 TBI196610:TCO196610 TLE196610:TMK196610 TVA196610:TWG196610 UEW196610:UGC196610 UOS196610:UPY196610 UYO196610:UZU196610 VIK196610:VJQ196610 VSG196610:VTM196610 WCC196610:WDI196610 WLY196610:WNE196610 WVU196610:WXA196610 G262146:AS262146 JI262146:KO262146 TE262146:UK262146 ADA262146:AEG262146 AMW262146:AOC262146 AWS262146:AXY262146 BGO262146:BHU262146 BQK262146:BRQ262146 CAG262146:CBM262146 CKC262146:CLI262146 CTY262146:CVE262146 DDU262146:DFA262146 DNQ262146:DOW262146 DXM262146:DYS262146 EHI262146:EIO262146 ERE262146:ESK262146 FBA262146:FCG262146 FKW262146:FMC262146 FUS262146:FVY262146 GEO262146:GFU262146 GOK262146:GPQ262146 GYG262146:GZM262146 HIC262146:HJI262146 HRY262146:HTE262146 IBU262146:IDA262146 ILQ262146:IMW262146 IVM262146:IWS262146 JFI262146:JGO262146 JPE262146:JQK262146 JZA262146:KAG262146 KIW262146:KKC262146 KSS262146:KTY262146 LCO262146:LDU262146 LMK262146:LNQ262146 LWG262146:LXM262146 MGC262146:MHI262146 MPY262146:MRE262146 MZU262146:NBA262146 NJQ262146:NKW262146 NTM262146:NUS262146 ODI262146:OEO262146 ONE262146:OOK262146 OXA262146:OYG262146 PGW262146:PIC262146 PQS262146:PRY262146 QAO262146:QBU262146 QKK262146:QLQ262146 QUG262146:QVM262146 REC262146:RFI262146 RNY262146:RPE262146 RXU262146:RZA262146 SHQ262146:SIW262146 SRM262146:SSS262146 TBI262146:TCO262146 TLE262146:TMK262146 TVA262146:TWG262146 UEW262146:UGC262146 UOS262146:UPY262146 UYO262146:UZU262146 VIK262146:VJQ262146 VSG262146:VTM262146 WCC262146:WDI262146 WLY262146:WNE262146 WVU262146:WXA262146 G327682:AS327682 JI327682:KO327682 TE327682:UK327682 ADA327682:AEG327682 AMW327682:AOC327682 AWS327682:AXY327682 BGO327682:BHU327682 BQK327682:BRQ327682 CAG327682:CBM327682 CKC327682:CLI327682 CTY327682:CVE327682 DDU327682:DFA327682 DNQ327682:DOW327682 DXM327682:DYS327682 EHI327682:EIO327682 ERE327682:ESK327682 FBA327682:FCG327682 FKW327682:FMC327682 FUS327682:FVY327682 GEO327682:GFU327682 GOK327682:GPQ327682 GYG327682:GZM327682 HIC327682:HJI327682 HRY327682:HTE327682 IBU327682:IDA327682 ILQ327682:IMW327682 IVM327682:IWS327682 JFI327682:JGO327682 JPE327682:JQK327682 JZA327682:KAG327682 KIW327682:KKC327682 KSS327682:KTY327682 LCO327682:LDU327682 LMK327682:LNQ327682 LWG327682:LXM327682 MGC327682:MHI327682 MPY327682:MRE327682 MZU327682:NBA327682 NJQ327682:NKW327682 NTM327682:NUS327682 ODI327682:OEO327682 ONE327682:OOK327682 OXA327682:OYG327682 PGW327682:PIC327682 PQS327682:PRY327682 QAO327682:QBU327682 QKK327682:QLQ327682 QUG327682:QVM327682 REC327682:RFI327682 RNY327682:RPE327682 RXU327682:RZA327682 SHQ327682:SIW327682 SRM327682:SSS327682 TBI327682:TCO327682 TLE327682:TMK327682 TVA327682:TWG327682 UEW327682:UGC327682 UOS327682:UPY327682 UYO327682:UZU327682 VIK327682:VJQ327682 VSG327682:VTM327682 WCC327682:WDI327682 WLY327682:WNE327682 WVU327682:WXA327682 G393218:AS393218 JI393218:KO393218 TE393218:UK393218 ADA393218:AEG393218 AMW393218:AOC393218 AWS393218:AXY393218 BGO393218:BHU393218 BQK393218:BRQ393218 CAG393218:CBM393218 CKC393218:CLI393218 CTY393218:CVE393218 DDU393218:DFA393218 DNQ393218:DOW393218 DXM393218:DYS393218 EHI393218:EIO393218 ERE393218:ESK393218 FBA393218:FCG393218 FKW393218:FMC393218 FUS393218:FVY393218 GEO393218:GFU393218 GOK393218:GPQ393218 GYG393218:GZM393218 HIC393218:HJI393218 HRY393218:HTE393218 IBU393218:IDA393218 ILQ393218:IMW393218 IVM393218:IWS393218 JFI393218:JGO393218 JPE393218:JQK393218 JZA393218:KAG393218 KIW393218:KKC393218 KSS393218:KTY393218 LCO393218:LDU393218 LMK393218:LNQ393218 LWG393218:LXM393218 MGC393218:MHI393218 MPY393218:MRE393218 MZU393218:NBA393218 NJQ393218:NKW393218 NTM393218:NUS393218 ODI393218:OEO393218 ONE393218:OOK393218 OXA393218:OYG393218 PGW393218:PIC393218 PQS393218:PRY393218 QAO393218:QBU393218 QKK393218:QLQ393218 QUG393218:QVM393218 REC393218:RFI393218 RNY393218:RPE393218 RXU393218:RZA393218 SHQ393218:SIW393218 SRM393218:SSS393218 TBI393218:TCO393218 TLE393218:TMK393218 TVA393218:TWG393218 UEW393218:UGC393218 UOS393218:UPY393218 UYO393218:UZU393218 VIK393218:VJQ393218 VSG393218:VTM393218 WCC393218:WDI393218 WLY393218:WNE393218 WVU393218:WXA393218 G458754:AS458754 JI458754:KO458754 TE458754:UK458754 ADA458754:AEG458754 AMW458754:AOC458754 AWS458754:AXY458754 BGO458754:BHU458754 BQK458754:BRQ458754 CAG458754:CBM458754 CKC458754:CLI458754 CTY458754:CVE458754 DDU458754:DFA458754 DNQ458754:DOW458754 DXM458754:DYS458754 EHI458754:EIO458754 ERE458754:ESK458754 FBA458754:FCG458754 FKW458754:FMC458754 FUS458754:FVY458754 GEO458754:GFU458754 GOK458754:GPQ458754 GYG458754:GZM458754 HIC458754:HJI458754 HRY458754:HTE458754 IBU458754:IDA458754 ILQ458754:IMW458754 IVM458754:IWS458754 JFI458754:JGO458754 JPE458754:JQK458754 JZA458754:KAG458754 KIW458754:KKC458754 KSS458754:KTY458754 LCO458754:LDU458754 LMK458754:LNQ458754 LWG458754:LXM458754 MGC458754:MHI458754 MPY458754:MRE458754 MZU458754:NBA458754 NJQ458754:NKW458754 NTM458754:NUS458754 ODI458754:OEO458754 ONE458754:OOK458754 OXA458754:OYG458754 PGW458754:PIC458754 PQS458754:PRY458754 QAO458754:QBU458754 QKK458754:QLQ458754 QUG458754:QVM458754 REC458754:RFI458754 RNY458754:RPE458754 RXU458754:RZA458754 SHQ458754:SIW458754 SRM458754:SSS458754 TBI458754:TCO458754 TLE458754:TMK458754 TVA458754:TWG458754 UEW458754:UGC458754 UOS458754:UPY458754 UYO458754:UZU458754 VIK458754:VJQ458754 VSG458754:VTM458754 WCC458754:WDI458754 WLY458754:WNE458754 WVU458754:WXA458754 G524290:AS524290 JI524290:KO524290 TE524290:UK524290 ADA524290:AEG524290 AMW524290:AOC524290 AWS524290:AXY524290 BGO524290:BHU524290 BQK524290:BRQ524290 CAG524290:CBM524290 CKC524290:CLI524290 CTY524290:CVE524290 DDU524290:DFA524290 DNQ524290:DOW524290 DXM524290:DYS524290 EHI524290:EIO524290 ERE524290:ESK524290 FBA524290:FCG524290 FKW524290:FMC524290 FUS524290:FVY524290 GEO524290:GFU524290 GOK524290:GPQ524290 GYG524290:GZM524290 HIC524290:HJI524290 HRY524290:HTE524290 IBU524290:IDA524290 ILQ524290:IMW524290 IVM524290:IWS524290 JFI524290:JGO524290 JPE524290:JQK524290 JZA524290:KAG524290 KIW524290:KKC524290 KSS524290:KTY524290 LCO524290:LDU524290 LMK524290:LNQ524290 LWG524290:LXM524290 MGC524290:MHI524290 MPY524290:MRE524290 MZU524290:NBA524290 NJQ524290:NKW524290 NTM524290:NUS524290 ODI524290:OEO524290 ONE524290:OOK524290 OXA524290:OYG524290 PGW524290:PIC524290 PQS524290:PRY524290 QAO524290:QBU524290 QKK524290:QLQ524290 QUG524290:QVM524290 REC524290:RFI524290 RNY524290:RPE524290 RXU524290:RZA524290 SHQ524290:SIW524290 SRM524290:SSS524290 TBI524290:TCO524290 TLE524290:TMK524290 TVA524290:TWG524290 UEW524290:UGC524290 UOS524290:UPY524290 UYO524290:UZU524290 VIK524290:VJQ524290 VSG524290:VTM524290 WCC524290:WDI524290 WLY524290:WNE524290 WVU524290:WXA524290 G589826:AS589826 JI589826:KO589826 TE589826:UK589826 ADA589826:AEG589826 AMW589826:AOC589826 AWS589826:AXY589826 BGO589826:BHU589826 BQK589826:BRQ589826 CAG589826:CBM589826 CKC589826:CLI589826 CTY589826:CVE589826 DDU589826:DFA589826 DNQ589826:DOW589826 DXM589826:DYS589826 EHI589826:EIO589826 ERE589826:ESK589826 FBA589826:FCG589826 FKW589826:FMC589826 FUS589826:FVY589826 GEO589826:GFU589826 GOK589826:GPQ589826 GYG589826:GZM589826 HIC589826:HJI589826 HRY589826:HTE589826 IBU589826:IDA589826 ILQ589826:IMW589826 IVM589826:IWS589826 JFI589826:JGO589826 JPE589826:JQK589826 JZA589826:KAG589826 KIW589826:KKC589826 KSS589826:KTY589826 LCO589826:LDU589826 LMK589826:LNQ589826 LWG589826:LXM589826 MGC589826:MHI589826 MPY589826:MRE589826 MZU589826:NBA589826 NJQ589826:NKW589826 NTM589826:NUS589826 ODI589826:OEO589826 ONE589826:OOK589826 OXA589826:OYG589826 PGW589826:PIC589826 PQS589826:PRY589826 QAO589826:QBU589826 QKK589826:QLQ589826 QUG589826:QVM589826 REC589826:RFI589826 RNY589826:RPE589826 RXU589826:RZA589826 SHQ589826:SIW589826 SRM589826:SSS589826 TBI589826:TCO589826 TLE589826:TMK589826 TVA589826:TWG589826 UEW589826:UGC589826 UOS589826:UPY589826 UYO589826:UZU589826 VIK589826:VJQ589826 VSG589826:VTM589826 WCC589826:WDI589826 WLY589826:WNE589826 WVU589826:WXA589826 G655362:AS655362 JI655362:KO655362 TE655362:UK655362 ADA655362:AEG655362 AMW655362:AOC655362 AWS655362:AXY655362 BGO655362:BHU655362 BQK655362:BRQ655362 CAG655362:CBM655362 CKC655362:CLI655362 CTY655362:CVE655362 DDU655362:DFA655362 DNQ655362:DOW655362 DXM655362:DYS655362 EHI655362:EIO655362 ERE655362:ESK655362 FBA655362:FCG655362 FKW655362:FMC655362 FUS655362:FVY655362 GEO655362:GFU655362 GOK655362:GPQ655362 GYG655362:GZM655362 HIC655362:HJI655362 HRY655362:HTE655362 IBU655362:IDA655362 ILQ655362:IMW655362 IVM655362:IWS655362 JFI655362:JGO655362 JPE655362:JQK655362 JZA655362:KAG655362 KIW655362:KKC655362 KSS655362:KTY655362 LCO655362:LDU655362 LMK655362:LNQ655362 LWG655362:LXM655362 MGC655362:MHI655362 MPY655362:MRE655362 MZU655362:NBA655362 NJQ655362:NKW655362 NTM655362:NUS655362 ODI655362:OEO655362 ONE655362:OOK655362 OXA655362:OYG655362 PGW655362:PIC655362 PQS655362:PRY655362 QAO655362:QBU655362 QKK655362:QLQ655362 QUG655362:QVM655362 REC655362:RFI655362 RNY655362:RPE655362 RXU655362:RZA655362 SHQ655362:SIW655362 SRM655362:SSS655362 TBI655362:TCO655362 TLE655362:TMK655362 TVA655362:TWG655362 UEW655362:UGC655362 UOS655362:UPY655362 UYO655362:UZU655362 VIK655362:VJQ655362 VSG655362:VTM655362 WCC655362:WDI655362 WLY655362:WNE655362 WVU655362:WXA655362 G720898:AS720898 JI720898:KO720898 TE720898:UK720898 ADA720898:AEG720898 AMW720898:AOC720898 AWS720898:AXY720898 BGO720898:BHU720898 BQK720898:BRQ720898 CAG720898:CBM720898 CKC720898:CLI720898 CTY720898:CVE720898 DDU720898:DFA720898 DNQ720898:DOW720898 DXM720898:DYS720898 EHI720898:EIO720898 ERE720898:ESK720898 FBA720898:FCG720898 FKW720898:FMC720898 FUS720898:FVY720898 GEO720898:GFU720898 GOK720898:GPQ720898 GYG720898:GZM720898 HIC720898:HJI720898 HRY720898:HTE720898 IBU720898:IDA720898 ILQ720898:IMW720898 IVM720898:IWS720898 JFI720898:JGO720898 JPE720898:JQK720898 JZA720898:KAG720898 KIW720898:KKC720898 KSS720898:KTY720898 LCO720898:LDU720898 LMK720898:LNQ720898 LWG720898:LXM720898 MGC720898:MHI720898 MPY720898:MRE720898 MZU720898:NBA720898 NJQ720898:NKW720898 NTM720898:NUS720898 ODI720898:OEO720898 ONE720898:OOK720898 OXA720898:OYG720898 PGW720898:PIC720898 PQS720898:PRY720898 QAO720898:QBU720898 QKK720898:QLQ720898 QUG720898:QVM720898 REC720898:RFI720898 RNY720898:RPE720898 RXU720898:RZA720898 SHQ720898:SIW720898 SRM720898:SSS720898 TBI720898:TCO720898 TLE720898:TMK720898 TVA720898:TWG720898 UEW720898:UGC720898 UOS720898:UPY720898 UYO720898:UZU720898 VIK720898:VJQ720898 VSG720898:VTM720898 WCC720898:WDI720898 WLY720898:WNE720898 WVU720898:WXA720898 G786434:AS786434 JI786434:KO786434 TE786434:UK786434 ADA786434:AEG786434 AMW786434:AOC786434 AWS786434:AXY786434 BGO786434:BHU786434 BQK786434:BRQ786434 CAG786434:CBM786434 CKC786434:CLI786434 CTY786434:CVE786434 DDU786434:DFA786434 DNQ786434:DOW786434 DXM786434:DYS786434 EHI786434:EIO786434 ERE786434:ESK786434 FBA786434:FCG786434 FKW786434:FMC786434 FUS786434:FVY786434 GEO786434:GFU786434 GOK786434:GPQ786434 GYG786434:GZM786434 HIC786434:HJI786434 HRY786434:HTE786434 IBU786434:IDA786434 ILQ786434:IMW786434 IVM786434:IWS786434 JFI786434:JGO786434 JPE786434:JQK786434 JZA786434:KAG786434 KIW786434:KKC786434 KSS786434:KTY786434 LCO786434:LDU786434 LMK786434:LNQ786434 LWG786434:LXM786434 MGC786434:MHI786434 MPY786434:MRE786434 MZU786434:NBA786434 NJQ786434:NKW786434 NTM786434:NUS786434 ODI786434:OEO786434 ONE786434:OOK786434 OXA786434:OYG786434 PGW786434:PIC786434 PQS786434:PRY786434 QAO786434:QBU786434 QKK786434:QLQ786434 QUG786434:QVM786434 REC786434:RFI786434 RNY786434:RPE786434 RXU786434:RZA786434 SHQ786434:SIW786434 SRM786434:SSS786434 TBI786434:TCO786434 TLE786434:TMK786434 TVA786434:TWG786434 UEW786434:UGC786434 UOS786434:UPY786434 UYO786434:UZU786434 VIK786434:VJQ786434 VSG786434:VTM786434 WCC786434:WDI786434 WLY786434:WNE786434 WVU786434:WXA786434 G851970:AS851970 JI851970:KO851970 TE851970:UK851970 ADA851970:AEG851970 AMW851970:AOC851970 AWS851970:AXY851970 BGO851970:BHU851970 BQK851970:BRQ851970 CAG851970:CBM851970 CKC851970:CLI851970 CTY851970:CVE851970 DDU851970:DFA851970 DNQ851970:DOW851970 DXM851970:DYS851970 EHI851970:EIO851970 ERE851970:ESK851970 FBA851970:FCG851970 FKW851970:FMC851970 FUS851970:FVY851970 GEO851970:GFU851970 GOK851970:GPQ851970 GYG851970:GZM851970 HIC851970:HJI851970 HRY851970:HTE851970 IBU851970:IDA851970 ILQ851970:IMW851970 IVM851970:IWS851970 JFI851970:JGO851970 JPE851970:JQK851970 JZA851970:KAG851970 KIW851970:KKC851970 KSS851970:KTY851970 LCO851970:LDU851970 LMK851970:LNQ851970 LWG851970:LXM851970 MGC851970:MHI851970 MPY851970:MRE851970 MZU851970:NBA851970 NJQ851970:NKW851970 NTM851970:NUS851970 ODI851970:OEO851970 ONE851970:OOK851970 OXA851970:OYG851970 PGW851970:PIC851970 PQS851970:PRY851970 QAO851970:QBU851970 QKK851970:QLQ851970 QUG851970:QVM851970 REC851970:RFI851970 RNY851970:RPE851970 RXU851970:RZA851970 SHQ851970:SIW851970 SRM851970:SSS851970 TBI851970:TCO851970 TLE851970:TMK851970 TVA851970:TWG851970 UEW851970:UGC851970 UOS851970:UPY851970 UYO851970:UZU851970 VIK851970:VJQ851970 VSG851970:VTM851970 WCC851970:WDI851970 WLY851970:WNE851970 WVU851970:WXA851970 G917506:AS917506 JI917506:KO917506 TE917506:UK917506 ADA917506:AEG917506 AMW917506:AOC917506 AWS917506:AXY917506 BGO917506:BHU917506 BQK917506:BRQ917506 CAG917506:CBM917506 CKC917506:CLI917506 CTY917506:CVE917506 DDU917506:DFA917506 DNQ917506:DOW917506 DXM917506:DYS917506 EHI917506:EIO917506 ERE917506:ESK917506 FBA917506:FCG917506 FKW917506:FMC917506 FUS917506:FVY917506 GEO917506:GFU917506 GOK917506:GPQ917506 GYG917506:GZM917506 HIC917506:HJI917506 HRY917506:HTE917506 IBU917506:IDA917506 ILQ917506:IMW917506 IVM917506:IWS917506 JFI917506:JGO917506 JPE917506:JQK917506 JZA917506:KAG917506 KIW917506:KKC917506 KSS917506:KTY917506 LCO917506:LDU917506 LMK917506:LNQ917506 LWG917506:LXM917506 MGC917506:MHI917506 MPY917506:MRE917506 MZU917506:NBA917506 NJQ917506:NKW917506 NTM917506:NUS917506 ODI917506:OEO917506 ONE917506:OOK917506 OXA917506:OYG917506 PGW917506:PIC917506 PQS917506:PRY917506 QAO917506:QBU917506 QKK917506:QLQ917506 QUG917506:QVM917506 REC917506:RFI917506 RNY917506:RPE917506 RXU917506:RZA917506 SHQ917506:SIW917506 SRM917506:SSS917506 TBI917506:TCO917506 TLE917506:TMK917506 TVA917506:TWG917506 UEW917506:UGC917506 UOS917506:UPY917506 UYO917506:UZU917506 VIK917506:VJQ917506 VSG917506:VTM917506 WCC917506:WDI917506 WLY917506:WNE917506 WVU917506:WXA917506 G983042:AS983042 JI983042:KO983042 TE983042:UK983042 ADA983042:AEG983042 AMW983042:AOC983042 AWS983042:AXY983042 BGO983042:BHU983042 BQK983042:BRQ983042 CAG983042:CBM983042 CKC983042:CLI983042 CTY983042:CVE983042 DDU983042:DFA983042 DNQ983042:DOW983042 DXM983042:DYS983042 EHI983042:EIO983042 ERE983042:ESK983042 FBA983042:FCG983042 FKW983042:FMC983042 FUS983042:FVY983042 GEO983042:GFU983042 GOK983042:GPQ983042 GYG983042:GZM983042 HIC983042:HJI983042 HRY983042:HTE983042 IBU983042:IDA983042 ILQ983042:IMW983042 IVM983042:IWS983042 JFI983042:JGO983042 JPE983042:JQK983042 JZA983042:KAG983042 KIW983042:KKC983042 KSS983042:KTY983042 LCO983042:LDU983042 LMK983042:LNQ983042 LWG983042:LXM983042 MGC983042:MHI983042 MPY983042:MRE983042 MZU983042:NBA983042 NJQ983042:NKW983042 NTM983042:NUS983042 ODI983042:OEO983042 ONE983042:OOK983042 OXA983042:OYG983042 PGW983042:PIC983042 PQS983042:PRY983042 QAO983042:QBU983042 QKK983042:QLQ983042 QUG983042:QVM983042 REC983042:RFI983042 RNY983042:RPE983042 RXU983042:RZA983042 SHQ983042:SIW983042 SRM983042:SSS983042 TBI983042:TCO983042 TLE983042:TMK983042 TVA983042:TWG983042 UEW983042:UGC983042 UOS983042:UPY983042 UYO983042:UZU983042 VIK983042:VJQ983042 VSG983042:VTM983042 WCC983042:WDI983042 WLY983042:WNE983042 WVU983042:WXA983042 F3" xr:uid="{00000000-0002-0000-0C00-000000000000}"/>
    <dataValidation type="list" allowBlank="1" showInputMessage="1" sqref="Q10:Q34 AN10:AN34" xr:uid="{8896727E-79B1-4468-98F1-6B6ED615AA5D}">
      <formula1>$BB$7:$BB$23</formula1>
    </dataValidation>
  </dataValidations>
  <hyperlinks>
    <hyperlink ref="AU3:AY3" location="目次!B18" display="目次へ" xr:uid="{00000000-0004-0000-0C00-000000000000}"/>
    <hyperlink ref="AU5:AY5" location="①【2ヵ月前】利用申込書!A1" display="利用申込書へ" xr:uid="{00000000-0004-0000-0C00-000001000000}"/>
  </hyperlinks>
  <printOptions horizontalCentered="1" verticalCentered="1"/>
  <pageMargins left="0.19685039370078741" right="0.19685039370078741" top="0.39370078740157483" bottom="0.19685039370078741" header="0.31496062992125984" footer="0.31496062992125984"/>
  <pageSetup paperSize="9" scale="87" fitToWidth="0"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imeMode="halfAlpha" allowBlank="1" showInputMessage="1" showErrorMessage="1" xr:uid="{00000000-0002-0000-0C00-000001000000}">
          <xm:sqref>JN4:JO4 TJ4:TK4 ADF4:ADG4 ANB4:ANC4 AWX4:AWY4 BGT4:BGU4 BQP4:BQQ4 CAL4:CAM4 CKH4:CKI4 CUD4:CUE4 DDZ4:DEA4 DNV4:DNW4 DXR4:DXS4 EHN4:EHO4 ERJ4:ERK4 FBF4:FBG4 FLB4:FLC4 FUX4:FUY4 GET4:GEU4 GOP4:GOQ4 GYL4:GYM4 HIH4:HII4 HSD4:HSE4 IBZ4:ICA4 ILV4:ILW4 IVR4:IVS4 JFN4:JFO4 JPJ4:JPK4 JZF4:JZG4 KJB4:KJC4 KSX4:KSY4 LCT4:LCU4 LMP4:LMQ4 LWL4:LWM4 MGH4:MGI4 MQD4:MQE4 MZZ4:NAA4 NJV4:NJW4 NTR4:NTS4 ODN4:ODO4 ONJ4:ONK4 OXF4:OXG4 PHB4:PHC4 PQX4:PQY4 QAT4:QAU4 QKP4:QKQ4 QUL4:QUM4 REH4:REI4 ROD4:ROE4 RXZ4:RYA4 SHV4:SHW4 SRR4:SRS4 TBN4:TBO4 TLJ4:TLK4 TVF4:TVG4 UFB4:UFC4 UOX4:UOY4 UYT4:UYU4 VIP4:VIQ4 VSL4:VSM4 WCH4:WCI4 WMD4:WME4 WVZ4:WWA4 M65539:N65539 JO65539:JP65539 TK65539:TL65539 ADG65539:ADH65539 ANC65539:AND65539 AWY65539:AWZ65539 BGU65539:BGV65539 BQQ65539:BQR65539 CAM65539:CAN65539 CKI65539:CKJ65539 CUE65539:CUF65539 DEA65539:DEB65539 DNW65539:DNX65539 DXS65539:DXT65539 EHO65539:EHP65539 ERK65539:ERL65539 FBG65539:FBH65539 FLC65539:FLD65539 FUY65539:FUZ65539 GEU65539:GEV65539 GOQ65539:GOR65539 GYM65539:GYN65539 HII65539:HIJ65539 HSE65539:HSF65539 ICA65539:ICB65539 ILW65539:ILX65539 IVS65539:IVT65539 JFO65539:JFP65539 JPK65539:JPL65539 JZG65539:JZH65539 KJC65539:KJD65539 KSY65539:KSZ65539 LCU65539:LCV65539 LMQ65539:LMR65539 LWM65539:LWN65539 MGI65539:MGJ65539 MQE65539:MQF65539 NAA65539:NAB65539 NJW65539:NJX65539 NTS65539:NTT65539 ODO65539:ODP65539 ONK65539:ONL65539 OXG65539:OXH65539 PHC65539:PHD65539 PQY65539:PQZ65539 QAU65539:QAV65539 QKQ65539:QKR65539 QUM65539:QUN65539 REI65539:REJ65539 ROE65539:ROF65539 RYA65539:RYB65539 SHW65539:SHX65539 SRS65539:SRT65539 TBO65539:TBP65539 TLK65539:TLL65539 TVG65539:TVH65539 UFC65539:UFD65539 UOY65539:UOZ65539 UYU65539:UYV65539 VIQ65539:VIR65539 VSM65539:VSN65539 WCI65539:WCJ65539 WME65539:WMF65539 WWA65539:WWB65539 M131075:N131075 JO131075:JP131075 TK131075:TL131075 ADG131075:ADH131075 ANC131075:AND131075 AWY131075:AWZ131075 BGU131075:BGV131075 BQQ131075:BQR131075 CAM131075:CAN131075 CKI131075:CKJ131075 CUE131075:CUF131075 DEA131075:DEB131075 DNW131075:DNX131075 DXS131075:DXT131075 EHO131075:EHP131075 ERK131075:ERL131075 FBG131075:FBH131075 FLC131075:FLD131075 FUY131075:FUZ131075 GEU131075:GEV131075 GOQ131075:GOR131075 GYM131075:GYN131075 HII131075:HIJ131075 HSE131075:HSF131075 ICA131075:ICB131075 ILW131075:ILX131075 IVS131075:IVT131075 JFO131075:JFP131075 JPK131075:JPL131075 JZG131075:JZH131075 KJC131075:KJD131075 KSY131075:KSZ131075 LCU131075:LCV131075 LMQ131075:LMR131075 LWM131075:LWN131075 MGI131075:MGJ131075 MQE131075:MQF131075 NAA131075:NAB131075 NJW131075:NJX131075 NTS131075:NTT131075 ODO131075:ODP131075 ONK131075:ONL131075 OXG131075:OXH131075 PHC131075:PHD131075 PQY131075:PQZ131075 QAU131075:QAV131075 QKQ131075:QKR131075 QUM131075:QUN131075 REI131075:REJ131075 ROE131075:ROF131075 RYA131075:RYB131075 SHW131075:SHX131075 SRS131075:SRT131075 TBO131075:TBP131075 TLK131075:TLL131075 TVG131075:TVH131075 UFC131075:UFD131075 UOY131075:UOZ131075 UYU131075:UYV131075 VIQ131075:VIR131075 VSM131075:VSN131075 WCI131075:WCJ131075 WME131075:WMF131075 WWA131075:WWB131075 M196611:N196611 JO196611:JP196611 TK196611:TL196611 ADG196611:ADH196611 ANC196611:AND196611 AWY196611:AWZ196611 BGU196611:BGV196611 BQQ196611:BQR196611 CAM196611:CAN196611 CKI196611:CKJ196611 CUE196611:CUF196611 DEA196611:DEB196611 DNW196611:DNX196611 DXS196611:DXT196611 EHO196611:EHP196611 ERK196611:ERL196611 FBG196611:FBH196611 FLC196611:FLD196611 FUY196611:FUZ196611 GEU196611:GEV196611 GOQ196611:GOR196611 GYM196611:GYN196611 HII196611:HIJ196611 HSE196611:HSF196611 ICA196611:ICB196611 ILW196611:ILX196611 IVS196611:IVT196611 JFO196611:JFP196611 JPK196611:JPL196611 JZG196611:JZH196611 KJC196611:KJD196611 KSY196611:KSZ196611 LCU196611:LCV196611 LMQ196611:LMR196611 LWM196611:LWN196611 MGI196611:MGJ196611 MQE196611:MQF196611 NAA196611:NAB196611 NJW196611:NJX196611 NTS196611:NTT196611 ODO196611:ODP196611 ONK196611:ONL196611 OXG196611:OXH196611 PHC196611:PHD196611 PQY196611:PQZ196611 QAU196611:QAV196611 QKQ196611:QKR196611 QUM196611:QUN196611 REI196611:REJ196611 ROE196611:ROF196611 RYA196611:RYB196611 SHW196611:SHX196611 SRS196611:SRT196611 TBO196611:TBP196611 TLK196611:TLL196611 TVG196611:TVH196611 UFC196611:UFD196611 UOY196611:UOZ196611 UYU196611:UYV196611 VIQ196611:VIR196611 VSM196611:VSN196611 WCI196611:WCJ196611 WME196611:WMF196611 WWA196611:WWB196611 M262147:N262147 JO262147:JP262147 TK262147:TL262147 ADG262147:ADH262147 ANC262147:AND262147 AWY262147:AWZ262147 BGU262147:BGV262147 BQQ262147:BQR262147 CAM262147:CAN262147 CKI262147:CKJ262147 CUE262147:CUF262147 DEA262147:DEB262147 DNW262147:DNX262147 DXS262147:DXT262147 EHO262147:EHP262147 ERK262147:ERL262147 FBG262147:FBH262147 FLC262147:FLD262147 FUY262147:FUZ262147 GEU262147:GEV262147 GOQ262147:GOR262147 GYM262147:GYN262147 HII262147:HIJ262147 HSE262147:HSF262147 ICA262147:ICB262147 ILW262147:ILX262147 IVS262147:IVT262147 JFO262147:JFP262147 JPK262147:JPL262147 JZG262147:JZH262147 KJC262147:KJD262147 KSY262147:KSZ262147 LCU262147:LCV262147 LMQ262147:LMR262147 LWM262147:LWN262147 MGI262147:MGJ262147 MQE262147:MQF262147 NAA262147:NAB262147 NJW262147:NJX262147 NTS262147:NTT262147 ODO262147:ODP262147 ONK262147:ONL262147 OXG262147:OXH262147 PHC262147:PHD262147 PQY262147:PQZ262147 QAU262147:QAV262147 QKQ262147:QKR262147 QUM262147:QUN262147 REI262147:REJ262147 ROE262147:ROF262147 RYA262147:RYB262147 SHW262147:SHX262147 SRS262147:SRT262147 TBO262147:TBP262147 TLK262147:TLL262147 TVG262147:TVH262147 UFC262147:UFD262147 UOY262147:UOZ262147 UYU262147:UYV262147 VIQ262147:VIR262147 VSM262147:VSN262147 WCI262147:WCJ262147 WME262147:WMF262147 WWA262147:WWB262147 M327683:N327683 JO327683:JP327683 TK327683:TL327683 ADG327683:ADH327683 ANC327683:AND327683 AWY327683:AWZ327683 BGU327683:BGV327683 BQQ327683:BQR327683 CAM327683:CAN327683 CKI327683:CKJ327683 CUE327683:CUF327683 DEA327683:DEB327683 DNW327683:DNX327683 DXS327683:DXT327683 EHO327683:EHP327683 ERK327683:ERL327683 FBG327683:FBH327683 FLC327683:FLD327683 FUY327683:FUZ327683 GEU327683:GEV327683 GOQ327683:GOR327683 GYM327683:GYN327683 HII327683:HIJ327683 HSE327683:HSF327683 ICA327683:ICB327683 ILW327683:ILX327683 IVS327683:IVT327683 JFO327683:JFP327683 JPK327683:JPL327683 JZG327683:JZH327683 KJC327683:KJD327683 KSY327683:KSZ327683 LCU327683:LCV327683 LMQ327683:LMR327683 LWM327683:LWN327683 MGI327683:MGJ327683 MQE327683:MQF327683 NAA327683:NAB327683 NJW327683:NJX327683 NTS327683:NTT327683 ODO327683:ODP327683 ONK327683:ONL327683 OXG327683:OXH327683 PHC327683:PHD327683 PQY327683:PQZ327683 QAU327683:QAV327683 QKQ327683:QKR327683 QUM327683:QUN327683 REI327683:REJ327683 ROE327683:ROF327683 RYA327683:RYB327683 SHW327683:SHX327683 SRS327683:SRT327683 TBO327683:TBP327683 TLK327683:TLL327683 TVG327683:TVH327683 UFC327683:UFD327683 UOY327683:UOZ327683 UYU327683:UYV327683 VIQ327683:VIR327683 VSM327683:VSN327683 WCI327683:WCJ327683 WME327683:WMF327683 WWA327683:WWB327683 M393219:N393219 JO393219:JP393219 TK393219:TL393219 ADG393219:ADH393219 ANC393219:AND393219 AWY393219:AWZ393219 BGU393219:BGV393219 BQQ393219:BQR393219 CAM393219:CAN393219 CKI393219:CKJ393219 CUE393219:CUF393219 DEA393219:DEB393219 DNW393219:DNX393219 DXS393219:DXT393219 EHO393219:EHP393219 ERK393219:ERL393219 FBG393219:FBH393219 FLC393219:FLD393219 FUY393219:FUZ393219 GEU393219:GEV393219 GOQ393219:GOR393219 GYM393219:GYN393219 HII393219:HIJ393219 HSE393219:HSF393219 ICA393219:ICB393219 ILW393219:ILX393219 IVS393219:IVT393219 JFO393219:JFP393219 JPK393219:JPL393219 JZG393219:JZH393219 KJC393219:KJD393219 KSY393219:KSZ393219 LCU393219:LCV393219 LMQ393219:LMR393219 LWM393219:LWN393219 MGI393219:MGJ393219 MQE393219:MQF393219 NAA393219:NAB393219 NJW393219:NJX393219 NTS393219:NTT393219 ODO393219:ODP393219 ONK393219:ONL393219 OXG393219:OXH393219 PHC393219:PHD393219 PQY393219:PQZ393219 QAU393219:QAV393219 QKQ393219:QKR393219 QUM393219:QUN393219 REI393219:REJ393219 ROE393219:ROF393219 RYA393219:RYB393219 SHW393219:SHX393219 SRS393219:SRT393219 TBO393219:TBP393219 TLK393219:TLL393219 TVG393219:TVH393219 UFC393219:UFD393219 UOY393219:UOZ393219 UYU393219:UYV393219 VIQ393219:VIR393219 VSM393219:VSN393219 WCI393219:WCJ393219 WME393219:WMF393219 WWA393219:WWB393219 M458755:N458755 JO458755:JP458755 TK458755:TL458755 ADG458755:ADH458755 ANC458755:AND458755 AWY458755:AWZ458755 BGU458755:BGV458755 BQQ458755:BQR458755 CAM458755:CAN458755 CKI458755:CKJ458755 CUE458755:CUF458755 DEA458755:DEB458755 DNW458755:DNX458755 DXS458755:DXT458755 EHO458755:EHP458755 ERK458755:ERL458755 FBG458755:FBH458755 FLC458755:FLD458755 FUY458755:FUZ458755 GEU458755:GEV458755 GOQ458755:GOR458755 GYM458755:GYN458755 HII458755:HIJ458755 HSE458755:HSF458755 ICA458755:ICB458755 ILW458755:ILX458755 IVS458755:IVT458755 JFO458755:JFP458755 JPK458755:JPL458755 JZG458755:JZH458755 KJC458755:KJD458755 KSY458755:KSZ458755 LCU458755:LCV458755 LMQ458755:LMR458755 LWM458755:LWN458755 MGI458755:MGJ458755 MQE458755:MQF458755 NAA458755:NAB458755 NJW458755:NJX458755 NTS458755:NTT458755 ODO458755:ODP458755 ONK458755:ONL458755 OXG458755:OXH458755 PHC458755:PHD458755 PQY458755:PQZ458755 QAU458755:QAV458755 QKQ458755:QKR458755 QUM458755:QUN458755 REI458755:REJ458755 ROE458755:ROF458755 RYA458755:RYB458755 SHW458755:SHX458755 SRS458755:SRT458755 TBO458755:TBP458755 TLK458755:TLL458755 TVG458755:TVH458755 UFC458755:UFD458755 UOY458755:UOZ458755 UYU458755:UYV458755 VIQ458755:VIR458755 VSM458755:VSN458755 WCI458755:WCJ458755 WME458755:WMF458755 WWA458755:WWB458755 M524291:N524291 JO524291:JP524291 TK524291:TL524291 ADG524291:ADH524291 ANC524291:AND524291 AWY524291:AWZ524291 BGU524291:BGV524291 BQQ524291:BQR524291 CAM524291:CAN524291 CKI524291:CKJ524291 CUE524291:CUF524291 DEA524291:DEB524291 DNW524291:DNX524291 DXS524291:DXT524291 EHO524291:EHP524291 ERK524291:ERL524291 FBG524291:FBH524291 FLC524291:FLD524291 FUY524291:FUZ524291 GEU524291:GEV524291 GOQ524291:GOR524291 GYM524291:GYN524291 HII524291:HIJ524291 HSE524291:HSF524291 ICA524291:ICB524291 ILW524291:ILX524291 IVS524291:IVT524291 JFO524291:JFP524291 JPK524291:JPL524291 JZG524291:JZH524291 KJC524291:KJD524291 KSY524291:KSZ524291 LCU524291:LCV524291 LMQ524291:LMR524291 LWM524291:LWN524291 MGI524291:MGJ524291 MQE524291:MQF524291 NAA524291:NAB524291 NJW524291:NJX524291 NTS524291:NTT524291 ODO524291:ODP524291 ONK524291:ONL524291 OXG524291:OXH524291 PHC524291:PHD524291 PQY524291:PQZ524291 QAU524291:QAV524291 QKQ524291:QKR524291 QUM524291:QUN524291 REI524291:REJ524291 ROE524291:ROF524291 RYA524291:RYB524291 SHW524291:SHX524291 SRS524291:SRT524291 TBO524291:TBP524291 TLK524291:TLL524291 TVG524291:TVH524291 UFC524291:UFD524291 UOY524291:UOZ524291 UYU524291:UYV524291 VIQ524291:VIR524291 VSM524291:VSN524291 WCI524291:WCJ524291 WME524291:WMF524291 WWA524291:WWB524291 M589827:N589827 JO589827:JP589827 TK589827:TL589827 ADG589827:ADH589827 ANC589827:AND589827 AWY589827:AWZ589827 BGU589827:BGV589827 BQQ589827:BQR589827 CAM589827:CAN589827 CKI589827:CKJ589827 CUE589827:CUF589827 DEA589827:DEB589827 DNW589827:DNX589827 DXS589827:DXT589827 EHO589827:EHP589827 ERK589827:ERL589827 FBG589827:FBH589827 FLC589827:FLD589827 FUY589827:FUZ589827 GEU589827:GEV589827 GOQ589827:GOR589827 GYM589827:GYN589827 HII589827:HIJ589827 HSE589827:HSF589827 ICA589827:ICB589827 ILW589827:ILX589827 IVS589827:IVT589827 JFO589827:JFP589827 JPK589827:JPL589827 JZG589827:JZH589827 KJC589827:KJD589827 KSY589827:KSZ589827 LCU589827:LCV589827 LMQ589827:LMR589827 LWM589827:LWN589827 MGI589827:MGJ589827 MQE589827:MQF589827 NAA589827:NAB589827 NJW589827:NJX589827 NTS589827:NTT589827 ODO589827:ODP589827 ONK589827:ONL589827 OXG589827:OXH589827 PHC589827:PHD589827 PQY589827:PQZ589827 QAU589827:QAV589827 QKQ589827:QKR589827 QUM589827:QUN589827 REI589827:REJ589827 ROE589827:ROF589827 RYA589827:RYB589827 SHW589827:SHX589827 SRS589827:SRT589827 TBO589827:TBP589827 TLK589827:TLL589827 TVG589827:TVH589827 UFC589827:UFD589827 UOY589827:UOZ589827 UYU589827:UYV589827 VIQ589827:VIR589827 VSM589827:VSN589827 WCI589827:WCJ589827 WME589827:WMF589827 WWA589827:WWB589827 M655363:N655363 JO655363:JP655363 TK655363:TL655363 ADG655363:ADH655363 ANC655363:AND655363 AWY655363:AWZ655363 BGU655363:BGV655363 BQQ655363:BQR655363 CAM655363:CAN655363 CKI655363:CKJ655363 CUE655363:CUF655363 DEA655363:DEB655363 DNW655363:DNX655363 DXS655363:DXT655363 EHO655363:EHP655363 ERK655363:ERL655363 FBG655363:FBH655363 FLC655363:FLD655363 FUY655363:FUZ655363 GEU655363:GEV655363 GOQ655363:GOR655363 GYM655363:GYN655363 HII655363:HIJ655363 HSE655363:HSF655363 ICA655363:ICB655363 ILW655363:ILX655363 IVS655363:IVT655363 JFO655363:JFP655363 JPK655363:JPL655363 JZG655363:JZH655363 KJC655363:KJD655363 KSY655363:KSZ655363 LCU655363:LCV655363 LMQ655363:LMR655363 LWM655363:LWN655363 MGI655363:MGJ655363 MQE655363:MQF655363 NAA655363:NAB655363 NJW655363:NJX655363 NTS655363:NTT655363 ODO655363:ODP655363 ONK655363:ONL655363 OXG655363:OXH655363 PHC655363:PHD655363 PQY655363:PQZ655363 QAU655363:QAV655363 QKQ655363:QKR655363 QUM655363:QUN655363 REI655363:REJ655363 ROE655363:ROF655363 RYA655363:RYB655363 SHW655363:SHX655363 SRS655363:SRT655363 TBO655363:TBP655363 TLK655363:TLL655363 TVG655363:TVH655363 UFC655363:UFD655363 UOY655363:UOZ655363 UYU655363:UYV655363 VIQ655363:VIR655363 VSM655363:VSN655363 WCI655363:WCJ655363 WME655363:WMF655363 WWA655363:WWB655363 M720899:N720899 JO720899:JP720899 TK720899:TL720899 ADG720899:ADH720899 ANC720899:AND720899 AWY720899:AWZ720899 BGU720899:BGV720899 BQQ720899:BQR720899 CAM720899:CAN720899 CKI720899:CKJ720899 CUE720899:CUF720899 DEA720899:DEB720899 DNW720899:DNX720899 DXS720899:DXT720899 EHO720899:EHP720899 ERK720899:ERL720899 FBG720899:FBH720899 FLC720899:FLD720899 FUY720899:FUZ720899 GEU720899:GEV720899 GOQ720899:GOR720899 GYM720899:GYN720899 HII720899:HIJ720899 HSE720899:HSF720899 ICA720899:ICB720899 ILW720899:ILX720899 IVS720899:IVT720899 JFO720899:JFP720899 JPK720899:JPL720899 JZG720899:JZH720899 KJC720899:KJD720899 KSY720899:KSZ720899 LCU720899:LCV720899 LMQ720899:LMR720899 LWM720899:LWN720899 MGI720899:MGJ720899 MQE720899:MQF720899 NAA720899:NAB720899 NJW720899:NJX720899 NTS720899:NTT720899 ODO720899:ODP720899 ONK720899:ONL720899 OXG720899:OXH720899 PHC720899:PHD720899 PQY720899:PQZ720899 QAU720899:QAV720899 QKQ720899:QKR720899 QUM720899:QUN720899 REI720899:REJ720899 ROE720899:ROF720899 RYA720899:RYB720899 SHW720899:SHX720899 SRS720899:SRT720899 TBO720899:TBP720899 TLK720899:TLL720899 TVG720899:TVH720899 UFC720899:UFD720899 UOY720899:UOZ720899 UYU720899:UYV720899 VIQ720899:VIR720899 VSM720899:VSN720899 WCI720899:WCJ720899 WME720899:WMF720899 WWA720899:WWB720899 M786435:N786435 JO786435:JP786435 TK786435:TL786435 ADG786435:ADH786435 ANC786435:AND786435 AWY786435:AWZ786435 BGU786435:BGV786435 BQQ786435:BQR786435 CAM786435:CAN786435 CKI786435:CKJ786435 CUE786435:CUF786435 DEA786435:DEB786435 DNW786435:DNX786435 DXS786435:DXT786435 EHO786435:EHP786435 ERK786435:ERL786435 FBG786435:FBH786435 FLC786435:FLD786435 FUY786435:FUZ786435 GEU786435:GEV786435 GOQ786435:GOR786435 GYM786435:GYN786435 HII786435:HIJ786435 HSE786435:HSF786435 ICA786435:ICB786435 ILW786435:ILX786435 IVS786435:IVT786435 JFO786435:JFP786435 JPK786435:JPL786435 JZG786435:JZH786435 KJC786435:KJD786435 KSY786435:KSZ786435 LCU786435:LCV786435 LMQ786435:LMR786435 LWM786435:LWN786435 MGI786435:MGJ786435 MQE786435:MQF786435 NAA786435:NAB786435 NJW786435:NJX786435 NTS786435:NTT786435 ODO786435:ODP786435 ONK786435:ONL786435 OXG786435:OXH786435 PHC786435:PHD786435 PQY786435:PQZ786435 QAU786435:QAV786435 QKQ786435:QKR786435 QUM786435:QUN786435 REI786435:REJ786435 ROE786435:ROF786435 RYA786435:RYB786435 SHW786435:SHX786435 SRS786435:SRT786435 TBO786435:TBP786435 TLK786435:TLL786435 TVG786435:TVH786435 UFC786435:UFD786435 UOY786435:UOZ786435 UYU786435:UYV786435 VIQ786435:VIR786435 VSM786435:VSN786435 WCI786435:WCJ786435 WME786435:WMF786435 WWA786435:WWB786435 M851971:N851971 JO851971:JP851971 TK851971:TL851971 ADG851971:ADH851971 ANC851971:AND851971 AWY851971:AWZ851971 BGU851971:BGV851971 BQQ851971:BQR851971 CAM851971:CAN851971 CKI851971:CKJ851971 CUE851971:CUF851971 DEA851971:DEB851971 DNW851971:DNX851971 DXS851971:DXT851971 EHO851971:EHP851971 ERK851971:ERL851971 FBG851971:FBH851971 FLC851971:FLD851971 FUY851971:FUZ851971 GEU851971:GEV851971 GOQ851971:GOR851971 GYM851971:GYN851971 HII851971:HIJ851971 HSE851971:HSF851971 ICA851971:ICB851971 ILW851971:ILX851971 IVS851971:IVT851971 JFO851971:JFP851971 JPK851971:JPL851971 JZG851971:JZH851971 KJC851971:KJD851971 KSY851971:KSZ851971 LCU851971:LCV851971 LMQ851971:LMR851971 LWM851971:LWN851971 MGI851971:MGJ851971 MQE851971:MQF851971 NAA851971:NAB851971 NJW851971:NJX851971 NTS851971:NTT851971 ODO851971:ODP851971 ONK851971:ONL851971 OXG851971:OXH851971 PHC851971:PHD851971 PQY851971:PQZ851971 QAU851971:QAV851971 QKQ851971:QKR851971 QUM851971:QUN851971 REI851971:REJ851971 ROE851971:ROF851971 RYA851971:RYB851971 SHW851971:SHX851971 SRS851971:SRT851971 TBO851971:TBP851971 TLK851971:TLL851971 TVG851971:TVH851971 UFC851971:UFD851971 UOY851971:UOZ851971 UYU851971:UYV851971 VIQ851971:VIR851971 VSM851971:VSN851971 WCI851971:WCJ851971 WME851971:WMF851971 WWA851971:WWB851971 M917507:N917507 JO917507:JP917507 TK917507:TL917507 ADG917507:ADH917507 ANC917507:AND917507 AWY917507:AWZ917507 BGU917507:BGV917507 BQQ917507:BQR917507 CAM917507:CAN917507 CKI917507:CKJ917507 CUE917507:CUF917507 DEA917507:DEB917507 DNW917507:DNX917507 DXS917507:DXT917507 EHO917507:EHP917507 ERK917507:ERL917507 FBG917507:FBH917507 FLC917507:FLD917507 FUY917507:FUZ917507 GEU917507:GEV917507 GOQ917507:GOR917507 GYM917507:GYN917507 HII917507:HIJ917507 HSE917507:HSF917507 ICA917507:ICB917507 ILW917507:ILX917507 IVS917507:IVT917507 JFO917507:JFP917507 JPK917507:JPL917507 JZG917507:JZH917507 KJC917507:KJD917507 KSY917507:KSZ917507 LCU917507:LCV917507 LMQ917507:LMR917507 LWM917507:LWN917507 MGI917507:MGJ917507 MQE917507:MQF917507 NAA917507:NAB917507 NJW917507:NJX917507 NTS917507:NTT917507 ODO917507:ODP917507 ONK917507:ONL917507 OXG917507:OXH917507 PHC917507:PHD917507 PQY917507:PQZ917507 QAU917507:QAV917507 QKQ917507:QKR917507 QUM917507:QUN917507 REI917507:REJ917507 ROE917507:ROF917507 RYA917507:RYB917507 SHW917507:SHX917507 SRS917507:SRT917507 TBO917507:TBP917507 TLK917507:TLL917507 TVG917507:TVH917507 UFC917507:UFD917507 UOY917507:UOZ917507 UYU917507:UYV917507 VIQ917507:VIR917507 VSM917507:VSN917507 WCI917507:WCJ917507 WME917507:WMF917507 WWA917507:WWB917507 M983043:N983043 JO983043:JP983043 TK983043:TL983043 ADG983043:ADH983043 ANC983043:AND983043 AWY983043:AWZ983043 BGU983043:BGV983043 BQQ983043:BQR983043 CAM983043:CAN983043 CKI983043:CKJ983043 CUE983043:CUF983043 DEA983043:DEB983043 DNW983043:DNX983043 DXS983043:DXT983043 EHO983043:EHP983043 ERK983043:ERL983043 FBG983043:FBH983043 FLC983043:FLD983043 FUY983043:FUZ983043 GEU983043:GEV983043 GOQ983043:GOR983043 GYM983043:GYN983043 HII983043:HIJ983043 HSE983043:HSF983043 ICA983043:ICB983043 ILW983043:ILX983043 IVS983043:IVT983043 JFO983043:JFP983043 JPK983043:JPL983043 JZG983043:JZH983043 KJC983043:KJD983043 KSY983043:KSZ983043 LCU983043:LCV983043 LMQ983043:LMR983043 LWM983043:LWN983043 MGI983043:MGJ983043 MQE983043:MQF983043 NAA983043:NAB983043 NJW983043:NJX983043 NTS983043:NTT983043 ODO983043:ODP983043 ONK983043:ONL983043 OXG983043:OXH983043 PHC983043:PHD983043 PQY983043:PQZ983043 QAU983043:QAV983043 QKQ983043:QKR983043 QUM983043:QUN983043 REI983043:REJ983043 ROE983043:ROF983043 RYA983043:RYB983043 SHW983043:SHX983043 SRS983043:SRT983043 TBO983043:TBP983043 TLK983043:TLL983043 TVG983043:TVH983043 UFC983043:UFD983043 UOY983043:UOZ983043 UYU983043:UYV983043 VIQ983043:VIR983043 VSM983043:VSN983043 WCI983043:WCJ983043 WME983043:WMF983043 WWA983043:WWB983043 JQ4:JR4 TM4:TN4 ADI4:ADJ4 ANE4:ANF4 AXA4:AXB4 BGW4:BGX4 BQS4:BQT4 CAO4:CAP4 CKK4:CKL4 CUG4:CUH4 DEC4:DED4 DNY4:DNZ4 DXU4:DXV4 EHQ4:EHR4 ERM4:ERN4 FBI4:FBJ4 FLE4:FLF4 FVA4:FVB4 GEW4:GEX4 GOS4:GOT4 GYO4:GYP4 HIK4:HIL4 HSG4:HSH4 ICC4:ICD4 ILY4:ILZ4 IVU4:IVV4 JFQ4:JFR4 JPM4:JPN4 JZI4:JZJ4 KJE4:KJF4 KTA4:KTB4 LCW4:LCX4 LMS4:LMT4 LWO4:LWP4 MGK4:MGL4 MQG4:MQH4 NAC4:NAD4 NJY4:NJZ4 NTU4:NTV4 ODQ4:ODR4 ONM4:ONN4 OXI4:OXJ4 PHE4:PHF4 PRA4:PRB4 QAW4:QAX4 QKS4:QKT4 QUO4:QUP4 REK4:REL4 ROG4:ROH4 RYC4:RYD4 SHY4:SHZ4 SRU4:SRV4 TBQ4:TBR4 TLM4:TLN4 TVI4:TVJ4 UFE4:UFF4 UPA4:UPB4 UYW4:UYX4 VIS4:VIT4 VSO4:VSP4 WCK4:WCL4 WMG4:WMH4 WWC4:WWD4 S65539:T65539 JR65539:JS65539 TN65539:TO65539 ADJ65539:ADK65539 ANF65539:ANG65539 AXB65539:AXC65539 BGX65539:BGY65539 BQT65539:BQU65539 CAP65539:CAQ65539 CKL65539:CKM65539 CUH65539:CUI65539 DED65539:DEE65539 DNZ65539:DOA65539 DXV65539:DXW65539 EHR65539:EHS65539 ERN65539:ERO65539 FBJ65539:FBK65539 FLF65539:FLG65539 FVB65539:FVC65539 GEX65539:GEY65539 GOT65539:GOU65539 GYP65539:GYQ65539 HIL65539:HIM65539 HSH65539:HSI65539 ICD65539:ICE65539 ILZ65539:IMA65539 IVV65539:IVW65539 JFR65539:JFS65539 JPN65539:JPO65539 JZJ65539:JZK65539 KJF65539:KJG65539 KTB65539:KTC65539 LCX65539:LCY65539 LMT65539:LMU65539 LWP65539:LWQ65539 MGL65539:MGM65539 MQH65539:MQI65539 NAD65539:NAE65539 NJZ65539:NKA65539 NTV65539:NTW65539 ODR65539:ODS65539 ONN65539:ONO65539 OXJ65539:OXK65539 PHF65539:PHG65539 PRB65539:PRC65539 QAX65539:QAY65539 QKT65539:QKU65539 QUP65539:QUQ65539 REL65539:REM65539 ROH65539:ROI65539 RYD65539:RYE65539 SHZ65539:SIA65539 SRV65539:SRW65539 TBR65539:TBS65539 TLN65539:TLO65539 TVJ65539:TVK65539 UFF65539:UFG65539 UPB65539:UPC65539 UYX65539:UYY65539 VIT65539:VIU65539 VSP65539:VSQ65539 WCL65539:WCM65539 WMH65539:WMI65539 WWD65539:WWE65539 S131075:T131075 JR131075:JS131075 TN131075:TO131075 ADJ131075:ADK131075 ANF131075:ANG131075 AXB131075:AXC131075 BGX131075:BGY131075 BQT131075:BQU131075 CAP131075:CAQ131075 CKL131075:CKM131075 CUH131075:CUI131075 DED131075:DEE131075 DNZ131075:DOA131075 DXV131075:DXW131075 EHR131075:EHS131075 ERN131075:ERO131075 FBJ131075:FBK131075 FLF131075:FLG131075 FVB131075:FVC131075 GEX131075:GEY131075 GOT131075:GOU131075 GYP131075:GYQ131075 HIL131075:HIM131075 HSH131075:HSI131075 ICD131075:ICE131075 ILZ131075:IMA131075 IVV131075:IVW131075 JFR131075:JFS131075 JPN131075:JPO131075 JZJ131075:JZK131075 KJF131075:KJG131075 KTB131075:KTC131075 LCX131075:LCY131075 LMT131075:LMU131075 LWP131075:LWQ131075 MGL131075:MGM131075 MQH131075:MQI131075 NAD131075:NAE131075 NJZ131075:NKA131075 NTV131075:NTW131075 ODR131075:ODS131075 ONN131075:ONO131075 OXJ131075:OXK131075 PHF131075:PHG131075 PRB131075:PRC131075 QAX131075:QAY131075 QKT131075:QKU131075 QUP131075:QUQ131075 REL131075:REM131075 ROH131075:ROI131075 RYD131075:RYE131075 SHZ131075:SIA131075 SRV131075:SRW131075 TBR131075:TBS131075 TLN131075:TLO131075 TVJ131075:TVK131075 UFF131075:UFG131075 UPB131075:UPC131075 UYX131075:UYY131075 VIT131075:VIU131075 VSP131075:VSQ131075 WCL131075:WCM131075 WMH131075:WMI131075 WWD131075:WWE131075 S196611:T196611 JR196611:JS196611 TN196611:TO196611 ADJ196611:ADK196611 ANF196611:ANG196611 AXB196611:AXC196611 BGX196611:BGY196611 BQT196611:BQU196611 CAP196611:CAQ196611 CKL196611:CKM196611 CUH196611:CUI196611 DED196611:DEE196611 DNZ196611:DOA196611 DXV196611:DXW196611 EHR196611:EHS196611 ERN196611:ERO196611 FBJ196611:FBK196611 FLF196611:FLG196611 FVB196611:FVC196611 GEX196611:GEY196611 GOT196611:GOU196611 GYP196611:GYQ196611 HIL196611:HIM196611 HSH196611:HSI196611 ICD196611:ICE196611 ILZ196611:IMA196611 IVV196611:IVW196611 JFR196611:JFS196611 JPN196611:JPO196611 JZJ196611:JZK196611 KJF196611:KJG196611 KTB196611:KTC196611 LCX196611:LCY196611 LMT196611:LMU196611 LWP196611:LWQ196611 MGL196611:MGM196611 MQH196611:MQI196611 NAD196611:NAE196611 NJZ196611:NKA196611 NTV196611:NTW196611 ODR196611:ODS196611 ONN196611:ONO196611 OXJ196611:OXK196611 PHF196611:PHG196611 PRB196611:PRC196611 QAX196611:QAY196611 QKT196611:QKU196611 QUP196611:QUQ196611 REL196611:REM196611 ROH196611:ROI196611 RYD196611:RYE196611 SHZ196611:SIA196611 SRV196611:SRW196611 TBR196611:TBS196611 TLN196611:TLO196611 TVJ196611:TVK196611 UFF196611:UFG196611 UPB196611:UPC196611 UYX196611:UYY196611 VIT196611:VIU196611 VSP196611:VSQ196611 WCL196611:WCM196611 WMH196611:WMI196611 WWD196611:WWE196611 S262147:T262147 JR262147:JS262147 TN262147:TO262147 ADJ262147:ADK262147 ANF262147:ANG262147 AXB262147:AXC262147 BGX262147:BGY262147 BQT262147:BQU262147 CAP262147:CAQ262147 CKL262147:CKM262147 CUH262147:CUI262147 DED262147:DEE262147 DNZ262147:DOA262147 DXV262147:DXW262147 EHR262147:EHS262147 ERN262147:ERO262147 FBJ262147:FBK262147 FLF262147:FLG262147 FVB262147:FVC262147 GEX262147:GEY262147 GOT262147:GOU262147 GYP262147:GYQ262147 HIL262147:HIM262147 HSH262147:HSI262147 ICD262147:ICE262147 ILZ262147:IMA262147 IVV262147:IVW262147 JFR262147:JFS262147 JPN262147:JPO262147 JZJ262147:JZK262147 KJF262147:KJG262147 KTB262147:KTC262147 LCX262147:LCY262147 LMT262147:LMU262147 LWP262147:LWQ262147 MGL262147:MGM262147 MQH262147:MQI262147 NAD262147:NAE262147 NJZ262147:NKA262147 NTV262147:NTW262147 ODR262147:ODS262147 ONN262147:ONO262147 OXJ262147:OXK262147 PHF262147:PHG262147 PRB262147:PRC262147 QAX262147:QAY262147 QKT262147:QKU262147 QUP262147:QUQ262147 REL262147:REM262147 ROH262147:ROI262147 RYD262147:RYE262147 SHZ262147:SIA262147 SRV262147:SRW262147 TBR262147:TBS262147 TLN262147:TLO262147 TVJ262147:TVK262147 UFF262147:UFG262147 UPB262147:UPC262147 UYX262147:UYY262147 VIT262147:VIU262147 VSP262147:VSQ262147 WCL262147:WCM262147 WMH262147:WMI262147 WWD262147:WWE262147 S327683:T327683 JR327683:JS327683 TN327683:TO327683 ADJ327683:ADK327683 ANF327683:ANG327683 AXB327683:AXC327683 BGX327683:BGY327683 BQT327683:BQU327683 CAP327683:CAQ327683 CKL327683:CKM327683 CUH327683:CUI327683 DED327683:DEE327683 DNZ327683:DOA327683 DXV327683:DXW327683 EHR327683:EHS327683 ERN327683:ERO327683 FBJ327683:FBK327683 FLF327683:FLG327683 FVB327683:FVC327683 GEX327683:GEY327683 GOT327683:GOU327683 GYP327683:GYQ327683 HIL327683:HIM327683 HSH327683:HSI327683 ICD327683:ICE327683 ILZ327683:IMA327683 IVV327683:IVW327683 JFR327683:JFS327683 JPN327683:JPO327683 JZJ327683:JZK327683 KJF327683:KJG327683 KTB327683:KTC327683 LCX327683:LCY327683 LMT327683:LMU327683 LWP327683:LWQ327683 MGL327683:MGM327683 MQH327683:MQI327683 NAD327683:NAE327683 NJZ327683:NKA327683 NTV327683:NTW327683 ODR327683:ODS327683 ONN327683:ONO327683 OXJ327683:OXK327683 PHF327683:PHG327683 PRB327683:PRC327683 QAX327683:QAY327683 QKT327683:QKU327683 QUP327683:QUQ327683 REL327683:REM327683 ROH327683:ROI327683 RYD327683:RYE327683 SHZ327683:SIA327683 SRV327683:SRW327683 TBR327683:TBS327683 TLN327683:TLO327683 TVJ327683:TVK327683 UFF327683:UFG327683 UPB327683:UPC327683 UYX327683:UYY327683 VIT327683:VIU327683 VSP327683:VSQ327683 WCL327683:WCM327683 WMH327683:WMI327683 WWD327683:WWE327683 S393219:T393219 JR393219:JS393219 TN393219:TO393219 ADJ393219:ADK393219 ANF393219:ANG393219 AXB393219:AXC393219 BGX393219:BGY393219 BQT393219:BQU393219 CAP393219:CAQ393219 CKL393219:CKM393219 CUH393219:CUI393219 DED393219:DEE393219 DNZ393219:DOA393219 DXV393219:DXW393219 EHR393219:EHS393219 ERN393219:ERO393219 FBJ393219:FBK393219 FLF393219:FLG393219 FVB393219:FVC393219 GEX393219:GEY393219 GOT393219:GOU393219 GYP393219:GYQ393219 HIL393219:HIM393219 HSH393219:HSI393219 ICD393219:ICE393219 ILZ393219:IMA393219 IVV393219:IVW393219 JFR393219:JFS393219 JPN393219:JPO393219 JZJ393219:JZK393219 KJF393219:KJG393219 KTB393219:KTC393219 LCX393219:LCY393219 LMT393219:LMU393219 LWP393219:LWQ393219 MGL393219:MGM393219 MQH393219:MQI393219 NAD393219:NAE393219 NJZ393219:NKA393219 NTV393219:NTW393219 ODR393219:ODS393219 ONN393219:ONO393219 OXJ393219:OXK393219 PHF393219:PHG393219 PRB393219:PRC393219 QAX393219:QAY393219 QKT393219:QKU393219 QUP393219:QUQ393219 REL393219:REM393219 ROH393219:ROI393219 RYD393219:RYE393219 SHZ393219:SIA393219 SRV393219:SRW393219 TBR393219:TBS393219 TLN393219:TLO393219 TVJ393219:TVK393219 UFF393219:UFG393219 UPB393219:UPC393219 UYX393219:UYY393219 VIT393219:VIU393219 VSP393219:VSQ393219 WCL393219:WCM393219 WMH393219:WMI393219 WWD393219:WWE393219 S458755:T458755 JR458755:JS458755 TN458755:TO458755 ADJ458755:ADK458755 ANF458755:ANG458755 AXB458755:AXC458755 BGX458755:BGY458755 BQT458755:BQU458755 CAP458755:CAQ458755 CKL458755:CKM458755 CUH458755:CUI458755 DED458755:DEE458755 DNZ458755:DOA458755 DXV458755:DXW458755 EHR458755:EHS458755 ERN458755:ERO458755 FBJ458755:FBK458755 FLF458755:FLG458755 FVB458755:FVC458755 GEX458755:GEY458755 GOT458755:GOU458755 GYP458755:GYQ458755 HIL458755:HIM458755 HSH458755:HSI458755 ICD458755:ICE458755 ILZ458755:IMA458755 IVV458755:IVW458755 JFR458755:JFS458755 JPN458755:JPO458755 JZJ458755:JZK458755 KJF458755:KJG458755 KTB458755:KTC458755 LCX458755:LCY458755 LMT458755:LMU458755 LWP458755:LWQ458755 MGL458755:MGM458755 MQH458755:MQI458755 NAD458755:NAE458755 NJZ458755:NKA458755 NTV458755:NTW458755 ODR458755:ODS458755 ONN458755:ONO458755 OXJ458755:OXK458755 PHF458755:PHG458755 PRB458755:PRC458755 QAX458755:QAY458755 QKT458755:QKU458755 QUP458755:QUQ458755 REL458755:REM458755 ROH458755:ROI458755 RYD458755:RYE458755 SHZ458755:SIA458755 SRV458755:SRW458755 TBR458755:TBS458755 TLN458755:TLO458755 TVJ458755:TVK458755 UFF458755:UFG458755 UPB458755:UPC458755 UYX458755:UYY458755 VIT458755:VIU458755 VSP458755:VSQ458755 WCL458755:WCM458755 WMH458755:WMI458755 WWD458755:WWE458755 S524291:T524291 JR524291:JS524291 TN524291:TO524291 ADJ524291:ADK524291 ANF524291:ANG524291 AXB524291:AXC524291 BGX524291:BGY524291 BQT524291:BQU524291 CAP524291:CAQ524291 CKL524291:CKM524291 CUH524291:CUI524291 DED524291:DEE524291 DNZ524291:DOA524291 DXV524291:DXW524291 EHR524291:EHS524291 ERN524291:ERO524291 FBJ524291:FBK524291 FLF524291:FLG524291 FVB524291:FVC524291 GEX524291:GEY524291 GOT524291:GOU524291 GYP524291:GYQ524291 HIL524291:HIM524291 HSH524291:HSI524291 ICD524291:ICE524291 ILZ524291:IMA524291 IVV524291:IVW524291 JFR524291:JFS524291 JPN524291:JPO524291 JZJ524291:JZK524291 KJF524291:KJG524291 KTB524291:KTC524291 LCX524291:LCY524291 LMT524291:LMU524291 LWP524291:LWQ524291 MGL524291:MGM524291 MQH524291:MQI524291 NAD524291:NAE524291 NJZ524291:NKA524291 NTV524291:NTW524291 ODR524291:ODS524291 ONN524291:ONO524291 OXJ524291:OXK524291 PHF524291:PHG524291 PRB524291:PRC524291 QAX524291:QAY524291 QKT524291:QKU524291 QUP524291:QUQ524291 REL524291:REM524291 ROH524291:ROI524291 RYD524291:RYE524291 SHZ524291:SIA524291 SRV524291:SRW524291 TBR524291:TBS524291 TLN524291:TLO524291 TVJ524291:TVK524291 UFF524291:UFG524291 UPB524291:UPC524291 UYX524291:UYY524291 VIT524291:VIU524291 VSP524291:VSQ524291 WCL524291:WCM524291 WMH524291:WMI524291 WWD524291:WWE524291 S589827:T589827 JR589827:JS589827 TN589827:TO589827 ADJ589827:ADK589827 ANF589827:ANG589827 AXB589827:AXC589827 BGX589827:BGY589827 BQT589827:BQU589827 CAP589827:CAQ589827 CKL589827:CKM589827 CUH589827:CUI589827 DED589827:DEE589827 DNZ589827:DOA589827 DXV589827:DXW589827 EHR589827:EHS589827 ERN589827:ERO589827 FBJ589827:FBK589827 FLF589827:FLG589827 FVB589827:FVC589827 GEX589827:GEY589827 GOT589827:GOU589827 GYP589827:GYQ589827 HIL589827:HIM589827 HSH589827:HSI589827 ICD589827:ICE589827 ILZ589827:IMA589827 IVV589827:IVW589827 JFR589827:JFS589827 JPN589827:JPO589827 JZJ589827:JZK589827 KJF589827:KJG589827 KTB589827:KTC589827 LCX589827:LCY589827 LMT589827:LMU589827 LWP589827:LWQ589827 MGL589827:MGM589827 MQH589827:MQI589827 NAD589827:NAE589827 NJZ589827:NKA589827 NTV589827:NTW589827 ODR589827:ODS589827 ONN589827:ONO589827 OXJ589827:OXK589827 PHF589827:PHG589827 PRB589827:PRC589827 QAX589827:QAY589827 QKT589827:QKU589827 QUP589827:QUQ589827 REL589827:REM589827 ROH589827:ROI589827 RYD589827:RYE589827 SHZ589827:SIA589827 SRV589827:SRW589827 TBR589827:TBS589827 TLN589827:TLO589827 TVJ589827:TVK589827 UFF589827:UFG589827 UPB589827:UPC589827 UYX589827:UYY589827 VIT589827:VIU589827 VSP589827:VSQ589827 WCL589827:WCM589827 WMH589827:WMI589827 WWD589827:WWE589827 S655363:T655363 JR655363:JS655363 TN655363:TO655363 ADJ655363:ADK655363 ANF655363:ANG655363 AXB655363:AXC655363 BGX655363:BGY655363 BQT655363:BQU655363 CAP655363:CAQ655363 CKL655363:CKM655363 CUH655363:CUI655363 DED655363:DEE655363 DNZ655363:DOA655363 DXV655363:DXW655363 EHR655363:EHS655363 ERN655363:ERO655363 FBJ655363:FBK655363 FLF655363:FLG655363 FVB655363:FVC655363 GEX655363:GEY655363 GOT655363:GOU655363 GYP655363:GYQ655363 HIL655363:HIM655363 HSH655363:HSI655363 ICD655363:ICE655363 ILZ655363:IMA655363 IVV655363:IVW655363 JFR655363:JFS655363 JPN655363:JPO655363 JZJ655363:JZK655363 KJF655363:KJG655363 KTB655363:KTC655363 LCX655363:LCY655363 LMT655363:LMU655363 LWP655363:LWQ655363 MGL655363:MGM655363 MQH655363:MQI655363 NAD655363:NAE655363 NJZ655363:NKA655363 NTV655363:NTW655363 ODR655363:ODS655363 ONN655363:ONO655363 OXJ655363:OXK655363 PHF655363:PHG655363 PRB655363:PRC655363 QAX655363:QAY655363 QKT655363:QKU655363 QUP655363:QUQ655363 REL655363:REM655363 ROH655363:ROI655363 RYD655363:RYE655363 SHZ655363:SIA655363 SRV655363:SRW655363 TBR655363:TBS655363 TLN655363:TLO655363 TVJ655363:TVK655363 UFF655363:UFG655363 UPB655363:UPC655363 UYX655363:UYY655363 VIT655363:VIU655363 VSP655363:VSQ655363 WCL655363:WCM655363 WMH655363:WMI655363 WWD655363:WWE655363 S720899:T720899 JR720899:JS720899 TN720899:TO720899 ADJ720899:ADK720899 ANF720899:ANG720899 AXB720899:AXC720899 BGX720899:BGY720899 BQT720899:BQU720899 CAP720899:CAQ720899 CKL720899:CKM720899 CUH720899:CUI720899 DED720899:DEE720899 DNZ720899:DOA720899 DXV720899:DXW720899 EHR720899:EHS720899 ERN720899:ERO720899 FBJ720899:FBK720899 FLF720899:FLG720899 FVB720899:FVC720899 GEX720899:GEY720899 GOT720899:GOU720899 GYP720899:GYQ720899 HIL720899:HIM720899 HSH720899:HSI720899 ICD720899:ICE720899 ILZ720899:IMA720899 IVV720899:IVW720899 JFR720899:JFS720899 JPN720899:JPO720899 JZJ720899:JZK720899 KJF720899:KJG720899 KTB720899:KTC720899 LCX720899:LCY720899 LMT720899:LMU720899 LWP720899:LWQ720899 MGL720899:MGM720899 MQH720899:MQI720899 NAD720899:NAE720899 NJZ720899:NKA720899 NTV720899:NTW720899 ODR720899:ODS720899 ONN720899:ONO720899 OXJ720899:OXK720899 PHF720899:PHG720899 PRB720899:PRC720899 QAX720899:QAY720899 QKT720899:QKU720899 QUP720899:QUQ720899 REL720899:REM720899 ROH720899:ROI720899 RYD720899:RYE720899 SHZ720899:SIA720899 SRV720899:SRW720899 TBR720899:TBS720899 TLN720899:TLO720899 TVJ720899:TVK720899 UFF720899:UFG720899 UPB720899:UPC720899 UYX720899:UYY720899 VIT720899:VIU720899 VSP720899:VSQ720899 WCL720899:WCM720899 WMH720899:WMI720899 WWD720899:WWE720899 S786435:T786435 JR786435:JS786435 TN786435:TO786435 ADJ786435:ADK786435 ANF786435:ANG786435 AXB786435:AXC786435 BGX786435:BGY786435 BQT786435:BQU786435 CAP786435:CAQ786435 CKL786435:CKM786435 CUH786435:CUI786435 DED786435:DEE786435 DNZ786435:DOA786435 DXV786435:DXW786435 EHR786435:EHS786435 ERN786435:ERO786435 FBJ786435:FBK786435 FLF786435:FLG786435 FVB786435:FVC786435 GEX786435:GEY786435 GOT786435:GOU786435 GYP786435:GYQ786435 HIL786435:HIM786435 HSH786435:HSI786435 ICD786435:ICE786435 ILZ786435:IMA786435 IVV786435:IVW786435 JFR786435:JFS786435 JPN786435:JPO786435 JZJ786435:JZK786435 KJF786435:KJG786435 KTB786435:KTC786435 LCX786435:LCY786435 LMT786435:LMU786435 LWP786435:LWQ786435 MGL786435:MGM786435 MQH786435:MQI786435 NAD786435:NAE786435 NJZ786435:NKA786435 NTV786435:NTW786435 ODR786435:ODS786435 ONN786435:ONO786435 OXJ786435:OXK786435 PHF786435:PHG786435 PRB786435:PRC786435 QAX786435:QAY786435 QKT786435:QKU786435 QUP786435:QUQ786435 REL786435:REM786435 ROH786435:ROI786435 RYD786435:RYE786435 SHZ786435:SIA786435 SRV786435:SRW786435 TBR786435:TBS786435 TLN786435:TLO786435 TVJ786435:TVK786435 UFF786435:UFG786435 UPB786435:UPC786435 UYX786435:UYY786435 VIT786435:VIU786435 VSP786435:VSQ786435 WCL786435:WCM786435 WMH786435:WMI786435 WWD786435:WWE786435 S851971:T851971 JR851971:JS851971 TN851971:TO851971 ADJ851971:ADK851971 ANF851971:ANG851971 AXB851971:AXC851971 BGX851971:BGY851971 BQT851971:BQU851971 CAP851971:CAQ851971 CKL851971:CKM851971 CUH851971:CUI851971 DED851971:DEE851971 DNZ851971:DOA851971 DXV851971:DXW851971 EHR851971:EHS851971 ERN851971:ERO851971 FBJ851971:FBK851971 FLF851971:FLG851971 FVB851971:FVC851971 GEX851971:GEY851971 GOT851971:GOU851971 GYP851971:GYQ851971 HIL851971:HIM851971 HSH851971:HSI851971 ICD851971:ICE851971 ILZ851971:IMA851971 IVV851971:IVW851971 JFR851971:JFS851971 JPN851971:JPO851971 JZJ851971:JZK851971 KJF851971:KJG851971 KTB851971:KTC851971 LCX851971:LCY851971 LMT851971:LMU851971 LWP851971:LWQ851971 MGL851971:MGM851971 MQH851971:MQI851971 NAD851971:NAE851971 NJZ851971:NKA851971 NTV851971:NTW851971 ODR851971:ODS851971 ONN851971:ONO851971 OXJ851971:OXK851971 PHF851971:PHG851971 PRB851971:PRC851971 QAX851971:QAY851971 QKT851971:QKU851971 QUP851971:QUQ851971 REL851971:REM851971 ROH851971:ROI851971 RYD851971:RYE851971 SHZ851971:SIA851971 SRV851971:SRW851971 TBR851971:TBS851971 TLN851971:TLO851971 TVJ851971:TVK851971 UFF851971:UFG851971 UPB851971:UPC851971 UYX851971:UYY851971 VIT851971:VIU851971 VSP851971:VSQ851971 WCL851971:WCM851971 WMH851971:WMI851971 WWD851971:WWE851971 S917507:T917507 JR917507:JS917507 TN917507:TO917507 ADJ917507:ADK917507 ANF917507:ANG917507 AXB917507:AXC917507 BGX917507:BGY917507 BQT917507:BQU917507 CAP917507:CAQ917507 CKL917507:CKM917507 CUH917507:CUI917507 DED917507:DEE917507 DNZ917507:DOA917507 DXV917507:DXW917507 EHR917507:EHS917507 ERN917507:ERO917507 FBJ917507:FBK917507 FLF917507:FLG917507 FVB917507:FVC917507 GEX917507:GEY917507 GOT917507:GOU917507 GYP917507:GYQ917507 HIL917507:HIM917507 HSH917507:HSI917507 ICD917507:ICE917507 ILZ917507:IMA917507 IVV917507:IVW917507 JFR917507:JFS917507 JPN917507:JPO917507 JZJ917507:JZK917507 KJF917507:KJG917507 KTB917507:KTC917507 LCX917507:LCY917507 LMT917507:LMU917507 LWP917507:LWQ917507 MGL917507:MGM917507 MQH917507:MQI917507 NAD917507:NAE917507 NJZ917507:NKA917507 NTV917507:NTW917507 ODR917507:ODS917507 ONN917507:ONO917507 OXJ917507:OXK917507 PHF917507:PHG917507 PRB917507:PRC917507 QAX917507:QAY917507 QKT917507:QKU917507 QUP917507:QUQ917507 REL917507:REM917507 ROH917507:ROI917507 RYD917507:RYE917507 SHZ917507:SIA917507 SRV917507:SRW917507 TBR917507:TBS917507 TLN917507:TLO917507 TVJ917507:TVK917507 UFF917507:UFG917507 UPB917507:UPC917507 UYX917507:UYY917507 VIT917507:VIU917507 VSP917507:VSQ917507 WCL917507:WCM917507 WMH917507:WMI917507 WWD917507:WWE917507 S983043:T983043 JR983043:JS983043 TN983043:TO983043 ADJ983043:ADK983043 ANF983043:ANG983043 AXB983043:AXC983043 BGX983043:BGY983043 BQT983043:BQU983043 CAP983043:CAQ983043 CKL983043:CKM983043 CUH983043:CUI983043 DED983043:DEE983043 DNZ983043:DOA983043 DXV983043:DXW983043 EHR983043:EHS983043 ERN983043:ERO983043 FBJ983043:FBK983043 FLF983043:FLG983043 FVB983043:FVC983043 GEX983043:GEY983043 GOT983043:GOU983043 GYP983043:GYQ983043 HIL983043:HIM983043 HSH983043:HSI983043 ICD983043:ICE983043 ILZ983043:IMA983043 IVV983043:IVW983043 JFR983043:JFS983043 JPN983043:JPO983043 JZJ983043:JZK983043 KJF983043:KJG983043 KTB983043:KTC983043 LCX983043:LCY983043 LMT983043:LMU983043 LWP983043:LWQ983043 MGL983043:MGM983043 MQH983043:MQI983043 NAD983043:NAE983043 NJZ983043:NKA983043 NTV983043:NTW983043 ODR983043:ODS983043 ONN983043:ONO983043 OXJ983043:OXK983043 PHF983043:PHG983043 PRB983043:PRC983043 QAX983043:QAY983043 QKT983043:QKU983043 QUP983043:QUQ983043 REL983043:REM983043 ROH983043:ROI983043 RYD983043:RYE983043 SHZ983043:SIA983043 SRV983043:SRW983043 TBR983043:TBS983043 TLN983043:TLO983043 TVJ983043:TVK983043 UFF983043:UFG983043 UPB983043:UPC983043 UYX983043:UYY983043 VIT983043:VIU983043 VSP983043:VSQ983043 WCL983043:WCM983043 WMH983043:WMI983043 WWD983043:WWE983043 I4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J65539 JL65539 TH65539 ADD65539 AMZ65539 AWV65539 BGR65539 BQN65539 CAJ65539 CKF65539 CUB65539 DDX65539 DNT65539 DXP65539 EHL65539 ERH65539 FBD65539 FKZ65539 FUV65539 GER65539 GON65539 GYJ65539 HIF65539 HSB65539 IBX65539 ILT65539 IVP65539 JFL65539 JPH65539 JZD65539 KIZ65539 KSV65539 LCR65539 LMN65539 LWJ65539 MGF65539 MQB65539 MZX65539 NJT65539 NTP65539 ODL65539 ONH65539 OXD65539 PGZ65539 PQV65539 QAR65539 QKN65539 QUJ65539 REF65539 ROB65539 RXX65539 SHT65539 SRP65539 TBL65539 TLH65539 TVD65539 UEZ65539 UOV65539 UYR65539 VIN65539 VSJ65539 WCF65539 WMB65539 WVX65539 J131075 JL131075 TH131075 ADD131075 AMZ131075 AWV131075 BGR131075 BQN131075 CAJ131075 CKF131075 CUB131075 DDX131075 DNT131075 DXP131075 EHL131075 ERH131075 FBD131075 FKZ131075 FUV131075 GER131075 GON131075 GYJ131075 HIF131075 HSB131075 IBX131075 ILT131075 IVP131075 JFL131075 JPH131075 JZD131075 KIZ131075 KSV131075 LCR131075 LMN131075 LWJ131075 MGF131075 MQB131075 MZX131075 NJT131075 NTP131075 ODL131075 ONH131075 OXD131075 PGZ131075 PQV131075 QAR131075 QKN131075 QUJ131075 REF131075 ROB131075 RXX131075 SHT131075 SRP131075 TBL131075 TLH131075 TVD131075 UEZ131075 UOV131075 UYR131075 VIN131075 VSJ131075 WCF131075 WMB131075 WVX131075 J196611 JL196611 TH196611 ADD196611 AMZ196611 AWV196611 BGR196611 BQN196611 CAJ196611 CKF196611 CUB196611 DDX196611 DNT196611 DXP196611 EHL196611 ERH196611 FBD196611 FKZ196611 FUV196611 GER196611 GON196611 GYJ196611 HIF196611 HSB196611 IBX196611 ILT196611 IVP196611 JFL196611 JPH196611 JZD196611 KIZ196611 KSV196611 LCR196611 LMN196611 LWJ196611 MGF196611 MQB196611 MZX196611 NJT196611 NTP196611 ODL196611 ONH196611 OXD196611 PGZ196611 PQV196611 QAR196611 QKN196611 QUJ196611 REF196611 ROB196611 RXX196611 SHT196611 SRP196611 TBL196611 TLH196611 TVD196611 UEZ196611 UOV196611 UYR196611 VIN196611 VSJ196611 WCF196611 WMB196611 WVX196611 J262147 JL262147 TH262147 ADD262147 AMZ262147 AWV262147 BGR262147 BQN262147 CAJ262147 CKF262147 CUB262147 DDX262147 DNT262147 DXP262147 EHL262147 ERH262147 FBD262147 FKZ262147 FUV262147 GER262147 GON262147 GYJ262147 HIF262147 HSB262147 IBX262147 ILT262147 IVP262147 JFL262147 JPH262147 JZD262147 KIZ262147 KSV262147 LCR262147 LMN262147 LWJ262147 MGF262147 MQB262147 MZX262147 NJT262147 NTP262147 ODL262147 ONH262147 OXD262147 PGZ262147 PQV262147 QAR262147 QKN262147 QUJ262147 REF262147 ROB262147 RXX262147 SHT262147 SRP262147 TBL262147 TLH262147 TVD262147 UEZ262147 UOV262147 UYR262147 VIN262147 VSJ262147 WCF262147 WMB262147 WVX262147 J327683 JL327683 TH327683 ADD327683 AMZ327683 AWV327683 BGR327683 BQN327683 CAJ327683 CKF327683 CUB327683 DDX327683 DNT327683 DXP327683 EHL327683 ERH327683 FBD327683 FKZ327683 FUV327683 GER327683 GON327683 GYJ327683 HIF327683 HSB327683 IBX327683 ILT327683 IVP327683 JFL327683 JPH327683 JZD327683 KIZ327683 KSV327683 LCR327683 LMN327683 LWJ327683 MGF327683 MQB327683 MZX327683 NJT327683 NTP327683 ODL327683 ONH327683 OXD327683 PGZ327683 PQV327683 QAR327683 QKN327683 QUJ327683 REF327683 ROB327683 RXX327683 SHT327683 SRP327683 TBL327683 TLH327683 TVD327683 UEZ327683 UOV327683 UYR327683 VIN327683 VSJ327683 WCF327683 WMB327683 WVX327683 J393219 JL393219 TH393219 ADD393219 AMZ393219 AWV393219 BGR393219 BQN393219 CAJ393219 CKF393219 CUB393219 DDX393219 DNT393219 DXP393219 EHL393219 ERH393219 FBD393219 FKZ393219 FUV393219 GER393219 GON393219 GYJ393219 HIF393219 HSB393219 IBX393219 ILT393219 IVP393219 JFL393219 JPH393219 JZD393219 KIZ393219 KSV393219 LCR393219 LMN393219 LWJ393219 MGF393219 MQB393219 MZX393219 NJT393219 NTP393219 ODL393219 ONH393219 OXD393219 PGZ393219 PQV393219 QAR393219 QKN393219 QUJ393219 REF393219 ROB393219 RXX393219 SHT393219 SRP393219 TBL393219 TLH393219 TVD393219 UEZ393219 UOV393219 UYR393219 VIN393219 VSJ393219 WCF393219 WMB393219 WVX393219 J458755 JL458755 TH458755 ADD458755 AMZ458755 AWV458755 BGR458755 BQN458755 CAJ458755 CKF458755 CUB458755 DDX458755 DNT458755 DXP458755 EHL458755 ERH458755 FBD458755 FKZ458755 FUV458755 GER458755 GON458755 GYJ458755 HIF458755 HSB458755 IBX458755 ILT458755 IVP458755 JFL458755 JPH458755 JZD458755 KIZ458755 KSV458755 LCR458755 LMN458755 LWJ458755 MGF458755 MQB458755 MZX458755 NJT458755 NTP458755 ODL458755 ONH458755 OXD458755 PGZ458755 PQV458755 QAR458755 QKN458755 QUJ458755 REF458755 ROB458755 RXX458755 SHT458755 SRP458755 TBL458755 TLH458755 TVD458755 UEZ458755 UOV458755 UYR458755 VIN458755 VSJ458755 WCF458755 WMB458755 WVX458755 J524291 JL524291 TH524291 ADD524291 AMZ524291 AWV524291 BGR524291 BQN524291 CAJ524291 CKF524291 CUB524291 DDX524291 DNT524291 DXP524291 EHL524291 ERH524291 FBD524291 FKZ524291 FUV524291 GER524291 GON524291 GYJ524291 HIF524291 HSB524291 IBX524291 ILT524291 IVP524291 JFL524291 JPH524291 JZD524291 KIZ524291 KSV524291 LCR524291 LMN524291 LWJ524291 MGF524291 MQB524291 MZX524291 NJT524291 NTP524291 ODL524291 ONH524291 OXD524291 PGZ524291 PQV524291 QAR524291 QKN524291 QUJ524291 REF524291 ROB524291 RXX524291 SHT524291 SRP524291 TBL524291 TLH524291 TVD524291 UEZ524291 UOV524291 UYR524291 VIN524291 VSJ524291 WCF524291 WMB524291 WVX524291 J589827 JL589827 TH589827 ADD589827 AMZ589827 AWV589827 BGR589827 BQN589827 CAJ589827 CKF589827 CUB589827 DDX589827 DNT589827 DXP589827 EHL589827 ERH589827 FBD589827 FKZ589827 FUV589827 GER589827 GON589827 GYJ589827 HIF589827 HSB589827 IBX589827 ILT589827 IVP589827 JFL589827 JPH589827 JZD589827 KIZ589827 KSV589827 LCR589827 LMN589827 LWJ589827 MGF589827 MQB589827 MZX589827 NJT589827 NTP589827 ODL589827 ONH589827 OXD589827 PGZ589827 PQV589827 QAR589827 QKN589827 QUJ589827 REF589827 ROB589827 RXX589827 SHT589827 SRP589827 TBL589827 TLH589827 TVD589827 UEZ589827 UOV589827 UYR589827 VIN589827 VSJ589827 WCF589827 WMB589827 WVX589827 J655363 JL655363 TH655363 ADD655363 AMZ655363 AWV655363 BGR655363 BQN655363 CAJ655363 CKF655363 CUB655363 DDX655363 DNT655363 DXP655363 EHL655363 ERH655363 FBD655363 FKZ655363 FUV655363 GER655363 GON655363 GYJ655363 HIF655363 HSB655363 IBX655363 ILT655363 IVP655363 JFL655363 JPH655363 JZD655363 KIZ655363 KSV655363 LCR655363 LMN655363 LWJ655363 MGF655363 MQB655363 MZX655363 NJT655363 NTP655363 ODL655363 ONH655363 OXD655363 PGZ655363 PQV655363 QAR655363 QKN655363 QUJ655363 REF655363 ROB655363 RXX655363 SHT655363 SRP655363 TBL655363 TLH655363 TVD655363 UEZ655363 UOV655363 UYR655363 VIN655363 VSJ655363 WCF655363 WMB655363 WVX655363 J720899 JL720899 TH720899 ADD720899 AMZ720899 AWV720899 BGR720899 BQN720899 CAJ720899 CKF720899 CUB720899 DDX720899 DNT720899 DXP720899 EHL720899 ERH720899 FBD720899 FKZ720899 FUV720899 GER720899 GON720899 GYJ720899 HIF720899 HSB720899 IBX720899 ILT720899 IVP720899 JFL720899 JPH720899 JZD720899 KIZ720899 KSV720899 LCR720899 LMN720899 LWJ720899 MGF720899 MQB720899 MZX720899 NJT720899 NTP720899 ODL720899 ONH720899 OXD720899 PGZ720899 PQV720899 QAR720899 QKN720899 QUJ720899 REF720899 ROB720899 RXX720899 SHT720899 SRP720899 TBL720899 TLH720899 TVD720899 UEZ720899 UOV720899 UYR720899 VIN720899 VSJ720899 WCF720899 WMB720899 WVX720899 J786435 JL786435 TH786435 ADD786435 AMZ786435 AWV786435 BGR786435 BQN786435 CAJ786435 CKF786435 CUB786435 DDX786435 DNT786435 DXP786435 EHL786435 ERH786435 FBD786435 FKZ786435 FUV786435 GER786435 GON786435 GYJ786435 HIF786435 HSB786435 IBX786435 ILT786435 IVP786435 JFL786435 JPH786435 JZD786435 KIZ786435 KSV786435 LCR786435 LMN786435 LWJ786435 MGF786435 MQB786435 MZX786435 NJT786435 NTP786435 ODL786435 ONH786435 OXD786435 PGZ786435 PQV786435 QAR786435 QKN786435 QUJ786435 REF786435 ROB786435 RXX786435 SHT786435 SRP786435 TBL786435 TLH786435 TVD786435 UEZ786435 UOV786435 UYR786435 VIN786435 VSJ786435 WCF786435 WMB786435 WVX786435 J851971 JL851971 TH851971 ADD851971 AMZ851971 AWV851971 BGR851971 BQN851971 CAJ851971 CKF851971 CUB851971 DDX851971 DNT851971 DXP851971 EHL851971 ERH851971 FBD851971 FKZ851971 FUV851971 GER851971 GON851971 GYJ851971 HIF851971 HSB851971 IBX851971 ILT851971 IVP851971 JFL851971 JPH851971 JZD851971 KIZ851971 KSV851971 LCR851971 LMN851971 LWJ851971 MGF851971 MQB851971 MZX851971 NJT851971 NTP851971 ODL851971 ONH851971 OXD851971 PGZ851971 PQV851971 QAR851971 QKN851971 QUJ851971 REF851971 ROB851971 RXX851971 SHT851971 SRP851971 TBL851971 TLH851971 TVD851971 UEZ851971 UOV851971 UYR851971 VIN851971 VSJ851971 WCF851971 WMB851971 WVX851971 J917507 JL917507 TH917507 ADD917507 AMZ917507 AWV917507 BGR917507 BQN917507 CAJ917507 CKF917507 CUB917507 DDX917507 DNT917507 DXP917507 EHL917507 ERH917507 FBD917507 FKZ917507 FUV917507 GER917507 GON917507 GYJ917507 HIF917507 HSB917507 IBX917507 ILT917507 IVP917507 JFL917507 JPH917507 JZD917507 KIZ917507 KSV917507 LCR917507 LMN917507 LWJ917507 MGF917507 MQB917507 MZX917507 NJT917507 NTP917507 ODL917507 ONH917507 OXD917507 PGZ917507 PQV917507 QAR917507 QKN917507 QUJ917507 REF917507 ROB917507 RXX917507 SHT917507 SRP917507 TBL917507 TLH917507 TVD917507 UEZ917507 UOV917507 UYR917507 VIN917507 VSJ917507 WCF917507 WMB917507 WVX917507 J983043 JL983043 TH983043 ADD983043 AMZ983043 AWV983043 BGR983043 BQN983043 CAJ983043 CKF983043 CUB983043 DDX983043 DNT983043 DXP983043 EHL983043 ERH983043 FBD983043 FKZ983043 FUV983043 GER983043 GON983043 GYJ983043 HIF983043 HSB983043 IBX983043 ILT983043 IVP983043 JFL983043 JPH983043 JZD983043 KIZ983043 KSV983043 LCR983043 LMN983043 LWJ983043 MGF983043 MQB983043 MZX983043 NJT983043 NTP983043 ODL983043 ONH983043 OXD983043 PGZ983043 PQV983043 QAR983043 QKN983043 QUJ983043 REF983043 ROB983043 RXX983043 SHT983043 SRP983043 TBL983043 TLH983043 TVD983043 UEZ983043 UOV983043 UYR983043 VIN983043 VSJ983043 WCF983043 WMB983043 WVX983043 JZ4:KA4 TV4:TW4 ADR4:ADS4 ANN4:ANO4 AXJ4:AXK4 BHF4:BHG4 BRB4:BRC4 CAX4:CAY4 CKT4:CKU4 CUP4:CUQ4 DEL4:DEM4 DOH4:DOI4 DYD4:DYE4 EHZ4:EIA4 ERV4:ERW4 FBR4:FBS4 FLN4:FLO4 FVJ4:FVK4 GFF4:GFG4 GPB4:GPC4 GYX4:GYY4 HIT4:HIU4 HSP4:HSQ4 ICL4:ICM4 IMH4:IMI4 IWD4:IWE4 JFZ4:JGA4 JPV4:JPW4 JZR4:JZS4 KJN4:KJO4 KTJ4:KTK4 LDF4:LDG4 LNB4:LNC4 LWX4:LWY4 MGT4:MGU4 MQP4:MQQ4 NAL4:NAM4 NKH4:NKI4 NUD4:NUE4 ODZ4:OEA4 ONV4:ONW4 OXR4:OXS4 PHN4:PHO4 PRJ4:PRK4 QBF4:QBG4 QLB4:QLC4 QUX4:QUY4 RET4:REU4 ROP4:ROQ4 RYL4:RYM4 SIH4:SII4 SSD4:SSE4 TBZ4:TCA4 TLV4:TLW4 TVR4:TVS4 UFN4:UFO4 UPJ4:UPK4 UZF4:UZG4 VJB4:VJC4 VSX4:VSY4 WCT4:WCU4 WMP4:WMQ4 WWL4:WWM4 AB65539:AC65539 KA65539:KB65539 TW65539:TX65539 ADS65539:ADT65539 ANO65539:ANP65539 AXK65539:AXL65539 BHG65539:BHH65539 BRC65539:BRD65539 CAY65539:CAZ65539 CKU65539:CKV65539 CUQ65539:CUR65539 DEM65539:DEN65539 DOI65539:DOJ65539 DYE65539:DYF65539 EIA65539:EIB65539 ERW65539:ERX65539 FBS65539:FBT65539 FLO65539:FLP65539 FVK65539:FVL65539 GFG65539:GFH65539 GPC65539:GPD65539 GYY65539:GYZ65539 HIU65539:HIV65539 HSQ65539:HSR65539 ICM65539:ICN65539 IMI65539:IMJ65539 IWE65539:IWF65539 JGA65539:JGB65539 JPW65539:JPX65539 JZS65539:JZT65539 KJO65539:KJP65539 KTK65539:KTL65539 LDG65539:LDH65539 LNC65539:LND65539 LWY65539:LWZ65539 MGU65539:MGV65539 MQQ65539:MQR65539 NAM65539:NAN65539 NKI65539:NKJ65539 NUE65539:NUF65539 OEA65539:OEB65539 ONW65539:ONX65539 OXS65539:OXT65539 PHO65539:PHP65539 PRK65539:PRL65539 QBG65539:QBH65539 QLC65539:QLD65539 QUY65539:QUZ65539 REU65539:REV65539 ROQ65539:ROR65539 RYM65539:RYN65539 SII65539:SIJ65539 SSE65539:SSF65539 TCA65539:TCB65539 TLW65539:TLX65539 TVS65539:TVT65539 UFO65539:UFP65539 UPK65539:UPL65539 UZG65539:UZH65539 VJC65539:VJD65539 VSY65539:VSZ65539 WCU65539:WCV65539 WMQ65539:WMR65539 WWM65539:WWN65539 AB131075:AC131075 KA131075:KB131075 TW131075:TX131075 ADS131075:ADT131075 ANO131075:ANP131075 AXK131075:AXL131075 BHG131075:BHH131075 BRC131075:BRD131075 CAY131075:CAZ131075 CKU131075:CKV131075 CUQ131075:CUR131075 DEM131075:DEN131075 DOI131075:DOJ131075 DYE131075:DYF131075 EIA131075:EIB131075 ERW131075:ERX131075 FBS131075:FBT131075 FLO131075:FLP131075 FVK131075:FVL131075 GFG131075:GFH131075 GPC131075:GPD131075 GYY131075:GYZ131075 HIU131075:HIV131075 HSQ131075:HSR131075 ICM131075:ICN131075 IMI131075:IMJ131075 IWE131075:IWF131075 JGA131075:JGB131075 JPW131075:JPX131075 JZS131075:JZT131075 KJO131075:KJP131075 KTK131075:KTL131075 LDG131075:LDH131075 LNC131075:LND131075 LWY131075:LWZ131075 MGU131075:MGV131075 MQQ131075:MQR131075 NAM131075:NAN131075 NKI131075:NKJ131075 NUE131075:NUF131075 OEA131075:OEB131075 ONW131075:ONX131075 OXS131075:OXT131075 PHO131075:PHP131075 PRK131075:PRL131075 QBG131075:QBH131075 QLC131075:QLD131075 QUY131075:QUZ131075 REU131075:REV131075 ROQ131075:ROR131075 RYM131075:RYN131075 SII131075:SIJ131075 SSE131075:SSF131075 TCA131075:TCB131075 TLW131075:TLX131075 TVS131075:TVT131075 UFO131075:UFP131075 UPK131075:UPL131075 UZG131075:UZH131075 VJC131075:VJD131075 VSY131075:VSZ131075 WCU131075:WCV131075 WMQ131075:WMR131075 WWM131075:WWN131075 AB196611:AC196611 KA196611:KB196611 TW196611:TX196611 ADS196611:ADT196611 ANO196611:ANP196611 AXK196611:AXL196611 BHG196611:BHH196611 BRC196611:BRD196611 CAY196611:CAZ196611 CKU196611:CKV196611 CUQ196611:CUR196611 DEM196611:DEN196611 DOI196611:DOJ196611 DYE196611:DYF196611 EIA196611:EIB196611 ERW196611:ERX196611 FBS196611:FBT196611 FLO196611:FLP196611 FVK196611:FVL196611 GFG196611:GFH196611 GPC196611:GPD196611 GYY196611:GYZ196611 HIU196611:HIV196611 HSQ196611:HSR196611 ICM196611:ICN196611 IMI196611:IMJ196611 IWE196611:IWF196611 JGA196611:JGB196611 JPW196611:JPX196611 JZS196611:JZT196611 KJO196611:KJP196611 KTK196611:KTL196611 LDG196611:LDH196611 LNC196611:LND196611 LWY196611:LWZ196611 MGU196611:MGV196611 MQQ196611:MQR196611 NAM196611:NAN196611 NKI196611:NKJ196611 NUE196611:NUF196611 OEA196611:OEB196611 ONW196611:ONX196611 OXS196611:OXT196611 PHO196611:PHP196611 PRK196611:PRL196611 QBG196611:QBH196611 QLC196611:QLD196611 QUY196611:QUZ196611 REU196611:REV196611 ROQ196611:ROR196611 RYM196611:RYN196611 SII196611:SIJ196611 SSE196611:SSF196611 TCA196611:TCB196611 TLW196611:TLX196611 TVS196611:TVT196611 UFO196611:UFP196611 UPK196611:UPL196611 UZG196611:UZH196611 VJC196611:VJD196611 VSY196611:VSZ196611 WCU196611:WCV196611 WMQ196611:WMR196611 WWM196611:WWN196611 AB262147:AC262147 KA262147:KB262147 TW262147:TX262147 ADS262147:ADT262147 ANO262147:ANP262147 AXK262147:AXL262147 BHG262147:BHH262147 BRC262147:BRD262147 CAY262147:CAZ262147 CKU262147:CKV262147 CUQ262147:CUR262147 DEM262147:DEN262147 DOI262147:DOJ262147 DYE262147:DYF262147 EIA262147:EIB262147 ERW262147:ERX262147 FBS262147:FBT262147 FLO262147:FLP262147 FVK262147:FVL262147 GFG262147:GFH262147 GPC262147:GPD262147 GYY262147:GYZ262147 HIU262147:HIV262147 HSQ262147:HSR262147 ICM262147:ICN262147 IMI262147:IMJ262147 IWE262147:IWF262147 JGA262147:JGB262147 JPW262147:JPX262147 JZS262147:JZT262147 KJO262147:KJP262147 KTK262147:KTL262147 LDG262147:LDH262147 LNC262147:LND262147 LWY262147:LWZ262147 MGU262147:MGV262147 MQQ262147:MQR262147 NAM262147:NAN262147 NKI262147:NKJ262147 NUE262147:NUF262147 OEA262147:OEB262147 ONW262147:ONX262147 OXS262147:OXT262147 PHO262147:PHP262147 PRK262147:PRL262147 QBG262147:QBH262147 QLC262147:QLD262147 QUY262147:QUZ262147 REU262147:REV262147 ROQ262147:ROR262147 RYM262147:RYN262147 SII262147:SIJ262147 SSE262147:SSF262147 TCA262147:TCB262147 TLW262147:TLX262147 TVS262147:TVT262147 UFO262147:UFP262147 UPK262147:UPL262147 UZG262147:UZH262147 VJC262147:VJD262147 VSY262147:VSZ262147 WCU262147:WCV262147 WMQ262147:WMR262147 WWM262147:WWN262147 AB327683:AC327683 KA327683:KB327683 TW327683:TX327683 ADS327683:ADT327683 ANO327683:ANP327683 AXK327683:AXL327683 BHG327683:BHH327683 BRC327683:BRD327683 CAY327683:CAZ327683 CKU327683:CKV327683 CUQ327683:CUR327683 DEM327683:DEN327683 DOI327683:DOJ327683 DYE327683:DYF327683 EIA327683:EIB327683 ERW327683:ERX327683 FBS327683:FBT327683 FLO327683:FLP327683 FVK327683:FVL327683 GFG327683:GFH327683 GPC327683:GPD327683 GYY327683:GYZ327683 HIU327683:HIV327683 HSQ327683:HSR327683 ICM327683:ICN327683 IMI327683:IMJ327683 IWE327683:IWF327683 JGA327683:JGB327683 JPW327683:JPX327683 JZS327683:JZT327683 KJO327683:KJP327683 KTK327683:KTL327683 LDG327683:LDH327683 LNC327683:LND327683 LWY327683:LWZ327683 MGU327683:MGV327683 MQQ327683:MQR327683 NAM327683:NAN327683 NKI327683:NKJ327683 NUE327683:NUF327683 OEA327683:OEB327683 ONW327683:ONX327683 OXS327683:OXT327683 PHO327683:PHP327683 PRK327683:PRL327683 QBG327683:QBH327683 QLC327683:QLD327683 QUY327683:QUZ327683 REU327683:REV327683 ROQ327683:ROR327683 RYM327683:RYN327683 SII327683:SIJ327683 SSE327683:SSF327683 TCA327683:TCB327683 TLW327683:TLX327683 TVS327683:TVT327683 UFO327683:UFP327683 UPK327683:UPL327683 UZG327683:UZH327683 VJC327683:VJD327683 VSY327683:VSZ327683 WCU327683:WCV327683 WMQ327683:WMR327683 WWM327683:WWN327683 AB393219:AC393219 KA393219:KB393219 TW393219:TX393219 ADS393219:ADT393219 ANO393219:ANP393219 AXK393219:AXL393219 BHG393219:BHH393219 BRC393219:BRD393219 CAY393219:CAZ393219 CKU393219:CKV393219 CUQ393219:CUR393219 DEM393219:DEN393219 DOI393219:DOJ393219 DYE393219:DYF393219 EIA393219:EIB393219 ERW393219:ERX393219 FBS393219:FBT393219 FLO393219:FLP393219 FVK393219:FVL393219 GFG393219:GFH393219 GPC393219:GPD393219 GYY393219:GYZ393219 HIU393219:HIV393219 HSQ393219:HSR393219 ICM393219:ICN393219 IMI393219:IMJ393219 IWE393219:IWF393219 JGA393219:JGB393219 JPW393219:JPX393219 JZS393219:JZT393219 KJO393219:KJP393219 KTK393219:KTL393219 LDG393219:LDH393219 LNC393219:LND393219 LWY393219:LWZ393219 MGU393219:MGV393219 MQQ393219:MQR393219 NAM393219:NAN393219 NKI393219:NKJ393219 NUE393219:NUF393219 OEA393219:OEB393219 ONW393219:ONX393219 OXS393219:OXT393219 PHO393219:PHP393219 PRK393219:PRL393219 QBG393219:QBH393219 QLC393219:QLD393219 QUY393219:QUZ393219 REU393219:REV393219 ROQ393219:ROR393219 RYM393219:RYN393219 SII393219:SIJ393219 SSE393219:SSF393219 TCA393219:TCB393219 TLW393219:TLX393219 TVS393219:TVT393219 UFO393219:UFP393219 UPK393219:UPL393219 UZG393219:UZH393219 VJC393219:VJD393219 VSY393219:VSZ393219 WCU393219:WCV393219 WMQ393219:WMR393219 WWM393219:WWN393219 AB458755:AC458755 KA458755:KB458755 TW458755:TX458755 ADS458755:ADT458755 ANO458755:ANP458755 AXK458755:AXL458755 BHG458755:BHH458755 BRC458755:BRD458755 CAY458755:CAZ458755 CKU458755:CKV458755 CUQ458755:CUR458755 DEM458755:DEN458755 DOI458755:DOJ458755 DYE458755:DYF458755 EIA458755:EIB458755 ERW458755:ERX458755 FBS458755:FBT458755 FLO458755:FLP458755 FVK458755:FVL458755 GFG458755:GFH458755 GPC458755:GPD458755 GYY458755:GYZ458755 HIU458755:HIV458755 HSQ458755:HSR458755 ICM458755:ICN458755 IMI458755:IMJ458755 IWE458755:IWF458755 JGA458755:JGB458755 JPW458755:JPX458755 JZS458755:JZT458755 KJO458755:KJP458755 KTK458755:KTL458755 LDG458755:LDH458755 LNC458755:LND458755 LWY458755:LWZ458755 MGU458755:MGV458755 MQQ458755:MQR458755 NAM458755:NAN458755 NKI458755:NKJ458755 NUE458755:NUF458755 OEA458755:OEB458755 ONW458755:ONX458755 OXS458755:OXT458755 PHO458755:PHP458755 PRK458755:PRL458755 QBG458755:QBH458755 QLC458755:QLD458755 QUY458755:QUZ458755 REU458755:REV458755 ROQ458755:ROR458755 RYM458755:RYN458755 SII458755:SIJ458755 SSE458755:SSF458755 TCA458755:TCB458755 TLW458755:TLX458755 TVS458755:TVT458755 UFO458755:UFP458755 UPK458755:UPL458755 UZG458755:UZH458755 VJC458755:VJD458755 VSY458755:VSZ458755 WCU458755:WCV458755 WMQ458755:WMR458755 WWM458755:WWN458755 AB524291:AC524291 KA524291:KB524291 TW524291:TX524291 ADS524291:ADT524291 ANO524291:ANP524291 AXK524291:AXL524291 BHG524291:BHH524291 BRC524291:BRD524291 CAY524291:CAZ524291 CKU524291:CKV524291 CUQ524291:CUR524291 DEM524291:DEN524291 DOI524291:DOJ524291 DYE524291:DYF524291 EIA524291:EIB524291 ERW524291:ERX524291 FBS524291:FBT524291 FLO524291:FLP524291 FVK524291:FVL524291 GFG524291:GFH524291 GPC524291:GPD524291 GYY524291:GYZ524291 HIU524291:HIV524291 HSQ524291:HSR524291 ICM524291:ICN524291 IMI524291:IMJ524291 IWE524291:IWF524291 JGA524291:JGB524291 JPW524291:JPX524291 JZS524291:JZT524291 KJO524291:KJP524291 KTK524291:KTL524291 LDG524291:LDH524291 LNC524291:LND524291 LWY524291:LWZ524291 MGU524291:MGV524291 MQQ524291:MQR524291 NAM524291:NAN524291 NKI524291:NKJ524291 NUE524291:NUF524291 OEA524291:OEB524291 ONW524291:ONX524291 OXS524291:OXT524291 PHO524291:PHP524291 PRK524291:PRL524291 QBG524291:QBH524291 QLC524291:QLD524291 QUY524291:QUZ524291 REU524291:REV524291 ROQ524291:ROR524291 RYM524291:RYN524291 SII524291:SIJ524291 SSE524291:SSF524291 TCA524291:TCB524291 TLW524291:TLX524291 TVS524291:TVT524291 UFO524291:UFP524291 UPK524291:UPL524291 UZG524291:UZH524291 VJC524291:VJD524291 VSY524291:VSZ524291 WCU524291:WCV524291 WMQ524291:WMR524291 WWM524291:WWN524291 AB589827:AC589827 KA589827:KB589827 TW589827:TX589827 ADS589827:ADT589827 ANO589827:ANP589827 AXK589827:AXL589827 BHG589827:BHH589827 BRC589827:BRD589827 CAY589827:CAZ589827 CKU589827:CKV589827 CUQ589827:CUR589827 DEM589827:DEN589827 DOI589827:DOJ589827 DYE589827:DYF589827 EIA589827:EIB589827 ERW589827:ERX589827 FBS589827:FBT589827 FLO589827:FLP589827 FVK589827:FVL589827 GFG589827:GFH589827 GPC589827:GPD589827 GYY589827:GYZ589827 HIU589827:HIV589827 HSQ589827:HSR589827 ICM589827:ICN589827 IMI589827:IMJ589827 IWE589827:IWF589827 JGA589827:JGB589827 JPW589827:JPX589827 JZS589827:JZT589827 KJO589827:KJP589827 KTK589827:KTL589827 LDG589827:LDH589827 LNC589827:LND589827 LWY589827:LWZ589827 MGU589827:MGV589827 MQQ589827:MQR589827 NAM589827:NAN589827 NKI589827:NKJ589827 NUE589827:NUF589827 OEA589827:OEB589827 ONW589827:ONX589827 OXS589827:OXT589827 PHO589827:PHP589827 PRK589827:PRL589827 QBG589827:QBH589827 QLC589827:QLD589827 QUY589827:QUZ589827 REU589827:REV589827 ROQ589827:ROR589827 RYM589827:RYN589827 SII589827:SIJ589827 SSE589827:SSF589827 TCA589827:TCB589827 TLW589827:TLX589827 TVS589827:TVT589827 UFO589827:UFP589827 UPK589827:UPL589827 UZG589827:UZH589827 VJC589827:VJD589827 VSY589827:VSZ589827 WCU589827:WCV589827 WMQ589827:WMR589827 WWM589827:WWN589827 AB655363:AC655363 KA655363:KB655363 TW655363:TX655363 ADS655363:ADT655363 ANO655363:ANP655363 AXK655363:AXL655363 BHG655363:BHH655363 BRC655363:BRD655363 CAY655363:CAZ655363 CKU655363:CKV655363 CUQ655363:CUR655363 DEM655363:DEN655363 DOI655363:DOJ655363 DYE655363:DYF655363 EIA655363:EIB655363 ERW655363:ERX655363 FBS655363:FBT655363 FLO655363:FLP655363 FVK655363:FVL655363 GFG655363:GFH655363 GPC655363:GPD655363 GYY655363:GYZ655363 HIU655363:HIV655363 HSQ655363:HSR655363 ICM655363:ICN655363 IMI655363:IMJ655363 IWE655363:IWF655363 JGA655363:JGB655363 JPW655363:JPX655363 JZS655363:JZT655363 KJO655363:KJP655363 KTK655363:KTL655363 LDG655363:LDH655363 LNC655363:LND655363 LWY655363:LWZ655363 MGU655363:MGV655363 MQQ655363:MQR655363 NAM655363:NAN655363 NKI655363:NKJ655363 NUE655363:NUF655363 OEA655363:OEB655363 ONW655363:ONX655363 OXS655363:OXT655363 PHO655363:PHP655363 PRK655363:PRL655363 QBG655363:QBH655363 QLC655363:QLD655363 QUY655363:QUZ655363 REU655363:REV655363 ROQ655363:ROR655363 RYM655363:RYN655363 SII655363:SIJ655363 SSE655363:SSF655363 TCA655363:TCB655363 TLW655363:TLX655363 TVS655363:TVT655363 UFO655363:UFP655363 UPK655363:UPL655363 UZG655363:UZH655363 VJC655363:VJD655363 VSY655363:VSZ655363 WCU655363:WCV655363 WMQ655363:WMR655363 WWM655363:WWN655363 AB720899:AC720899 KA720899:KB720899 TW720899:TX720899 ADS720899:ADT720899 ANO720899:ANP720899 AXK720899:AXL720899 BHG720899:BHH720899 BRC720899:BRD720899 CAY720899:CAZ720899 CKU720899:CKV720899 CUQ720899:CUR720899 DEM720899:DEN720899 DOI720899:DOJ720899 DYE720899:DYF720899 EIA720899:EIB720899 ERW720899:ERX720899 FBS720899:FBT720899 FLO720899:FLP720899 FVK720899:FVL720899 GFG720899:GFH720899 GPC720899:GPD720899 GYY720899:GYZ720899 HIU720899:HIV720899 HSQ720899:HSR720899 ICM720899:ICN720899 IMI720899:IMJ720899 IWE720899:IWF720899 JGA720899:JGB720899 JPW720899:JPX720899 JZS720899:JZT720899 KJO720899:KJP720899 KTK720899:KTL720899 LDG720899:LDH720899 LNC720899:LND720899 LWY720899:LWZ720899 MGU720899:MGV720899 MQQ720899:MQR720899 NAM720899:NAN720899 NKI720899:NKJ720899 NUE720899:NUF720899 OEA720899:OEB720899 ONW720899:ONX720899 OXS720899:OXT720899 PHO720899:PHP720899 PRK720899:PRL720899 QBG720899:QBH720899 QLC720899:QLD720899 QUY720899:QUZ720899 REU720899:REV720899 ROQ720899:ROR720899 RYM720899:RYN720899 SII720899:SIJ720899 SSE720899:SSF720899 TCA720899:TCB720899 TLW720899:TLX720899 TVS720899:TVT720899 UFO720899:UFP720899 UPK720899:UPL720899 UZG720899:UZH720899 VJC720899:VJD720899 VSY720899:VSZ720899 WCU720899:WCV720899 WMQ720899:WMR720899 WWM720899:WWN720899 AB786435:AC786435 KA786435:KB786435 TW786435:TX786435 ADS786435:ADT786435 ANO786435:ANP786435 AXK786435:AXL786435 BHG786435:BHH786435 BRC786435:BRD786435 CAY786435:CAZ786435 CKU786435:CKV786435 CUQ786435:CUR786435 DEM786435:DEN786435 DOI786435:DOJ786435 DYE786435:DYF786435 EIA786435:EIB786435 ERW786435:ERX786435 FBS786435:FBT786435 FLO786435:FLP786435 FVK786435:FVL786435 GFG786435:GFH786435 GPC786435:GPD786435 GYY786435:GYZ786435 HIU786435:HIV786435 HSQ786435:HSR786435 ICM786435:ICN786435 IMI786435:IMJ786435 IWE786435:IWF786435 JGA786435:JGB786435 JPW786435:JPX786435 JZS786435:JZT786435 KJO786435:KJP786435 KTK786435:KTL786435 LDG786435:LDH786435 LNC786435:LND786435 LWY786435:LWZ786435 MGU786435:MGV786435 MQQ786435:MQR786435 NAM786435:NAN786435 NKI786435:NKJ786435 NUE786435:NUF786435 OEA786435:OEB786435 ONW786435:ONX786435 OXS786435:OXT786435 PHO786435:PHP786435 PRK786435:PRL786435 QBG786435:QBH786435 QLC786435:QLD786435 QUY786435:QUZ786435 REU786435:REV786435 ROQ786435:ROR786435 RYM786435:RYN786435 SII786435:SIJ786435 SSE786435:SSF786435 TCA786435:TCB786435 TLW786435:TLX786435 TVS786435:TVT786435 UFO786435:UFP786435 UPK786435:UPL786435 UZG786435:UZH786435 VJC786435:VJD786435 VSY786435:VSZ786435 WCU786435:WCV786435 WMQ786435:WMR786435 WWM786435:WWN786435 AB851971:AC851971 KA851971:KB851971 TW851971:TX851971 ADS851971:ADT851971 ANO851971:ANP851971 AXK851971:AXL851971 BHG851971:BHH851971 BRC851971:BRD851971 CAY851971:CAZ851971 CKU851971:CKV851971 CUQ851971:CUR851971 DEM851971:DEN851971 DOI851971:DOJ851971 DYE851971:DYF851971 EIA851971:EIB851971 ERW851971:ERX851971 FBS851971:FBT851971 FLO851971:FLP851971 FVK851971:FVL851971 GFG851971:GFH851971 GPC851971:GPD851971 GYY851971:GYZ851971 HIU851971:HIV851971 HSQ851971:HSR851971 ICM851971:ICN851971 IMI851971:IMJ851971 IWE851971:IWF851971 JGA851971:JGB851971 JPW851971:JPX851971 JZS851971:JZT851971 KJO851971:KJP851971 KTK851971:KTL851971 LDG851971:LDH851971 LNC851971:LND851971 LWY851971:LWZ851971 MGU851971:MGV851971 MQQ851971:MQR851971 NAM851971:NAN851971 NKI851971:NKJ851971 NUE851971:NUF851971 OEA851971:OEB851971 ONW851971:ONX851971 OXS851971:OXT851971 PHO851971:PHP851971 PRK851971:PRL851971 QBG851971:QBH851971 QLC851971:QLD851971 QUY851971:QUZ851971 REU851971:REV851971 ROQ851971:ROR851971 RYM851971:RYN851971 SII851971:SIJ851971 SSE851971:SSF851971 TCA851971:TCB851971 TLW851971:TLX851971 TVS851971:TVT851971 UFO851971:UFP851971 UPK851971:UPL851971 UZG851971:UZH851971 VJC851971:VJD851971 VSY851971:VSZ851971 WCU851971:WCV851971 WMQ851971:WMR851971 WWM851971:WWN851971 AB917507:AC917507 KA917507:KB917507 TW917507:TX917507 ADS917507:ADT917507 ANO917507:ANP917507 AXK917507:AXL917507 BHG917507:BHH917507 BRC917507:BRD917507 CAY917507:CAZ917507 CKU917507:CKV917507 CUQ917507:CUR917507 DEM917507:DEN917507 DOI917507:DOJ917507 DYE917507:DYF917507 EIA917507:EIB917507 ERW917507:ERX917507 FBS917507:FBT917507 FLO917507:FLP917507 FVK917507:FVL917507 GFG917507:GFH917507 GPC917507:GPD917507 GYY917507:GYZ917507 HIU917507:HIV917507 HSQ917507:HSR917507 ICM917507:ICN917507 IMI917507:IMJ917507 IWE917507:IWF917507 JGA917507:JGB917507 JPW917507:JPX917507 JZS917507:JZT917507 KJO917507:KJP917507 KTK917507:KTL917507 LDG917507:LDH917507 LNC917507:LND917507 LWY917507:LWZ917507 MGU917507:MGV917507 MQQ917507:MQR917507 NAM917507:NAN917507 NKI917507:NKJ917507 NUE917507:NUF917507 OEA917507:OEB917507 ONW917507:ONX917507 OXS917507:OXT917507 PHO917507:PHP917507 PRK917507:PRL917507 QBG917507:QBH917507 QLC917507:QLD917507 QUY917507:QUZ917507 REU917507:REV917507 ROQ917507:ROR917507 RYM917507:RYN917507 SII917507:SIJ917507 SSE917507:SSF917507 TCA917507:TCB917507 TLW917507:TLX917507 TVS917507:TVT917507 UFO917507:UFP917507 UPK917507:UPL917507 UZG917507:UZH917507 VJC917507:VJD917507 VSY917507:VSZ917507 WCU917507:WCV917507 WMQ917507:WMR917507 WWM917507:WWN917507 AB983043:AC983043 KA983043:KB983043 TW983043:TX983043 ADS983043:ADT983043 ANO983043:ANP983043 AXK983043:AXL983043 BHG983043:BHH983043 BRC983043:BRD983043 CAY983043:CAZ983043 CKU983043:CKV983043 CUQ983043:CUR983043 DEM983043:DEN983043 DOI983043:DOJ983043 DYE983043:DYF983043 EIA983043:EIB983043 ERW983043:ERX983043 FBS983043:FBT983043 FLO983043:FLP983043 FVK983043:FVL983043 GFG983043:GFH983043 GPC983043:GPD983043 GYY983043:GYZ983043 HIU983043:HIV983043 HSQ983043:HSR983043 ICM983043:ICN983043 IMI983043:IMJ983043 IWE983043:IWF983043 JGA983043:JGB983043 JPW983043:JPX983043 JZS983043:JZT983043 KJO983043:KJP983043 KTK983043:KTL983043 LDG983043:LDH983043 LNC983043:LND983043 LWY983043:LWZ983043 MGU983043:MGV983043 MQQ983043:MQR983043 NAM983043:NAN983043 NKI983043:NKJ983043 NUE983043:NUF983043 OEA983043:OEB983043 ONW983043:ONX983043 OXS983043:OXT983043 PHO983043:PHP983043 PRK983043:PRL983043 QBG983043:QBH983043 QLC983043:QLD983043 QUY983043:QUZ983043 REU983043:REV983043 ROQ983043:ROR983043 RYM983043:RYN983043 SII983043:SIJ983043 SSE983043:SSF983043 TCA983043:TCB983043 TLW983043:TLX983043 TVS983043:TVT983043 UFO983043:UFP983043 UPK983043:UPL983043 UZG983043:UZH983043 VJC983043:VJD983043 VSY983043:VSZ983043 WCU983043:WCV983043 WMQ983043:WMR983043 WWM983043:WWN983043 KC4:KD4 TY4:TZ4 ADU4:ADV4 ANQ4:ANR4 AXM4:AXN4 BHI4:BHJ4 BRE4:BRF4 CBA4:CBB4 CKW4:CKX4 CUS4:CUT4 DEO4:DEP4 DOK4:DOL4 DYG4:DYH4 EIC4:EID4 ERY4:ERZ4 FBU4:FBV4 FLQ4:FLR4 FVM4:FVN4 GFI4:GFJ4 GPE4:GPF4 GZA4:GZB4 HIW4:HIX4 HSS4:HST4 ICO4:ICP4 IMK4:IML4 IWG4:IWH4 JGC4:JGD4 JPY4:JPZ4 JZU4:JZV4 KJQ4:KJR4 KTM4:KTN4 LDI4:LDJ4 LNE4:LNF4 LXA4:LXB4 MGW4:MGX4 MQS4:MQT4 NAO4:NAP4 NKK4:NKL4 NUG4:NUH4 OEC4:OED4 ONY4:ONZ4 OXU4:OXV4 PHQ4:PHR4 PRM4:PRN4 QBI4:QBJ4 QLE4:QLF4 QVA4:QVB4 REW4:REX4 ROS4:ROT4 RYO4:RYP4 SIK4:SIL4 SSG4:SSH4 TCC4:TCD4 TLY4:TLZ4 TVU4:TVV4 UFQ4:UFR4 UPM4:UPN4 UZI4:UZJ4 VJE4:VJF4 VTA4:VTB4 WCW4:WCX4 WMS4:WMT4 WWO4:WWP4 AE65539:AF65539 KD65539:KE65539 TZ65539:UA65539 ADV65539:ADW65539 ANR65539:ANS65539 AXN65539:AXO65539 BHJ65539:BHK65539 BRF65539:BRG65539 CBB65539:CBC65539 CKX65539:CKY65539 CUT65539:CUU65539 DEP65539:DEQ65539 DOL65539:DOM65539 DYH65539:DYI65539 EID65539:EIE65539 ERZ65539:ESA65539 FBV65539:FBW65539 FLR65539:FLS65539 FVN65539:FVO65539 GFJ65539:GFK65539 GPF65539:GPG65539 GZB65539:GZC65539 HIX65539:HIY65539 HST65539:HSU65539 ICP65539:ICQ65539 IML65539:IMM65539 IWH65539:IWI65539 JGD65539:JGE65539 JPZ65539:JQA65539 JZV65539:JZW65539 KJR65539:KJS65539 KTN65539:KTO65539 LDJ65539:LDK65539 LNF65539:LNG65539 LXB65539:LXC65539 MGX65539:MGY65539 MQT65539:MQU65539 NAP65539:NAQ65539 NKL65539:NKM65539 NUH65539:NUI65539 OED65539:OEE65539 ONZ65539:OOA65539 OXV65539:OXW65539 PHR65539:PHS65539 PRN65539:PRO65539 QBJ65539:QBK65539 QLF65539:QLG65539 QVB65539:QVC65539 REX65539:REY65539 ROT65539:ROU65539 RYP65539:RYQ65539 SIL65539:SIM65539 SSH65539:SSI65539 TCD65539:TCE65539 TLZ65539:TMA65539 TVV65539:TVW65539 UFR65539:UFS65539 UPN65539:UPO65539 UZJ65539:UZK65539 VJF65539:VJG65539 VTB65539:VTC65539 WCX65539:WCY65539 WMT65539:WMU65539 WWP65539:WWQ65539 AE131075:AF131075 KD131075:KE131075 TZ131075:UA131075 ADV131075:ADW131075 ANR131075:ANS131075 AXN131075:AXO131075 BHJ131075:BHK131075 BRF131075:BRG131075 CBB131075:CBC131075 CKX131075:CKY131075 CUT131075:CUU131075 DEP131075:DEQ131075 DOL131075:DOM131075 DYH131075:DYI131075 EID131075:EIE131075 ERZ131075:ESA131075 FBV131075:FBW131075 FLR131075:FLS131075 FVN131075:FVO131075 GFJ131075:GFK131075 GPF131075:GPG131075 GZB131075:GZC131075 HIX131075:HIY131075 HST131075:HSU131075 ICP131075:ICQ131075 IML131075:IMM131075 IWH131075:IWI131075 JGD131075:JGE131075 JPZ131075:JQA131075 JZV131075:JZW131075 KJR131075:KJS131075 KTN131075:KTO131075 LDJ131075:LDK131075 LNF131075:LNG131075 LXB131075:LXC131075 MGX131075:MGY131075 MQT131075:MQU131075 NAP131075:NAQ131075 NKL131075:NKM131075 NUH131075:NUI131075 OED131075:OEE131075 ONZ131075:OOA131075 OXV131075:OXW131075 PHR131075:PHS131075 PRN131075:PRO131075 QBJ131075:QBK131075 QLF131075:QLG131075 QVB131075:QVC131075 REX131075:REY131075 ROT131075:ROU131075 RYP131075:RYQ131075 SIL131075:SIM131075 SSH131075:SSI131075 TCD131075:TCE131075 TLZ131075:TMA131075 TVV131075:TVW131075 UFR131075:UFS131075 UPN131075:UPO131075 UZJ131075:UZK131075 VJF131075:VJG131075 VTB131075:VTC131075 WCX131075:WCY131075 WMT131075:WMU131075 WWP131075:WWQ131075 AE196611:AF196611 KD196611:KE196611 TZ196611:UA196611 ADV196611:ADW196611 ANR196611:ANS196611 AXN196611:AXO196611 BHJ196611:BHK196611 BRF196611:BRG196611 CBB196611:CBC196611 CKX196611:CKY196611 CUT196611:CUU196611 DEP196611:DEQ196611 DOL196611:DOM196611 DYH196611:DYI196611 EID196611:EIE196611 ERZ196611:ESA196611 FBV196611:FBW196611 FLR196611:FLS196611 FVN196611:FVO196611 GFJ196611:GFK196611 GPF196611:GPG196611 GZB196611:GZC196611 HIX196611:HIY196611 HST196611:HSU196611 ICP196611:ICQ196611 IML196611:IMM196611 IWH196611:IWI196611 JGD196611:JGE196611 JPZ196611:JQA196611 JZV196611:JZW196611 KJR196611:KJS196611 KTN196611:KTO196611 LDJ196611:LDK196611 LNF196611:LNG196611 LXB196611:LXC196611 MGX196611:MGY196611 MQT196611:MQU196611 NAP196611:NAQ196611 NKL196611:NKM196611 NUH196611:NUI196611 OED196611:OEE196611 ONZ196611:OOA196611 OXV196611:OXW196611 PHR196611:PHS196611 PRN196611:PRO196611 QBJ196611:QBK196611 QLF196611:QLG196611 QVB196611:QVC196611 REX196611:REY196611 ROT196611:ROU196611 RYP196611:RYQ196611 SIL196611:SIM196611 SSH196611:SSI196611 TCD196611:TCE196611 TLZ196611:TMA196611 TVV196611:TVW196611 UFR196611:UFS196611 UPN196611:UPO196611 UZJ196611:UZK196611 VJF196611:VJG196611 VTB196611:VTC196611 WCX196611:WCY196611 WMT196611:WMU196611 WWP196611:WWQ196611 AE262147:AF262147 KD262147:KE262147 TZ262147:UA262147 ADV262147:ADW262147 ANR262147:ANS262147 AXN262147:AXO262147 BHJ262147:BHK262147 BRF262147:BRG262147 CBB262147:CBC262147 CKX262147:CKY262147 CUT262147:CUU262147 DEP262147:DEQ262147 DOL262147:DOM262147 DYH262147:DYI262147 EID262147:EIE262147 ERZ262147:ESA262147 FBV262147:FBW262147 FLR262147:FLS262147 FVN262147:FVO262147 GFJ262147:GFK262147 GPF262147:GPG262147 GZB262147:GZC262147 HIX262147:HIY262147 HST262147:HSU262147 ICP262147:ICQ262147 IML262147:IMM262147 IWH262147:IWI262147 JGD262147:JGE262147 JPZ262147:JQA262147 JZV262147:JZW262147 KJR262147:KJS262147 KTN262147:KTO262147 LDJ262147:LDK262147 LNF262147:LNG262147 LXB262147:LXC262147 MGX262147:MGY262147 MQT262147:MQU262147 NAP262147:NAQ262147 NKL262147:NKM262147 NUH262147:NUI262147 OED262147:OEE262147 ONZ262147:OOA262147 OXV262147:OXW262147 PHR262147:PHS262147 PRN262147:PRO262147 QBJ262147:QBK262147 QLF262147:QLG262147 QVB262147:QVC262147 REX262147:REY262147 ROT262147:ROU262147 RYP262147:RYQ262147 SIL262147:SIM262147 SSH262147:SSI262147 TCD262147:TCE262147 TLZ262147:TMA262147 TVV262147:TVW262147 UFR262147:UFS262147 UPN262147:UPO262147 UZJ262147:UZK262147 VJF262147:VJG262147 VTB262147:VTC262147 WCX262147:WCY262147 WMT262147:WMU262147 WWP262147:WWQ262147 AE327683:AF327683 KD327683:KE327683 TZ327683:UA327683 ADV327683:ADW327683 ANR327683:ANS327683 AXN327683:AXO327683 BHJ327683:BHK327683 BRF327683:BRG327683 CBB327683:CBC327683 CKX327683:CKY327683 CUT327683:CUU327683 DEP327683:DEQ327683 DOL327683:DOM327683 DYH327683:DYI327683 EID327683:EIE327683 ERZ327683:ESA327683 FBV327683:FBW327683 FLR327683:FLS327683 FVN327683:FVO327683 GFJ327683:GFK327683 GPF327683:GPG327683 GZB327683:GZC327683 HIX327683:HIY327683 HST327683:HSU327683 ICP327683:ICQ327683 IML327683:IMM327683 IWH327683:IWI327683 JGD327683:JGE327683 JPZ327683:JQA327683 JZV327683:JZW327683 KJR327683:KJS327683 KTN327683:KTO327683 LDJ327683:LDK327683 LNF327683:LNG327683 LXB327683:LXC327683 MGX327683:MGY327683 MQT327683:MQU327683 NAP327683:NAQ327683 NKL327683:NKM327683 NUH327683:NUI327683 OED327683:OEE327683 ONZ327683:OOA327683 OXV327683:OXW327683 PHR327683:PHS327683 PRN327683:PRO327683 QBJ327683:QBK327683 QLF327683:QLG327683 QVB327683:QVC327683 REX327683:REY327683 ROT327683:ROU327683 RYP327683:RYQ327683 SIL327683:SIM327683 SSH327683:SSI327683 TCD327683:TCE327683 TLZ327683:TMA327683 TVV327683:TVW327683 UFR327683:UFS327683 UPN327683:UPO327683 UZJ327683:UZK327683 VJF327683:VJG327683 VTB327683:VTC327683 WCX327683:WCY327683 WMT327683:WMU327683 WWP327683:WWQ327683 AE393219:AF393219 KD393219:KE393219 TZ393219:UA393219 ADV393219:ADW393219 ANR393219:ANS393219 AXN393219:AXO393219 BHJ393219:BHK393219 BRF393219:BRG393219 CBB393219:CBC393219 CKX393219:CKY393219 CUT393219:CUU393219 DEP393219:DEQ393219 DOL393219:DOM393219 DYH393219:DYI393219 EID393219:EIE393219 ERZ393219:ESA393219 FBV393219:FBW393219 FLR393219:FLS393219 FVN393219:FVO393219 GFJ393219:GFK393219 GPF393219:GPG393219 GZB393219:GZC393219 HIX393219:HIY393219 HST393219:HSU393219 ICP393219:ICQ393219 IML393219:IMM393219 IWH393219:IWI393219 JGD393219:JGE393219 JPZ393219:JQA393219 JZV393219:JZW393219 KJR393219:KJS393219 KTN393219:KTO393219 LDJ393219:LDK393219 LNF393219:LNG393219 LXB393219:LXC393219 MGX393219:MGY393219 MQT393219:MQU393219 NAP393219:NAQ393219 NKL393219:NKM393219 NUH393219:NUI393219 OED393219:OEE393219 ONZ393219:OOA393219 OXV393219:OXW393219 PHR393219:PHS393219 PRN393219:PRO393219 QBJ393219:QBK393219 QLF393219:QLG393219 QVB393219:QVC393219 REX393219:REY393219 ROT393219:ROU393219 RYP393219:RYQ393219 SIL393219:SIM393219 SSH393219:SSI393219 TCD393219:TCE393219 TLZ393219:TMA393219 TVV393219:TVW393219 UFR393219:UFS393219 UPN393219:UPO393219 UZJ393219:UZK393219 VJF393219:VJG393219 VTB393219:VTC393219 WCX393219:WCY393219 WMT393219:WMU393219 WWP393219:WWQ393219 AE458755:AF458755 KD458755:KE458755 TZ458755:UA458755 ADV458755:ADW458755 ANR458755:ANS458755 AXN458755:AXO458755 BHJ458755:BHK458755 BRF458755:BRG458755 CBB458755:CBC458755 CKX458755:CKY458755 CUT458755:CUU458755 DEP458755:DEQ458755 DOL458755:DOM458755 DYH458755:DYI458755 EID458755:EIE458755 ERZ458755:ESA458755 FBV458755:FBW458755 FLR458755:FLS458755 FVN458755:FVO458755 GFJ458755:GFK458755 GPF458755:GPG458755 GZB458755:GZC458755 HIX458755:HIY458755 HST458755:HSU458755 ICP458755:ICQ458755 IML458755:IMM458755 IWH458755:IWI458755 JGD458755:JGE458755 JPZ458755:JQA458755 JZV458755:JZW458755 KJR458755:KJS458755 KTN458755:KTO458755 LDJ458755:LDK458755 LNF458755:LNG458755 LXB458755:LXC458755 MGX458755:MGY458755 MQT458755:MQU458755 NAP458755:NAQ458755 NKL458755:NKM458755 NUH458755:NUI458755 OED458755:OEE458755 ONZ458755:OOA458755 OXV458755:OXW458755 PHR458755:PHS458755 PRN458755:PRO458755 QBJ458755:QBK458755 QLF458755:QLG458755 QVB458755:QVC458755 REX458755:REY458755 ROT458755:ROU458755 RYP458755:RYQ458755 SIL458755:SIM458755 SSH458755:SSI458755 TCD458755:TCE458755 TLZ458755:TMA458755 TVV458755:TVW458755 UFR458755:UFS458755 UPN458755:UPO458755 UZJ458755:UZK458755 VJF458755:VJG458755 VTB458755:VTC458755 WCX458755:WCY458755 WMT458755:WMU458755 WWP458755:WWQ458755 AE524291:AF524291 KD524291:KE524291 TZ524291:UA524291 ADV524291:ADW524291 ANR524291:ANS524291 AXN524291:AXO524291 BHJ524291:BHK524291 BRF524291:BRG524291 CBB524291:CBC524291 CKX524291:CKY524291 CUT524291:CUU524291 DEP524291:DEQ524291 DOL524291:DOM524291 DYH524291:DYI524291 EID524291:EIE524291 ERZ524291:ESA524291 FBV524291:FBW524291 FLR524291:FLS524291 FVN524291:FVO524291 GFJ524291:GFK524291 GPF524291:GPG524291 GZB524291:GZC524291 HIX524291:HIY524291 HST524291:HSU524291 ICP524291:ICQ524291 IML524291:IMM524291 IWH524291:IWI524291 JGD524291:JGE524291 JPZ524291:JQA524291 JZV524291:JZW524291 KJR524291:KJS524291 KTN524291:KTO524291 LDJ524291:LDK524291 LNF524291:LNG524291 LXB524291:LXC524291 MGX524291:MGY524291 MQT524291:MQU524291 NAP524291:NAQ524291 NKL524291:NKM524291 NUH524291:NUI524291 OED524291:OEE524291 ONZ524291:OOA524291 OXV524291:OXW524291 PHR524291:PHS524291 PRN524291:PRO524291 QBJ524291:QBK524291 QLF524291:QLG524291 QVB524291:QVC524291 REX524291:REY524291 ROT524291:ROU524291 RYP524291:RYQ524291 SIL524291:SIM524291 SSH524291:SSI524291 TCD524291:TCE524291 TLZ524291:TMA524291 TVV524291:TVW524291 UFR524291:UFS524291 UPN524291:UPO524291 UZJ524291:UZK524291 VJF524291:VJG524291 VTB524291:VTC524291 WCX524291:WCY524291 WMT524291:WMU524291 WWP524291:WWQ524291 AE589827:AF589827 KD589827:KE589827 TZ589827:UA589827 ADV589827:ADW589827 ANR589827:ANS589827 AXN589827:AXO589827 BHJ589827:BHK589827 BRF589827:BRG589827 CBB589827:CBC589827 CKX589827:CKY589827 CUT589827:CUU589827 DEP589827:DEQ589827 DOL589827:DOM589827 DYH589827:DYI589827 EID589827:EIE589827 ERZ589827:ESA589827 FBV589827:FBW589827 FLR589827:FLS589827 FVN589827:FVO589827 GFJ589827:GFK589827 GPF589827:GPG589827 GZB589827:GZC589827 HIX589827:HIY589827 HST589827:HSU589827 ICP589827:ICQ589827 IML589827:IMM589827 IWH589827:IWI589827 JGD589827:JGE589827 JPZ589827:JQA589827 JZV589827:JZW589827 KJR589827:KJS589827 KTN589827:KTO589827 LDJ589827:LDK589827 LNF589827:LNG589827 LXB589827:LXC589827 MGX589827:MGY589827 MQT589827:MQU589827 NAP589827:NAQ589827 NKL589827:NKM589827 NUH589827:NUI589827 OED589827:OEE589827 ONZ589827:OOA589827 OXV589827:OXW589827 PHR589827:PHS589827 PRN589827:PRO589827 QBJ589827:QBK589827 QLF589827:QLG589827 QVB589827:QVC589827 REX589827:REY589827 ROT589827:ROU589827 RYP589827:RYQ589827 SIL589827:SIM589827 SSH589827:SSI589827 TCD589827:TCE589827 TLZ589827:TMA589827 TVV589827:TVW589827 UFR589827:UFS589827 UPN589827:UPO589827 UZJ589827:UZK589827 VJF589827:VJG589827 VTB589827:VTC589827 WCX589827:WCY589827 WMT589827:WMU589827 WWP589827:WWQ589827 AE655363:AF655363 KD655363:KE655363 TZ655363:UA655363 ADV655363:ADW655363 ANR655363:ANS655363 AXN655363:AXO655363 BHJ655363:BHK655363 BRF655363:BRG655363 CBB655363:CBC655363 CKX655363:CKY655363 CUT655363:CUU655363 DEP655363:DEQ655363 DOL655363:DOM655363 DYH655363:DYI655363 EID655363:EIE655363 ERZ655363:ESA655363 FBV655363:FBW655363 FLR655363:FLS655363 FVN655363:FVO655363 GFJ655363:GFK655363 GPF655363:GPG655363 GZB655363:GZC655363 HIX655363:HIY655363 HST655363:HSU655363 ICP655363:ICQ655363 IML655363:IMM655363 IWH655363:IWI655363 JGD655363:JGE655363 JPZ655363:JQA655363 JZV655363:JZW655363 KJR655363:KJS655363 KTN655363:KTO655363 LDJ655363:LDK655363 LNF655363:LNG655363 LXB655363:LXC655363 MGX655363:MGY655363 MQT655363:MQU655363 NAP655363:NAQ655363 NKL655363:NKM655363 NUH655363:NUI655363 OED655363:OEE655363 ONZ655363:OOA655363 OXV655363:OXW655363 PHR655363:PHS655363 PRN655363:PRO655363 QBJ655363:QBK655363 QLF655363:QLG655363 QVB655363:QVC655363 REX655363:REY655363 ROT655363:ROU655363 RYP655363:RYQ655363 SIL655363:SIM655363 SSH655363:SSI655363 TCD655363:TCE655363 TLZ655363:TMA655363 TVV655363:TVW655363 UFR655363:UFS655363 UPN655363:UPO655363 UZJ655363:UZK655363 VJF655363:VJG655363 VTB655363:VTC655363 WCX655363:WCY655363 WMT655363:WMU655363 WWP655363:WWQ655363 AE720899:AF720899 KD720899:KE720899 TZ720899:UA720899 ADV720899:ADW720899 ANR720899:ANS720899 AXN720899:AXO720899 BHJ720899:BHK720899 BRF720899:BRG720899 CBB720899:CBC720899 CKX720899:CKY720899 CUT720899:CUU720899 DEP720899:DEQ720899 DOL720899:DOM720899 DYH720899:DYI720899 EID720899:EIE720899 ERZ720899:ESA720899 FBV720899:FBW720899 FLR720899:FLS720899 FVN720899:FVO720899 GFJ720899:GFK720899 GPF720899:GPG720899 GZB720899:GZC720899 HIX720899:HIY720899 HST720899:HSU720899 ICP720899:ICQ720899 IML720899:IMM720899 IWH720899:IWI720899 JGD720899:JGE720899 JPZ720899:JQA720899 JZV720899:JZW720899 KJR720899:KJS720899 KTN720899:KTO720899 LDJ720899:LDK720899 LNF720899:LNG720899 LXB720899:LXC720899 MGX720899:MGY720899 MQT720899:MQU720899 NAP720899:NAQ720899 NKL720899:NKM720899 NUH720899:NUI720899 OED720899:OEE720899 ONZ720899:OOA720899 OXV720899:OXW720899 PHR720899:PHS720899 PRN720899:PRO720899 QBJ720899:QBK720899 QLF720899:QLG720899 QVB720899:QVC720899 REX720899:REY720899 ROT720899:ROU720899 RYP720899:RYQ720899 SIL720899:SIM720899 SSH720899:SSI720899 TCD720899:TCE720899 TLZ720899:TMA720899 TVV720899:TVW720899 UFR720899:UFS720899 UPN720899:UPO720899 UZJ720899:UZK720899 VJF720899:VJG720899 VTB720899:VTC720899 WCX720899:WCY720899 WMT720899:WMU720899 WWP720899:WWQ720899 AE786435:AF786435 KD786435:KE786435 TZ786435:UA786435 ADV786435:ADW786435 ANR786435:ANS786435 AXN786435:AXO786435 BHJ786435:BHK786435 BRF786435:BRG786435 CBB786435:CBC786435 CKX786435:CKY786435 CUT786435:CUU786435 DEP786435:DEQ786435 DOL786435:DOM786435 DYH786435:DYI786435 EID786435:EIE786435 ERZ786435:ESA786435 FBV786435:FBW786435 FLR786435:FLS786435 FVN786435:FVO786435 GFJ786435:GFK786435 GPF786435:GPG786435 GZB786435:GZC786435 HIX786435:HIY786435 HST786435:HSU786435 ICP786435:ICQ786435 IML786435:IMM786435 IWH786435:IWI786435 JGD786435:JGE786435 JPZ786435:JQA786435 JZV786435:JZW786435 KJR786435:KJS786435 KTN786435:KTO786435 LDJ786435:LDK786435 LNF786435:LNG786435 LXB786435:LXC786435 MGX786435:MGY786435 MQT786435:MQU786435 NAP786435:NAQ786435 NKL786435:NKM786435 NUH786435:NUI786435 OED786435:OEE786435 ONZ786435:OOA786435 OXV786435:OXW786435 PHR786435:PHS786435 PRN786435:PRO786435 QBJ786435:QBK786435 QLF786435:QLG786435 QVB786435:QVC786435 REX786435:REY786435 ROT786435:ROU786435 RYP786435:RYQ786435 SIL786435:SIM786435 SSH786435:SSI786435 TCD786435:TCE786435 TLZ786435:TMA786435 TVV786435:TVW786435 UFR786435:UFS786435 UPN786435:UPO786435 UZJ786435:UZK786435 VJF786435:VJG786435 VTB786435:VTC786435 WCX786435:WCY786435 WMT786435:WMU786435 WWP786435:WWQ786435 AE851971:AF851971 KD851971:KE851971 TZ851971:UA851971 ADV851971:ADW851971 ANR851971:ANS851971 AXN851971:AXO851971 BHJ851971:BHK851971 BRF851971:BRG851971 CBB851971:CBC851971 CKX851971:CKY851971 CUT851971:CUU851971 DEP851971:DEQ851971 DOL851971:DOM851971 DYH851971:DYI851971 EID851971:EIE851971 ERZ851971:ESA851971 FBV851971:FBW851971 FLR851971:FLS851971 FVN851971:FVO851971 GFJ851971:GFK851971 GPF851971:GPG851971 GZB851971:GZC851971 HIX851971:HIY851971 HST851971:HSU851971 ICP851971:ICQ851971 IML851971:IMM851971 IWH851971:IWI851971 JGD851971:JGE851971 JPZ851971:JQA851971 JZV851971:JZW851971 KJR851971:KJS851971 KTN851971:KTO851971 LDJ851971:LDK851971 LNF851971:LNG851971 LXB851971:LXC851971 MGX851971:MGY851971 MQT851971:MQU851971 NAP851971:NAQ851971 NKL851971:NKM851971 NUH851971:NUI851971 OED851971:OEE851971 ONZ851971:OOA851971 OXV851971:OXW851971 PHR851971:PHS851971 PRN851971:PRO851971 QBJ851971:QBK851971 QLF851971:QLG851971 QVB851971:QVC851971 REX851971:REY851971 ROT851971:ROU851971 RYP851971:RYQ851971 SIL851971:SIM851971 SSH851971:SSI851971 TCD851971:TCE851971 TLZ851971:TMA851971 TVV851971:TVW851971 UFR851971:UFS851971 UPN851971:UPO851971 UZJ851971:UZK851971 VJF851971:VJG851971 VTB851971:VTC851971 WCX851971:WCY851971 WMT851971:WMU851971 WWP851971:WWQ851971 AE917507:AF917507 KD917507:KE917507 TZ917507:UA917507 ADV917507:ADW917507 ANR917507:ANS917507 AXN917507:AXO917507 BHJ917507:BHK917507 BRF917507:BRG917507 CBB917507:CBC917507 CKX917507:CKY917507 CUT917507:CUU917507 DEP917507:DEQ917507 DOL917507:DOM917507 DYH917507:DYI917507 EID917507:EIE917507 ERZ917507:ESA917507 FBV917507:FBW917507 FLR917507:FLS917507 FVN917507:FVO917507 GFJ917507:GFK917507 GPF917507:GPG917507 GZB917507:GZC917507 HIX917507:HIY917507 HST917507:HSU917507 ICP917507:ICQ917507 IML917507:IMM917507 IWH917507:IWI917507 JGD917507:JGE917507 JPZ917507:JQA917507 JZV917507:JZW917507 KJR917507:KJS917507 KTN917507:KTO917507 LDJ917507:LDK917507 LNF917507:LNG917507 LXB917507:LXC917507 MGX917507:MGY917507 MQT917507:MQU917507 NAP917507:NAQ917507 NKL917507:NKM917507 NUH917507:NUI917507 OED917507:OEE917507 ONZ917507:OOA917507 OXV917507:OXW917507 PHR917507:PHS917507 PRN917507:PRO917507 QBJ917507:QBK917507 QLF917507:QLG917507 QVB917507:QVC917507 REX917507:REY917507 ROT917507:ROU917507 RYP917507:RYQ917507 SIL917507:SIM917507 SSH917507:SSI917507 TCD917507:TCE917507 TLZ917507:TMA917507 TVV917507:TVW917507 UFR917507:UFS917507 UPN917507:UPO917507 UZJ917507:UZK917507 VJF917507:VJG917507 VTB917507:VTC917507 WCX917507:WCY917507 WMT917507:WMU917507 WWP917507:WWQ917507 AE983043:AF983043 KD983043:KE983043 TZ983043:UA983043 ADV983043:ADW983043 ANR983043:ANS983043 AXN983043:AXO983043 BHJ983043:BHK983043 BRF983043:BRG983043 CBB983043:CBC983043 CKX983043:CKY983043 CUT983043:CUU983043 DEP983043:DEQ983043 DOL983043:DOM983043 DYH983043:DYI983043 EID983043:EIE983043 ERZ983043:ESA983043 FBV983043:FBW983043 FLR983043:FLS983043 FVN983043:FVO983043 GFJ983043:GFK983043 GPF983043:GPG983043 GZB983043:GZC983043 HIX983043:HIY983043 HST983043:HSU983043 ICP983043:ICQ983043 IML983043:IMM983043 IWH983043:IWI983043 JGD983043:JGE983043 JPZ983043:JQA983043 JZV983043:JZW983043 KJR983043:KJS983043 KTN983043:KTO983043 LDJ983043:LDK983043 LNF983043:LNG983043 LXB983043:LXC983043 MGX983043:MGY983043 MQT983043:MQU983043 NAP983043:NAQ983043 NKL983043:NKM983043 NUH983043:NUI983043 OED983043:OEE983043 ONZ983043:OOA983043 OXV983043:OXW983043 PHR983043:PHS983043 PRN983043:PRO983043 QBJ983043:QBK983043 QLF983043:QLG983043 QVB983043:QVC983043 REX983043:REY983043 ROT983043:ROU983043 RYP983043:RYQ983043 SIL983043:SIM983043 SSH983043:SSI983043 TCD983043:TCE983043 TLZ983043:TMA983043 TVV983043:TVW983043 UFR983043:UFS983043 UPN983043:UPO983043 UZJ983043:UZK983043 VJF983043:VJG983043 VTB983043:VTC983043 WCX983043:WCY983043 WMT983043:WMU983043 WWP983043:WWQ983043 KG4:KH4 UC4:UD4 ADY4:ADZ4 ANU4:ANV4 AXQ4:AXR4 BHM4:BHN4 BRI4:BRJ4 CBE4:CBF4 CLA4:CLB4 CUW4:CUX4 DES4:DET4 DOO4:DOP4 DYK4:DYL4 EIG4:EIH4 ESC4:ESD4 FBY4:FBZ4 FLU4:FLV4 FVQ4:FVR4 GFM4:GFN4 GPI4:GPJ4 GZE4:GZF4 HJA4:HJB4 HSW4:HSX4 ICS4:ICT4 IMO4:IMP4 IWK4:IWL4 JGG4:JGH4 JQC4:JQD4 JZY4:JZZ4 KJU4:KJV4 KTQ4:KTR4 LDM4:LDN4 LNI4:LNJ4 LXE4:LXF4 MHA4:MHB4 MQW4:MQX4 NAS4:NAT4 NKO4:NKP4 NUK4:NUL4 OEG4:OEH4 OOC4:OOD4 OXY4:OXZ4 PHU4:PHV4 PRQ4:PRR4 QBM4:QBN4 QLI4:QLJ4 QVE4:QVF4 RFA4:RFB4 ROW4:ROX4 RYS4:RYT4 SIO4:SIP4 SSK4:SSL4 TCG4:TCH4 TMC4:TMD4 TVY4:TVZ4 UFU4:UFV4 UPQ4:UPR4 UZM4:UZN4 VJI4:VJJ4 VTE4:VTF4 WDA4:WDB4 WMW4:WMX4 WWS4:WWT4 AI65539:AJ65539 KH65539:KI65539 UD65539:UE65539 ADZ65539:AEA65539 ANV65539:ANW65539 AXR65539:AXS65539 BHN65539:BHO65539 BRJ65539:BRK65539 CBF65539:CBG65539 CLB65539:CLC65539 CUX65539:CUY65539 DET65539:DEU65539 DOP65539:DOQ65539 DYL65539:DYM65539 EIH65539:EII65539 ESD65539:ESE65539 FBZ65539:FCA65539 FLV65539:FLW65539 FVR65539:FVS65539 GFN65539:GFO65539 GPJ65539:GPK65539 GZF65539:GZG65539 HJB65539:HJC65539 HSX65539:HSY65539 ICT65539:ICU65539 IMP65539:IMQ65539 IWL65539:IWM65539 JGH65539:JGI65539 JQD65539:JQE65539 JZZ65539:KAA65539 KJV65539:KJW65539 KTR65539:KTS65539 LDN65539:LDO65539 LNJ65539:LNK65539 LXF65539:LXG65539 MHB65539:MHC65539 MQX65539:MQY65539 NAT65539:NAU65539 NKP65539:NKQ65539 NUL65539:NUM65539 OEH65539:OEI65539 OOD65539:OOE65539 OXZ65539:OYA65539 PHV65539:PHW65539 PRR65539:PRS65539 QBN65539:QBO65539 QLJ65539:QLK65539 QVF65539:QVG65539 RFB65539:RFC65539 ROX65539:ROY65539 RYT65539:RYU65539 SIP65539:SIQ65539 SSL65539:SSM65539 TCH65539:TCI65539 TMD65539:TME65539 TVZ65539:TWA65539 UFV65539:UFW65539 UPR65539:UPS65539 UZN65539:UZO65539 VJJ65539:VJK65539 VTF65539:VTG65539 WDB65539:WDC65539 WMX65539:WMY65539 WWT65539:WWU65539 AI131075:AJ131075 KH131075:KI131075 UD131075:UE131075 ADZ131075:AEA131075 ANV131075:ANW131075 AXR131075:AXS131075 BHN131075:BHO131075 BRJ131075:BRK131075 CBF131075:CBG131075 CLB131075:CLC131075 CUX131075:CUY131075 DET131075:DEU131075 DOP131075:DOQ131075 DYL131075:DYM131075 EIH131075:EII131075 ESD131075:ESE131075 FBZ131075:FCA131075 FLV131075:FLW131075 FVR131075:FVS131075 GFN131075:GFO131075 GPJ131075:GPK131075 GZF131075:GZG131075 HJB131075:HJC131075 HSX131075:HSY131075 ICT131075:ICU131075 IMP131075:IMQ131075 IWL131075:IWM131075 JGH131075:JGI131075 JQD131075:JQE131075 JZZ131075:KAA131075 KJV131075:KJW131075 KTR131075:KTS131075 LDN131075:LDO131075 LNJ131075:LNK131075 LXF131075:LXG131075 MHB131075:MHC131075 MQX131075:MQY131075 NAT131075:NAU131075 NKP131075:NKQ131075 NUL131075:NUM131075 OEH131075:OEI131075 OOD131075:OOE131075 OXZ131075:OYA131075 PHV131075:PHW131075 PRR131075:PRS131075 QBN131075:QBO131075 QLJ131075:QLK131075 QVF131075:QVG131075 RFB131075:RFC131075 ROX131075:ROY131075 RYT131075:RYU131075 SIP131075:SIQ131075 SSL131075:SSM131075 TCH131075:TCI131075 TMD131075:TME131075 TVZ131075:TWA131075 UFV131075:UFW131075 UPR131075:UPS131075 UZN131075:UZO131075 VJJ131075:VJK131075 VTF131075:VTG131075 WDB131075:WDC131075 WMX131075:WMY131075 WWT131075:WWU131075 AI196611:AJ196611 KH196611:KI196611 UD196611:UE196611 ADZ196611:AEA196611 ANV196611:ANW196611 AXR196611:AXS196611 BHN196611:BHO196611 BRJ196611:BRK196611 CBF196611:CBG196611 CLB196611:CLC196611 CUX196611:CUY196611 DET196611:DEU196611 DOP196611:DOQ196611 DYL196611:DYM196611 EIH196611:EII196611 ESD196611:ESE196611 FBZ196611:FCA196611 FLV196611:FLW196611 FVR196611:FVS196611 GFN196611:GFO196611 GPJ196611:GPK196611 GZF196611:GZG196611 HJB196611:HJC196611 HSX196611:HSY196611 ICT196611:ICU196611 IMP196611:IMQ196611 IWL196611:IWM196611 JGH196611:JGI196611 JQD196611:JQE196611 JZZ196611:KAA196611 KJV196611:KJW196611 KTR196611:KTS196611 LDN196611:LDO196611 LNJ196611:LNK196611 LXF196611:LXG196611 MHB196611:MHC196611 MQX196611:MQY196611 NAT196611:NAU196611 NKP196611:NKQ196611 NUL196611:NUM196611 OEH196611:OEI196611 OOD196611:OOE196611 OXZ196611:OYA196611 PHV196611:PHW196611 PRR196611:PRS196611 QBN196611:QBO196611 QLJ196611:QLK196611 QVF196611:QVG196611 RFB196611:RFC196611 ROX196611:ROY196611 RYT196611:RYU196611 SIP196611:SIQ196611 SSL196611:SSM196611 TCH196611:TCI196611 TMD196611:TME196611 TVZ196611:TWA196611 UFV196611:UFW196611 UPR196611:UPS196611 UZN196611:UZO196611 VJJ196611:VJK196611 VTF196611:VTG196611 WDB196611:WDC196611 WMX196611:WMY196611 WWT196611:WWU196611 AI262147:AJ262147 KH262147:KI262147 UD262147:UE262147 ADZ262147:AEA262147 ANV262147:ANW262147 AXR262147:AXS262147 BHN262147:BHO262147 BRJ262147:BRK262147 CBF262147:CBG262147 CLB262147:CLC262147 CUX262147:CUY262147 DET262147:DEU262147 DOP262147:DOQ262147 DYL262147:DYM262147 EIH262147:EII262147 ESD262147:ESE262147 FBZ262147:FCA262147 FLV262147:FLW262147 FVR262147:FVS262147 GFN262147:GFO262147 GPJ262147:GPK262147 GZF262147:GZG262147 HJB262147:HJC262147 HSX262147:HSY262147 ICT262147:ICU262147 IMP262147:IMQ262147 IWL262147:IWM262147 JGH262147:JGI262147 JQD262147:JQE262147 JZZ262147:KAA262147 KJV262147:KJW262147 KTR262147:KTS262147 LDN262147:LDO262147 LNJ262147:LNK262147 LXF262147:LXG262147 MHB262147:MHC262147 MQX262147:MQY262147 NAT262147:NAU262147 NKP262147:NKQ262147 NUL262147:NUM262147 OEH262147:OEI262147 OOD262147:OOE262147 OXZ262147:OYA262147 PHV262147:PHW262147 PRR262147:PRS262147 QBN262147:QBO262147 QLJ262147:QLK262147 QVF262147:QVG262147 RFB262147:RFC262147 ROX262147:ROY262147 RYT262147:RYU262147 SIP262147:SIQ262147 SSL262147:SSM262147 TCH262147:TCI262147 TMD262147:TME262147 TVZ262147:TWA262147 UFV262147:UFW262147 UPR262147:UPS262147 UZN262147:UZO262147 VJJ262147:VJK262147 VTF262147:VTG262147 WDB262147:WDC262147 WMX262147:WMY262147 WWT262147:WWU262147 AI327683:AJ327683 KH327683:KI327683 UD327683:UE327683 ADZ327683:AEA327683 ANV327683:ANW327683 AXR327683:AXS327683 BHN327683:BHO327683 BRJ327683:BRK327683 CBF327683:CBG327683 CLB327683:CLC327683 CUX327683:CUY327683 DET327683:DEU327683 DOP327683:DOQ327683 DYL327683:DYM327683 EIH327683:EII327683 ESD327683:ESE327683 FBZ327683:FCA327683 FLV327683:FLW327683 FVR327683:FVS327683 GFN327683:GFO327683 GPJ327683:GPK327683 GZF327683:GZG327683 HJB327683:HJC327683 HSX327683:HSY327683 ICT327683:ICU327683 IMP327683:IMQ327683 IWL327683:IWM327683 JGH327683:JGI327683 JQD327683:JQE327683 JZZ327683:KAA327683 KJV327683:KJW327683 KTR327683:KTS327683 LDN327683:LDO327683 LNJ327683:LNK327683 LXF327683:LXG327683 MHB327683:MHC327683 MQX327683:MQY327683 NAT327683:NAU327683 NKP327683:NKQ327683 NUL327683:NUM327683 OEH327683:OEI327683 OOD327683:OOE327683 OXZ327683:OYA327683 PHV327683:PHW327683 PRR327683:PRS327683 QBN327683:QBO327683 QLJ327683:QLK327683 QVF327683:QVG327683 RFB327683:RFC327683 ROX327683:ROY327683 RYT327683:RYU327683 SIP327683:SIQ327683 SSL327683:SSM327683 TCH327683:TCI327683 TMD327683:TME327683 TVZ327683:TWA327683 UFV327683:UFW327683 UPR327683:UPS327683 UZN327683:UZO327683 VJJ327683:VJK327683 VTF327683:VTG327683 WDB327683:WDC327683 WMX327683:WMY327683 WWT327683:WWU327683 AI393219:AJ393219 KH393219:KI393219 UD393219:UE393219 ADZ393219:AEA393219 ANV393219:ANW393219 AXR393219:AXS393219 BHN393219:BHO393219 BRJ393219:BRK393219 CBF393219:CBG393219 CLB393219:CLC393219 CUX393219:CUY393219 DET393219:DEU393219 DOP393219:DOQ393219 DYL393219:DYM393219 EIH393219:EII393219 ESD393219:ESE393219 FBZ393219:FCA393219 FLV393219:FLW393219 FVR393219:FVS393219 GFN393219:GFO393219 GPJ393219:GPK393219 GZF393219:GZG393219 HJB393219:HJC393219 HSX393219:HSY393219 ICT393219:ICU393219 IMP393219:IMQ393219 IWL393219:IWM393219 JGH393219:JGI393219 JQD393219:JQE393219 JZZ393219:KAA393219 KJV393219:KJW393219 KTR393219:KTS393219 LDN393219:LDO393219 LNJ393219:LNK393219 LXF393219:LXG393219 MHB393219:MHC393219 MQX393219:MQY393219 NAT393219:NAU393219 NKP393219:NKQ393219 NUL393219:NUM393219 OEH393219:OEI393219 OOD393219:OOE393219 OXZ393219:OYA393219 PHV393219:PHW393219 PRR393219:PRS393219 QBN393219:QBO393219 QLJ393219:QLK393219 QVF393219:QVG393219 RFB393219:RFC393219 ROX393219:ROY393219 RYT393219:RYU393219 SIP393219:SIQ393219 SSL393219:SSM393219 TCH393219:TCI393219 TMD393219:TME393219 TVZ393219:TWA393219 UFV393219:UFW393219 UPR393219:UPS393219 UZN393219:UZO393219 VJJ393219:VJK393219 VTF393219:VTG393219 WDB393219:WDC393219 WMX393219:WMY393219 WWT393219:WWU393219 AI458755:AJ458755 KH458755:KI458755 UD458755:UE458755 ADZ458755:AEA458755 ANV458755:ANW458755 AXR458755:AXS458755 BHN458755:BHO458755 BRJ458755:BRK458755 CBF458755:CBG458755 CLB458755:CLC458755 CUX458755:CUY458755 DET458755:DEU458755 DOP458755:DOQ458755 DYL458755:DYM458755 EIH458755:EII458755 ESD458755:ESE458755 FBZ458755:FCA458755 FLV458755:FLW458755 FVR458755:FVS458755 GFN458755:GFO458755 GPJ458755:GPK458755 GZF458755:GZG458755 HJB458755:HJC458755 HSX458755:HSY458755 ICT458755:ICU458755 IMP458755:IMQ458755 IWL458755:IWM458755 JGH458755:JGI458755 JQD458755:JQE458755 JZZ458755:KAA458755 KJV458755:KJW458755 KTR458755:KTS458755 LDN458755:LDO458755 LNJ458755:LNK458755 LXF458755:LXG458755 MHB458755:MHC458755 MQX458755:MQY458755 NAT458755:NAU458755 NKP458755:NKQ458755 NUL458755:NUM458755 OEH458755:OEI458755 OOD458755:OOE458755 OXZ458755:OYA458755 PHV458755:PHW458755 PRR458755:PRS458755 QBN458755:QBO458755 QLJ458755:QLK458755 QVF458755:QVG458755 RFB458755:RFC458755 ROX458755:ROY458755 RYT458755:RYU458755 SIP458755:SIQ458755 SSL458755:SSM458755 TCH458755:TCI458755 TMD458755:TME458755 TVZ458755:TWA458755 UFV458755:UFW458755 UPR458755:UPS458755 UZN458755:UZO458755 VJJ458755:VJK458755 VTF458755:VTG458755 WDB458755:WDC458755 WMX458755:WMY458755 WWT458755:WWU458755 AI524291:AJ524291 KH524291:KI524291 UD524291:UE524291 ADZ524291:AEA524291 ANV524291:ANW524291 AXR524291:AXS524291 BHN524291:BHO524291 BRJ524291:BRK524291 CBF524291:CBG524291 CLB524291:CLC524291 CUX524291:CUY524291 DET524291:DEU524291 DOP524291:DOQ524291 DYL524291:DYM524291 EIH524291:EII524291 ESD524291:ESE524291 FBZ524291:FCA524291 FLV524291:FLW524291 FVR524291:FVS524291 GFN524291:GFO524291 GPJ524291:GPK524291 GZF524291:GZG524291 HJB524291:HJC524291 HSX524291:HSY524291 ICT524291:ICU524291 IMP524291:IMQ524291 IWL524291:IWM524291 JGH524291:JGI524291 JQD524291:JQE524291 JZZ524291:KAA524291 KJV524291:KJW524291 KTR524291:KTS524291 LDN524291:LDO524291 LNJ524291:LNK524291 LXF524291:LXG524291 MHB524291:MHC524291 MQX524291:MQY524291 NAT524291:NAU524291 NKP524291:NKQ524291 NUL524291:NUM524291 OEH524291:OEI524291 OOD524291:OOE524291 OXZ524291:OYA524291 PHV524291:PHW524291 PRR524291:PRS524291 QBN524291:QBO524291 QLJ524291:QLK524291 QVF524291:QVG524291 RFB524291:RFC524291 ROX524291:ROY524291 RYT524291:RYU524291 SIP524291:SIQ524291 SSL524291:SSM524291 TCH524291:TCI524291 TMD524291:TME524291 TVZ524291:TWA524291 UFV524291:UFW524291 UPR524291:UPS524291 UZN524291:UZO524291 VJJ524291:VJK524291 VTF524291:VTG524291 WDB524291:WDC524291 WMX524291:WMY524291 WWT524291:WWU524291 AI589827:AJ589827 KH589827:KI589827 UD589827:UE589827 ADZ589827:AEA589827 ANV589827:ANW589827 AXR589827:AXS589827 BHN589827:BHO589827 BRJ589827:BRK589827 CBF589827:CBG589827 CLB589827:CLC589827 CUX589827:CUY589827 DET589827:DEU589827 DOP589827:DOQ589827 DYL589827:DYM589827 EIH589827:EII589827 ESD589827:ESE589827 FBZ589827:FCA589827 FLV589827:FLW589827 FVR589827:FVS589827 GFN589827:GFO589827 GPJ589827:GPK589827 GZF589827:GZG589827 HJB589827:HJC589827 HSX589827:HSY589827 ICT589827:ICU589827 IMP589827:IMQ589827 IWL589827:IWM589827 JGH589827:JGI589827 JQD589827:JQE589827 JZZ589827:KAA589827 KJV589827:KJW589827 KTR589827:KTS589827 LDN589827:LDO589827 LNJ589827:LNK589827 LXF589827:LXG589827 MHB589827:MHC589827 MQX589827:MQY589827 NAT589827:NAU589827 NKP589827:NKQ589827 NUL589827:NUM589827 OEH589827:OEI589827 OOD589827:OOE589827 OXZ589827:OYA589827 PHV589827:PHW589827 PRR589827:PRS589827 QBN589827:QBO589827 QLJ589827:QLK589827 QVF589827:QVG589827 RFB589827:RFC589827 ROX589827:ROY589827 RYT589827:RYU589827 SIP589827:SIQ589827 SSL589827:SSM589827 TCH589827:TCI589827 TMD589827:TME589827 TVZ589827:TWA589827 UFV589827:UFW589827 UPR589827:UPS589827 UZN589827:UZO589827 VJJ589827:VJK589827 VTF589827:VTG589827 WDB589827:WDC589827 WMX589827:WMY589827 WWT589827:WWU589827 AI655363:AJ655363 KH655363:KI655363 UD655363:UE655363 ADZ655363:AEA655363 ANV655363:ANW655363 AXR655363:AXS655363 BHN655363:BHO655363 BRJ655363:BRK655363 CBF655363:CBG655363 CLB655363:CLC655363 CUX655363:CUY655363 DET655363:DEU655363 DOP655363:DOQ655363 DYL655363:DYM655363 EIH655363:EII655363 ESD655363:ESE655363 FBZ655363:FCA655363 FLV655363:FLW655363 FVR655363:FVS655363 GFN655363:GFO655363 GPJ655363:GPK655363 GZF655363:GZG655363 HJB655363:HJC655363 HSX655363:HSY655363 ICT655363:ICU655363 IMP655363:IMQ655363 IWL655363:IWM655363 JGH655363:JGI655363 JQD655363:JQE655363 JZZ655363:KAA655363 KJV655363:KJW655363 KTR655363:KTS655363 LDN655363:LDO655363 LNJ655363:LNK655363 LXF655363:LXG655363 MHB655363:MHC655363 MQX655363:MQY655363 NAT655363:NAU655363 NKP655363:NKQ655363 NUL655363:NUM655363 OEH655363:OEI655363 OOD655363:OOE655363 OXZ655363:OYA655363 PHV655363:PHW655363 PRR655363:PRS655363 QBN655363:QBO655363 QLJ655363:QLK655363 QVF655363:QVG655363 RFB655363:RFC655363 ROX655363:ROY655363 RYT655363:RYU655363 SIP655363:SIQ655363 SSL655363:SSM655363 TCH655363:TCI655363 TMD655363:TME655363 TVZ655363:TWA655363 UFV655363:UFW655363 UPR655363:UPS655363 UZN655363:UZO655363 VJJ655363:VJK655363 VTF655363:VTG655363 WDB655363:WDC655363 WMX655363:WMY655363 WWT655363:WWU655363 AI720899:AJ720899 KH720899:KI720899 UD720899:UE720899 ADZ720899:AEA720899 ANV720899:ANW720899 AXR720899:AXS720899 BHN720899:BHO720899 BRJ720899:BRK720899 CBF720899:CBG720899 CLB720899:CLC720899 CUX720899:CUY720899 DET720899:DEU720899 DOP720899:DOQ720899 DYL720899:DYM720899 EIH720899:EII720899 ESD720899:ESE720899 FBZ720899:FCA720899 FLV720899:FLW720899 FVR720899:FVS720899 GFN720899:GFO720899 GPJ720899:GPK720899 GZF720899:GZG720899 HJB720899:HJC720899 HSX720899:HSY720899 ICT720899:ICU720899 IMP720899:IMQ720899 IWL720899:IWM720899 JGH720899:JGI720899 JQD720899:JQE720899 JZZ720899:KAA720899 KJV720899:KJW720899 KTR720899:KTS720899 LDN720899:LDO720899 LNJ720899:LNK720899 LXF720899:LXG720899 MHB720899:MHC720899 MQX720899:MQY720899 NAT720899:NAU720899 NKP720899:NKQ720899 NUL720899:NUM720899 OEH720899:OEI720899 OOD720899:OOE720899 OXZ720899:OYA720899 PHV720899:PHW720899 PRR720899:PRS720899 QBN720899:QBO720899 QLJ720899:QLK720899 QVF720899:QVG720899 RFB720899:RFC720899 ROX720899:ROY720899 RYT720899:RYU720899 SIP720899:SIQ720899 SSL720899:SSM720899 TCH720899:TCI720899 TMD720899:TME720899 TVZ720899:TWA720899 UFV720899:UFW720899 UPR720899:UPS720899 UZN720899:UZO720899 VJJ720899:VJK720899 VTF720899:VTG720899 WDB720899:WDC720899 WMX720899:WMY720899 WWT720899:WWU720899 AI786435:AJ786435 KH786435:KI786435 UD786435:UE786435 ADZ786435:AEA786435 ANV786435:ANW786435 AXR786435:AXS786435 BHN786435:BHO786435 BRJ786435:BRK786435 CBF786435:CBG786435 CLB786435:CLC786435 CUX786435:CUY786435 DET786435:DEU786435 DOP786435:DOQ786435 DYL786435:DYM786435 EIH786435:EII786435 ESD786435:ESE786435 FBZ786435:FCA786435 FLV786435:FLW786435 FVR786435:FVS786435 GFN786435:GFO786435 GPJ786435:GPK786435 GZF786435:GZG786435 HJB786435:HJC786435 HSX786435:HSY786435 ICT786435:ICU786435 IMP786435:IMQ786435 IWL786435:IWM786435 JGH786435:JGI786435 JQD786435:JQE786435 JZZ786435:KAA786435 KJV786435:KJW786435 KTR786435:KTS786435 LDN786435:LDO786435 LNJ786435:LNK786435 LXF786435:LXG786435 MHB786435:MHC786435 MQX786435:MQY786435 NAT786435:NAU786435 NKP786435:NKQ786435 NUL786435:NUM786435 OEH786435:OEI786435 OOD786435:OOE786435 OXZ786435:OYA786435 PHV786435:PHW786435 PRR786435:PRS786435 QBN786435:QBO786435 QLJ786435:QLK786435 QVF786435:QVG786435 RFB786435:RFC786435 ROX786435:ROY786435 RYT786435:RYU786435 SIP786435:SIQ786435 SSL786435:SSM786435 TCH786435:TCI786435 TMD786435:TME786435 TVZ786435:TWA786435 UFV786435:UFW786435 UPR786435:UPS786435 UZN786435:UZO786435 VJJ786435:VJK786435 VTF786435:VTG786435 WDB786435:WDC786435 WMX786435:WMY786435 WWT786435:WWU786435 AI851971:AJ851971 KH851971:KI851971 UD851971:UE851971 ADZ851971:AEA851971 ANV851971:ANW851971 AXR851971:AXS851971 BHN851971:BHO851971 BRJ851971:BRK851971 CBF851971:CBG851971 CLB851971:CLC851971 CUX851971:CUY851971 DET851971:DEU851971 DOP851971:DOQ851971 DYL851971:DYM851971 EIH851971:EII851971 ESD851971:ESE851971 FBZ851971:FCA851971 FLV851971:FLW851971 FVR851971:FVS851971 GFN851971:GFO851971 GPJ851971:GPK851971 GZF851971:GZG851971 HJB851971:HJC851971 HSX851971:HSY851971 ICT851971:ICU851971 IMP851971:IMQ851971 IWL851971:IWM851971 JGH851971:JGI851971 JQD851971:JQE851971 JZZ851971:KAA851971 KJV851971:KJW851971 KTR851971:KTS851971 LDN851971:LDO851971 LNJ851971:LNK851971 LXF851971:LXG851971 MHB851971:MHC851971 MQX851971:MQY851971 NAT851971:NAU851971 NKP851971:NKQ851971 NUL851971:NUM851971 OEH851971:OEI851971 OOD851971:OOE851971 OXZ851971:OYA851971 PHV851971:PHW851971 PRR851971:PRS851971 QBN851971:QBO851971 QLJ851971:QLK851971 QVF851971:QVG851971 RFB851971:RFC851971 ROX851971:ROY851971 RYT851971:RYU851971 SIP851971:SIQ851971 SSL851971:SSM851971 TCH851971:TCI851971 TMD851971:TME851971 TVZ851971:TWA851971 UFV851971:UFW851971 UPR851971:UPS851971 UZN851971:UZO851971 VJJ851971:VJK851971 VTF851971:VTG851971 WDB851971:WDC851971 WMX851971:WMY851971 WWT851971:WWU851971 AI917507:AJ917507 KH917507:KI917507 UD917507:UE917507 ADZ917507:AEA917507 ANV917507:ANW917507 AXR917507:AXS917507 BHN917507:BHO917507 BRJ917507:BRK917507 CBF917507:CBG917507 CLB917507:CLC917507 CUX917507:CUY917507 DET917507:DEU917507 DOP917507:DOQ917507 DYL917507:DYM917507 EIH917507:EII917507 ESD917507:ESE917507 FBZ917507:FCA917507 FLV917507:FLW917507 FVR917507:FVS917507 GFN917507:GFO917507 GPJ917507:GPK917507 GZF917507:GZG917507 HJB917507:HJC917507 HSX917507:HSY917507 ICT917507:ICU917507 IMP917507:IMQ917507 IWL917507:IWM917507 JGH917507:JGI917507 JQD917507:JQE917507 JZZ917507:KAA917507 KJV917507:KJW917507 KTR917507:KTS917507 LDN917507:LDO917507 LNJ917507:LNK917507 LXF917507:LXG917507 MHB917507:MHC917507 MQX917507:MQY917507 NAT917507:NAU917507 NKP917507:NKQ917507 NUL917507:NUM917507 OEH917507:OEI917507 OOD917507:OOE917507 OXZ917507:OYA917507 PHV917507:PHW917507 PRR917507:PRS917507 QBN917507:QBO917507 QLJ917507:QLK917507 QVF917507:QVG917507 RFB917507:RFC917507 ROX917507:ROY917507 RYT917507:RYU917507 SIP917507:SIQ917507 SSL917507:SSM917507 TCH917507:TCI917507 TMD917507:TME917507 TVZ917507:TWA917507 UFV917507:UFW917507 UPR917507:UPS917507 UZN917507:UZO917507 VJJ917507:VJK917507 VTF917507:VTG917507 WDB917507:WDC917507 WMX917507:WMY917507 WWT917507:WWU917507 AI983043:AJ983043 KH983043:KI983043 UD983043:UE983043 ADZ983043:AEA983043 ANV983043:ANW983043 AXR983043:AXS983043 BHN983043:BHO983043 BRJ983043:BRK983043 CBF983043:CBG983043 CLB983043:CLC983043 CUX983043:CUY983043 DET983043:DEU983043 DOP983043:DOQ983043 DYL983043:DYM983043 EIH983043:EII983043 ESD983043:ESE983043 FBZ983043:FCA983043 FLV983043:FLW983043 FVR983043:FVS983043 GFN983043:GFO983043 GPJ983043:GPK983043 GZF983043:GZG983043 HJB983043:HJC983043 HSX983043:HSY983043 ICT983043:ICU983043 IMP983043:IMQ983043 IWL983043:IWM983043 JGH983043:JGI983043 JQD983043:JQE983043 JZZ983043:KAA983043 KJV983043:KJW983043 KTR983043:KTS983043 LDN983043:LDO983043 LNJ983043:LNK983043 LXF983043:LXG983043 MHB983043:MHC983043 MQX983043:MQY983043 NAT983043:NAU983043 NKP983043:NKQ983043 NUL983043:NUM983043 OEH983043:OEI983043 OOD983043:OOE983043 OXZ983043:OYA983043 PHV983043:PHW983043 PRR983043:PRS983043 QBN983043:QBO983043 QLJ983043:QLK983043 QVF983043:QVG983043 RFB983043:RFC983043 ROX983043:ROY983043 RYT983043:RYU983043 SIP983043:SIQ983043 SSL983043:SSM983043 TCH983043:TCI983043 TMD983043:TME983043 TVZ983043:TWA983043 UFV983043:UFW983043 UPR983043:UPS983043 UZN983043:UZO983043 VJJ983043:VJK983043 VTF983043:VTG983043 WDB983043:WDC983043 WMX983043:WMY983043 WWT983043:WWU983043 AH4 KJ4:KK4 UF4:UG4 AEB4:AEC4 ANX4:ANY4 AXT4:AXU4 BHP4:BHQ4 BRL4:BRM4 CBH4:CBI4 CLD4:CLE4 CUZ4:CVA4 DEV4:DEW4 DOR4:DOS4 DYN4:DYO4 EIJ4:EIK4 ESF4:ESG4 FCB4:FCC4 FLX4:FLY4 FVT4:FVU4 GFP4:GFQ4 GPL4:GPM4 GZH4:GZI4 HJD4:HJE4 HSZ4:HTA4 ICV4:ICW4 IMR4:IMS4 IWN4:IWO4 JGJ4:JGK4 JQF4:JQG4 KAB4:KAC4 KJX4:KJY4 KTT4:KTU4 LDP4:LDQ4 LNL4:LNM4 LXH4:LXI4 MHD4:MHE4 MQZ4:MRA4 NAV4:NAW4 NKR4:NKS4 NUN4:NUO4 OEJ4:OEK4 OOF4:OOG4 OYB4:OYC4 PHX4:PHY4 PRT4:PRU4 QBP4:QBQ4 QLL4:QLM4 QVH4:QVI4 RFD4:RFE4 ROZ4:RPA4 RYV4:RYW4 SIR4:SIS4 SSN4:SSO4 TCJ4:TCK4 TMF4:TMG4 TWB4:TWC4 UFX4:UFY4 UPT4:UPU4 UZP4:UZQ4 VJL4:VJM4 VTH4:VTI4 WDD4:WDE4 WMZ4:WNA4 WWV4:WWW4 AL65539:AP65539 KK65539:KL65539 UG65539:UH65539 AEC65539:AED65539 ANY65539:ANZ65539 AXU65539:AXV65539 BHQ65539:BHR65539 BRM65539:BRN65539 CBI65539:CBJ65539 CLE65539:CLF65539 CVA65539:CVB65539 DEW65539:DEX65539 DOS65539:DOT65539 DYO65539:DYP65539 EIK65539:EIL65539 ESG65539:ESH65539 FCC65539:FCD65539 FLY65539:FLZ65539 FVU65539:FVV65539 GFQ65539:GFR65539 GPM65539:GPN65539 GZI65539:GZJ65539 HJE65539:HJF65539 HTA65539:HTB65539 ICW65539:ICX65539 IMS65539:IMT65539 IWO65539:IWP65539 JGK65539:JGL65539 JQG65539:JQH65539 KAC65539:KAD65539 KJY65539:KJZ65539 KTU65539:KTV65539 LDQ65539:LDR65539 LNM65539:LNN65539 LXI65539:LXJ65539 MHE65539:MHF65539 MRA65539:MRB65539 NAW65539:NAX65539 NKS65539:NKT65539 NUO65539:NUP65539 OEK65539:OEL65539 OOG65539:OOH65539 OYC65539:OYD65539 PHY65539:PHZ65539 PRU65539:PRV65539 QBQ65539:QBR65539 QLM65539:QLN65539 QVI65539:QVJ65539 RFE65539:RFF65539 RPA65539:RPB65539 RYW65539:RYX65539 SIS65539:SIT65539 SSO65539:SSP65539 TCK65539:TCL65539 TMG65539:TMH65539 TWC65539:TWD65539 UFY65539:UFZ65539 UPU65539:UPV65539 UZQ65539:UZR65539 VJM65539:VJN65539 VTI65539:VTJ65539 WDE65539:WDF65539 WNA65539:WNB65539 WWW65539:WWX65539 AL131075:AP131075 KK131075:KL131075 UG131075:UH131075 AEC131075:AED131075 ANY131075:ANZ131075 AXU131075:AXV131075 BHQ131075:BHR131075 BRM131075:BRN131075 CBI131075:CBJ131075 CLE131075:CLF131075 CVA131075:CVB131075 DEW131075:DEX131075 DOS131075:DOT131075 DYO131075:DYP131075 EIK131075:EIL131075 ESG131075:ESH131075 FCC131075:FCD131075 FLY131075:FLZ131075 FVU131075:FVV131075 GFQ131075:GFR131075 GPM131075:GPN131075 GZI131075:GZJ131075 HJE131075:HJF131075 HTA131075:HTB131075 ICW131075:ICX131075 IMS131075:IMT131075 IWO131075:IWP131075 JGK131075:JGL131075 JQG131075:JQH131075 KAC131075:KAD131075 KJY131075:KJZ131075 KTU131075:KTV131075 LDQ131075:LDR131075 LNM131075:LNN131075 LXI131075:LXJ131075 MHE131075:MHF131075 MRA131075:MRB131075 NAW131075:NAX131075 NKS131075:NKT131075 NUO131075:NUP131075 OEK131075:OEL131075 OOG131075:OOH131075 OYC131075:OYD131075 PHY131075:PHZ131075 PRU131075:PRV131075 QBQ131075:QBR131075 QLM131075:QLN131075 QVI131075:QVJ131075 RFE131075:RFF131075 RPA131075:RPB131075 RYW131075:RYX131075 SIS131075:SIT131075 SSO131075:SSP131075 TCK131075:TCL131075 TMG131075:TMH131075 TWC131075:TWD131075 UFY131075:UFZ131075 UPU131075:UPV131075 UZQ131075:UZR131075 VJM131075:VJN131075 VTI131075:VTJ131075 WDE131075:WDF131075 WNA131075:WNB131075 WWW131075:WWX131075 AL196611:AP196611 KK196611:KL196611 UG196611:UH196611 AEC196611:AED196611 ANY196611:ANZ196611 AXU196611:AXV196611 BHQ196611:BHR196611 BRM196611:BRN196611 CBI196611:CBJ196611 CLE196611:CLF196611 CVA196611:CVB196611 DEW196611:DEX196611 DOS196611:DOT196611 DYO196611:DYP196611 EIK196611:EIL196611 ESG196611:ESH196611 FCC196611:FCD196611 FLY196611:FLZ196611 FVU196611:FVV196611 GFQ196611:GFR196611 GPM196611:GPN196611 GZI196611:GZJ196611 HJE196611:HJF196611 HTA196611:HTB196611 ICW196611:ICX196611 IMS196611:IMT196611 IWO196611:IWP196611 JGK196611:JGL196611 JQG196611:JQH196611 KAC196611:KAD196611 KJY196611:KJZ196611 KTU196611:KTV196611 LDQ196611:LDR196611 LNM196611:LNN196611 LXI196611:LXJ196611 MHE196611:MHF196611 MRA196611:MRB196611 NAW196611:NAX196611 NKS196611:NKT196611 NUO196611:NUP196611 OEK196611:OEL196611 OOG196611:OOH196611 OYC196611:OYD196611 PHY196611:PHZ196611 PRU196611:PRV196611 QBQ196611:QBR196611 QLM196611:QLN196611 QVI196611:QVJ196611 RFE196611:RFF196611 RPA196611:RPB196611 RYW196611:RYX196611 SIS196611:SIT196611 SSO196611:SSP196611 TCK196611:TCL196611 TMG196611:TMH196611 TWC196611:TWD196611 UFY196611:UFZ196611 UPU196611:UPV196611 UZQ196611:UZR196611 VJM196611:VJN196611 VTI196611:VTJ196611 WDE196611:WDF196611 WNA196611:WNB196611 WWW196611:WWX196611 AL262147:AP262147 KK262147:KL262147 UG262147:UH262147 AEC262147:AED262147 ANY262147:ANZ262147 AXU262147:AXV262147 BHQ262147:BHR262147 BRM262147:BRN262147 CBI262147:CBJ262147 CLE262147:CLF262147 CVA262147:CVB262147 DEW262147:DEX262147 DOS262147:DOT262147 DYO262147:DYP262147 EIK262147:EIL262147 ESG262147:ESH262147 FCC262147:FCD262147 FLY262147:FLZ262147 FVU262147:FVV262147 GFQ262147:GFR262147 GPM262147:GPN262147 GZI262147:GZJ262147 HJE262147:HJF262147 HTA262147:HTB262147 ICW262147:ICX262147 IMS262147:IMT262147 IWO262147:IWP262147 JGK262147:JGL262147 JQG262147:JQH262147 KAC262147:KAD262147 KJY262147:KJZ262147 KTU262147:KTV262147 LDQ262147:LDR262147 LNM262147:LNN262147 LXI262147:LXJ262147 MHE262147:MHF262147 MRA262147:MRB262147 NAW262147:NAX262147 NKS262147:NKT262147 NUO262147:NUP262147 OEK262147:OEL262147 OOG262147:OOH262147 OYC262147:OYD262147 PHY262147:PHZ262147 PRU262147:PRV262147 QBQ262147:QBR262147 QLM262147:QLN262147 QVI262147:QVJ262147 RFE262147:RFF262147 RPA262147:RPB262147 RYW262147:RYX262147 SIS262147:SIT262147 SSO262147:SSP262147 TCK262147:TCL262147 TMG262147:TMH262147 TWC262147:TWD262147 UFY262147:UFZ262147 UPU262147:UPV262147 UZQ262147:UZR262147 VJM262147:VJN262147 VTI262147:VTJ262147 WDE262147:WDF262147 WNA262147:WNB262147 WWW262147:WWX262147 AL327683:AP327683 KK327683:KL327683 UG327683:UH327683 AEC327683:AED327683 ANY327683:ANZ327683 AXU327683:AXV327683 BHQ327683:BHR327683 BRM327683:BRN327683 CBI327683:CBJ327683 CLE327683:CLF327683 CVA327683:CVB327683 DEW327683:DEX327683 DOS327683:DOT327683 DYO327683:DYP327683 EIK327683:EIL327683 ESG327683:ESH327683 FCC327683:FCD327683 FLY327683:FLZ327683 FVU327683:FVV327683 GFQ327683:GFR327683 GPM327683:GPN327683 GZI327683:GZJ327683 HJE327683:HJF327683 HTA327683:HTB327683 ICW327683:ICX327683 IMS327683:IMT327683 IWO327683:IWP327683 JGK327683:JGL327683 JQG327683:JQH327683 KAC327683:KAD327683 KJY327683:KJZ327683 KTU327683:KTV327683 LDQ327683:LDR327683 LNM327683:LNN327683 LXI327683:LXJ327683 MHE327683:MHF327683 MRA327683:MRB327683 NAW327683:NAX327683 NKS327683:NKT327683 NUO327683:NUP327683 OEK327683:OEL327683 OOG327683:OOH327683 OYC327683:OYD327683 PHY327683:PHZ327683 PRU327683:PRV327683 QBQ327683:QBR327683 QLM327683:QLN327683 QVI327683:QVJ327683 RFE327683:RFF327683 RPA327683:RPB327683 RYW327683:RYX327683 SIS327683:SIT327683 SSO327683:SSP327683 TCK327683:TCL327683 TMG327683:TMH327683 TWC327683:TWD327683 UFY327683:UFZ327683 UPU327683:UPV327683 UZQ327683:UZR327683 VJM327683:VJN327683 VTI327683:VTJ327683 WDE327683:WDF327683 WNA327683:WNB327683 WWW327683:WWX327683 AL393219:AP393219 KK393219:KL393219 UG393219:UH393219 AEC393219:AED393219 ANY393219:ANZ393219 AXU393219:AXV393219 BHQ393219:BHR393219 BRM393219:BRN393219 CBI393219:CBJ393219 CLE393219:CLF393219 CVA393219:CVB393219 DEW393219:DEX393219 DOS393219:DOT393219 DYO393219:DYP393219 EIK393219:EIL393219 ESG393219:ESH393219 FCC393219:FCD393219 FLY393219:FLZ393219 FVU393219:FVV393219 GFQ393219:GFR393219 GPM393219:GPN393219 GZI393219:GZJ393219 HJE393219:HJF393219 HTA393219:HTB393219 ICW393219:ICX393219 IMS393219:IMT393219 IWO393219:IWP393219 JGK393219:JGL393219 JQG393219:JQH393219 KAC393219:KAD393219 KJY393219:KJZ393219 KTU393219:KTV393219 LDQ393219:LDR393219 LNM393219:LNN393219 LXI393219:LXJ393219 MHE393219:MHF393219 MRA393219:MRB393219 NAW393219:NAX393219 NKS393219:NKT393219 NUO393219:NUP393219 OEK393219:OEL393219 OOG393219:OOH393219 OYC393219:OYD393219 PHY393219:PHZ393219 PRU393219:PRV393219 QBQ393219:QBR393219 QLM393219:QLN393219 QVI393219:QVJ393219 RFE393219:RFF393219 RPA393219:RPB393219 RYW393219:RYX393219 SIS393219:SIT393219 SSO393219:SSP393219 TCK393219:TCL393219 TMG393219:TMH393219 TWC393219:TWD393219 UFY393219:UFZ393219 UPU393219:UPV393219 UZQ393219:UZR393219 VJM393219:VJN393219 VTI393219:VTJ393219 WDE393219:WDF393219 WNA393219:WNB393219 WWW393219:WWX393219 AL458755:AP458755 KK458755:KL458755 UG458755:UH458755 AEC458755:AED458755 ANY458755:ANZ458755 AXU458755:AXV458755 BHQ458755:BHR458755 BRM458755:BRN458755 CBI458755:CBJ458755 CLE458755:CLF458755 CVA458755:CVB458755 DEW458755:DEX458755 DOS458755:DOT458755 DYO458755:DYP458755 EIK458755:EIL458755 ESG458755:ESH458755 FCC458755:FCD458755 FLY458755:FLZ458755 FVU458755:FVV458755 GFQ458755:GFR458755 GPM458755:GPN458755 GZI458755:GZJ458755 HJE458755:HJF458755 HTA458755:HTB458755 ICW458755:ICX458755 IMS458755:IMT458755 IWO458755:IWP458755 JGK458755:JGL458755 JQG458755:JQH458755 KAC458755:KAD458755 KJY458755:KJZ458755 KTU458755:KTV458755 LDQ458755:LDR458755 LNM458755:LNN458755 LXI458755:LXJ458755 MHE458755:MHF458755 MRA458755:MRB458755 NAW458755:NAX458755 NKS458755:NKT458755 NUO458755:NUP458755 OEK458755:OEL458755 OOG458755:OOH458755 OYC458755:OYD458755 PHY458755:PHZ458755 PRU458755:PRV458755 QBQ458755:QBR458755 QLM458755:QLN458755 QVI458755:QVJ458755 RFE458755:RFF458755 RPA458755:RPB458755 RYW458755:RYX458755 SIS458755:SIT458755 SSO458755:SSP458755 TCK458755:TCL458755 TMG458755:TMH458755 TWC458755:TWD458755 UFY458755:UFZ458755 UPU458755:UPV458755 UZQ458755:UZR458755 VJM458755:VJN458755 VTI458755:VTJ458755 WDE458755:WDF458755 WNA458755:WNB458755 WWW458755:WWX458755 AL524291:AP524291 KK524291:KL524291 UG524291:UH524291 AEC524291:AED524291 ANY524291:ANZ524291 AXU524291:AXV524291 BHQ524291:BHR524291 BRM524291:BRN524291 CBI524291:CBJ524291 CLE524291:CLF524291 CVA524291:CVB524291 DEW524291:DEX524291 DOS524291:DOT524291 DYO524291:DYP524291 EIK524291:EIL524291 ESG524291:ESH524291 FCC524291:FCD524291 FLY524291:FLZ524291 FVU524291:FVV524291 GFQ524291:GFR524291 GPM524291:GPN524291 GZI524291:GZJ524291 HJE524291:HJF524291 HTA524291:HTB524291 ICW524291:ICX524291 IMS524291:IMT524291 IWO524291:IWP524291 JGK524291:JGL524291 JQG524291:JQH524291 KAC524291:KAD524291 KJY524291:KJZ524291 KTU524291:KTV524291 LDQ524291:LDR524291 LNM524291:LNN524291 LXI524291:LXJ524291 MHE524291:MHF524291 MRA524291:MRB524291 NAW524291:NAX524291 NKS524291:NKT524291 NUO524291:NUP524291 OEK524291:OEL524291 OOG524291:OOH524291 OYC524291:OYD524291 PHY524291:PHZ524291 PRU524291:PRV524291 QBQ524291:QBR524291 QLM524291:QLN524291 QVI524291:QVJ524291 RFE524291:RFF524291 RPA524291:RPB524291 RYW524291:RYX524291 SIS524291:SIT524291 SSO524291:SSP524291 TCK524291:TCL524291 TMG524291:TMH524291 TWC524291:TWD524291 UFY524291:UFZ524291 UPU524291:UPV524291 UZQ524291:UZR524291 VJM524291:VJN524291 VTI524291:VTJ524291 WDE524291:WDF524291 WNA524291:WNB524291 WWW524291:WWX524291 AL589827:AP589827 KK589827:KL589827 UG589827:UH589827 AEC589827:AED589827 ANY589827:ANZ589827 AXU589827:AXV589827 BHQ589827:BHR589827 BRM589827:BRN589827 CBI589827:CBJ589827 CLE589827:CLF589827 CVA589827:CVB589827 DEW589827:DEX589827 DOS589827:DOT589827 DYO589827:DYP589827 EIK589827:EIL589827 ESG589827:ESH589827 FCC589827:FCD589827 FLY589827:FLZ589827 FVU589827:FVV589827 GFQ589827:GFR589827 GPM589827:GPN589827 GZI589827:GZJ589827 HJE589827:HJF589827 HTA589827:HTB589827 ICW589827:ICX589827 IMS589827:IMT589827 IWO589827:IWP589827 JGK589827:JGL589827 JQG589827:JQH589827 KAC589827:KAD589827 KJY589827:KJZ589827 KTU589827:KTV589827 LDQ589827:LDR589827 LNM589827:LNN589827 LXI589827:LXJ589827 MHE589827:MHF589827 MRA589827:MRB589827 NAW589827:NAX589827 NKS589827:NKT589827 NUO589827:NUP589827 OEK589827:OEL589827 OOG589827:OOH589827 OYC589827:OYD589827 PHY589827:PHZ589827 PRU589827:PRV589827 QBQ589827:QBR589827 QLM589827:QLN589827 QVI589827:QVJ589827 RFE589827:RFF589827 RPA589827:RPB589827 RYW589827:RYX589827 SIS589827:SIT589827 SSO589827:SSP589827 TCK589827:TCL589827 TMG589827:TMH589827 TWC589827:TWD589827 UFY589827:UFZ589827 UPU589827:UPV589827 UZQ589827:UZR589827 VJM589827:VJN589827 VTI589827:VTJ589827 WDE589827:WDF589827 WNA589827:WNB589827 WWW589827:WWX589827 AL655363:AP655363 KK655363:KL655363 UG655363:UH655363 AEC655363:AED655363 ANY655363:ANZ655363 AXU655363:AXV655363 BHQ655363:BHR655363 BRM655363:BRN655363 CBI655363:CBJ655363 CLE655363:CLF655363 CVA655363:CVB655363 DEW655363:DEX655363 DOS655363:DOT655363 DYO655363:DYP655363 EIK655363:EIL655363 ESG655363:ESH655363 FCC655363:FCD655363 FLY655363:FLZ655363 FVU655363:FVV655363 GFQ655363:GFR655363 GPM655363:GPN655363 GZI655363:GZJ655363 HJE655363:HJF655363 HTA655363:HTB655363 ICW655363:ICX655363 IMS655363:IMT655363 IWO655363:IWP655363 JGK655363:JGL655363 JQG655363:JQH655363 KAC655363:KAD655363 KJY655363:KJZ655363 KTU655363:KTV655363 LDQ655363:LDR655363 LNM655363:LNN655363 LXI655363:LXJ655363 MHE655363:MHF655363 MRA655363:MRB655363 NAW655363:NAX655363 NKS655363:NKT655363 NUO655363:NUP655363 OEK655363:OEL655363 OOG655363:OOH655363 OYC655363:OYD655363 PHY655363:PHZ655363 PRU655363:PRV655363 QBQ655363:QBR655363 QLM655363:QLN655363 QVI655363:QVJ655363 RFE655363:RFF655363 RPA655363:RPB655363 RYW655363:RYX655363 SIS655363:SIT655363 SSO655363:SSP655363 TCK655363:TCL655363 TMG655363:TMH655363 TWC655363:TWD655363 UFY655363:UFZ655363 UPU655363:UPV655363 UZQ655363:UZR655363 VJM655363:VJN655363 VTI655363:VTJ655363 WDE655363:WDF655363 WNA655363:WNB655363 WWW655363:WWX655363 AL720899:AP720899 KK720899:KL720899 UG720899:UH720899 AEC720899:AED720899 ANY720899:ANZ720899 AXU720899:AXV720899 BHQ720899:BHR720899 BRM720899:BRN720899 CBI720899:CBJ720899 CLE720899:CLF720899 CVA720899:CVB720899 DEW720899:DEX720899 DOS720899:DOT720899 DYO720899:DYP720899 EIK720899:EIL720899 ESG720899:ESH720899 FCC720899:FCD720899 FLY720899:FLZ720899 FVU720899:FVV720899 GFQ720899:GFR720899 GPM720899:GPN720899 GZI720899:GZJ720899 HJE720899:HJF720899 HTA720899:HTB720899 ICW720899:ICX720899 IMS720899:IMT720899 IWO720899:IWP720899 JGK720899:JGL720899 JQG720899:JQH720899 KAC720899:KAD720899 KJY720899:KJZ720899 KTU720899:KTV720899 LDQ720899:LDR720899 LNM720899:LNN720899 LXI720899:LXJ720899 MHE720899:MHF720899 MRA720899:MRB720899 NAW720899:NAX720899 NKS720899:NKT720899 NUO720899:NUP720899 OEK720899:OEL720899 OOG720899:OOH720899 OYC720899:OYD720899 PHY720899:PHZ720899 PRU720899:PRV720899 QBQ720899:QBR720899 QLM720899:QLN720899 QVI720899:QVJ720899 RFE720899:RFF720899 RPA720899:RPB720899 RYW720899:RYX720899 SIS720899:SIT720899 SSO720899:SSP720899 TCK720899:TCL720899 TMG720899:TMH720899 TWC720899:TWD720899 UFY720899:UFZ720899 UPU720899:UPV720899 UZQ720899:UZR720899 VJM720899:VJN720899 VTI720899:VTJ720899 WDE720899:WDF720899 WNA720899:WNB720899 WWW720899:WWX720899 AL786435:AP786435 KK786435:KL786435 UG786435:UH786435 AEC786435:AED786435 ANY786435:ANZ786435 AXU786435:AXV786435 BHQ786435:BHR786435 BRM786435:BRN786435 CBI786435:CBJ786435 CLE786435:CLF786435 CVA786435:CVB786435 DEW786435:DEX786435 DOS786435:DOT786435 DYO786435:DYP786435 EIK786435:EIL786435 ESG786435:ESH786435 FCC786435:FCD786435 FLY786435:FLZ786435 FVU786435:FVV786435 GFQ786435:GFR786435 GPM786435:GPN786435 GZI786435:GZJ786435 HJE786435:HJF786435 HTA786435:HTB786435 ICW786435:ICX786435 IMS786435:IMT786435 IWO786435:IWP786435 JGK786435:JGL786435 JQG786435:JQH786435 KAC786435:KAD786435 KJY786435:KJZ786435 KTU786435:KTV786435 LDQ786435:LDR786435 LNM786435:LNN786435 LXI786435:LXJ786435 MHE786435:MHF786435 MRA786435:MRB786435 NAW786435:NAX786435 NKS786435:NKT786435 NUO786435:NUP786435 OEK786435:OEL786435 OOG786435:OOH786435 OYC786435:OYD786435 PHY786435:PHZ786435 PRU786435:PRV786435 QBQ786435:QBR786435 QLM786435:QLN786435 QVI786435:QVJ786435 RFE786435:RFF786435 RPA786435:RPB786435 RYW786435:RYX786435 SIS786435:SIT786435 SSO786435:SSP786435 TCK786435:TCL786435 TMG786435:TMH786435 TWC786435:TWD786435 UFY786435:UFZ786435 UPU786435:UPV786435 UZQ786435:UZR786435 VJM786435:VJN786435 VTI786435:VTJ786435 WDE786435:WDF786435 WNA786435:WNB786435 WWW786435:WWX786435 AL851971:AP851971 KK851971:KL851971 UG851971:UH851971 AEC851971:AED851971 ANY851971:ANZ851971 AXU851971:AXV851971 BHQ851971:BHR851971 BRM851971:BRN851971 CBI851971:CBJ851971 CLE851971:CLF851971 CVA851971:CVB851971 DEW851971:DEX851971 DOS851971:DOT851971 DYO851971:DYP851971 EIK851971:EIL851971 ESG851971:ESH851971 FCC851971:FCD851971 FLY851971:FLZ851971 FVU851971:FVV851971 GFQ851971:GFR851971 GPM851971:GPN851971 GZI851971:GZJ851971 HJE851971:HJF851971 HTA851971:HTB851971 ICW851971:ICX851971 IMS851971:IMT851971 IWO851971:IWP851971 JGK851971:JGL851971 JQG851971:JQH851971 KAC851971:KAD851971 KJY851971:KJZ851971 KTU851971:KTV851971 LDQ851971:LDR851971 LNM851971:LNN851971 LXI851971:LXJ851971 MHE851971:MHF851971 MRA851971:MRB851971 NAW851971:NAX851971 NKS851971:NKT851971 NUO851971:NUP851971 OEK851971:OEL851971 OOG851971:OOH851971 OYC851971:OYD851971 PHY851971:PHZ851971 PRU851971:PRV851971 QBQ851971:QBR851971 QLM851971:QLN851971 QVI851971:QVJ851971 RFE851971:RFF851971 RPA851971:RPB851971 RYW851971:RYX851971 SIS851971:SIT851971 SSO851971:SSP851971 TCK851971:TCL851971 TMG851971:TMH851971 TWC851971:TWD851971 UFY851971:UFZ851971 UPU851971:UPV851971 UZQ851971:UZR851971 VJM851971:VJN851971 VTI851971:VTJ851971 WDE851971:WDF851971 WNA851971:WNB851971 WWW851971:WWX851971 AL917507:AP917507 KK917507:KL917507 UG917507:UH917507 AEC917507:AED917507 ANY917507:ANZ917507 AXU917507:AXV917507 BHQ917507:BHR917507 BRM917507:BRN917507 CBI917507:CBJ917507 CLE917507:CLF917507 CVA917507:CVB917507 DEW917507:DEX917507 DOS917507:DOT917507 DYO917507:DYP917507 EIK917507:EIL917507 ESG917507:ESH917507 FCC917507:FCD917507 FLY917507:FLZ917507 FVU917507:FVV917507 GFQ917507:GFR917507 GPM917507:GPN917507 GZI917507:GZJ917507 HJE917507:HJF917507 HTA917507:HTB917507 ICW917507:ICX917507 IMS917507:IMT917507 IWO917507:IWP917507 JGK917507:JGL917507 JQG917507:JQH917507 KAC917507:KAD917507 KJY917507:KJZ917507 KTU917507:KTV917507 LDQ917507:LDR917507 LNM917507:LNN917507 LXI917507:LXJ917507 MHE917507:MHF917507 MRA917507:MRB917507 NAW917507:NAX917507 NKS917507:NKT917507 NUO917507:NUP917507 OEK917507:OEL917507 OOG917507:OOH917507 OYC917507:OYD917507 PHY917507:PHZ917507 PRU917507:PRV917507 QBQ917507:QBR917507 QLM917507:QLN917507 QVI917507:QVJ917507 RFE917507:RFF917507 RPA917507:RPB917507 RYW917507:RYX917507 SIS917507:SIT917507 SSO917507:SSP917507 TCK917507:TCL917507 TMG917507:TMH917507 TWC917507:TWD917507 UFY917507:UFZ917507 UPU917507:UPV917507 UZQ917507:UZR917507 VJM917507:VJN917507 VTI917507:VTJ917507 WDE917507:WDF917507 WNA917507:WNB917507 WWW917507:WWX917507 AL983043:AP983043 KK983043:KL983043 UG983043:UH983043 AEC983043:AED983043 ANY983043:ANZ983043 AXU983043:AXV983043 BHQ983043:BHR983043 BRM983043:BRN983043 CBI983043:CBJ983043 CLE983043:CLF983043 CVA983043:CVB983043 DEW983043:DEX983043 DOS983043:DOT983043 DYO983043:DYP983043 EIK983043:EIL983043 ESG983043:ESH983043 FCC983043:FCD983043 FLY983043:FLZ983043 FVU983043:FVV983043 GFQ983043:GFR983043 GPM983043:GPN983043 GZI983043:GZJ983043 HJE983043:HJF983043 HTA983043:HTB983043 ICW983043:ICX983043 IMS983043:IMT983043 IWO983043:IWP983043 JGK983043:JGL983043 JQG983043:JQH983043 KAC983043:KAD983043 KJY983043:KJZ983043 KTU983043:KTV983043 LDQ983043:LDR983043 LNM983043:LNN983043 LXI983043:LXJ983043 MHE983043:MHF983043 MRA983043:MRB983043 NAW983043:NAX983043 NKS983043:NKT983043 NUO983043:NUP983043 OEK983043:OEL983043 OOG983043:OOH983043 OYC983043:OYD983043 PHY983043:PHZ983043 PRU983043:PRV983043 QBQ983043:QBR983043 QLM983043:QLN983043 QVI983043:QVJ983043 RFE983043:RFF983043 RPA983043:RPB983043 RYW983043:RYX983043 SIS983043:SIT983043 SSO983043:SSP983043 TCK983043:TCL983043 TMG983043:TMH983043 TWC983043:TWD983043 UFY983043:UFZ983043 UPU983043:UPV983043 UZQ983043:UZR983043 VJM983043:VJN983043 VTI983043:VTJ983043 WDE983043:WDF983043 WNA983043:WNB983043 WWW983043:WWX983043 F4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G65539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G131075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G196611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G262147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G327683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G393219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G458755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G524291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G589827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G655363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G720899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G786435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G851971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G917507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G983043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WVU983043 V4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W65539 JV65539 TR65539 ADN65539 ANJ65539 AXF65539 BHB65539 BQX65539 CAT65539 CKP65539 CUL65539 DEH65539 DOD65539 DXZ65539 EHV65539 ERR65539 FBN65539 FLJ65539 FVF65539 GFB65539 GOX65539 GYT65539 HIP65539 HSL65539 ICH65539 IMD65539 IVZ65539 JFV65539 JPR65539 JZN65539 KJJ65539 KTF65539 LDB65539 LMX65539 LWT65539 MGP65539 MQL65539 NAH65539 NKD65539 NTZ65539 ODV65539 ONR65539 OXN65539 PHJ65539 PRF65539 QBB65539 QKX65539 QUT65539 REP65539 ROL65539 RYH65539 SID65539 SRZ65539 TBV65539 TLR65539 TVN65539 UFJ65539 UPF65539 UZB65539 VIX65539 VST65539 WCP65539 WML65539 WWH65539 W131075 JV131075 TR131075 ADN131075 ANJ131075 AXF131075 BHB131075 BQX131075 CAT131075 CKP131075 CUL131075 DEH131075 DOD131075 DXZ131075 EHV131075 ERR131075 FBN131075 FLJ131075 FVF131075 GFB131075 GOX131075 GYT131075 HIP131075 HSL131075 ICH131075 IMD131075 IVZ131075 JFV131075 JPR131075 JZN131075 KJJ131075 KTF131075 LDB131075 LMX131075 LWT131075 MGP131075 MQL131075 NAH131075 NKD131075 NTZ131075 ODV131075 ONR131075 OXN131075 PHJ131075 PRF131075 QBB131075 QKX131075 QUT131075 REP131075 ROL131075 RYH131075 SID131075 SRZ131075 TBV131075 TLR131075 TVN131075 UFJ131075 UPF131075 UZB131075 VIX131075 VST131075 WCP131075 WML131075 WWH131075 W196611 JV196611 TR196611 ADN196611 ANJ196611 AXF196611 BHB196611 BQX196611 CAT196611 CKP196611 CUL196611 DEH196611 DOD196611 DXZ196611 EHV196611 ERR196611 FBN196611 FLJ196611 FVF196611 GFB196611 GOX196611 GYT196611 HIP196611 HSL196611 ICH196611 IMD196611 IVZ196611 JFV196611 JPR196611 JZN196611 KJJ196611 KTF196611 LDB196611 LMX196611 LWT196611 MGP196611 MQL196611 NAH196611 NKD196611 NTZ196611 ODV196611 ONR196611 OXN196611 PHJ196611 PRF196611 QBB196611 QKX196611 QUT196611 REP196611 ROL196611 RYH196611 SID196611 SRZ196611 TBV196611 TLR196611 TVN196611 UFJ196611 UPF196611 UZB196611 VIX196611 VST196611 WCP196611 WML196611 WWH196611 W262147 JV262147 TR262147 ADN262147 ANJ262147 AXF262147 BHB262147 BQX262147 CAT262147 CKP262147 CUL262147 DEH262147 DOD262147 DXZ262147 EHV262147 ERR262147 FBN262147 FLJ262147 FVF262147 GFB262147 GOX262147 GYT262147 HIP262147 HSL262147 ICH262147 IMD262147 IVZ262147 JFV262147 JPR262147 JZN262147 KJJ262147 KTF262147 LDB262147 LMX262147 LWT262147 MGP262147 MQL262147 NAH262147 NKD262147 NTZ262147 ODV262147 ONR262147 OXN262147 PHJ262147 PRF262147 QBB262147 QKX262147 QUT262147 REP262147 ROL262147 RYH262147 SID262147 SRZ262147 TBV262147 TLR262147 TVN262147 UFJ262147 UPF262147 UZB262147 VIX262147 VST262147 WCP262147 WML262147 WWH262147 W327683 JV327683 TR327683 ADN327683 ANJ327683 AXF327683 BHB327683 BQX327683 CAT327683 CKP327683 CUL327683 DEH327683 DOD327683 DXZ327683 EHV327683 ERR327683 FBN327683 FLJ327683 FVF327683 GFB327683 GOX327683 GYT327683 HIP327683 HSL327683 ICH327683 IMD327683 IVZ327683 JFV327683 JPR327683 JZN327683 KJJ327683 KTF327683 LDB327683 LMX327683 LWT327683 MGP327683 MQL327683 NAH327683 NKD327683 NTZ327683 ODV327683 ONR327683 OXN327683 PHJ327683 PRF327683 QBB327683 QKX327683 QUT327683 REP327683 ROL327683 RYH327683 SID327683 SRZ327683 TBV327683 TLR327683 TVN327683 UFJ327683 UPF327683 UZB327683 VIX327683 VST327683 WCP327683 WML327683 WWH327683 W393219 JV393219 TR393219 ADN393219 ANJ393219 AXF393219 BHB393219 BQX393219 CAT393219 CKP393219 CUL393219 DEH393219 DOD393219 DXZ393219 EHV393219 ERR393219 FBN393219 FLJ393219 FVF393219 GFB393219 GOX393219 GYT393219 HIP393219 HSL393219 ICH393219 IMD393219 IVZ393219 JFV393219 JPR393219 JZN393219 KJJ393219 KTF393219 LDB393219 LMX393219 LWT393219 MGP393219 MQL393219 NAH393219 NKD393219 NTZ393219 ODV393219 ONR393219 OXN393219 PHJ393219 PRF393219 QBB393219 QKX393219 QUT393219 REP393219 ROL393219 RYH393219 SID393219 SRZ393219 TBV393219 TLR393219 TVN393219 UFJ393219 UPF393219 UZB393219 VIX393219 VST393219 WCP393219 WML393219 WWH393219 W458755 JV458755 TR458755 ADN458755 ANJ458755 AXF458755 BHB458755 BQX458755 CAT458755 CKP458755 CUL458755 DEH458755 DOD458755 DXZ458755 EHV458755 ERR458755 FBN458755 FLJ458755 FVF458755 GFB458755 GOX458755 GYT458755 HIP458755 HSL458755 ICH458755 IMD458755 IVZ458755 JFV458755 JPR458755 JZN458755 KJJ458755 KTF458755 LDB458755 LMX458755 LWT458755 MGP458755 MQL458755 NAH458755 NKD458755 NTZ458755 ODV458755 ONR458755 OXN458755 PHJ458755 PRF458755 QBB458755 QKX458755 QUT458755 REP458755 ROL458755 RYH458755 SID458755 SRZ458755 TBV458755 TLR458755 TVN458755 UFJ458755 UPF458755 UZB458755 VIX458755 VST458755 WCP458755 WML458755 WWH458755 W524291 JV524291 TR524291 ADN524291 ANJ524291 AXF524291 BHB524291 BQX524291 CAT524291 CKP524291 CUL524291 DEH524291 DOD524291 DXZ524291 EHV524291 ERR524291 FBN524291 FLJ524291 FVF524291 GFB524291 GOX524291 GYT524291 HIP524291 HSL524291 ICH524291 IMD524291 IVZ524291 JFV524291 JPR524291 JZN524291 KJJ524291 KTF524291 LDB524291 LMX524291 LWT524291 MGP524291 MQL524291 NAH524291 NKD524291 NTZ524291 ODV524291 ONR524291 OXN524291 PHJ524291 PRF524291 QBB524291 QKX524291 QUT524291 REP524291 ROL524291 RYH524291 SID524291 SRZ524291 TBV524291 TLR524291 TVN524291 UFJ524291 UPF524291 UZB524291 VIX524291 VST524291 WCP524291 WML524291 WWH524291 W589827 JV589827 TR589827 ADN589827 ANJ589827 AXF589827 BHB589827 BQX589827 CAT589827 CKP589827 CUL589827 DEH589827 DOD589827 DXZ589827 EHV589827 ERR589827 FBN589827 FLJ589827 FVF589827 GFB589827 GOX589827 GYT589827 HIP589827 HSL589827 ICH589827 IMD589827 IVZ589827 JFV589827 JPR589827 JZN589827 KJJ589827 KTF589827 LDB589827 LMX589827 LWT589827 MGP589827 MQL589827 NAH589827 NKD589827 NTZ589827 ODV589827 ONR589827 OXN589827 PHJ589827 PRF589827 QBB589827 QKX589827 QUT589827 REP589827 ROL589827 RYH589827 SID589827 SRZ589827 TBV589827 TLR589827 TVN589827 UFJ589827 UPF589827 UZB589827 VIX589827 VST589827 WCP589827 WML589827 WWH589827 W655363 JV655363 TR655363 ADN655363 ANJ655363 AXF655363 BHB655363 BQX655363 CAT655363 CKP655363 CUL655363 DEH655363 DOD655363 DXZ655363 EHV655363 ERR655363 FBN655363 FLJ655363 FVF655363 GFB655363 GOX655363 GYT655363 HIP655363 HSL655363 ICH655363 IMD655363 IVZ655363 JFV655363 JPR655363 JZN655363 KJJ655363 KTF655363 LDB655363 LMX655363 LWT655363 MGP655363 MQL655363 NAH655363 NKD655363 NTZ655363 ODV655363 ONR655363 OXN655363 PHJ655363 PRF655363 QBB655363 QKX655363 QUT655363 REP655363 ROL655363 RYH655363 SID655363 SRZ655363 TBV655363 TLR655363 TVN655363 UFJ655363 UPF655363 UZB655363 VIX655363 VST655363 WCP655363 WML655363 WWH655363 W720899 JV720899 TR720899 ADN720899 ANJ720899 AXF720899 BHB720899 BQX720899 CAT720899 CKP720899 CUL720899 DEH720899 DOD720899 DXZ720899 EHV720899 ERR720899 FBN720899 FLJ720899 FVF720899 GFB720899 GOX720899 GYT720899 HIP720899 HSL720899 ICH720899 IMD720899 IVZ720899 JFV720899 JPR720899 JZN720899 KJJ720899 KTF720899 LDB720899 LMX720899 LWT720899 MGP720899 MQL720899 NAH720899 NKD720899 NTZ720899 ODV720899 ONR720899 OXN720899 PHJ720899 PRF720899 QBB720899 QKX720899 QUT720899 REP720899 ROL720899 RYH720899 SID720899 SRZ720899 TBV720899 TLR720899 TVN720899 UFJ720899 UPF720899 UZB720899 VIX720899 VST720899 WCP720899 WML720899 WWH720899 W786435 JV786435 TR786435 ADN786435 ANJ786435 AXF786435 BHB786435 BQX786435 CAT786435 CKP786435 CUL786435 DEH786435 DOD786435 DXZ786435 EHV786435 ERR786435 FBN786435 FLJ786435 FVF786435 GFB786435 GOX786435 GYT786435 HIP786435 HSL786435 ICH786435 IMD786435 IVZ786435 JFV786435 JPR786435 JZN786435 KJJ786435 KTF786435 LDB786435 LMX786435 LWT786435 MGP786435 MQL786435 NAH786435 NKD786435 NTZ786435 ODV786435 ONR786435 OXN786435 PHJ786435 PRF786435 QBB786435 QKX786435 QUT786435 REP786435 ROL786435 RYH786435 SID786435 SRZ786435 TBV786435 TLR786435 TVN786435 UFJ786435 UPF786435 UZB786435 VIX786435 VST786435 WCP786435 WML786435 WWH786435 W851971 JV851971 TR851971 ADN851971 ANJ851971 AXF851971 BHB851971 BQX851971 CAT851971 CKP851971 CUL851971 DEH851971 DOD851971 DXZ851971 EHV851971 ERR851971 FBN851971 FLJ851971 FVF851971 GFB851971 GOX851971 GYT851971 HIP851971 HSL851971 ICH851971 IMD851971 IVZ851971 JFV851971 JPR851971 JZN851971 KJJ851971 KTF851971 LDB851971 LMX851971 LWT851971 MGP851971 MQL851971 NAH851971 NKD851971 NTZ851971 ODV851971 ONR851971 OXN851971 PHJ851971 PRF851971 QBB851971 QKX851971 QUT851971 REP851971 ROL851971 RYH851971 SID851971 SRZ851971 TBV851971 TLR851971 TVN851971 UFJ851971 UPF851971 UZB851971 VIX851971 VST851971 WCP851971 WML851971 WWH851971 W917507 JV917507 TR917507 ADN917507 ANJ917507 AXF917507 BHB917507 BQX917507 CAT917507 CKP917507 CUL917507 DEH917507 DOD917507 DXZ917507 EHV917507 ERR917507 FBN917507 FLJ917507 FVF917507 GFB917507 GOX917507 GYT917507 HIP917507 HSL917507 ICH917507 IMD917507 IVZ917507 JFV917507 JPR917507 JZN917507 KJJ917507 KTF917507 LDB917507 LMX917507 LWT917507 MGP917507 MQL917507 NAH917507 NKD917507 NTZ917507 ODV917507 ONR917507 OXN917507 PHJ917507 PRF917507 QBB917507 QKX917507 QUT917507 REP917507 ROL917507 RYH917507 SID917507 SRZ917507 TBV917507 TLR917507 TVN917507 UFJ917507 UPF917507 UZB917507 VIX917507 VST917507 WCP917507 WML917507 WWH917507 W983043 JV983043 TR983043 ADN983043 ANJ983043 AXF983043 BHB983043 BQX983043 CAT983043 CKP983043 CUL983043 DEH983043 DOD983043 DXZ983043 EHV983043 ERR983043 FBN983043 FLJ983043 FVF983043 GFB983043 GOX983043 GYT983043 HIP983043 HSL983043 ICH983043 IMD983043 IVZ983043 JFV983043 JPR983043 JZN983043 KJJ983043 KTF983043 LDB983043 LMX983043 LWT983043 MGP983043 MQL983043 NAH983043 NKD983043 NTZ983043 ODV983043 ONR983043 OXN983043 PHJ983043 PRF983043 QBB983043 QKX983043 QUT983043 REP983043 ROL983043 RYH983043 SID983043 SRZ983043 TBV983043 TLR983043 TVN983043 UFJ983043 UPF983043 UZB983043 VIX983043 VST983043 WCP983043 WML983043 WWH983043 O4:S4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Y65539 JX65539 TT65539 ADP65539 ANL65539 AXH65539 BHD65539 BQZ65539 CAV65539 CKR65539 CUN65539 DEJ65539 DOF65539 DYB65539 EHX65539 ERT65539 FBP65539 FLL65539 FVH65539 GFD65539 GOZ65539 GYV65539 HIR65539 HSN65539 ICJ65539 IMF65539 IWB65539 JFX65539 JPT65539 JZP65539 KJL65539 KTH65539 LDD65539 LMZ65539 LWV65539 MGR65539 MQN65539 NAJ65539 NKF65539 NUB65539 ODX65539 ONT65539 OXP65539 PHL65539 PRH65539 QBD65539 QKZ65539 QUV65539 RER65539 RON65539 RYJ65539 SIF65539 SSB65539 TBX65539 TLT65539 TVP65539 UFL65539 UPH65539 UZD65539 VIZ65539 VSV65539 WCR65539 WMN65539 WWJ65539 Y131075 JX131075 TT131075 ADP131075 ANL131075 AXH131075 BHD131075 BQZ131075 CAV131075 CKR131075 CUN131075 DEJ131075 DOF131075 DYB131075 EHX131075 ERT131075 FBP131075 FLL131075 FVH131075 GFD131075 GOZ131075 GYV131075 HIR131075 HSN131075 ICJ131075 IMF131075 IWB131075 JFX131075 JPT131075 JZP131075 KJL131075 KTH131075 LDD131075 LMZ131075 LWV131075 MGR131075 MQN131075 NAJ131075 NKF131075 NUB131075 ODX131075 ONT131075 OXP131075 PHL131075 PRH131075 QBD131075 QKZ131075 QUV131075 RER131075 RON131075 RYJ131075 SIF131075 SSB131075 TBX131075 TLT131075 TVP131075 UFL131075 UPH131075 UZD131075 VIZ131075 VSV131075 WCR131075 WMN131075 WWJ131075 Y196611 JX196611 TT196611 ADP196611 ANL196611 AXH196611 BHD196611 BQZ196611 CAV196611 CKR196611 CUN196611 DEJ196611 DOF196611 DYB196611 EHX196611 ERT196611 FBP196611 FLL196611 FVH196611 GFD196611 GOZ196611 GYV196611 HIR196611 HSN196611 ICJ196611 IMF196611 IWB196611 JFX196611 JPT196611 JZP196611 KJL196611 KTH196611 LDD196611 LMZ196611 LWV196611 MGR196611 MQN196611 NAJ196611 NKF196611 NUB196611 ODX196611 ONT196611 OXP196611 PHL196611 PRH196611 QBD196611 QKZ196611 QUV196611 RER196611 RON196611 RYJ196611 SIF196611 SSB196611 TBX196611 TLT196611 TVP196611 UFL196611 UPH196611 UZD196611 VIZ196611 VSV196611 WCR196611 WMN196611 WWJ196611 Y262147 JX262147 TT262147 ADP262147 ANL262147 AXH262147 BHD262147 BQZ262147 CAV262147 CKR262147 CUN262147 DEJ262147 DOF262147 DYB262147 EHX262147 ERT262147 FBP262147 FLL262147 FVH262147 GFD262147 GOZ262147 GYV262147 HIR262147 HSN262147 ICJ262147 IMF262147 IWB262147 JFX262147 JPT262147 JZP262147 KJL262147 KTH262147 LDD262147 LMZ262147 LWV262147 MGR262147 MQN262147 NAJ262147 NKF262147 NUB262147 ODX262147 ONT262147 OXP262147 PHL262147 PRH262147 QBD262147 QKZ262147 QUV262147 RER262147 RON262147 RYJ262147 SIF262147 SSB262147 TBX262147 TLT262147 TVP262147 UFL262147 UPH262147 UZD262147 VIZ262147 VSV262147 WCR262147 WMN262147 WWJ262147 Y327683 JX327683 TT327683 ADP327683 ANL327683 AXH327683 BHD327683 BQZ327683 CAV327683 CKR327683 CUN327683 DEJ327683 DOF327683 DYB327683 EHX327683 ERT327683 FBP327683 FLL327683 FVH327683 GFD327683 GOZ327683 GYV327683 HIR327683 HSN327683 ICJ327683 IMF327683 IWB327683 JFX327683 JPT327683 JZP327683 KJL327683 KTH327683 LDD327683 LMZ327683 LWV327683 MGR327683 MQN327683 NAJ327683 NKF327683 NUB327683 ODX327683 ONT327683 OXP327683 PHL327683 PRH327683 QBD327683 QKZ327683 QUV327683 RER327683 RON327683 RYJ327683 SIF327683 SSB327683 TBX327683 TLT327683 TVP327683 UFL327683 UPH327683 UZD327683 VIZ327683 VSV327683 WCR327683 WMN327683 WWJ327683 Y393219 JX393219 TT393219 ADP393219 ANL393219 AXH393219 BHD393219 BQZ393219 CAV393219 CKR393219 CUN393219 DEJ393219 DOF393219 DYB393219 EHX393219 ERT393219 FBP393219 FLL393219 FVH393219 GFD393219 GOZ393219 GYV393219 HIR393219 HSN393219 ICJ393219 IMF393219 IWB393219 JFX393219 JPT393219 JZP393219 KJL393219 KTH393219 LDD393219 LMZ393219 LWV393219 MGR393219 MQN393219 NAJ393219 NKF393219 NUB393219 ODX393219 ONT393219 OXP393219 PHL393219 PRH393219 QBD393219 QKZ393219 QUV393219 RER393219 RON393219 RYJ393219 SIF393219 SSB393219 TBX393219 TLT393219 TVP393219 UFL393219 UPH393219 UZD393219 VIZ393219 VSV393219 WCR393219 WMN393219 WWJ393219 Y458755 JX458755 TT458755 ADP458755 ANL458755 AXH458755 BHD458755 BQZ458755 CAV458755 CKR458755 CUN458755 DEJ458755 DOF458755 DYB458755 EHX458755 ERT458755 FBP458755 FLL458755 FVH458755 GFD458755 GOZ458755 GYV458755 HIR458755 HSN458755 ICJ458755 IMF458755 IWB458755 JFX458755 JPT458755 JZP458755 KJL458755 KTH458755 LDD458755 LMZ458755 LWV458755 MGR458755 MQN458755 NAJ458755 NKF458755 NUB458755 ODX458755 ONT458755 OXP458755 PHL458755 PRH458755 QBD458755 QKZ458755 QUV458755 RER458755 RON458755 RYJ458755 SIF458755 SSB458755 TBX458755 TLT458755 TVP458755 UFL458755 UPH458755 UZD458755 VIZ458755 VSV458755 WCR458755 WMN458755 WWJ458755 Y524291 JX524291 TT524291 ADP524291 ANL524291 AXH524291 BHD524291 BQZ524291 CAV524291 CKR524291 CUN524291 DEJ524291 DOF524291 DYB524291 EHX524291 ERT524291 FBP524291 FLL524291 FVH524291 GFD524291 GOZ524291 GYV524291 HIR524291 HSN524291 ICJ524291 IMF524291 IWB524291 JFX524291 JPT524291 JZP524291 KJL524291 KTH524291 LDD524291 LMZ524291 LWV524291 MGR524291 MQN524291 NAJ524291 NKF524291 NUB524291 ODX524291 ONT524291 OXP524291 PHL524291 PRH524291 QBD524291 QKZ524291 QUV524291 RER524291 RON524291 RYJ524291 SIF524291 SSB524291 TBX524291 TLT524291 TVP524291 UFL524291 UPH524291 UZD524291 VIZ524291 VSV524291 WCR524291 WMN524291 WWJ524291 Y589827 JX589827 TT589827 ADP589827 ANL589827 AXH589827 BHD589827 BQZ589827 CAV589827 CKR589827 CUN589827 DEJ589827 DOF589827 DYB589827 EHX589827 ERT589827 FBP589827 FLL589827 FVH589827 GFD589827 GOZ589827 GYV589827 HIR589827 HSN589827 ICJ589827 IMF589827 IWB589827 JFX589827 JPT589827 JZP589827 KJL589827 KTH589827 LDD589827 LMZ589827 LWV589827 MGR589827 MQN589827 NAJ589827 NKF589827 NUB589827 ODX589827 ONT589827 OXP589827 PHL589827 PRH589827 QBD589827 QKZ589827 QUV589827 RER589827 RON589827 RYJ589827 SIF589827 SSB589827 TBX589827 TLT589827 TVP589827 UFL589827 UPH589827 UZD589827 VIZ589827 VSV589827 WCR589827 WMN589827 WWJ589827 Y655363 JX655363 TT655363 ADP655363 ANL655363 AXH655363 BHD655363 BQZ655363 CAV655363 CKR655363 CUN655363 DEJ655363 DOF655363 DYB655363 EHX655363 ERT655363 FBP655363 FLL655363 FVH655363 GFD655363 GOZ655363 GYV655363 HIR655363 HSN655363 ICJ655363 IMF655363 IWB655363 JFX655363 JPT655363 JZP655363 KJL655363 KTH655363 LDD655363 LMZ655363 LWV655363 MGR655363 MQN655363 NAJ655363 NKF655363 NUB655363 ODX655363 ONT655363 OXP655363 PHL655363 PRH655363 QBD655363 QKZ655363 QUV655363 RER655363 RON655363 RYJ655363 SIF655363 SSB655363 TBX655363 TLT655363 TVP655363 UFL655363 UPH655363 UZD655363 VIZ655363 VSV655363 WCR655363 WMN655363 WWJ655363 Y720899 JX720899 TT720899 ADP720899 ANL720899 AXH720899 BHD720899 BQZ720899 CAV720899 CKR720899 CUN720899 DEJ720899 DOF720899 DYB720899 EHX720899 ERT720899 FBP720899 FLL720899 FVH720899 GFD720899 GOZ720899 GYV720899 HIR720899 HSN720899 ICJ720899 IMF720899 IWB720899 JFX720899 JPT720899 JZP720899 KJL720899 KTH720899 LDD720899 LMZ720899 LWV720899 MGR720899 MQN720899 NAJ720899 NKF720899 NUB720899 ODX720899 ONT720899 OXP720899 PHL720899 PRH720899 QBD720899 QKZ720899 QUV720899 RER720899 RON720899 RYJ720899 SIF720899 SSB720899 TBX720899 TLT720899 TVP720899 UFL720899 UPH720899 UZD720899 VIZ720899 VSV720899 WCR720899 WMN720899 WWJ720899 Y786435 JX786435 TT786435 ADP786435 ANL786435 AXH786435 BHD786435 BQZ786435 CAV786435 CKR786435 CUN786435 DEJ786435 DOF786435 DYB786435 EHX786435 ERT786435 FBP786435 FLL786435 FVH786435 GFD786435 GOZ786435 GYV786435 HIR786435 HSN786435 ICJ786435 IMF786435 IWB786435 JFX786435 JPT786435 JZP786435 KJL786435 KTH786435 LDD786435 LMZ786435 LWV786435 MGR786435 MQN786435 NAJ786435 NKF786435 NUB786435 ODX786435 ONT786435 OXP786435 PHL786435 PRH786435 QBD786435 QKZ786435 QUV786435 RER786435 RON786435 RYJ786435 SIF786435 SSB786435 TBX786435 TLT786435 TVP786435 UFL786435 UPH786435 UZD786435 VIZ786435 VSV786435 WCR786435 WMN786435 WWJ786435 Y851971 JX851971 TT851971 ADP851971 ANL851971 AXH851971 BHD851971 BQZ851971 CAV851971 CKR851971 CUN851971 DEJ851971 DOF851971 DYB851971 EHX851971 ERT851971 FBP851971 FLL851971 FVH851971 GFD851971 GOZ851971 GYV851971 HIR851971 HSN851971 ICJ851971 IMF851971 IWB851971 JFX851971 JPT851971 JZP851971 KJL851971 KTH851971 LDD851971 LMZ851971 LWV851971 MGR851971 MQN851971 NAJ851971 NKF851971 NUB851971 ODX851971 ONT851971 OXP851971 PHL851971 PRH851971 QBD851971 QKZ851971 QUV851971 RER851971 RON851971 RYJ851971 SIF851971 SSB851971 TBX851971 TLT851971 TVP851971 UFL851971 UPH851971 UZD851971 VIZ851971 VSV851971 WCR851971 WMN851971 WWJ851971 Y917507 JX917507 TT917507 ADP917507 ANL917507 AXH917507 BHD917507 BQZ917507 CAV917507 CKR917507 CUN917507 DEJ917507 DOF917507 DYB917507 EHX917507 ERT917507 FBP917507 FLL917507 FVH917507 GFD917507 GOZ917507 GYV917507 HIR917507 HSN917507 ICJ917507 IMF917507 IWB917507 JFX917507 JPT917507 JZP917507 KJL917507 KTH917507 LDD917507 LMZ917507 LWV917507 MGR917507 MQN917507 NAJ917507 NKF917507 NUB917507 ODX917507 ONT917507 OXP917507 PHL917507 PRH917507 QBD917507 QKZ917507 QUV917507 RER917507 RON917507 RYJ917507 SIF917507 SSB917507 TBX917507 TLT917507 TVP917507 UFL917507 UPH917507 UZD917507 VIZ917507 VSV917507 WCR917507 WMN917507 WWJ917507 Y983043 JX983043 TT983043 ADP983043 ANL983043 AXH983043 BHD983043 BQZ983043 CAV983043 CKR983043 CUN983043 DEJ983043 DOF983043 DYB983043 EHX983043 ERT983043 FBP983043 FLL983043 FVH983043 GFD983043 GOZ983043 GYV983043 HIR983043 HSN983043 ICJ983043 IMF983043 IWB983043 JFX983043 JPT983043 JZP983043 KJL983043 KTH983043 LDD983043 LMZ983043 LWV983043 MGR983043 MQN983043 NAJ983043 NKF983043 NUB983043 ODX983043 ONT983043 OXP983043 PHL983043 PRH983043 QBD983043 QKZ983043 QUV983043 RER983043 RON983043 RYJ983043 SIF983043 SSB983043 TBX983043 TLT983043 TVP983043 UFL983043 UPH983043 UZD983043 VIZ983043 VSV983043 WCR983043 WMN983043 WWJ983043 L4:M4 AC4 AJ4</xm:sqref>
        </x14:dataValidation>
        <x14:dataValidation type="list" allowBlank="1" showInputMessage="1" showErrorMessage="1" xr:uid="{00000000-0002-0000-0C00-000002000000}">
          <x14:formula1>
            <xm:f>リスト!$A$3:$A$5</xm:f>
          </x14:formula1>
          <xm:sqref>K10:K34 AH10:AH34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pageSetUpPr fitToPage="1"/>
  </sheetPr>
  <dimension ref="A1:AP37"/>
  <sheetViews>
    <sheetView showGridLines="0" showZeros="0" view="pageBreakPreview" zoomScaleNormal="100" zoomScaleSheetLayoutView="100" workbookViewId="0">
      <selection activeCell="D10" sqref="D10:S11"/>
    </sheetView>
  </sheetViews>
  <sheetFormatPr defaultRowHeight="13.5"/>
  <cols>
    <col min="1" max="35" width="2.625" style="68" customWidth="1"/>
    <col min="36" max="36" width="3.625" customWidth="1"/>
    <col min="37" max="42" width="2.625" customWidth="1"/>
  </cols>
  <sheetData>
    <row r="1" spans="1:42" ht="13.5" customHeight="1">
      <c r="A1" s="804" t="s">
        <v>753</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3"/>
      <c r="AK1" s="3"/>
      <c r="AL1" s="3"/>
      <c r="AM1" s="3"/>
    </row>
    <row r="2" spans="1:42" ht="13.5" customHeight="1" thickBot="1">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3"/>
      <c r="AK2" s="3"/>
      <c r="AL2" s="3"/>
      <c r="AM2" s="3"/>
    </row>
    <row r="3" spans="1:42" ht="13.5" customHeight="1">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J3" s="3"/>
      <c r="AK3" s="652" t="s">
        <v>664</v>
      </c>
      <c r="AL3" s="765"/>
      <c r="AM3" s="765"/>
      <c r="AN3" s="765"/>
      <c r="AO3" s="765"/>
      <c r="AP3" s="653"/>
    </row>
    <row r="4" spans="1:42" ht="13.5" customHeight="1">
      <c r="A4" s="66"/>
      <c r="B4" s="67"/>
      <c r="C4" s="1749" t="s">
        <v>161</v>
      </c>
      <c r="D4" s="1749"/>
      <c r="E4" s="1749"/>
      <c r="F4" s="1749"/>
      <c r="G4" s="1749"/>
      <c r="H4" s="1749"/>
      <c r="I4" s="1749"/>
      <c r="J4" s="1749"/>
      <c r="K4" s="1749"/>
      <c r="L4" s="1749"/>
      <c r="M4" s="1749"/>
      <c r="N4" s="1749"/>
      <c r="O4" s="1749"/>
      <c r="P4" s="1749"/>
      <c r="Q4" s="1749"/>
      <c r="R4" s="1749"/>
      <c r="S4" s="1749"/>
      <c r="T4" s="1749"/>
      <c r="U4" s="1749"/>
      <c r="V4" s="1749"/>
      <c r="W4" s="1749"/>
      <c r="X4" s="1749"/>
      <c r="Y4" s="1749"/>
      <c r="Z4" s="1749"/>
      <c r="AA4" s="1749"/>
      <c r="AB4" s="1749"/>
      <c r="AC4" s="1749"/>
      <c r="AD4" s="1749"/>
      <c r="AE4" s="1749"/>
      <c r="AF4" s="1749"/>
      <c r="AG4" s="1749"/>
      <c r="AH4" s="67"/>
      <c r="AI4" s="67"/>
      <c r="AJ4" s="3"/>
      <c r="AK4" s="654"/>
      <c r="AL4" s="766"/>
      <c r="AM4" s="766"/>
      <c r="AN4" s="766"/>
      <c r="AO4" s="766"/>
      <c r="AP4" s="655"/>
    </row>
    <row r="5" spans="1:42" ht="13.5" customHeight="1" thickBot="1">
      <c r="A5" s="66"/>
      <c r="B5" s="67"/>
      <c r="C5" s="1749"/>
      <c r="D5" s="1749"/>
      <c r="E5" s="1749"/>
      <c r="F5" s="1749"/>
      <c r="G5" s="1749"/>
      <c r="H5" s="1749"/>
      <c r="I5" s="1749"/>
      <c r="J5" s="1749"/>
      <c r="K5" s="1749"/>
      <c r="L5" s="1749"/>
      <c r="M5" s="1749"/>
      <c r="N5" s="1749"/>
      <c r="O5" s="1749"/>
      <c r="P5" s="1749"/>
      <c r="Q5" s="1749"/>
      <c r="R5" s="1749"/>
      <c r="S5" s="1749"/>
      <c r="T5" s="1749"/>
      <c r="U5" s="1749"/>
      <c r="V5" s="1749"/>
      <c r="W5" s="1749"/>
      <c r="X5" s="1749"/>
      <c r="Y5" s="1749"/>
      <c r="Z5" s="1749"/>
      <c r="AA5" s="1749"/>
      <c r="AB5" s="1749"/>
      <c r="AC5" s="1749"/>
      <c r="AD5" s="1749"/>
      <c r="AE5" s="1749"/>
      <c r="AF5" s="1749"/>
      <c r="AG5" s="1749"/>
      <c r="AH5" s="67"/>
      <c r="AI5" s="67"/>
      <c r="AJ5" s="3"/>
      <c r="AK5" s="656"/>
      <c r="AL5" s="767"/>
      <c r="AM5" s="767"/>
      <c r="AN5" s="767"/>
      <c r="AO5" s="767"/>
      <c r="AP5" s="657"/>
    </row>
    <row r="6" spans="1:42" ht="13.5" customHeight="1" thickBot="1">
      <c r="A6" s="66"/>
      <c r="B6" s="67"/>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67"/>
      <c r="AI6" s="67"/>
      <c r="AJ6" s="3"/>
      <c r="AK6" s="3"/>
      <c r="AL6" s="3"/>
      <c r="AM6" s="3"/>
      <c r="AN6" s="314"/>
      <c r="AO6" s="314"/>
      <c r="AP6" s="314"/>
    </row>
    <row r="7" spans="1:42" ht="14.25" thickBot="1">
      <c r="AK7" s="652" t="s">
        <v>666</v>
      </c>
      <c r="AL7" s="765"/>
      <c r="AM7" s="765"/>
      <c r="AN7" s="765"/>
      <c r="AO7" s="765"/>
      <c r="AP7" s="653"/>
    </row>
    <row r="8" spans="1:42">
      <c r="A8" s="1249" t="s">
        <v>22</v>
      </c>
      <c r="B8" s="1250"/>
      <c r="C8" s="1734"/>
      <c r="D8" s="1758">
        <f>①【2ヵ月前】利用申込書!D6</f>
        <v>0</v>
      </c>
      <c r="E8" s="1277"/>
      <c r="F8" s="1277"/>
      <c r="G8" s="1277"/>
      <c r="H8" s="1277"/>
      <c r="I8" s="1277"/>
      <c r="J8" s="1277"/>
      <c r="K8" s="1277"/>
      <c r="L8" s="1277"/>
      <c r="M8" s="1277"/>
      <c r="N8" s="1277"/>
      <c r="O8" s="1277"/>
      <c r="P8" s="1277"/>
      <c r="Q8" s="1277"/>
      <c r="R8" s="1277"/>
      <c r="S8" s="1277"/>
      <c r="T8" s="1250" t="s">
        <v>126</v>
      </c>
      <c r="U8" s="1250"/>
      <c r="V8" s="1734"/>
      <c r="W8" s="1750" t="str">
        <f>IFERROR(DATE(①【2ヵ月前】利用申込書!G12,①【2ヵ月前】利用申込書!K12,①【2ヵ月前】利用申込書!N12)," ")</f>
        <v xml:space="preserve"> </v>
      </c>
      <c r="X8" s="1751"/>
      <c r="Y8" s="1751"/>
      <c r="Z8" s="1751"/>
      <c r="AA8" s="1751"/>
      <c r="AB8" s="1752"/>
      <c r="AC8" s="1755" t="s">
        <v>32</v>
      </c>
      <c r="AD8" s="1750" t="str">
        <f>IFERROR(DATE(①【2ヵ月前】利用申込書!G13,①【2ヵ月前】利用申込書!K13,①【2ヵ月前】利用申込書!N13)," ")</f>
        <v xml:space="preserve"> </v>
      </c>
      <c r="AE8" s="1751"/>
      <c r="AF8" s="1751"/>
      <c r="AG8" s="1751"/>
      <c r="AH8" s="1751"/>
      <c r="AI8" s="1756"/>
      <c r="AK8" s="654"/>
      <c r="AL8" s="766"/>
      <c r="AM8" s="766"/>
      <c r="AN8" s="766"/>
      <c r="AO8" s="766"/>
      <c r="AP8" s="655"/>
    </row>
    <row r="9" spans="1:42" ht="14.25" thickBot="1">
      <c r="A9" s="1251"/>
      <c r="B9" s="1252"/>
      <c r="C9" s="1359"/>
      <c r="D9" s="1746"/>
      <c r="E9" s="1279"/>
      <c r="F9" s="1279"/>
      <c r="G9" s="1279"/>
      <c r="H9" s="1279"/>
      <c r="I9" s="1279"/>
      <c r="J9" s="1279"/>
      <c r="K9" s="1279"/>
      <c r="L9" s="1279"/>
      <c r="M9" s="1279"/>
      <c r="N9" s="1279"/>
      <c r="O9" s="1279"/>
      <c r="P9" s="1279"/>
      <c r="Q9" s="1279"/>
      <c r="R9" s="1279"/>
      <c r="S9" s="1279"/>
      <c r="T9" s="1252"/>
      <c r="U9" s="1252"/>
      <c r="V9" s="1359"/>
      <c r="W9" s="1437"/>
      <c r="X9" s="1753"/>
      <c r="Y9" s="1753"/>
      <c r="Z9" s="1753"/>
      <c r="AA9" s="1753"/>
      <c r="AB9" s="1754"/>
      <c r="AC9" s="1435"/>
      <c r="AD9" s="1437"/>
      <c r="AE9" s="1753"/>
      <c r="AF9" s="1753"/>
      <c r="AG9" s="1753"/>
      <c r="AH9" s="1753"/>
      <c r="AI9" s="1757"/>
      <c r="AK9" s="656"/>
      <c r="AL9" s="767"/>
      <c r="AM9" s="767"/>
      <c r="AN9" s="767"/>
      <c r="AO9" s="767"/>
      <c r="AP9" s="657"/>
    </row>
    <row r="10" spans="1:42" ht="13.5" customHeight="1">
      <c r="A10" s="1718" t="s">
        <v>124</v>
      </c>
      <c r="B10" s="1252"/>
      <c r="C10" s="1359"/>
      <c r="D10" s="1746"/>
      <c r="E10" s="1279"/>
      <c r="F10" s="1279"/>
      <c r="G10" s="1279"/>
      <c r="H10" s="1279"/>
      <c r="I10" s="1279"/>
      <c r="J10" s="1279"/>
      <c r="K10" s="1279"/>
      <c r="L10" s="1279"/>
      <c r="M10" s="1279"/>
      <c r="N10" s="1279"/>
      <c r="O10" s="1279"/>
      <c r="P10" s="1279"/>
      <c r="Q10" s="1279"/>
      <c r="R10" s="1279"/>
      <c r="S10" s="1279"/>
      <c r="T10" s="1735" t="s">
        <v>159</v>
      </c>
      <c r="U10" s="1736"/>
      <c r="V10" s="1737"/>
      <c r="W10" s="1740"/>
      <c r="X10" s="1741"/>
      <c r="Y10" s="1741"/>
      <c r="Z10" s="1741"/>
      <c r="AA10" s="1741"/>
      <c r="AB10" s="1741"/>
      <c r="AC10" s="1741"/>
      <c r="AD10" s="1741"/>
      <c r="AE10" s="1741"/>
      <c r="AF10" s="1741"/>
      <c r="AG10" s="1741"/>
      <c r="AH10" s="1741"/>
      <c r="AI10" s="1742"/>
    </row>
    <row r="11" spans="1:42" ht="14.25" thickBot="1">
      <c r="A11" s="1719"/>
      <c r="B11" s="1720"/>
      <c r="C11" s="1721"/>
      <c r="D11" s="1747"/>
      <c r="E11" s="1748"/>
      <c r="F11" s="1748"/>
      <c r="G11" s="1748"/>
      <c r="H11" s="1748"/>
      <c r="I11" s="1748"/>
      <c r="J11" s="1748"/>
      <c r="K11" s="1748"/>
      <c r="L11" s="1748"/>
      <c r="M11" s="1748"/>
      <c r="N11" s="1748"/>
      <c r="O11" s="1748"/>
      <c r="P11" s="1748"/>
      <c r="Q11" s="1748"/>
      <c r="R11" s="1748"/>
      <c r="S11" s="1748"/>
      <c r="T11" s="1738"/>
      <c r="U11" s="1738"/>
      <c r="V11" s="1739"/>
      <c r="W11" s="1743"/>
      <c r="X11" s="1744"/>
      <c r="Y11" s="1744"/>
      <c r="Z11" s="1744"/>
      <c r="AA11" s="1744"/>
      <c r="AB11" s="1744"/>
      <c r="AC11" s="1744"/>
      <c r="AD11" s="1744"/>
      <c r="AE11" s="1744"/>
      <c r="AF11" s="1744"/>
      <c r="AG11" s="1744"/>
      <c r="AH11" s="1744"/>
      <c r="AI11" s="1745"/>
    </row>
    <row r="12" spans="1:42" s="8" customFormat="1">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58"/>
      <c r="AC12" s="158"/>
      <c r="AD12" s="158"/>
      <c r="AE12" s="158"/>
      <c r="AF12" s="158"/>
      <c r="AG12" s="158"/>
      <c r="AH12" s="158"/>
      <c r="AI12" s="158"/>
    </row>
    <row r="13" spans="1:42" s="11" customFormat="1" ht="15" customHeight="1" thickBot="1">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row>
    <row r="14" spans="1:42" s="11" customFormat="1" ht="15" customHeight="1">
      <c r="A14" s="1726" t="s">
        <v>127</v>
      </c>
      <c r="B14" s="1728" t="s">
        <v>132</v>
      </c>
      <c r="C14" s="1729"/>
      <c r="D14" s="1729"/>
      <c r="E14" s="1729"/>
      <c r="F14" s="1729"/>
      <c r="G14" s="1729"/>
      <c r="H14" s="1729"/>
      <c r="I14" s="1730"/>
      <c r="J14" s="1728" t="s">
        <v>145</v>
      </c>
      <c r="K14" s="1730"/>
      <c r="L14" s="1711" t="s">
        <v>128</v>
      </c>
      <c r="M14" s="1711"/>
      <c r="N14" s="1711" t="s">
        <v>160</v>
      </c>
      <c r="O14" s="1711"/>
      <c r="P14" s="1711"/>
      <c r="Q14" s="1711"/>
      <c r="R14" s="1711"/>
      <c r="S14" s="1711"/>
      <c r="T14" s="1711"/>
      <c r="U14" s="1711"/>
      <c r="V14" s="1711"/>
      <c r="W14" s="1711"/>
      <c r="X14" s="1711"/>
      <c r="Y14" s="1711"/>
      <c r="Z14" s="1711"/>
      <c r="AA14" s="1711"/>
      <c r="AB14" s="1711"/>
      <c r="AC14" s="1711"/>
      <c r="AD14" s="1711"/>
      <c r="AE14" s="1711"/>
      <c r="AF14" s="1711"/>
      <c r="AG14" s="1711" t="s">
        <v>130</v>
      </c>
      <c r="AH14" s="1711"/>
      <c r="AI14" s="1722"/>
    </row>
    <row r="15" spans="1:42" s="11" customFormat="1" ht="15" customHeight="1">
      <c r="A15" s="1727"/>
      <c r="B15" s="1731"/>
      <c r="C15" s="1732"/>
      <c r="D15" s="1732"/>
      <c r="E15" s="1732"/>
      <c r="F15" s="1732"/>
      <c r="G15" s="1732"/>
      <c r="H15" s="1732"/>
      <c r="I15" s="1733"/>
      <c r="J15" s="1731"/>
      <c r="K15" s="1733"/>
      <c r="L15" s="1712"/>
      <c r="M15" s="1712"/>
      <c r="N15" s="1712"/>
      <c r="O15" s="1712"/>
      <c r="P15" s="1712"/>
      <c r="Q15" s="1712"/>
      <c r="R15" s="1712"/>
      <c r="S15" s="1712"/>
      <c r="T15" s="1712"/>
      <c r="U15" s="1712"/>
      <c r="V15" s="1712"/>
      <c r="W15" s="1712"/>
      <c r="X15" s="1712"/>
      <c r="Y15" s="1712"/>
      <c r="Z15" s="1712"/>
      <c r="AA15" s="1712"/>
      <c r="AB15" s="1712"/>
      <c r="AC15" s="1712"/>
      <c r="AD15" s="1712"/>
      <c r="AE15" s="1712"/>
      <c r="AF15" s="1712"/>
      <c r="AG15" s="1712"/>
      <c r="AH15" s="1712"/>
      <c r="AI15" s="1723"/>
    </row>
    <row r="16" spans="1:42" s="11" customFormat="1" ht="24.95" customHeight="1">
      <c r="A16" s="267">
        <v>1</v>
      </c>
      <c r="B16" s="1375"/>
      <c r="C16" s="1344"/>
      <c r="D16" s="1344"/>
      <c r="E16" s="1344"/>
      <c r="F16" s="1344"/>
      <c r="G16" s="1344"/>
      <c r="H16" s="1344"/>
      <c r="I16" s="1344"/>
      <c r="J16" s="1344"/>
      <c r="K16" s="1344"/>
      <c r="L16" s="1724" t="s">
        <v>136</v>
      </c>
      <c r="M16" s="1724"/>
      <c r="N16" s="1344"/>
      <c r="O16" s="1344"/>
      <c r="P16" s="1344"/>
      <c r="Q16" s="1344"/>
      <c r="R16" s="1344"/>
      <c r="S16" s="1344"/>
      <c r="T16" s="1344"/>
      <c r="U16" s="1344"/>
      <c r="V16" s="1344"/>
      <c r="W16" s="1344"/>
      <c r="X16" s="1344"/>
      <c r="Y16" s="1344"/>
      <c r="Z16" s="1344"/>
      <c r="AA16" s="1344"/>
      <c r="AB16" s="1344"/>
      <c r="AC16" s="1344"/>
      <c r="AD16" s="1344"/>
      <c r="AE16" s="1344"/>
      <c r="AF16" s="1344"/>
      <c r="AG16" s="1344" t="s">
        <v>146</v>
      </c>
      <c r="AH16" s="1344"/>
      <c r="AI16" s="1725"/>
    </row>
    <row r="17" spans="1:35" s="11" customFormat="1" ht="24.95" customHeight="1">
      <c r="A17" s="267">
        <v>2</v>
      </c>
      <c r="B17" s="1376"/>
      <c r="C17" s="1346"/>
      <c r="D17" s="1346"/>
      <c r="E17" s="1346"/>
      <c r="F17" s="1346"/>
      <c r="G17" s="1346"/>
      <c r="H17" s="1346"/>
      <c r="I17" s="1346"/>
      <c r="J17" s="1346"/>
      <c r="K17" s="1346"/>
      <c r="L17" s="1709" t="s">
        <v>136</v>
      </c>
      <c r="M17" s="1709"/>
      <c r="N17" s="1346"/>
      <c r="O17" s="1346"/>
      <c r="P17" s="1346"/>
      <c r="Q17" s="1346"/>
      <c r="R17" s="1346"/>
      <c r="S17" s="1346"/>
      <c r="T17" s="1346"/>
      <c r="U17" s="1346"/>
      <c r="V17" s="1346"/>
      <c r="W17" s="1346"/>
      <c r="X17" s="1346"/>
      <c r="Y17" s="1346"/>
      <c r="Z17" s="1346"/>
      <c r="AA17" s="1346"/>
      <c r="AB17" s="1346"/>
      <c r="AC17" s="1346"/>
      <c r="AD17" s="1346"/>
      <c r="AE17" s="1346"/>
      <c r="AF17" s="1346"/>
      <c r="AG17" s="1346" t="s">
        <v>146</v>
      </c>
      <c r="AH17" s="1346"/>
      <c r="AI17" s="1710"/>
    </row>
    <row r="18" spans="1:35" s="11" customFormat="1" ht="24.95" customHeight="1">
      <c r="A18" s="267">
        <v>3</v>
      </c>
      <c r="B18" s="1376"/>
      <c r="C18" s="1346"/>
      <c r="D18" s="1346"/>
      <c r="E18" s="1346"/>
      <c r="F18" s="1346"/>
      <c r="G18" s="1346"/>
      <c r="H18" s="1346"/>
      <c r="I18" s="1346"/>
      <c r="J18" s="1346"/>
      <c r="K18" s="1346"/>
      <c r="L18" s="1709" t="s">
        <v>136</v>
      </c>
      <c r="M18" s="1709"/>
      <c r="N18" s="1346"/>
      <c r="O18" s="1346"/>
      <c r="P18" s="1346"/>
      <c r="Q18" s="1346"/>
      <c r="R18" s="1346"/>
      <c r="S18" s="1346"/>
      <c r="T18" s="1346"/>
      <c r="U18" s="1346"/>
      <c r="V18" s="1346"/>
      <c r="W18" s="1346"/>
      <c r="X18" s="1346"/>
      <c r="Y18" s="1346"/>
      <c r="Z18" s="1346"/>
      <c r="AA18" s="1346"/>
      <c r="AB18" s="1346"/>
      <c r="AC18" s="1346"/>
      <c r="AD18" s="1346"/>
      <c r="AE18" s="1346"/>
      <c r="AF18" s="1346"/>
      <c r="AG18" s="1346" t="s">
        <v>146</v>
      </c>
      <c r="AH18" s="1346"/>
      <c r="AI18" s="1710"/>
    </row>
    <row r="19" spans="1:35" s="11" customFormat="1" ht="24.95" customHeight="1">
      <c r="A19" s="267">
        <v>4</v>
      </c>
      <c r="B19" s="1376"/>
      <c r="C19" s="1346"/>
      <c r="D19" s="1346"/>
      <c r="E19" s="1346"/>
      <c r="F19" s="1346"/>
      <c r="G19" s="1346"/>
      <c r="H19" s="1346"/>
      <c r="I19" s="1346"/>
      <c r="J19" s="1346"/>
      <c r="K19" s="1346"/>
      <c r="L19" s="1709" t="s">
        <v>136</v>
      </c>
      <c r="M19" s="1709"/>
      <c r="N19" s="1346"/>
      <c r="O19" s="1346"/>
      <c r="P19" s="1346"/>
      <c r="Q19" s="1346"/>
      <c r="R19" s="1346"/>
      <c r="S19" s="1346"/>
      <c r="T19" s="1346"/>
      <c r="U19" s="1346"/>
      <c r="V19" s="1346"/>
      <c r="W19" s="1346"/>
      <c r="X19" s="1346"/>
      <c r="Y19" s="1346"/>
      <c r="Z19" s="1346"/>
      <c r="AA19" s="1346"/>
      <c r="AB19" s="1346"/>
      <c r="AC19" s="1346"/>
      <c r="AD19" s="1346"/>
      <c r="AE19" s="1346"/>
      <c r="AF19" s="1346"/>
      <c r="AG19" s="1346" t="s">
        <v>146</v>
      </c>
      <c r="AH19" s="1346"/>
      <c r="AI19" s="1710"/>
    </row>
    <row r="20" spans="1:35" s="11" customFormat="1" ht="24.95" customHeight="1">
      <c r="A20" s="267">
        <v>5</v>
      </c>
      <c r="B20" s="1376"/>
      <c r="C20" s="1346"/>
      <c r="D20" s="1346"/>
      <c r="E20" s="1346"/>
      <c r="F20" s="1346"/>
      <c r="G20" s="1346"/>
      <c r="H20" s="1346"/>
      <c r="I20" s="1346"/>
      <c r="J20" s="1346"/>
      <c r="K20" s="1346"/>
      <c r="L20" s="1709" t="s">
        <v>136</v>
      </c>
      <c r="M20" s="1709"/>
      <c r="N20" s="1346"/>
      <c r="O20" s="1346"/>
      <c r="P20" s="1346"/>
      <c r="Q20" s="1346"/>
      <c r="R20" s="1346"/>
      <c r="S20" s="1346"/>
      <c r="T20" s="1346"/>
      <c r="U20" s="1346"/>
      <c r="V20" s="1346"/>
      <c r="W20" s="1346"/>
      <c r="X20" s="1346"/>
      <c r="Y20" s="1346"/>
      <c r="Z20" s="1346"/>
      <c r="AA20" s="1346"/>
      <c r="AB20" s="1346"/>
      <c r="AC20" s="1346"/>
      <c r="AD20" s="1346"/>
      <c r="AE20" s="1346"/>
      <c r="AF20" s="1346"/>
      <c r="AG20" s="1346" t="s">
        <v>146</v>
      </c>
      <c r="AH20" s="1346"/>
      <c r="AI20" s="1710"/>
    </row>
    <row r="21" spans="1:35" s="11" customFormat="1" ht="24.95" customHeight="1">
      <c r="A21" s="267">
        <v>6</v>
      </c>
      <c r="B21" s="1376"/>
      <c r="C21" s="1346"/>
      <c r="D21" s="1346"/>
      <c r="E21" s="1346"/>
      <c r="F21" s="1346"/>
      <c r="G21" s="1346"/>
      <c r="H21" s="1346"/>
      <c r="I21" s="1346"/>
      <c r="J21" s="1346"/>
      <c r="K21" s="1346"/>
      <c r="L21" s="1709" t="s">
        <v>136</v>
      </c>
      <c r="M21" s="1709"/>
      <c r="N21" s="1346"/>
      <c r="O21" s="1346"/>
      <c r="P21" s="1346"/>
      <c r="Q21" s="1346"/>
      <c r="R21" s="1346"/>
      <c r="S21" s="1346"/>
      <c r="T21" s="1346"/>
      <c r="U21" s="1346"/>
      <c r="V21" s="1346"/>
      <c r="W21" s="1346"/>
      <c r="X21" s="1346"/>
      <c r="Y21" s="1346"/>
      <c r="Z21" s="1346"/>
      <c r="AA21" s="1346"/>
      <c r="AB21" s="1346"/>
      <c r="AC21" s="1346"/>
      <c r="AD21" s="1346"/>
      <c r="AE21" s="1346"/>
      <c r="AF21" s="1346"/>
      <c r="AG21" s="1346" t="s">
        <v>146</v>
      </c>
      <c r="AH21" s="1346"/>
      <c r="AI21" s="1710"/>
    </row>
    <row r="22" spans="1:35" s="11" customFormat="1" ht="24.95" customHeight="1">
      <c r="A22" s="267">
        <v>7</v>
      </c>
      <c r="B22" s="1376"/>
      <c r="C22" s="1346"/>
      <c r="D22" s="1346"/>
      <c r="E22" s="1346"/>
      <c r="F22" s="1346"/>
      <c r="G22" s="1346"/>
      <c r="H22" s="1346"/>
      <c r="I22" s="1346"/>
      <c r="J22" s="1346"/>
      <c r="K22" s="1346"/>
      <c r="L22" s="1709" t="s">
        <v>136</v>
      </c>
      <c r="M22" s="1709"/>
      <c r="N22" s="1346"/>
      <c r="O22" s="1346"/>
      <c r="P22" s="1346"/>
      <c r="Q22" s="1346"/>
      <c r="R22" s="1346"/>
      <c r="S22" s="1346"/>
      <c r="T22" s="1346"/>
      <c r="U22" s="1346"/>
      <c r="V22" s="1346"/>
      <c r="W22" s="1346"/>
      <c r="X22" s="1346"/>
      <c r="Y22" s="1346"/>
      <c r="Z22" s="1346"/>
      <c r="AA22" s="1346"/>
      <c r="AB22" s="1346"/>
      <c r="AC22" s="1346"/>
      <c r="AD22" s="1346"/>
      <c r="AE22" s="1346"/>
      <c r="AF22" s="1346"/>
      <c r="AG22" s="1346" t="s">
        <v>146</v>
      </c>
      <c r="AH22" s="1346"/>
      <c r="AI22" s="1710"/>
    </row>
    <row r="23" spans="1:35" s="11" customFormat="1" ht="24.95" customHeight="1">
      <c r="A23" s="267">
        <v>8</v>
      </c>
      <c r="B23" s="1376"/>
      <c r="C23" s="1346"/>
      <c r="D23" s="1346"/>
      <c r="E23" s="1346"/>
      <c r="F23" s="1346"/>
      <c r="G23" s="1346"/>
      <c r="H23" s="1346"/>
      <c r="I23" s="1346"/>
      <c r="J23" s="1346"/>
      <c r="K23" s="1346"/>
      <c r="L23" s="1709" t="s">
        <v>136</v>
      </c>
      <c r="M23" s="1709"/>
      <c r="N23" s="1346"/>
      <c r="O23" s="1346"/>
      <c r="P23" s="1346"/>
      <c r="Q23" s="1346"/>
      <c r="R23" s="1346"/>
      <c r="S23" s="1346"/>
      <c r="T23" s="1346"/>
      <c r="U23" s="1346"/>
      <c r="V23" s="1346"/>
      <c r="W23" s="1346"/>
      <c r="X23" s="1346"/>
      <c r="Y23" s="1346"/>
      <c r="Z23" s="1346"/>
      <c r="AA23" s="1346"/>
      <c r="AB23" s="1346"/>
      <c r="AC23" s="1346"/>
      <c r="AD23" s="1346"/>
      <c r="AE23" s="1346"/>
      <c r="AF23" s="1346"/>
      <c r="AG23" s="1346" t="s">
        <v>146</v>
      </c>
      <c r="AH23" s="1346"/>
      <c r="AI23" s="1710"/>
    </row>
    <row r="24" spans="1:35" s="11" customFormat="1" ht="24.95" customHeight="1">
      <c r="A24" s="267">
        <v>9</v>
      </c>
      <c r="B24" s="1376"/>
      <c r="C24" s="1346"/>
      <c r="D24" s="1346"/>
      <c r="E24" s="1346"/>
      <c r="F24" s="1346"/>
      <c r="G24" s="1346"/>
      <c r="H24" s="1346"/>
      <c r="I24" s="1346"/>
      <c r="J24" s="1346"/>
      <c r="K24" s="1346"/>
      <c r="L24" s="1709" t="s">
        <v>136</v>
      </c>
      <c r="M24" s="1709"/>
      <c r="N24" s="1346"/>
      <c r="O24" s="1346"/>
      <c r="P24" s="1346"/>
      <c r="Q24" s="1346"/>
      <c r="R24" s="1346"/>
      <c r="S24" s="1346"/>
      <c r="T24" s="1346"/>
      <c r="U24" s="1346"/>
      <c r="V24" s="1346"/>
      <c r="W24" s="1346"/>
      <c r="X24" s="1346"/>
      <c r="Y24" s="1346"/>
      <c r="Z24" s="1346"/>
      <c r="AA24" s="1346"/>
      <c r="AB24" s="1346"/>
      <c r="AC24" s="1346"/>
      <c r="AD24" s="1346"/>
      <c r="AE24" s="1346"/>
      <c r="AF24" s="1346"/>
      <c r="AG24" s="1346" t="s">
        <v>146</v>
      </c>
      <c r="AH24" s="1346"/>
      <c r="AI24" s="1710"/>
    </row>
    <row r="25" spans="1:35" s="11" customFormat="1" ht="24.95" customHeight="1">
      <c r="A25" s="267">
        <v>10</v>
      </c>
      <c r="B25" s="1376"/>
      <c r="C25" s="1346"/>
      <c r="D25" s="1346"/>
      <c r="E25" s="1346"/>
      <c r="F25" s="1346"/>
      <c r="G25" s="1346"/>
      <c r="H25" s="1346"/>
      <c r="I25" s="1346"/>
      <c r="J25" s="1346"/>
      <c r="K25" s="1346"/>
      <c r="L25" s="1709" t="s">
        <v>136</v>
      </c>
      <c r="M25" s="1709"/>
      <c r="N25" s="1346"/>
      <c r="O25" s="1346"/>
      <c r="P25" s="1346"/>
      <c r="Q25" s="1346"/>
      <c r="R25" s="1346"/>
      <c r="S25" s="1346"/>
      <c r="T25" s="1346"/>
      <c r="U25" s="1346"/>
      <c r="V25" s="1346"/>
      <c r="W25" s="1346"/>
      <c r="X25" s="1346"/>
      <c r="Y25" s="1346"/>
      <c r="Z25" s="1346"/>
      <c r="AA25" s="1346"/>
      <c r="AB25" s="1346"/>
      <c r="AC25" s="1346"/>
      <c r="AD25" s="1346"/>
      <c r="AE25" s="1346"/>
      <c r="AF25" s="1346"/>
      <c r="AG25" s="1346" t="s">
        <v>146</v>
      </c>
      <c r="AH25" s="1346"/>
      <c r="AI25" s="1710"/>
    </row>
    <row r="26" spans="1:35" s="11" customFormat="1" ht="24.95" customHeight="1">
      <c r="A26" s="267">
        <v>11</v>
      </c>
      <c r="B26" s="1376"/>
      <c r="C26" s="1346"/>
      <c r="D26" s="1346"/>
      <c r="E26" s="1346"/>
      <c r="F26" s="1346"/>
      <c r="G26" s="1346"/>
      <c r="H26" s="1346"/>
      <c r="I26" s="1346"/>
      <c r="J26" s="1346"/>
      <c r="K26" s="1346"/>
      <c r="L26" s="1709" t="s">
        <v>136</v>
      </c>
      <c r="M26" s="1709"/>
      <c r="N26" s="1346"/>
      <c r="O26" s="1346"/>
      <c r="P26" s="1346"/>
      <c r="Q26" s="1346"/>
      <c r="R26" s="1346"/>
      <c r="S26" s="1346"/>
      <c r="T26" s="1346"/>
      <c r="U26" s="1346"/>
      <c r="V26" s="1346"/>
      <c r="W26" s="1346"/>
      <c r="X26" s="1346"/>
      <c r="Y26" s="1346"/>
      <c r="Z26" s="1346"/>
      <c r="AA26" s="1346"/>
      <c r="AB26" s="1346"/>
      <c r="AC26" s="1346"/>
      <c r="AD26" s="1346"/>
      <c r="AE26" s="1346"/>
      <c r="AF26" s="1346"/>
      <c r="AG26" s="1346" t="s">
        <v>146</v>
      </c>
      <c r="AH26" s="1346"/>
      <c r="AI26" s="1710"/>
    </row>
    <row r="27" spans="1:35" s="11" customFormat="1" ht="24.95" customHeight="1">
      <c r="A27" s="267">
        <v>12</v>
      </c>
      <c r="B27" s="1376"/>
      <c r="C27" s="1346"/>
      <c r="D27" s="1346"/>
      <c r="E27" s="1346"/>
      <c r="F27" s="1346"/>
      <c r="G27" s="1346"/>
      <c r="H27" s="1346"/>
      <c r="I27" s="1346"/>
      <c r="J27" s="1346"/>
      <c r="K27" s="1346"/>
      <c r="L27" s="1709" t="s">
        <v>136</v>
      </c>
      <c r="M27" s="1709"/>
      <c r="N27" s="1346"/>
      <c r="O27" s="1346"/>
      <c r="P27" s="1346"/>
      <c r="Q27" s="1346"/>
      <c r="R27" s="1346"/>
      <c r="S27" s="1346"/>
      <c r="T27" s="1346"/>
      <c r="U27" s="1346"/>
      <c r="V27" s="1346"/>
      <c r="W27" s="1346"/>
      <c r="X27" s="1346"/>
      <c r="Y27" s="1346"/>
      <c r="Z27" s="1346"/>
      <c r="AA27" s="1346"/>
      <c r="AB27" s="1346"/>
      <c r="AC27" s="1346"/>
      <c r="AD27" s="1346"/>
      <c r="AE27" s="1346"/>
      <c r="AF27" s="1346"/>
      <c r="AG27" s="1346" t="s">
        <v>146</v>
      </c>
      <c r="AH27" s="1346"/>
      <c r="AI27" s="1710"/>
    </row>
    <row r="28" spans="1:35" s="11" customFormat="1" ht="24.95" customHeight="1">
      <c r="A28" s="267">
        <v>13</v>
      </c>
      <c r="B28" s="1376"/>
      <c r="C28" s="1346"/>
      <c r="D28" s="1346"/>
      <c r="E28" s="1346"/>
      <c r="F28" s="1346"/>
      <c r="G28" s="1346"/>
      <c r="H28" s="1346"/>
      <c r="I28" s="1346"/>
      <c r="J28" s="1346"/>
      <c r="K28" s="1346"/>
      <c r="L28" s="1709" t="s">
        <v>136</v>
      </c>
      <c r="M28" s="1709"/>
      <c r="N28" s="1346"/>
      <c r="O28" s="1346"/>
      <c r="P28" s="1346"/>
      <c r="Q28" s="1346"/>
      <c r="R28" s="1346"/>
      <c r="S28" s="1346"/>
      <c r="T28" s="1346"/>
      <c r="U28" s="1346"/>
      <c r="V28" s="1346"/>
      <c r="W28" s="1346"/>
      <c r="X28" s="1346"/>
      <c r="Y28" s="1346"/>
      <c r="Z28" s="1346"/>
      <c r="AA28" s="1346"/>
      <c r="AB28" s="1346"/>
      <c r="AC28" s="1346"/>
      <c r="AD28" s="1346"/>
      <c r="AE28" s="1346"/>
      <c r="AF28" s="1346"/>
      <c r="AG28" s="1346" t="s">
        <v>146</v>
      </c>
      <c r="AH28" s="1346"/>
      <c r="AI28" s="1710"/>
    </row>
    <row r="29" spans="1:35" s="11" customFormat="1" ht="24.95" customHeight="1">
      <c r="A29" s="267">
        <v>14</v>
      </c>
      <c r="B29" s="1376"/>
      <c r="C29" s="1346"/>
      <c r="D29" s="1346"/>
      <c r="E29" s="1346"/>
      <c r="F29" s="1346"/>
      <c r="G29" s="1346"/>
      <c r="H29" s="1346"/>
      <c r="I29" s="1346"/>
      <c r="J29" s="1346"/>
      <c r="K29" s="1346"/>
      <c r="L29" s="1709" t="s">
        <v>136</v>
      </c>
      <c r="M29" s="1709"/>
      <c r="N29" s="1346"/>
      <c r="O29" s="1346"/>
      <c r="P29" s="1346"/>
      <c r="Q29" s="1346"/>
      <c r="R29" s="1346"/>
      <c r="S29" s="1346"/>
      <c r="T29" s="1346"/>
      <c r="U29" s="1346"/>
      <c r="V29" s="1346"/>
      <c r="W29" s="1346"/>
      <c r="X29" s="1346"/>
      <c r="Y29" s="1346"/>
      <c r="Z29" s="1346"/>
      <c r="AA29" s="1346"/>
      <c r="AB29" s="1346"/>
      <c r="AC29" s="1346"/>
      <c r="AD29" s="1346"/>
      <c r="AE29" s="1346"/>
      <c r="AF29" s="1346"/>
      <c r="AG29" s="1346" t="s">
        <v>146</v>
      </c>
      <c r="AH29" s="1346"/>
      <c r="AI29" s="1710"/>
    </row>
    <row r="30" spans="1:35" s="11" customFormat="1" ht="24.95" customHeight="1">
      <c r="A30" s="267">
        <v>15</v>
      </c>
      <c r="B30" s="1376"/>
      <c r="C30" s="1346"/>
      <c r="D30" s="1346"/>
      <c r="E30" s="1346"/>
      <c r="F30" s="1346"/>
      <c r="G30" s="1346"/>
      <c r="H30" s="1346"/>
      <c r="I30" s="1346"/>
      <c r="J30" s="1346"/>
      <c r="K30" s="1346"/>
      <c r="L30" s="1709" t="s">
        <v>136</v>
      </c>
      <c r="M30" s="1709"/>
      <c r="N30" s="1346"/>
      <c r="O30" s="1346"/>
      <c r="P30" s="1346"/>
      <c r="Q30" s="1346"/>
      <c r="R30" s="1346"/>
      <c r="S30" s="1346"/>
      <c r="T30" s="1346"/>
      <c r="U30" s="1346"/>
      <c r="V30" s="1346"/>
      <c r="W30" s="1346"/>
      <c r="X30" s="1346"/>
      <c r="Y30" s="1346"/>
      <c r="Z30" s="1346"/>
      <c r="AA30" s="1346"/>
      <c r="AB30" s="1346"/>
      <c r="AC30" s="1346"/>
      <c r="AD30" s="1346"/>
      <c r="AE30" s="1346"/>
      <c r="AF30" s="1346"/>
      <c r="AG30" s="1346" t="s">
        <v>146</v>
      </c>
      <c r="AH30" s="1346"/>
      <c r="AI30" s="1710"/>
    </row>
    <row r="31" spans="1:35" s="11" customFormat="1" ht="24.95" customHeight="1">
      <c r="A31" s="267">
        <v>16</v>
      </c>
      <c r="B31" s="1376"/>
      <c r="C31" s="1346"/>
      <c r="D31" s="1346"/>
      <c r="E31" s="1346"/>
      <c r="F31" s="1346"/>
      <c r="G31" s="1346"/>
      <c r="H31" s="1346"/>
      <c r="I31" s="1346"/>
      <c r="J31" s="1346"/>
      <c r="K31" s="1346"/>
      <c r="L31" s="1709" t="s">
        <v>136</v>
      </c>
      <c r="M31" s="1709"/>
      <c r="N31" s="1346"/>
      <c r="O31" s="1346"/>
      <c r="P31" s="1346"/>
      <c r="Q31" s="1346"/>
      <c r="R31" s="1346"/>
      <c r="S31" s="1346"/>
      <c r="T31" s="1346"/>
      <c r="U31" s="1346"/>
      <c r="V31" s="1346"/>
      <c r="W31" s="1346"/>
      <c r="X31" s="1346"/>
      <c r="Y31" s="1346"/>
      <c r="Z31" s="1346"/>
      <c r="AA31" s="1346"/>
      <c r="AB31" s="1346"/>
      <c r="AC31" s="1346"/>
      <c r="AD31" s="1346"/>
      <c r="AE31" s="1346"/>
      <c r="AF31" s="1346"/>
      <c r="AG31" s="1346" t="s">
        <v>146</v>
      </c>
      <c r="AH31" s="1346"/>
      <c r="AI31" s="1710"/>
    </row>
    <row r="32" spans="1:35" s="11" customFormat="1" ht="24.95" customHeight="1">
      <c r="A32" s="267">
        <v>17</v>
      </c>
      <c r="B32" s="1376"/>
      <c r="C32" s="1346"/>
      <c r="D32" s="1346"/>
      <c r="E32" s="1346"/>
      <c r="F32" s="1346"/>
      <c r="G32" s="1346"/>
      <c r="H32" s="1346"/>
      <c r="I32" s="1346"/>
      <c r="J32" s="1346"/>
      <c r="K32" s="1346"/>
      <c r="L32" s="1709" t="s">
        <v>136</v>
      </c>
      <c r="M32" s="1709"/>
      <c r="N32" s="1346"/>
      <c r="O32" s="1346"/>
      <c r="P32" s="1346"/>
      <c r="Q32" s="1346"/>
      <c r="R32" s="1346"/>
      <c r="S32" s="1346"/>
      <c r="T32" s="1346"/>
      <c r="U32" s="1346"/>
      <c r="V32" s="1346"/>
      <c r="W32" s="1346"/>
      <c r="X32" s="1346"/>
      <c r="Y32" s="1346"/>
      <c r="Z32" s="1346"/>
      <c r="AA32" s="1346"/>
      <c r="AB32" s="1346"/>
      <c r="AC32" s="1346"/>
      <c r="AD32" s="1346"/>
      <c r="AE32" s="1346"/>
      <c r="AF32" s="1346"/>
      <c r="AG32" s="1346" t="s">
        <v>146</v>
      </c>
      <c r="AH32" s="1346"/>
      <c r="AI32" s="1710"/>
    </row>
    <row r="33" spans="1:35" s="11" customFormat="1" ht="24.95" customHeight="1">
      <c r="A33" s="267">
        <v>18</v>
      </c>
      <c r="B33" s="1376"/>
      <c r="C33" s="1346"/>
      <c r="D33" s="1346"/>
      <c r="E33" s="1346"/>
      <c r="F33" s="1346"/>
      <c r="G33" s="1346"/>
      <c r="H33" s="1346"/>
      <c r="I33" s="1346"/>
      <c r="J33" s="1346"/>
      <c r="K33" s="1346"/>
      <c r="L33" s="1709" t="s">
        <v>136</v>
      </c>
      <c r="M33" s="1709"/>
      <c r="N33" s="1346"/>
      <c r="O33" s="1346"/>
      <c r="P33" s="1346"/>
      <c r="Q33" s="1346"/>
      <c r="R33" s="1346"/>
      <c r="S33" s="1346"/>
      <c r="T33" s="1346"/>
      <c r="U33" s="1346"/>
      <c r="V33" s="1346"/>
      <c r="W33" s="1346"/>
      <c r="X33" s="1346"/>
      <c r="Y33" s="1346"/>
      <c r="Z33" s="1346"/>
      <c r="AA33" s="1346"/>
      <c r="AB33" s="1346"/>
      <c r="AC33" s="1346"/>
      <c r="AD33" s="1346"/>
      <c r="AE33" s="1346"/>
      <c r="AF33" s="1346"/>
      <c r="AG33" s="1346" t="s">
        <v>146</v>
      </c>
      <c r="AH33" s="1346"/>
      <c r="AI33" s="1710"/>
    </row>
    <row r="34" spans="1:35" s="11" customFormat="1" ht="24.95" customHeight="1">
      <c r="A34" s="267">
        <v>19</v>
      </c>
      <c r="B34" s="1376"/>
      <c r="C34" s="1346"/>
      <c r="D34" s="1346"/>
      <c r="E34" s="1346"/>
      <c r="F34" s="1346"/>
      <c r="G34" s="1346"/>
      <c r="H34" s="1346"/>
      <c r="I34" s="1346"/>
      <c r="J34" s="1346"/>
      <c r="K34" s="1346"/>
      <c r="L34" s="1709" t="s">
        <v>136</v>
      </c>
      <c r="M34" s="1709"/>
      <c r="N34" s="1346"/>
      <c r="O34" s="1346"/>
      <c r="P34" s="1346"/>
      <c r="Q34" s="1346"/>
      <c r="R34" s="1346"/>
      <c r="S34" s="1346"/>
      <c r="T34" s="1346"/>
      <c r="U34" s="1346"/>
      <c r="V34" s="1346"/>
      <c r="W34" s="1346"/>
      <c r="X34" s="1346"/>
      <c r="Y34" s="1346"/>
      <c r="Z34" s="1346"/>
      <c r="AA34" s="1346"/>
      <c r="AB34" s="1346"/>
      <c r="AC34" s="1346"/>
      <c r="AD34" s="1346"/>
      <c r="AE34" s="1346"/>
      <c r="AF34" s="1346"/>
      <c r="AG34" s="1346" t="s">
        <v>146</v>
      </c>
      <c r="AH34" s="1346"/>
      <c r="AI34" s="1710"/>
    </row>
    <row r="35" spans="1:35" s="11" customFormat="1" ht="24.95" customHeight="1" thickBot="1">
      <c r="A35" s="268">
        <v>20</v>
      </c>
      <c r="B35" s="1716"/>
      <c r="C35" s="1713"/>
      <c r="D35" s="1713"/>
      <c r="E35" s="1713"/>
      <c r="F35" s="1713"/>
      <c r="G35" s="1713"/>
      <c r="H35" s="1713"/>
      <c r="I35" s="1713"/>
      <c r="J35" s="1713"/>
      <c r="K35" s="1713"/>
      <c r="L35" s="1717" t="s">
        <v>136</v>
      </c>
      <c r="M35" s="1717"/>
      <c r="N35" s="1713"/>
      <c r="O35" s="1713"/>
      <c r="P35" s="1713"/>
      <c r="Q35" s="1713"/>
      <c r="R35" s="1713"/>
      <c r="S35" s="1713"/>
      <c r="T35" s="1713"/>
      <c r="U35" s="1713"/>
      <c r="V35" s="1713"/>
      <c r="W35" s="1713"/>
      <c r="X35" s="1713"/>
      <c r="Y35" s="1713"/>
      <c r="Z35" s="1713"/>
      <c r="AA35" s="1713"/>
      <c r="AB35" s="1713"/>
      <c r="AC35" s="1713"/>
      <c r="AD35" s="1713"/>
      <c r="AE35" s="1713"/>
      <c r="AF35" s="1713"/>
      <c r="AG35" s="1713" t="s">
        <v>146</v>
      </c>
      <c r="AH35" s="1713"/>
      <c r="AI35" s="1714"/>
    </row>
    <row r="36" spans="1:35" s="11" customFormat="1" ht="15" customHeight="1">
      <c r="A36" s="1715" t="s">
        <v>150</v>
      </c>
      <c r="B36" s="1715"/>
      <c r="C36" s="1715"/>
      <c r="D36" s="1715"/>
      <c r="E36" s="1715"/>
      <c r="F36" s="1715"/>
      <c r="G36" s="1715"/>
      <c r="H36" s="1715"/>
      <c r="I36" s="1715"/>
      <c r="J36" s="1715"/>
      <c r="K36" s="1715"/>
      <c r="L36" s="1715"/>
      <c r="M36" s="1715"/>
      <c r="N36" s="1715"/>
      <c r="O36" s="1715"/>
      <c r="P36" s="1715"/>
      <c r="Q36" s="1715"/>
      <c r="R36" s="1715"/>
      <c r="S36" s="1715"/>
      <c r="T36" s="1715"/>
      <c r="U36" s="1715"/>
      <c r="V36" s="1715"/>
      <c r="W36" s="1715"/>
      <c r="X36" s="1715"/>
      <c r="Y36" s="1715"/>
      <c r="Z36" s="1715"/>
      <c r="AA36" s="1715"/>
      <c r="AB36" s="1715"/>
      <c r="AC36" s="1715"/>
      <c r="AD36" s="1715"/>
      <c r="AE36" s="1715"/>
      <c r="AF36" s="1715"/>
      <c r="AG36" s="1715"/>
      <c r="AH36" s="1715"/>
      <c r="AI36" s="1715"/>
    </row>
    <row r="37" spans="1:35" s="11" customFormat="1" ht="15" customHeight="1">
      <c r="A37" s="106"/>
      <c r="B37" s="106"/>
      <c r="C37" s="106"/>
      <c r="D37" s="106"/>
      <c r="E37" s="106"/>
      <c r="F37" s="106"/>
      <c r="G37" s="106"/>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row>
  </sheetData>
  <mergeCells count="121">
    <mergeCell ref="AK3:AP5"/>
    <mergeCell ref="A1:AI3"/>
    <mergeCell ref="A8:C9"/>
    <mergeCell ref="AG17:AI17"/>
    <mergeCell ref="B28:I28"/>
    <mergeCell ref="J28:K28"/>
    <mergeCell ref="L28:M28"/>
    <mergeCell ref="AG28:AI28"/>
    <mergeCell ref="N17:AF17"/>
    <mergeCell ref="N28:AF28"/>
    <mergeCell ref="B17:I17"/>
    <mergeCell ref="J17:K17"/>
    <mergeCell ref="L17:M17"/>
    <mergeCell ref="T10:V11"/>
    <mergeCell ref="W10:AI11"/>
    <mergeCell ref="D10:S11"/>
    <mergeCell ref="C4:AG5"/>
    <mergeCell ref="N14:AF15"/>
    <mergeCell ref="N16:AF16"/>
    <mergeCell ref="T8:V9"/>
    <mergeCell ref="W8:AB9"/>
    <mergeCell ref="AC8:AC9"/>
    <mergeCell ref="AD8:AI9"/>
    <mergeCell ref="D8:S9"/>
    <mergeCell ref="A10:C11"/>
    <mergeCell ref="B31:I31"/>
    <mergeCell ref="J31:K31"/>
    <mergeCell ref="L31:M31"/>
    <mergeCell ref="AG29:AI29"/>
    <mergeCell ref="B30:I30"/>
    <mergeCell ref="J30:K30"/>
    <mergeCell ref="L30:M30"/>
    <mergeCell ref="AG30:AI30"/>
    <mergeCell ref="N29:AF29"/>
    <mergeCell ref="N30:AF30"/>
    <mergeCell ref="B29:I29"/>
    <mergeCell ref="J29:K29"/>
    <mergeCell ref="L29:M29"/>
    <mergeCell ref="AG20:AI20"/>
    <mergeCell ref="AG31:AI31"/>
    <mergeCell ref="AG14:AI15"/>
    <mergeCell ref="B16:I16"/>
    <mergeCell ref="J16:K16"/>
    <mergeCell ref="L16:M16"/>
    <mergeCell ref="AG16:AI16"/>
    <mergeCell ref="A14:A15"/>
    <mergeCell ref="B14:I15"/>
    <mergeCell ref="J14:K15"/>
    <mergeCell ref="AG35:AI35"/>
    <mergeCell ref="A36:AI36"/>
    <mergeCell ref="N35:AF35"/>
    <mergeCell ref="B35:I35"/>
    <mergeCell ref="J35:K35"/>
    <mergeCell ref="L35:M35"/>
    <mergeCell ref="AG33:AI33"/>
    <mergeCell ref="B34:I34"/>
    <mergeCell ref="J34:K34"/>
    <mergeCell ref="L34:M34"/>
    <mergeCell ref="AG34:AI34"/>
    <mergeCell ref="N33:AF33"/>
    <mergeCell ref="N34:AF34"/>
    <mergeCell ref="B33:I33"/>
    <mergeCell ref="J33:K33"/>
    <mergeCell ref="L33:M33"/>
    <mergeCell ref="B32:I32"/>
    <mergeCell ref="J32:K32"/>
    <mergeCell ref="L32:M32"/>
    <mergeCell ref="AG32:AI32"/>
    <mergeCell ref="N31:AF31"/>
    <mergeCell ref="N32:AF32"/>
    <mergeCell ref="J18:K18"/>
    <mergeCell ref="L18:M18"/>
    <mergeCell ref="N18:AF18"/>
    <mergeCell ref="AG18:AI18"/>
    <mergeCell ref="B19:I19"/>
    <mergeCell ref="J19:K19"/>
    <mergeCell ref="L19:M19"/>
    <mergeCell ref="N19:AF19"/>
    <mergeCell ref="AG19:AI19"/>
    <mergeCell ref="B18:I18"/>
    <mergeCell ref="N20:AF20"/>
    <mergeCell ref="B25:I25"/>
    <mergeCell ref="J25:K25"/>
    <mergeCell ref="L25:M25"/>
    <mergeCell ref="J27:K27"/>
    <mergeCell ref="L27:M27"/>
    <mergeCell ref="N27:AF27"/>
    <mergeCell ref="AG27:AI27"/>
    <mergeCell ref="J24:K24"/>
    <mergeCell ref="B21:I21"/>
    <mergeCell ref="J21:K21"/>
    <mergeCell ref="L21:M21"/>
    <mergeCell ref="N21:AF21"/>
    <mergeCell ref="AG21:AI21"/>
    <mergeCell ref="B22:I22"/>
    <mergeCell ref="J20:K20"/>
    <mergeCell ref="L20:M20"/>
    <mergeCell ref="B26:I26"/>
    <mergeCell ref="J26:K26"/>
    <mergeCell ref="L26:M26"/>
    <mergeCell ref="N26:AF26"/>
    <mergeCell ref="AG26:AI26"/>
    <mergeCell ref="B27:I27"/>
    <mergeCell ref="N25:AF25"/>
    <mergeCell ref="AG25:AI25"/>
    <mergeCell ref="AK7:AP9"/>
    <mergeCell ref="L14:M15"/>
    <mergeCell ref="J22:K22"/>
    <mergeCell ref="B20:I20"/>
    <mergeCell ref="L22:M22"/>
    <mergeCell ref="N22:AF22"/>
    <mergeCell ref="AG22:AI22"/>
    <mergeCell ref="L24:M24"/>
    <mergeCell ref="N24:AF24"/>
    <mergeCell ref="AG24:AI24"/>
    <mergeCell ref="B23:I23"/>
    <mergeCell ref="J23:K23"/>
    <mergeCell ref="L23:M23"/>
    <mergeCell ref="N23:AF23"/>
    <mergeCell ref="AG23:AI23"/>
    <mergeCell ref="B24:I24"/>
  </mergeCells>
  <phoneticPr fontId="3"/>
  <hyperlinks>
    <hyperlink ref="AK3:AP5" location="目次!B18" display="目次へ" xr:uid="{00000000-0004-0000-0E00-000000000000}"/>
    <hyperlink ref="AK7:AP9" location="①【2ヵ月前】利用申込書!A1" display="利用申込書へ" xr:uid="{00000000-0004-0000-0E00-000001000000}"/>
  </hyperlinks>
  <pageMargins left="0.51181102362204722" right="0.5118110236220472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リスト!$M$3:$M$5</xm:f>
          </x14:formula1>
          <xm:sqref>AG16:AI35</xm:sqref>
        </x14:dataValidation>
        <x14:dataValidation type="list" allowBlank="1" showInputMessage="1" showErrorMessage="1" xr:uid="{00000000-0002-0000-0E00-000001000000}">
          <x14:formula1>
            <xm:f>リスト!$J$3:$J$5</xm:f>
          </x14:formula1>
          <xm:sqref>L16:M35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3A73-5854-44CE-9ED7-CA514839EAC7}">
  <sheetPr>
    <tabColor theme="9" tint="0.39997558519241921"/>
  </sheetPr>
  <dimension ref="A1:BO68"/>
  <sheetViews>
    <sheetView showGridLines="0" showZeros="0" view="pageBreakPreview" zoomScaleNormal="100" zoomScaleSheetLayoutView="100" workbookViewId="0">
      <selection sqref="A1:BH2"/>
    </sheetView>
  </sheetViews>
  <sheetFormatPr defaultRowHeight="13.5"/>
  <cols>
    <col min="1" max="60" width="2.5" customWidth="1"/>
    <col min="62" max="67" width="2.625" customWidth="1"/>
  </cols>
  <sheetData>
    <row r="1" spans="1:67" ht="15" customHeight="1">
      <c r="A1" s="804" t="s">
        <v>754</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804"/>
      <c r="AN1" s="804"/>
      <c r="AO1" s="804"/>
      <c r="AP1" s="804"/>
      <c r="AQ1" s="804"/>
      <c r="AR1" s="804"/>
      <c r="AS1" s="804"/>
      <c r="AT1" s="804"/>
      <c r="AU1" s="804"/>
      <c r="AV1" s="804"/>
      <c r="AW1" s="804"/>
      <c r="AX1" s="804"/>
      <c r="AY1" s="804"/>
      <c r="AZ1" s="804"/>
      <c r="BA1" s="804"/>
      <c r="BB1" s="804"/>
      <c r="BC1" s="804"/>
      <c r="BD1" s="804"/>
      <c r="BE1" s="804"/>
      <c r="BF1" s="804"/>
      <c r="BG1" s="804"/>
      <c r="BH1" s="804"/>
      <c r="BJ1" s="3"/>
      <c r="BK1" s="3"/>
      <c r="BL1" s="3"/>
    </row>
    <row r="2" spans="1:67" ht="15" customHeight="1" thickBot="1">
      <c r="A2" s="1948"/>
      <c r="B2" s="1948"/>
      <c r="C2" s="1948"/>
      <c r="D2" s="1948"/>
      <c r="E2" s="1948"/>
      <c r="F2" s="1948"/>
      <c r="G2" s="1948"/>
      <c r="H2" s="1948"/>
      <c r="I2" s="1948"/>
      <c r="J2" s="1948"/>
      <c r="K2" s="1948"/>
      <c r="L2" s="1948"/>
      <c r="M2" s="1948"/>
      <c r="N2" s="1948"/>
      <c r="O2" s="1948"/>
      <c r="P2" s="1948"/>
      <c r="Q2" s="1948"/>
      <c r="R2" s="1948"/>
      <c r="S2" s="1948"/>
      <c r="T2" s="1948"/>
      <c r="U2" s="1948"/>
      <c r="V2" s="1948"/>
      <c r="W2" s="1948"/>
      <c r="X2" s="1948"/>
      <c r="Y2" s="1948"/>
      <c r="Z2" s="1948"/>
      <c r="AA2" s="1948"/>
      <c r="AB2" s="1948"/>
      <c r="AC2" s="1948"/>
      <c r="AD2" s="1948"/>
      <c r="AE2" s="1948"/>
      <c r="AF2" s="1948"/>
      <c r="AG2" s="1948"/>
      <c r="AH2" s="1948"/>
      <c r="AI2" s="1948"/>
      <c r="AJ2" s="1948"/>
      <c r="AK2" s="1948"/>
      <c r="AL2" s="1948"/>
      <c r="AM2" s="1948"/>
      <c r="AN2" s="1948"/>
      <c r="AO2" s="1948"/>
      <c r="AP2" s="1948"/>
      <c r="AQ2" s="1948"/>
      <c r="AR2" s="1948"/>
      <c r="AS2" s="1948"/>
      <c r="AT2" s="1948"/>
      <c r="AU2" s="1948"/>
      <c r="AV2" s="1948"/>
      <c r="AW2" s="1948"/>
      <c r="AX2" s="1948"/>
      <c r="AY2" s="1948"/>
      <c r="AZ2" s="1948"/>
      <c r="BA2" s="1948"/>
      <c r="BB2" s="1948"/>
      <c r="BC2" s="1948"/>
      <c r="BD2" s="1948"/>
      <c r="BE2" s="1948"/>
      <c r="BF2" s="1948"/>
      <c r="BG2" s="1948"/>
      <c r="BH2" s="1948"/>
      <c r="BJ2" s="3"/>
      <c r="BK2" s="3"/>
      <c r="BL2" s="3"/>
    </row>
    <row r="3" spans="1:67" ht="16.899999999999999" customHeight="1">
      <c r="A3" s="976" t="s">
        <v>22</v>
      </c>
      <c r="B3" s="977"/>
      <c r="C3" s="977"/>
      <c r="D3" s="954">
        <f>①【2ヵ月前】利用申込書!D6</f>
        <v>0</v>
      </c>
      <c r="E3" s="954"/>
      <c r="F3" s="954"/>
      <c r="G3" s="954"/>
      <c r="H3" s="954"/>
      <c r="I3" s="954"/>
      <c r="J3" s="954"/>
      <c r="K3" s="954"/>
      <c r="L3" s="954"/>
      <c r="M3" s="954"/>
      <c r="N3" s="954"/>
      <c r="O3" s="954"/>
      <c r="P3" s="954"/>
      <c r="Q3" s="954"/>
      <c r="R3" s="954"/>
      <c r="S3" s="954"/>
      <c r="T3" s="955"/>
      <c r="U3" s="900" t="s">
        <v>53</v>
      </c>
      <c r="V3" s="901"/>
      <c r="W3" s="901"/>
      <c r="X3" s="954">
        <f>①【2ヵ月前】利用申込書!D25</f>
        <v>0</v>
      </c>
      <c r="Y3" s="954"/>
      <c r="Z3" s="954"/>
      <c r="AA3" s="954"/>
      <c r="AB3" s="954"/>
      <c r="AC3" s="954"/>
      <c r="AD3" s="955"/>
      <c r="AE3" s="900" t="s">
        <v>54</v>
      </c>
      <c r="AF3" s="901"/>
      <c r="AG3" s="901"/>
      <c r="AH3" s="972">
        <f>①【2ヵ月前】利用申込書!D31</f>
        <v>0</v>
      </c>
      <c r="AI3" s="972"/>
      <c r="AJ3" s="972"/>
      <c r="AK3" s="972"/>
      <c r="AL3" s="972"/>
      <c r="AM3" s="972"/>
      <c r="AN3" s="972"/>
      <c r="AO3" s="972"/>
      <c r="AP3" s="972"/>
      <c r="AQ3" s="972"/>
      <c r="AR3" s="1949" t="s">
        <v>41</v>
      </c>
      <c r="AS3" s="1950"/>
      <c r="AT3" s="1950"/>
      <c r="AU3" s="1950"/>
      <c r="AV3" s="1935">
        <f>①【2ヵ月前】利用申込書!K12</f>
        <v>0</v>
      </c>
      <c r="AW3" s="1935"/>
      <c r="AX3" s="1935" t="s">
        <v>10</v>
      </c>
      <c r="AY3" s="1935">
        <f>①【2ヵ月前】利用申込書!N12</f>
        <v>0</v>
      </c>
      <c r="AZ3" s="1935"/>
      <c r="BA3" s="1935" t="s">
        <v>11</v>
      </c>
      <c r="BB3" s="1320" t="s">
        <v>32</v>
      </c>
      <c r="BC3" s="1933">
        <f>①【2ヵ月前】利用申込書!K13</f>
        <v>0</v>
      </c>
      <c r="BD3" s="1933"/>
      <c r="BE3" s="1935" t="s">
        <v>10</v>
      </c>
      <c r="BF3" s="1933">
        <f>①【2ヵ月前】利用申込書!N13</f>
        <v>0</v>
      </c>
      <c r="BG3" s="1933"/>
      <c r="BH3" s="1953" t="s">
        <v>11</v>
      </c>
      <c r="BJ3" s="652" t="s">
        <v>664</v>
      </c>
      <c r="BK3" s="765"/>
      <c r="BL3" s="765"/>
      <c r="BM3" s="765"/>
      <c r="BN3" s="765"/>
      <c r="BO3" s="653"/>
    </row>
    <row r="4" spans="1:67" ht="16.899999999999999" customHeight="1">
      <c r="A4" s="978"/>
      <c r="B4" s="979"/>
      <c r="C4" s="979"/>
      <c r="D4" s="956"/>
      <c r="E4" s="956"/>
      <c r="F4" s="956"/>
      <c r="G4" s="956"/>
      <c r="H4" s="956"/>
      <c r="I4" s="956"/>
      <c r="J4" s="956"/>
      <c r="K4" s="956"/>
      <c r="L4" s="956"/>
      <c r="M4" s="956"/>
      <c r="N4" s="956"/>
      <c r="O4" s="956"/>
      <c r="P4" s="956"/>
      <c r="Q4" s="956"/>
      <c r="R4" s="956"/>
      <c r="S4" s="956"/>
      <c r="T4" s="957"/>
      <c r="U4" s="952"/>
      <c r="V4" s="953"/>
      <c r="W4" s="953"/>
      <c r="X4" s="956"/>
      <c r="Y4" s="956"/>
      <c r="Z4" s="956"/>
      <c r="AA4" s="956"/>
      <c r="AB4" s="956"/>
      <c r="AC4" s="956"/>
      <c r="AD4" s="957"/>
      <c r="AE4" s="952"/>
      <c r="AF4" s="953"/>
      <c r="AG4" s="953"/>
      <c r="AH4" s="974"/>
      <c r="AI4" s="974"/>
      <c r="AJ4" s="974"/>
      <c r="AK4" s="974"/>
      <c r="AL4" s="974"/>
      <c r="AM4" s="974"/>
      <c r="AN4" s="974"/>
      <c r="AO4" s="974"/>
      <c r="AP4" s="974"/>
      <c r="AQ4" s="974"/>
      <c r="AR4" s="1951"/>
      <c r="AS4" s="1952"/>
      <c r="AT4" s="1952"/>
      <c r="AU4" s="1952"/>
      <c r="AV4" s="1936"/>
      <c r="AW4" s="1936"/>
      <c r="AX4" s="1936"/>
      <c r="AY4" s="1936"/>
      <c r="AZ4" s="1936"/>
      <c r="BA4" s="1936"/>
      <c r="BB4" s="1932"/>
      <c r="BC4" s="1934"/>
      <c r="BD4" s="1934"/>
      <c r="BE4" s="1936"/>
      <c r="BF4" s="1934"/>
      <c r="BG4" s="1934"/>
      <c r="BH4" s="1954"/>
      <c r="BJ4" s="654"/>
      <c r="BK4" s="766"/>
      <c r="BL4" s="766"/>
      <c r="BM4" s="766"/>
      <c r="BN4" s="766"/>
      <c r="BO4" s="655"/>
    </row>
    <row r="5" spans="1:67" ht="19.899999999999999" customHeight="1" thickBot="1">
      <c r="A5" s="332" t="s">
        <v>685</v>
      </c>
      <c r="BJ5" s="656"/>
      <c r="BK5" s="767"/>
      <c r="BL5" s="767"/>
      <c r="BM5" s="767"/>
      <c r="BN5" s="767"/>
      <c r="BO5" s="657"/>
    </row>
    <row r="6" spans="1:67" ht="16.149999999999999" customHeight="1" thickBot="1">
      <c r="A6" s="1955" t="s">
        <v>388</v>
      </c>
      <c r="B6" s="1956"/>
      <c r="C6" s="1956"/>
      <c r="D6" s="1956"/>
      <c r="E6" s="1956"/>
      <c r="F6" s="1956"/>
      <c r="G6" s="1956"/>
      <c r="H6" s="1956"/>
      <c r="I6" s="1956"/>
      <c r="J6" s="1956"/>
      <c r="K6" s="1956"/>
      <c r="L6" s="1957"/>
      <c r="M6" s="1955" t="s">
        <v>390</v>
      </c>
      <c r="N6" s="1956"/>
      <c r="O6" s="1956"/>
      <c r="P6" s="1956"/>
      <c r="Q6" s="1956"/>
      <c r="R6" s="1957"/>
      <c r="S6" s="1956" t="s">
        <v>391</v>
      </c>
      <c r="T6" s="1956"/>
      <c r="U6" s="1956"/>
      <c r="V6" s="1956"/>
      <c r="W6" s="1956"/>
      <c r="X6" s="1957"/>
      <c r="Y6" s="315"/>
      <c r="Z6" s="1964" t="s">
        <v>44</v>
      </c>
      <c r="AA6" s="1964"/>
      <c r="AB6" s="1964"/>
      <c r="AC6" s="1964" t="s">
        <v>42</v>
      </c>
      <c r="AD6" s="1964"/>
      <c r="AE6" s="1964"/>
      <c r="AF6" s="1964"/>
      <c r="AG6" s="1964"/>
      <c r="AH6" s="1964"/>
      <c r="AI6" s="1964" t="s">
        <v>43</v>
      </c>
      <c r="AJ6" s="1964"/>
      <c r="AK6" s="1964"/>
      <c r="AL6" s="1964"/>
      <c r="AM6" s="1964"/>
      <c r="AN6" s="1964"/>
      <c r="AO6" s="1965" t="s">
        <v>686</v>
      </c>
      <c r="AP6" s="1965"/>
      <c r="AQ6" s="34"/>
      <c r="AR6" t="s">
        <v>687</v>
      </c>
      <c r="BJ6" s="3"/>
      <c r="BK6" s="3"/>
      <c r="BL6" s="3"/>
    </row>
    <row r="7" spans="1:67" ht="16.149999999999999" customHeight="1" thickBot="1">
      <c r="A7" s="1958"/>
      <c r="B7" s="1959"/>
      <c r="C7" s="1959"/>
      <c r="D7" s="1959"/>
      <c r="E7" s="1959"/>
      <c r="F7" s="1959"/>
      <c r="G7" s="1959"/>
      <c r="H7" s="1959"/>
      <c r="I7" s="1959"/>
      <c r="J7" s="1959"/>
      <c r="K7" s="1959"/>
      <c r="L7" s="1960"/>
      <c r="M7" s="1961"/>
      <c r="N7" s="1962"/>
      <c r="O7" s="1962"/>
      <c r="P7" s="1962"/>
      <c r="Q7" s="1962"/>
      <c r="R7" s="1963"/>
      <c r="S7" s="1962"/>
      <c r="T7" s="1962"/>
      <c r="U7" s="1962"/>
      <c r="V7" s="1962"/>
      <c r="W7" s="1962"/>
      <c r="X7" s="1963"/>
      <c r="Y7" s="315"/>
      <c r="Z7" s="1964"/>
      <c r="AA7" s="1964"/>
      <c r="AB7" s="1964"/>
      <c r="AC7" s="1937" t="s">
        <v>45</v>
      </c>
      <c r="AD7" s="1937"/>
      <c r="AE7" s="1938"/>
      <c r="AF7" s="1939" t="s">
        <v>46</v>
      </c>
      <c r="AG7" s="1937"/>
      <c r="AH7" s="1937"/>
      <c r="AI7" s="1937" t="s">
        <v>45</v>
      </c>
      <c r="AJ7" s="1937"/>
      <c r="AK7" s="1938"/>
      <c r="AL7" s="1939" t="s">
        <v>46</v>
      </c>
      <c r="AM7" s="1937"/>
      <c r="AN7" s="1937"/>
      <c r="AO7" s="1965"/>
      <c r="AP7" s="1965"/>
      <c r="AQ7" s="34"/>
      <c r="AR7" t="s">
        <v>688</v>
      </c>
      <c r="BJ7" s="652" t="s">
        <v>666</v>
      </c>
      <c r="BK7" s="765"/>
      <c r="BL7" s="765"/>
      <c r="BM7" s="765"/>
      <c r="BN7" s="765"/>
      <c r="BO7" s="653"/>
    </row>
    <row r="8" spans="1:67" ht="18" customHeight="1">
      <c r="A8" s="1961"/>
      <c r="B8" s="1962"/>
      <c r="C8" s="1962"/>
      <c r="D8" s="1962"/>
      <c r="E8" s="1962"/>
      <c r="F8" s="1962"/>
      <c r="G8" s="1962"/>
      <c r="H8" s="1962"/>
      <c r="I8" s="1962"/>
      <c r="J8" s="1962"/>
      <c r="K8" s="1962"/>
      <c r="L8" s="1963"/>
      <c r="M8" s="1940" t="s">
        <v>392</v>
      </c>
      <c r="N8" s="1941"/>
      <c r="O8" s="1942"/>
      <c r="P8" s="1941" t="s">
        <v>393</v>
      </c>
      <c r="Q8" s="1941"/>
      <c r="R8" s="1943"/>
      <c r="S8" s="1940" t="s">
        <v>392</v>
      </c>
      <c r="T8" s="1941"/>
      <c r="U8" s="1942"/>
      <c r="V8" s="1941" t="s">
        <v>393</v>
      </c>
      <c r="W8" s="1941"/>
      <c r="X8" s="1943"/>
      <c r="Y8" s="315"/>
      <c r="Z8" s="1944" t="s">
        <v>47</v>
      </c>
      <c r="AA8" s="1944"/>
      <c r="AB8" s="1944"/>
      <c r="AC8" s="1945"/>
      <c r="AD8" s="1946"/>
      <c r="AE8" s="1946"/>
      <c r="AF8" s="1946"/>
      <c r="AG8" s="1946"/>
      <c r="AH8" s="1947"/>
      <c r="AI8" s="1945"/>
      <c r="AJ8" s="1946"/>
      <c r="AK8" s="1946"/>
      <c r="AL8" s="1946"/>
      <c r="AM8" s="1946"/>
      <c r="AN8" s="1947"/>
      <c r="AO8" s="1965"/>
      <c r="AP8" s="1965"/>
      <c r="AQ8" s="1771" t="s">
        <v>689</v>
      </c>
      <c r="AR8" s="1772"/>
      <c r="AS8" s="1772"/>
      <c r="AT8" s="1772"/>
      <c r="AU8" s="1772"/>
      <c r="AV8" s="1772"/>
      <c r="AW8" s="1772"/>
      <c r="AX8" s="1772"/>
      <c r="AY8" s="1772"/>
      <c r="AZ8" s="1772"/>
      <c r="BA8" s="1772"/>
      <c r="BB8" s="1772"/>
      <c r="BC8" s="1772"/>
      <c r="BD8" s="1772"/>
      <c r="BE8" s="1772"/>
      <c r="BF8" s="1772"/>
      <c r="BG8" s="1772"/>
      <c r="BH8" s="1773"/>
      <c r="BJ8" s="654"/>
      <c r="BK8" s="766"/>
      <c r="BL8" s="766"/>
      <c r="BM8" s="766"/>
      <c r="BN8" s="766"/>
      <c r="BO8" s="655"/>
    </row>
    <row r="9" spans="1:67" ht="19.149999999999999" customHeight="1" thickBot="1">
      <c r="A9" s="1922" t="s">
        <v>789</v>
      </c>
      <c r="B9" s="1923"/>
      <c r="C9" s="1923"/>
      <c r="D9" s="1923"/>
      <c r="E9" s="1923"/>
      <c r="F9" s="1923"/>
      <c r="G9" s="1923"/>
      <c r="H9" s="1923"/>
      <c r="I9" s="1923"/>
      <c r="J9" s="1923"/>
      <c r="K9" s="1923"/>
      <c r="L9" s="1924"/>
      <c r="M9" s="1925">
        <f>①【2ヵ月前】利用申込書!AI7</f>
        <v>0</v>
      </c>
      <c r="N9" s="1760"/>
      <c r="O9" s="1926"/>
      <c r="P9" s="1759">
        <f>①【2ヵ月前】利用申込書!AL7</f>
        <v>0</v>
      </c>
      <c r="Q9" s="1760"/>
      <c r="R9" s="1761"/>
      <c r="S9" s="1925">
        <f>①【2ヵ月前】利用申込書!AQ7</f>
        <v>0</v>
      </c>
      <c r="T9" s="1760"/>
      <c r="U9" s="1926"/>
      <c r="V9" s="1759">
        <f>①【2ヵ月前】利用申込書!AT7</f>
        <v>0</v>
      </c>
      <c r="W9" s="1760"/>
      <c r="X9" s="1761"/>
      <c r="Y9" s="315"/>
      <c r="Z9" s="1927" t="s">
        <v>48</v>
      </c>
      <c r="AA9" s="1927"/>
      <c r="AB9" s="1927"/>
      <c r="AC9" s="1928"/>
      <c r="AD9" s="1917"/>
      <c r="AE9" s="1917"/>
      <c r="AF9" s="1917"/>
      <c r="AG9" s="1917"/>
      <c r="AH9" s="1918"/>
      <c r="AI9" s="1928"/>
      <c r="AJ9" s="1917"/>
      <c r="AK9" s="1917"/>
      <c r="AL9" s="1917"/>
      <c r="AM9" s="1917"/>
      <c r="AN9" s="1918"/>
      <c r="AO9" s="1965"/>
      <c r="AP9" s="1965"/>
      <c r="AQ9" s="1774"/>
      <c r="AR9" s="1775"/>
      <c r="AS9" s="1775"/>
      <c r="AT9" s="1775"/>
      <c r="AU9" s="1775"/>
      <c r="AV9" s="1775"/>
      <c r="AW9" s="1775"/>
      <c r="AX9" s="1775"/>
      <c r="AY9" s="1775"/>
      <c r="AZ9" s="1775"/>
      <c r="BA9" s="1775"/>
      <c r="BB9" s="1775"/>
      <c r="BC9" s="1775"/>
      <c r="BD9" s="1775"/>
      <c r="BE9" s="1775"/>
      <c r="BF9" s="1775"/>
      <c r="BG9" s="1775"/>
      <c r="BH9" s="1776"/>
      <c r="BJ9" s="656"/>
      <c r="BK9" s="767"/>
      <c r="BL9" s="767"/>
      <c r="BM9" s="767"/>
      <c r="BN9" s="767"/>
      <c r="BO9" s="657"/>
    </row>
    <row r="10" spans="1:67" ht="19.149999999999999" customHeight="1">
      <c r="A10" s="428" t="s">
        <v>788</v>
      </c>
      <c r="B10" s="429"/>
      <c r="C10" s="429"/>
      <c r="D10" s="429"/>
      <c r="E10" s="429"/>
      <c r="F10" s="429"/>
      <c r="G10" s="429"/>
      <c r="H10" s="429"/>
      <c r="I10" s="429"/>
      <c r="J10" s="429"/>
      <c r="K10" s="429"/>
      <c r="L10" s="430"/>
      <c r="M10" s="1925">
        <f>①【2ヵ月前】利用申込書!AI8</f>
        <v>0</v>
      </c>
      <c r="N10" s="1760"/>
      <c r="O10" s="1926"/>
      <c r="P10" s="1759">
        <f>①【2ヵ月前】利用申込書!AL8</f>
        <v>0</v>
      </c>
      <c r="Q10" s="1760"/>
      <c r="R10" s="1761"/>
      <c r="S10" s="1925">
        <f>①【2ヵ月前】利用申込書!AQ8</f>
        <v>0</v>
      </c>
      <c r="T10" s="1760"/>
      <c r="U10" s="1926"/>
      <c r="V10" s="1759">
        <f>①【2ヵ月前】利用申込書!AT8</f>
        <v>0</v>
      </c>
      <c r="W10" s="1760"/>
      <c r="X10" s="1761"/>
      <c r="Y10" s="315"/>
      <c r="Z10" s="1764" t="s">
        <v>786</v>
      </c>
      <c r="AA10" s="1764"/>
      <c r="AB10" s="1764"/>
      <c r="AC10" s="395"/>
      <c r="AD10" s="396"/>
      <c r="AE10" s="398"/>
      <c r="AF10" s="399"/>
      <c r="AG10" s="396"/>
      <c r="AH10" s="397"/>
      <c r="AI10" s="395"/>
      <c r="AJ10" s="396"/>
      <c r="AK10" s="398"/>
      <c r="AL10" s="399"/>
      <c r="AM10" s="396"/>
      <c r="AN10" s="397"/>
      <c r="AO10" s="1965"/>
      <c r="AP10" s="1965"/>
      <c r="AQ10" s="1774"/>
      <c r="AR10" s="1775"/>
      <c r="AS10" s="1775"/>
      <c r="AT10" s="1775"/>
      <c r="AU10" s="1775"/>
      <c r="AV10" s="1775"/>
      <c r="AW10" s="1775"/>
      <c r="AX10" s="1775"/>
      <c r="AY10" s="1775"/>
      <c r="AZ10" s="1775"/>
      <c r="BA10" s="1775"/>
      <c r="BB10" s="1775"/>
      <c r="BC10" s="1775"/>
      <c r="BD10" s="1775"/>
      <c r="BE10" s="1775"/>
      <c r="BF10" s="1775"/>
      <c r="BG10" s="1775"/>
      <c r="BH10" s="1776"/>
      <c r="BJ10" s="392"/>
      <c r="BK10" s="392"/>
      <c r="BL10" s="392"/>
      <c r="BM10" s="392"/>
      <c r="BN10" s="392"/>
      <c r="BO10" s="392"/>
    </row>
    <row r="11" spans="1:67" ht="19.149999999999999" customHeight="1">
      <c r="A11" s="1929" t="s">
        <v>406</v>
      </c>
      <c r="B11" s="1930"/>
      <c r="C11" s="1930"/>
      <c r="D11" s="1930"/>
      <c r="E11" s="1930"/>
      <c r="F11" s="1930"/>
      <c r="G11" s="1930"/>
      <c r="H11" s="1930"/>
      <c r="I11" s="1930"/>
      <c r="J11" s="1930"/>
      <c r="K11" s="1930"/>
      <c r="L11" s="1931"/>
      <c r="M11" s="1899">
        <f>①【2ヵ月前】利用申込書!AI9</f>
        <v>0</v>
      </c>
      <c r="N11" s="1900"/>
      <c r="O11" s="1901"/>
      <c r="P11" s="1902">
        <f>①【2ヵ月前】利用申込書!AL9</f>
        <v>0</v>
      </c>
      <c r="Q11" s="1900"/>
      <c r="R11" s="1903"/>
      <c r="S11" s="1899">
        <f>①【2ヵ月前】利用申込書!AQ9</f>
        <v>0</v>
      </c>
      <c r="T11" s="1900"/>
      <c r="U11" s="1901"/>
      <c r="V11" s="1902">
        <f>①【2ヵ月前】利用申込書!AT9</f>
        <v>0</v>
      </c>
      <c r="W11" s="1900"/>
      <c r="X11" s="1903"/>
      <c r="Y11" s="315"/>
      <c r="Z11" s="1764" t="s">
        <v>49</v>
      </c>
      <c r="AA11" s="1764"/>
      <c r="AB11" s="1764"/>
      <c r="AC11" s="1921"/>
      <c r="AD11" s="1919"/>
      <c r="AE11" s="1919"/>
      <c r="AF11" s="1919"/>
      <c r="AG11" s="1919"/>
      <c r="AH11" s="1920"/>
      <c r="AI11" s="1921"/>
      <c r="AJ11" s="1919"/>
      <c r="AK11" s="1919"/>
      <c r="AL11" s="1919"/>
      <c r="AM11" s="1919"/>
      <c r="AN11" s="1920"/>
      <c r="AO11" s="1965"/>
      <c r="AP11" s="1965"/>
      <c r="AQ11" s="1777"/>
      <c r="AR11" s="1778"/>
      <c r="AS11" s="1778"/>
      <c r="AT11" s="1778"/>
      <c r="AU11" s="1778"/>
      <c r="AV11" s="1778"/>
      <c r="AW11" s="1778"/>
      <c r="AX11" s="1778"/>
      <c r="AY11" s="1778"/>
      <c r="AZ11" s="1778"/>
      <c r="BA11" s="1778"/>
      <c r="BB11" s="1778"/>
      <c r="BC11" s="1778"/>
      <c r="BD11" s="1778"/>
      <c r="BE11" s="1778"/>
      <c r="BF11" s="1778"/>
      <c r="BG11" s="1778"/>
      <c r="BH11" s="1779"/>
    </row>
    <row r="12" spans="1:67" ht="19.149999999999999" customHeight="1">
      <c r="A12" s="1905" t="s">
        <v>407</v>
      </c>
      <c r="B12" s="1906"/>
      <c r="C12" s="1906"/>
      <c r="D12" s="1906"/>
      <c r="E12" s="1906"/>
      <c r="F12" s="1906"/>
      <c r="G12" s="1906"/>
      <c r="H12" s="1906"/>
      <c r="I12" s="1906"/>
      <c r="J12" s="1906"/>
      <c r="K12" s="1906"/>
      <c r="L12" s="1907"/>
      <c r="M12" s="1899">
        <f>①【2ヵ月前】利用申込書!AI10</f>
        <v>0</v>
      </c>
      <c r="N12" s="1900"/>
      <c r="O12" s="1901"/>
      <c r="P12" s="1902">
        <f>①【2ヵ月前】利用申込書!AL10</f>
        <v>0</v>
      </c>
      <c r="Q12" s="1900"/>
      <c r="R12" s="1903"/>
      <c r="S12" s="1899">
        <f>①【2ヵ月前】利用申込書!AQ10</f>
        <v>0</v>
      </c>
      <c r="T12" s="1900"/>
      <c r="U12" s="1901"/>
      <c r="V12" s="1902">
        <f>①【2ヵ月前】利用申込書!AT10</f>
        <v>0</v>
      </c>
      <c r="W12" s="1900"/>
      <c r="X12" s="1903"/>
      <c r="Y12" s="315"/>
      <c r="AO12" s="1965"/>
      <c r="AP12" s="1965"/>
      <c r="AQ12" s="1807" t="s">
        <v>805</v>
      </c>
      <c r="AR12" s="1808"/>
      <c r="AS12" s="1808"/>
      <c r="AT12" s="1808"/>
      <c r="AU12" s="1808"/>
      <c r="AV12" s="1808"/>
      <c r="AW12" s="1809"/>
      <c r="AX12" s="1816" t="s">
        <v>694</v>
      </c>
      <c r="AY12" s="1817"/>
      <c r="AZ12" s="1817"/>
      <c r="BA12" s="1817"/>
      <c r="BB12" s="1817"/>
      <c r="BC12" s="1817"/>
      <c r="BD12" s="1817"/>
      <c r="BE12" s="1817"/>
      <c r="BF12" s="1817"/>
      <c r="BG12" s="1817"/>
      <c r="BH12" s="1818"/>
    </row>
    <row r="13" spans="1:67" ht="19.149999999999999" customHeight="1">
      <c r="A13" s="1905" t="s">
        <v>408</v>
      </c>
      <c r="B13" s="1906"/>
      <c r="C13" s="1906"/>
      <c r="D13" s="1906"/>
      <c r="E13" s="1906"/>
      <c r="F13" s="1906"/>
      <c r="G13" s="1906"/>
      <c r="H13" s="1906"/>
      <c r="I13" s="1906"/>
      <c r="J13" s="1906"/>
      <c r="K13" s="1906"/>
      <c r="L13" s="1907"/>
      <c r="M13" s="1899">
        <f>①【2ヵ月前】利用申込書!AI11</f>
        <v>0</v>
      </c>
      <c r="N13" s="1900"/>
      <c r="O13" s="1901"/>
      <c r="P13" s="1902">
        <f>①【2ヵ月前】利用申込書!AL11</f>
        <v>0</v>
      </c>
      <c r="Q13" s="1900"/>
      <c r="R13" s="1903"/>
      <c r="S13" s="1899">
        <f>①【2ヵ月前】利用申込書!AQ11</f>
        <v>0</v>
      </c>
      <c r="T13" s="1900"/>
      <c r="U13" s="1901"/>
      <c r="V13" s="1902">
        <f>①【2ヵ月前】利用申込書!AT11</f>
        <v>0</v>
      </c>
      <c r="W13" s="1900"/>
      <c r="X13" s="1903"/>
      <c r="Y13" s="315"/>
      <c r="AO13" s="1965"/>
      <c r="AP13" s="1965"/>
      <c r="AQ13" s="1819" t="s">
        <v>806</v>
      </c>
      <c r="AR13" s="1820"/>
      <c r="AS13" s="1820"/>
      <c r="AT13" s="1820"/>
      <c r="AU13" s="1820"/>
      <c r="AV13" s="1820"/>
      <c r="AW13" s="1820"/>
      <c r="AX13" s="1820"/>
      <c r="AY13" s="1820"/>
      <c r="AZ13" s="1820"/>
      <c r="BA13" s="1820"/>
      <c r="BB13" s="1820"/>
      <c r="BC13" s="1820"/>
      <c r="BD13" s="1820"/>
      <c r="BE13" s="1820"/>
      <c r="BF13" s="1820"/>
      <c r="BG13" s="1820"/>
      <c r="BH13" s="1821"/>
      <c r="BJ13" s="8"/>
      <c r="BK13" s="8"/>
      <c r="BL13" s="8"/>
      <c r="BM13" s="8"/>
      <c r="BN13" s="8"/>
      <c r="BO13" s="8"/>
    </row>
    <row r="14" spans="1:67" ht="19.149999999999999" customHeight="1">
      <c r="A14" s="1905" t="s">
        <v>409</v>
      </c>
      <c r="B14" s="1906"/>
      <c r="C14" s="1906"/>
      <c r="D14" s="1906"/>
      <c r="E14" s="1906"/>
      <c r="F14" s="1906"/>
      <c r="G14" s="1906"/>
      <c r="H14" s="1906"/>
      <c r="I14" s="1906"/>
      <c r="J14" s="1906"/>
      <c r="K14" s="1906"/>
      <c r="L14" s="1907"/>
      <c r="M14" s="1899">
        <f>①【2ヵ月前】利用申込書!AI12</f>
        <v>0</v>
      </c>
      <c r="N14" s="1900"/>
      <c r="O14" s="1901"/>
      <c r="P14" s="1902">
        <f>①【2ヵ月前】利用申込書!AL12</f>
        <v>0</v>
      </c>
      <c r="Q14" s="1900"/>
      <c r="R14" s="1903"/>
      <c r="S14" s="1899">
        <f>①【2ヵ月前】利用申込書!AQ12</f>
        <v>0</v>
      </c>
      <c r="T14" s="1900"/>
      <c r="U14" s="1901"/>
      <c r="V14" s="1902">
        <f>①【2ヵ月前】利用申込書!AT12</f>
        <v>0</v>
      </c>
      <c r="W14" s="1900"/>
      <c r="X14" s="1903"/>
      <c r="Y14" s="315"/>
      <c r="Z14" s="317" t="s">
        <v>50</v>
      </c>
      <c r="AA14" s="1916" t="s">
        <v>690</v>
      </c>
      <c r="AB14" s="1916"/>
      <c r="AC14" s="1916"/>
      <c r="AD14" s="1916"/>
      <c r="AE14" s="1916"/>
      <c r="AF14" s="1916"/>
      <c r="AG14" s="1916"/>
      <c r="AH14" s="1916"/>
      <c r="AI14" s="1916"/>
      <c r="AJ14" s="1916"/>
      <c r="AK14" s="1916"/>
      <c r="AL14" s="1916"/>
      <c r="AM14" s="1916"/>
      <c r="AN14" s="1916"/>
      <c r="AO14" s="1965"/>
      <c r="AP14" s="1965"/>
      <c r="AQ14" s="1800">
        <v>1</v>
      </c>
      <c r="AR14" s="1801"/>
      <c r="AS14" s="1914" t="s">
        <v>194</v>
      </c>
      <c r="AT14" s="1914"/>
      <c r="AU14" s="1914"/>
      <c r="AV14" s="318" t="s">
        <v>12</v>
      </c>
      <c r="AW14" s="534">
        <f>⑨【2週間前】TAP事前打合せシート!F11</f>
        <v>0</v>
      </c>
      <c r="AX14" s="534"/>
      <c r="AY14" s="1915" t="s">
        <v>691</v>
      </c>
      <c r="AZ14" s="1915"/>
      <c r="BA14" s="1915"/>
      <c r="BB14" s="6"/>
      <c r="BC14" s="6"/>
      <c r="BD14" s="6"/>
      <c r="BE14" s="6"/>
      <c r="BF14" s="6"/>
      <c r="BG14" s="6"/>
      <c r="BH14" s="418"/>
      <c r="BJ14" s="11"/>
      <c r="BK14" s="11"/>
      <c r="BL14" s="11"/>
      <c r="BM14" s="11"/>
      <c r="BN14" s="11"/>
      <c r="BO14" s="11"/>
    </row>
    <row r="15" spans="1:67" ht="19.149999999999999" customHeight="1">
      <c r="A15" s="1905" t="s">
        <v>410</v>
      </c>
      <c r="B15" s="1906"/>
      <c r="C15" s="1906"/>
      <c r="D15" s="1906"/>
      <c r="E15" s="1906"/>
      <c r="F15" s="1906"/>
      <c r="G15" s="1906"/>
      <c r="H15" s="1906"/>
      <c r="I15" s="1906"/>
      <c r="J15" s="1906"/>
      <c r="K15" s="1906"/>
      <c r="L15" s="1907"/>
      <c r="M15" s="1899">
        <f>①【2ヵ月前】利用申込書!AI13</f>
        <v>0</v>
      </c>
      <c r="N15" s="1900"/>
      <c r="O15" s="1901"/>
      <c r="P15" s="1902">
        <f>①【2ヵ月前】利用申込書!AL13</f>
        <v>0</v>
      </c>
      <c r="Q15" s="1900"/>
      <c r="R15" s="1903"/>
      <c r="S15" s="1899">
        <f>①【2ヵ月前】利用申込書!AQ13</f>
        <v>0</v>
      </c>
      <c r="T15" s="1900"/>
      <c r="U15" s="1901"/>
      <c r="V15" s="1902">
        <f>①【2ヵ月前】利用申込書!AT13</f>
        <v>0</v>
      </c>
      <c r="W15" s="1900"/>
      <c r="X15" s="1903"/>
      <c r="Y15" s="315"/>
      <c r="Z15" s="319"/>
      <c r="AA15" s="1916"/>
      <c r="AB15" s="1916"/>
      <c r="AC15" s="1916"/>
      <c r="AD15" s="1916"/>
      <c r="AE15" s="1916"/>
      <c r="AF15" s="1916"/>
      <c r="AG15" s="1916"/>
      <c r="AH15" s="1916"/>
      <c r="AI15" s="1916"/>
      <c r="AJ15" s="1916"/>
      <c r="AK15" s="1916"/>
      <c r="AL15" s="1916"/>
      <c r="AM15" s="1916"/>
      <c r="AN15" s="1916"/>
      <c r="AO15" s="1965"/>
      <c r="AP15" s="1965"/>
      <c r="AQ15" s="1800">
        <v>2</v>
      </c>
      <c r="AR15" s="1801"/>
      <c r="AS15" s="1914" t="s">
        <v>193</v>
      </c>
      <c r="AT15" s="1914"/>
      <c r="AU15" s="1914"/>
      <c r="AV15" s="1914"/>
      <c r="AW15" s="1914"/>
      <c r="AX15" s="1914"/>
      <c r="AY15" s="1914"/>
      <c r="AZ15" s="1914"/>
      <c r="BA15" s="1914"/>
      <c r="BB15" s="11"/>
      <c r="BC15" s="11"/>
      <c r="BD15" s="11"/>
      <c r="BE15" s="11"/>
      <c r="BF15" s="11"/>
      <c r="BG15" s="11"/>
      <c r="BH15" s="417"/>
    </row>
    <row r="16" spans="1:67" ht="19.149999999999999" customHeight="1">
      <c r="A16" s="1905" t="s">
        <v>692</v>
      </c>
      <c r="B16" s="1906"/>
      <c r="C16" s="1906"/>
      <c r="D16" s="1906"/>
      <c r="E16" s="1906"/>
      <c r="F16" s="1906"/>
      <c r="G16" s="1906"/>
      <c r="H16" s="1906"/>
      <c r="I16" s="1906"/>
      <c r="J16" s="1906"/>
      <c r="K16" s="1906"/>
      <c r="L16" s="1907"/>
      <c r="M16" s="1899">
        <f>①【2ヵ月前】利用申込書!AI14</f>
        <v>0</v>
      </c>
      <c r="N16" s="1900"/>
      <c r="O16" s="1901"/>
      <c r="P16" s="1902">
        <f>①【2ヵ月前】利用申込書!AL14</f>
        <v>0</v>
      </c>
      <c r="Q16" s="1900"/>
      <c r="R16" s="1903"/>
      <c r="S16" s="1899">
        <f>①【2ヵ月前】利用申込書!AQ14</f>
        <v>0</v>
      </c>
      <c r="T16" s="1900"/>
      <c r="U16" s="1901"/>
      <c r="V16" s="1902">
        <f>①【2ヵ月前】利用申込書!AT14</f>
        <v>0</v>
      </c>
      <c r="W16" s="1900"/>
      <c r="X16" s="1903"/>
      <c r="Y16" s="315"/>
      <c r="Z16" s="320" t="s">
        <v>50</v>
      </c>
      <c r="AA16" s="1912" t="s">
        <v>693</v>
      </c>
      <c r="AB16" s="1912"/>
      <c r="AC16" s="1912"/>
      <c r="AD16" s="1912"/>
      <c r="AE16" s="1912"/>
      <c r="AF16" s="1912"/>
      <c r="AG16" s="1912"/>
      <c r="AH16" s="1912"/>
      <c r="AI16" s="1912"/>
      <c r="AJ16" s="1912"/>
      <c r="AK16" s="1912"/>
      <c r="AL16" s="1912"/>
      <c r="AM16" s="1912"/>
      <c r="AN16" s="1912"/>
      <c r="AO16" s="1965"/>
      <c r="AP16" s="1965"/>
      <c r="AQ16" s="1800">
        <v>3</v>
      </c>
      <c r="AR16" s="1801"/>
      <c r="AS16" s="1913" t="s">
        <v>196</v>
      </c>
      <c r="AT16" s="1913"/>
      <c r="AU16" s="1913"/>
      <c r="AV16" s="1913"/>
      <c r="AW16" s="1913"/>
      <c r="AX16" s="1913"/>
      <c r="AY16" s="1913"/>
      <c r="AZ16" s="1913"/>
      <c r="BA16" s="1913"/>
      <c r="BB16" s="11"/>
      <c r="BC16" s="11"/>
      <c r="BD16" s="11"/>
      <c r="BE16" s="11"/>
      <c r="BF16" s="11"/>
      <c r="BG16" s="11"/>
      <c r="BH16" s="417"/>
    </row>
    <row r="17" spans="1:67" ht="19.149999999999999" customHeight="1">
      <c r="A17" s="1905" t="s">
        <v>412</v>
      </c>
      <c r="B17" s="1906"/>
      <c r="C17" s="1906"/>
      <c r="D17" s="1906"/>
      <c r="E17" s="1906"/>
      <c r="F17" s="1906"/>
      <c r="G17" s="1906"/>
      <c r="H17" s="1906"/>
      <c r="I17" s="1906"/>
      <c r="J17" s="1906"/>
      <c r="K17" s="1906"/>
      <c r="L17" s="1907"/>
      <c r="M17" s="1899">
        <f>①【2ヵ月前】利用申込書!AI15</f>
        <v>0</v>
      </c>
      <c r="N17" s="1900"/>
      <c r="O17" s="1901"/>
      <c r="P17" s="1902">
        <f>①【2ヵ月前】利用申込書!AL15</f>
        <v>0</v>
      </c>
      <c r="Q17" s="1900"/>
      <c r="R17" s="1903"/>
      <c r="S17" s="1899">
        <f>①【2ヵ月前】利用申込書!AQ15</f>
        <v>0</v>
      </c>
      <c r="T17" s="1900"/>
      <c r="U17" s="1901"/>
      <c r="V17" s="1902">
        <f>①【2ヵ月前】利用申込書!AT15</f>
        <v>0</v>
      </c>
      <c r="W17" s="1900"/>
      <c r="X17" s="1903"/>
      <c r="Y17" s="315"/>
      <c r="Z17" s="320"/>
      <c r="AA17" s="1912"/>
      <c r="AB17" s="1912"/>
      <c r="AC17" s="1912"/>
      <c r="AD17" s="1912"/>
      <c r="AE17" s="1912"/>
      <c r="AF17" s="1912"/>
      <c r="AG17" s="1912"/>
      <c r="AH17" s="1912"/>
      <c r="AI17" s="1912"/>
      <c r="AJ17" s="1912"/>
      <c r="AK17" s="1912"/>
      <c r="AL17" s="1912"/>
      <c r="AM17" s="1912"/>
      <c r="AN17" s="1912"/>
      <c r="AO17" s="1965"/>
      <c r="AP17" s="1965"/>
      <c r="AQ17" s="1810"/>
      <c r="AR17" s="1811"/>
      <c r="AS17" s="1812"/>
      <c r="AT17" s="1812"/>
      <c r="AU17" s="1812"/>
      <c r="AV17" s="1812"/>
      <c r="AW17" s="1812"/>
      <c r="AX17" s="1812"/>
      <c r="AY17" s="1812"/>
      <c r="AZ17" s="1812"/>
      <c r="BA17" s="1812"/>
      <c r="BB17" s="416"/>
      <c r="BC17" s="416"/>
      <c r="BD17" s="416"/>
      <c r="BE17" s="416"/>
      <c r="BF17" s="416"/>
      <c r="BG17" s="416"/>
      <c r="BH17" s="419"/>
    </row>
    <row r="18" spans="1:67" ht="19.149999999999999" customHeight="1">
      <c r="A18" s="1908" t="s">
        <v>395</v>
      </c>
      <c r="B18" s="1909"/>
      <c r="C18" s="1909"/>
      <c r="D18" s="1897" t="s">
        <v>413</v>
      </c>
      <c r="E18" s="1897"/>
      <c r="F18" s="1897"/>
      <c r="G18" s="1897"/>
      <c r="H18" s="1897"/>
      <c r="I18" s="1897"/>
      <c r="J18" s="1897"/>
      <c r="K18" s="1897"/>
      <c r="L18" s="1898"/>
      <c r="M18" s="1899">
        <f>①【2ヵ月前】利用申込書!AI16</f>
        <v>0</v>
      </c>
      <c r="N18" s="1900"/>
      <c r="O18" s="1901"/>
      <c r="P18" s="1902">
        <f>①【2ヵ月前】利用申込書!AL16</f>
        <v>0</v>
      </c>
      <c r="Q18" s="1900"/>
      <c r="R18" s="1903"/>
      <c r="S18" s="1899">
        <f>①【2ヵ月前】利用申込書!AQ16</f>
        <v>0</v>
      </c>
      <c r="T18" s="1900"/>
      <c r="U18" s="1901"/>
      <c r="V18" s="1902">
        <f>①【2ヵ月前】利用申込書!AT16</f>
        <v>0</v>
      </c>
      <c r="W18" s="1900"/>
      <c r="X18" s="1903"/>
      <c r="Y18" s="315"/>
      <c r="Z18" t="s">
        <v>50</v>
      </c>
      <c r="AA18" s="1904" t="s">
        <v>696</v>
      </c>
      <c r="AB18" s="1904"/>
      <c r="AC18" s="1904"/>
      <c r="AD18" s="1904"/>
      <c r="AE18" s="1904"/>
      <c r="AF18" s="1904"/>
      <c r="AG18" s="1904"/>
      <c r="AH18" s="1904"/>
      <c r="AI18" s="1904"/>
      <c r="AJ18" s="1904"/>
      <c r="AK18" s="1904"/>
      <c r="AL18" s="1904"/>
      <c r="AM18" s="1904"/>
      <c r="AN18" s="1904"/>
      <c r="AO18" s="1965"/>
      <c r="AP18" s="1965"/>
      <c r="AQ18" s="1813" t="s">
        <v>807</v>
      </c>
      <c r="AR18" s="1814"/>
      <c r="AS18" s="1814"/>
      <c r="AT18" s="1814"/>
      <c r="AU18" s="1814"/>
      <c r="AV18" s="1814"/>
      <c r="AW18" s="1814"/>
      <c r="AX18" s="1814"/>
      <c r="AY18" s="1814"/>
      <c r="AZ18" s="1814"/>
      <c r="BA18" s="1814"/>
      <c r="BB18" s="1814"/>
      <c r="BC18" s="1814"/>
      <c r="BD18" s="1814"/>
      <c r="BE18" s="1814"/>
      <c r="BF18" s="1814"/>
      <c r="BG18" s="1814"/>
      <c r="BH18" s="1815"/>
    </row>
    <row r="19" spans="1:67" ht="19.149999999999999" customHeight="1">
      <c r="A19" s="1908"/>
      <c r="B19" s="1909"/>
      <c r="C19" s="1909"/>
      <c r="D19" s="1897" t="s">
        <v>726</v>
      </c>
      <c r="E19" s="1897"/>
      <c r="F19" s="1897"/>
      <c r="G19" s="1897"/>
      <c r="H19" s="1897"/>
      <c r="I19" s="1897"/>
      <c r="J19" s="1897"/>
      <c r="K19" s="1897"/>
      <c r="L19" s="1898"/>
      <c r="M19" s="1899">
        <f>①【2ヵ月前】利用申込書!AI17</f>
        <v>0</v>
      </c>
      <c r="N19" s="1900"/>
      <c r="O19" s="1901"/>
      <c r="P19" s="1902">
        <f>①【2ヵ月前】利用申込書!AL17</f>
        <v>0</v>
      </c>
      <c r="Q19" s="1900"/>
      <c r="R19" s="1903"/>
      <c r="S19" s="1899">
        <f>①【2ヵ月前】利用申込書!AQ17</f>
        <v>0</v>
      </c>
      <c r="T19" s="1900"/>
      <c r="U19" s="1901"/>
      <c r="V19" s="1902">
        <f>①【2ヵ月前】利用申込書!AT17</f>
        <v>0</v>
      </c>
      <c r="W19" s="1900"/>
      <c r="X19" s="1903"/>
      <c r="Y19" s="315"/>
      <c r="AA19" s="1904"/>
      <c r="AB19" s="1904"/>
      <c r="AC19" s="1904"/>
      <c r="AD19" s="1904"/>
      <c r="AE19" s="1904"/>
      <c r="AF19" s="1904"/>
      <c r="AG19" s="1904"/>
      <c r="AH19" s="1904"/>
      <c r="AI19" s="1904"/>
      <c r="AJ19" s="1904"/>
      <c r="AK19" s="1904"/>
      <c r="AL19" s="1904"/>
      <c r="AM19" s="1904"/>
      <c r="AN19" s="1904"/>
      <c r="AO19" s="1965"/>
      <c r="AP19" s="1965"/>
      <c r="AQ19" s="316"/>
      <c r="AR19" s="400"/>
      <c r="AS19" s="400" t="s">
        <v>823</v>
      </c>
      <c r="AT19" s="400"/>
      <c r="AU19" s="11"/>
      <c r="AV19" s="11"/>
      <c r="AW19" s="1846" t="s">
        <v>698</v>
      </c>
      <c r="AX19" s="1847"/>
      <c r="AY19" s="1847"/>
      <c r="AZ19" s="1847"/>
      <c r="BA19" s="1847"/>
      <c r="BB19" s="1847"/>
      <c r="BC19" s="11"/>
      <c r="BD19" s="1801"/>
      <c r="BE19" s="1801"/>
      <c r="BF19" s="1801"/>
      <c r="BG19" s="1801"/>
      <c r="BH19" s="1802"/>
    </row>
    <row r="20" spans="1:67" ht="19.149999999999999" customHeight="1" thickBot="1">
      <c r="A20" s="1910"/>
      <c r="B20" s="1911"/>
      <c r="C20" s="1911"/>
      <c r="D20" s="1880" t="s">
        <v>695</v>
      </c>
      <c r="E20" s="1880"/>
      <c r="F20" s="1880"/>
      <c r="G20" s="1880"/>
      <c r="H20" s="1880"/>
      <c r="I20" s="1880"/>
      <c r="J20" s="1880"/>
      <c r="K20" s="1880"/>
      <c r="L20" s="1881"/>
      <c r="M20" s="1882">
        <f>①【2ヵ月前】利用申込書!AI18</f>
        <v>0</v>
      </c>
      <c r="N20" s="1883"/>
      <c r="O20" s="1884"/>
      <c r="P20" s="1885">
        <f>①【2ヵ月前】利用申込書!AL18</f>
        <v>0</v>
      </c>
      <c r="Q20" s="1883"/>
      <c r="R20" s="1886"/>
      <c r="S20" s="1887">
        <f>①【2ヵ月前】利用申込書!AQ18</f>
        <v>0</v>
      </c>
      <c r="T20" s="1888"/>
      <c r="U20" s="1889"/>
      <c r="V20" s="1890">
        <f>①【2ヵ月前】利用申込書!AT18</f>
        <v>0</v>
      </c>
      <c r="W20" s="1888"/>
      <c r="X20" s="1891"/>
      <c r="Y20" s="315"/>
      <c r="Z20" t="s">
        <v>34</v>
      </c>
      <c r="AA20" s="1892" t="s">
        <v>697</v>
      </c>
      <c r="AB20" s="1892"/>
      <c r="AC20" s="1892"/>
      <c r="AD20" s="1892"/>
      <c r="AE20" s="1892"/>
      <c r="AF20" s="1892"/>
      <c r="AG20" s="1892"/>
      <c r="AH20" s="1892"/>
      <c r="AI20" s="1892"/>
      <c r="AJ20" s="1892"/>
      <c r="AK20" s="1892"/>
      <c r="AL20" s="1892"/>
      <c r="AM20" s="1892"/>
      <c r="AN20" s="1892"/>
      <c r="AO20" s="1965"/>
      <c r="AP20" s="1965"/>
      <c r="AQ20" s="321"/>
      <c r="AR20" s="322"/>
      <c r="AS20" s="1966" t="s">
        <v>832</v>
      </c>
      <c r="AT20" s="1966"/>
      <c r="AU20" s="1966"/>
      <c r="AV20" s="1966"/>
      <c r="AW20" s="1966"/>
      <c r="AX20" s="1966"/>
      <c r="AY20" s="1966"/>
      <c r="AZ20" s="1966"/>
      <c r="BA20" s="1966"/>
      <c r="BB20" s="421"/>
      <c r="BC20" s="323"/>
      <c r="BD20" s="1780"/>
      <c r="BE20" s="1781"/>
      <c r="BF20" s="1781"/>
      <c r="BG20" s="1781"/>
      <c r="BH20" s="1782"/>
    </row>
    <row r="21" spans="1:67" ht="19.149999999999999" customHeight="1" thickTop="1">
      <c r="A21" s="1762" t="s">
        <v>787</v>
      </c>
      <c r="B21" s="1762"/>
      <c r="C21" s="1762"/>
      <c r="D21" s="1762"/>
      <c r="E21" s="1762"/>
      <c r="F21" s="1762"/>
      <c r="G21" s="1762"/>
      <c r="H21" s="1762"/>
      <c r="I21" s="1762"/>
      <c r="J21" s="1762"/>
      <c r="K21" s="1762"/>
      <c r="L21" s="1762"/>
      <c r="M21" s="1763" t="str">
        <f>①【2ヵ月前】利用申込書!AI19</f>
        <v/>
      </c>
      <c r="N21" s="1763"/>
      <c r="O21" s="712"/>
      <c r="P21" s="602" t="str">
        <f>①【2ヵ月前】利用申込書!AL19</f>
        <v/>
      </c>
      <c r="Q21" s="602"/>
      <c r="R21" s="602"/>
      <c r="S21" s="602" t="str">
        <f>①【2ヵ月前】利用申込書!AQ19</f>
        <v/>
      </c>
      <c r="T21" s="602"/>
      <c r="U21" s="602"/>
      <c r="V21" s="617" t="str">
        <f>①【2ヵ月前】利用申込書!AT19</f>
        <v/>
      </c>
      <c r="W21" s="1763"/>
      <c r="X21" s="1763"/>
      <c r="Y21" s="315"/>
      <c r="AA21" s="394"/>
      <c r="AB21" s="394"/>
      <c r="AC21" s="394"/>
      <c r="AD21" s="394"/>
      <c r="AE21" s="394"/>
      <c r="AF21" s="394"/>
      <c r="AG21" s="394"/>
      <c r="AH21" s="394"/>
      <c r="AI21" s="394"/>
      <c r="AJ21" s="394"/>
      <c r="AK21" s="394"/>
      <c r="AL21" s="394"/>
      <c r="AM21" s="394"/>
      <c r="AN21" s="394"/>
      <c r="AO21" s="403"/>
      <c r="AP21" s="403"/>
      <c r="AQ21" s="400"/>
      <c r="AR21" s="393"/>
      <c r="AS21" s="393"/>
      <c r="AT21" s="393"/>
      <c r="AU21" s="400"/>
      <c r="AV21" s="11"/>
      <c r="AW21" s="401"/>
      <c r="AX21" s="402"/>
      <c r="AY21" s="402"/>
      <c r="AZ21" s="402"/>
      <c r="BA21" s="402"/>
      <c r="BB21" s="402"/>
      <c r="BC21" s="11"/>
      <c r="BD21" s="393"/>
      <c r="BE21" s="393"/>
      <c r="BF21" s="393"/>
      <c r="BG21" s="393"/>
      <c r="BH21" s="393"/>
      <c r="BJ21" s="11"/>
      <c r="BK21" s="11"/>
      <c r="BL21" s="11"/>
      <c r="BM21" s="11"/>
      <c r="BN21" s="11"/>
      <c r="BO21" s="11"/>
    </row>
    <row r="22" spans="1:67" ht="15" customHeight="1" thickBot="1">
      <c r="A22" s="324"/>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5"/>
      <c r="AB22" s="324"/>
      <c r="AC22" s="324"/>
      <c r="AD22" s="324"/>
      <c r="AE22" s="324"/>
      <c r="AF22" s="324"/>
      <c r="AG22" s="324"/>
      <c r="AH22" s="324"/>
      <c r="AI22" s="324"/>
      <c r="AJ22" s="324"/>
      <c r="AK22" s="324"/>
      <c r="AL22" s="324"/>
      <c r="AM22" s="324"/>
      <c r="AN22" s="324"/>
      <c r="AO22" s="324"/>
      <c r="AP22" s="324"/>
      <c r="AQ22" s="1854"/>
      <c r="AR22" s="1854"/>
      <c r="AS22" s="1854"/>
      <c r="AT22" s="1854"/>
      <c r="AU22" s="1854"/>
      <c r="AV22" s="1854"/>
      <c r="AW22" s="1854"/>
      <c r="AX22" s="1854"/>
      <c r="AY22" s="1854"/>
      <c r="AZ22" s="1854"/>
      <c r="BA22" s="1854"/>
      <c r="BB22" s="1854"/>
      <c r="BC22" s="1854"/>
      <c r="BD22" s="1854"/>
      <c r="BE22" s="1854"/>
      <c r="BF22" s="1854"/>
      <c r="BG22" s="1854"/>
      <c r="BH22" s="1854"/>
      <c r="BJ22" s="11"/>
      <c r="BK22" s="11"/>
      <c r="BL22" s="11"/>
      <c r="BM22" s="11"/>
      <c r="BN22" s="11"/>
      <c r="BO22" s="11"/>
    </row>
    <row r="23" spans="1:67" ht="10.1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329"/>
      <c r="AB23" s="11"/>
      <c r="AC23" s="11"/>
      <c r="AD23" s="11"/>
      <c r="AE23" s="11"/>
      <c r="AF23" s="11"/>
      <c r="AG23" s="11"/>
      <c r="AH23" s="11"/>
      <c r="AI23" s="11"/>
      <c r="AJ23" s="11"/>
      <c r="AK23" s="11"/>
      <c r="AL23" s="11"/>
      <c r="AM23" s="11"/>
      <c r="AN23" s="11"/>
      <c r="AO23" s="11"/>
      <c r="AP23" s="11"/>
      <c r="AQ23" s="330"/>
      <c r="AR23" s="331"/>
      <c r="AS23" s="331"/>
      <c r="AT23" s="331"/>
      <c r="AU23" s="331"/>
      <c r="AV23" s="331"/>
      <c r="AW23" s="331"/>
      <c r="AX23" s="331"/>
      <c r="AY23" s="330"/>
      <c r="AZ23" s="330"/>
      <c r="BA23" s="330"/>
      <c r="BB23" s="330"/>
      <c r="BC23" s="330"/>
      <c r="BD23" s="330"/>
      <c r="BE23" s="330"/>
      <c r="BF23" s="330"/>
      <c r="BG23" s="330"/>
      <c r="BH23" s="330"/>
      <c r="BJ23" s="11"/>
      <c r="BK23" s="11"/>
      <c r="BL23" s="11"/>
      <c r="BM23" s="11"/>
      <c r="BN23" s="11"/>
      <c r="BO23" s="11"/>
    </row>
    <row r="24" spans="1:67" ht="23.45" customHeight="1" thickBot="1">
      <c r="A24" s="1967" t="s">
        <v>699</v>
      </c>
      <c r="B24" s="1968"/>
      <c r="C24" s="1968"/>
      <c r="D24" s="1968"/>
      <c r="E24" s="1874" t="s">
        <v>700</v>
      </c>
      <c r="F24" s="1874"/>
      <c r="G24" s="1874"/>
      <c r="H24" s="1874"/>
      <c r="I24" s="1874"/>
      <c r="J24" s="1874"/>
      <c r="K24" s="1874"/>
      <c r="L24" s="1874"/>
      <c r="M24" s="1874"/>
      <c r="N24" s="1874"/>
      <c r="O24" s="1874"/>
      <c r="P24" s="1874"/>
      <c r="Q24" s="1874"/>
      <c r="R24" s="1874"/>
      <c r="S24" s="1874"/>
      <c r="T24" s="1874"/>
      <c r="U24" s="1874"/>
      <c r="V24" s="1874"/>
      <c r="W24" s="1874"/>
      <c r="X24" s="1874"/>
      <c r="Y24" s="1874"/>
      <c r="Z24" s="1874"/>
      <c r="AA24" s="1874"/>
      <c r="AB24" s="1874"/>
      <c r="AC24" s="1874"/>
      <c r="AD24" s="1874"/>
      <c r="AE24" s="1874"/>
      <c r="AF24" s="1874"/>
      <c r="AG24" s="1874"/>
      <c r="AH24" s="1874"/>
      <c r="AI24" s="1874"/>
      <c r="AJ24" s="1874"/>
      <c r="AK24" s="1874"/>
      <c r="AL24" s="1874"/>
      <c r="AM24" s="1874"/>
      <c r="AN24" s="326"/>
      <c r="AO24" s="1875" t="s">
        <v>701</v>
      </c>
      <c r="AP24" s="1875"/>
      <c r="AR24" s="1876" t="s">
        <v>824</v>
      </c>
      <c r="AS24" s="1876"/>
      <c r="AT24" s="1876"/>
      <c r="AU24" s="1876"/>
      <c r="AV24" s="1876"/>
      <c r="AW24" s="1876"/>
      <c r="AX24" s="1876"/>
      <c r="AY24" s="327"/>
      <c r="AZ24" s="327"/>
      <c r="BA24" s="327"/>
      <c r="BB24" s="327"/>
      <c r="BC24" s="327"/>
      <c r="BD24" s="327"/>
      <c r="BE24" s="327"/>
      <c r="BF24" s="327"/>
      <c r="BG24" s="328"/>
      <c r="BH24" s="328"/>
      <c r="BJ24" s="11"/>
      <c r="BK24" s="11"/>
      <c r="BL24" s="11"/>
      <c r="BM24" s="11"/>
      <c r="BN24" s="11"/>
      <c r="BO24" s="11"/>
    </row>
    <row r="25" spans="1:67" ht="15" thickBot="1">
      <c r="A25" s="1969" t="s">
        <v>702</v>
      </c>
      <c r="B25" s="1970"/>
      <c r="C25" s="1970"/>
      <c r="D25" s="1971"/>
      <c r="E25" s="1877" t="s">
        <v>36</v>
      </c>
      <c r="F25" s="1878"/>
      <c r="G25" s="1878"/>
      <c r="H25" s="1878"/>
      <c r="I25" s="1878"/>
      <c r="J25" s="1878"/>
      <c r="K25" s="1878"/>
      <c r="L25" s="1878"/>
      <c r="M25" s="1878"/>
      <c r="N25" s="1878"/>
      <c r="O25" s="1878"/>
      <c r="P25" s="1879"/>
      <c r="Q25" s="1893" t="s">
        <v>37</v>
      </c>
      <c r="R25" s="1894"/>
      <c r="S25" s="1894"/>
      <c r="T25" s="1894"/>
      <c r="U25" s="1894"/>
      <c r="V25" s="1894"/>
      <c r="W25" s="1894"/>
      <c r="X25" s="1894"/>
      <c r="Y25" s="1894"/>
      <c r="Z25" s="1894"/>
      <c r="AA25" s="1894"/>
      <c r="AB25" s="1895"/>
      <c r="AC25" s="1893" t="s">
        <v>38</v>
      </c>
      <c r="AD25" s="1894"/>
      <c r="AE25" s="1894"/>
      <c r="AF25" s="1894"/>
      <c r="AG25" s="1894"/>
      <c r="AH25" s="1894"/>
      <c r="AI25" s="1894"/>
      <c r="AJ25" s="1894"/>
      <c r="AK25" s="1894"/>
      <c r="AL25" s="1894"/>
      <c r="AM25" s="1894"/>
      <c r="AN25" s="1896"/>
      <c r="AO25" s="1875"/>
      <c r="AP25" s="1875"/>
      <c r="AR25" s="73" t="s">
        <v>703</v>
      </c>
      <c r="AS25" s="68"/>
      <c r="AT25" s="68"/>
      <c r="AU25" s="68"/>
      <c r="AV25" s="68"/>
      <c r="AW25" s="68"/>
      <c r="AX25" s="68"/>
      <c r="AY25" s="68"/>
      <c r="AZ25" s="68"/>
      <c r="BA25" s="68"/>
      <c r="BB25" s="68"/>
      <c r="BC25" s="68"/>
      <c r="BD25" s="68"/>
      <c r="BE25" s="68"/>
      <c r="BF25" s="68"/>
      <c r="BG25" s="68"/>
      <c r="BH25" s="68"/>
      <c r="BJ25" s="11"/>
      <c r="BK25" s="11"/>
      <c r="BL25" s="11"/>
      <c r="BM25" s="11"/>
      <c r="BN25" s="11"/>
      <c r="BO25" s="11"/>
    </row>
    <row r="26" spans="1:67" ht="39.950000000000003" customHeight="1">
      <c r="A26" s="1972"/>
      <c r="B26" s="1973"/>
      <c r="C26" s="1973"/>
      <c r="D26" s="1974"/>
      <c r="E26" s="1866" t="s">
        <v>822</v>
      </c>
      <c r="F26" s="1867"/>
      <c r="G26" s="1867"/>
      <c r="H26" s="1868" t="s">
        <v>821</v>
      </c>
      <c r="I26" s="1869"/>
      <c r="J26" s="1869"/>
      <c r="K26" s="1870" t="s">
        <v>39</v>
      </c>
      <c r="L26" s="1870"/>
      <c r="M26" s="1870"/>
      <c r="N26" s="1860" t="s">
        <v>40</v>
      </c>
      <c r="O26" s="1861"/>
      <c r="P26" s="1862"/>
      <c r="Q26" s="1866" t="s">
        <v>822</v>
      </c>
      <c r="R26" s="1867"/>
      <c r="S26" s="1867"/>
      <c r="T26" s="1868" t="s">
        <v>821</v>
      </c>
      <c r="U26" s="1869"/>
      <c r="V26" s="1869"/>
      <c r="W26" s="1870" t="s">
        <v>39</v>
      </c>
      <c r="X26" s="1870"/>
      <c r="Y26" s="1870"/>
      <c r="Z26" s="1860" t="s">
        <v>40</v>
      </c>
      <c r="AA26" s="1861"/>
      <c r="AB26" s="1862"/>
      <c r="AC26" s="1866" t="s">
        <v>822</v>
      </c>
      <c r="AD26" s="1867"/>
      <c r="AE26" s="1867"/>
      <c r="AF26" s="1868" t="s">
        <v>821</v>
      </c>
      <c r="AG26" s="1869"/>
      <c r="AH26" s="1869"/>
      <c r="AI26" s="1870" t="s">
        <v>39</v>
      </c>
      <c r="AJ26" s="1870"/>
      <c r="AK26" s="1870"/>
      <c r="AL26" s="1860" t="s">
        <v>40</v>
      </c>
      <c r="AM26" s="1861"/>
      <c r="AN26" s="1871"/>
      <c r="AO26" s="1875"/>
      <c r="AP26" s="1875"/>
      <c r="AQ26" s="1872"/>
      <c r="AR26" s="1873"/>
      <c r="AS26" s="1858" t="s">
        <v>722</v>
      </c>
      <c r="AT26" s="1859"/>
      <c r="AU26" s="1855" t="s">
        <v>721</v>
      </c>
      <c r="AV26" s="1856"/>
      <c r="AW26" s="1856"/>
      <c r="AX26" s="1856"/>
      <c r="AY26" s="1856"/>
      <c r="AZ26" s="1856"/>
      <c r="BA26" s="1856"/>
      <c r="BB26" s="1857"/>
      <c r="BC26" s="1863" t="s">
        <v>704</v>
      </c>
      <c r="BD26" s="1864"/>
      <c r="BE26" s="1864"/>
      <c r="BF26" s="1864"/>
      <c r="BG26" s="1864"/>
      <c r="BH26" s="1865"/>
      <c r="BJ26" s="11"/>
      <c r="BK26" s="11"/>
      <c r="BL26" s="11"/>
      <c r="BM26" s="11"/>
      <c r="BN26" s="11"/>
      <c r="BO26" s="11"/>
    </row>
    <row r="27" spans="1:67" ht="18.399999999999999" customHeight="1">
      <c r="A27" s="1843" t="str">
        <f>③【2ヵ月前】食事注文票!A17</f>
        <v xml:space="preserve"> </v>
      </c>
      <c r="B27" s="1844"/>
      <c r="C27" s="1844"/>
      <c r="D27" s="1845"/>
      <c r="E27" s="1830">
        <f>③【2ヵ月前】食事注文票!F17</f>
        <v>0</v>
      </c>
      <c r="F27" s="939"/>
      <c r="G27" s="1831"/>
      <c r="H27" s="1832">
        <f>③【2ヵ月前】食事注文票!H17</f>
        <v>0</v>
      </c>
      <c r="I27" s="1832"/>
      <c r="J27" s="1832"/>
      <c r="K27" s="1832">
        <f>③【2ヵ月前】食事注文票!J17</f>
        <v>0</v>
      </c>
      <c r="L27" s="1832"/>
      <c r="M27" s="1832"/>
      <c r="N27" s="1833">
        <f>③【2ヵ月前】食事注文票!M17</f>
        <v>0</v>
      </c>
      <c r="O27" s="939"/>
      <c r="P27" s="1836"/>
      <c r="Q27" s="1830">
        <f>③【2ヵ月前】食事注文票!P17</f>
        <v>0</v>
      </c>
      <c r="R27" s="939"/>
      <c r="S27" s="1831"/>
      <c r="T27" s="1832">
        <f>③【2ヵ月前】食事注文票!R17</f>
        <v>0</v>
      </c>
      <c r="U27" s="1832"/>
      <c r="V27" s="1832"/>
      <c r="W27" s="1832">
        <f>③【2ヵ月前】食事注文票!T17</f>
        <v>0</v>
      </c>
      <c r="X27" s="1832"/>
      <c r="Y27" s="1832"/>
      <c r="Z27" s="1833">
        <f>③【2ヵ月前】食事注文票!W17</f>
        <v>0</v>
      </c>
      <c r="AA27" s="939"/>
      <c r="AB27" s="1836"/>
      <c r="AC27" s="1830">
        <f>③【2ヵ月前】食事注文票!Z17</f>
        <v>0</v>
      </c>
      <c r="AD27" s="939"/>
      <c r="AE27" s="1831"/>
      <c r="AF27" s="1832">
        <f>③【2ヵ月前】食事注文票!AB17</f>
        <v>0</v>
      </c>
      <c r="AG27" s="1832"/>
      <c r="AH27" s="1832"/>
      <c r="AI27" s="1832">
        <f>③【2ヵ月前】食事注文票!AD17</f>
        <v>0</v>
      </c>
      <c r="AJ27" s="1832"/>
      <c r="AK27" s="1832"/>
      <c r="AL27" s="1833">
        <f>③【2ヵ月前】食事注文票!AG17</f>
        <v>0</v>
      </c>
      <c r="AM27" s="939"/>
      <c r="AN27" s="940"/>
      <c r="AO27" s="1875"/>
      <c r="AP27" s="1875"/>
      <c r="AQ27" s="1853" t="s">
        <v>714</v>
      </c>
      <c r="AR27" s="1849"/>
      <c r="AS27" s="1848"/>
      <c r="AT27" s="1850"/>
      <c r="AU27" s="1848"/>
      <c r="AV27" s="1849"/>
      <c r="AW27" s="1849"/>
      <c r="AX27" s="1849"/>
      <c r="AY27" s="1849"/>
      <c r="AZ27" s="1849"/>
      <c r="BA27" s="1849"/>
      <c r="BB27" s="1850"/>
      <c r="BC27" s="1481"/>
      <c r="BD27" s="1259"/>
      <c r="BE27" s="1259"/>
      <c r="BF27" s="1259"/>
      <c r="BG27" s="1259"/>
      <c r="BH27" s="1260"/>
      <c r="BJ27" s="11"/>
      <c r="BK27" s="11"/>
      <c r="BL27" s="11"/>
      <c r="BM27" s="11"/>
      <c r="BN27" s="11"/>
      <c r="BO27" s="11"/>
    </row>
    <row r="28" spans="1:67" ht="18.399999999999999" customHeight="1">
      <c r="A28" s="1822"/>
      <c r="B28" s="1823"/>
      <c r="C28" s="1823"/>
      <c r="D28" s="1824"/>
      <c r="E28" s="1783"/>
      <c r="F28" s="942"/>
      <c r="G28" s="1784"/>
      <c r="H28" s="1787"/>
      <c r="I28" s="1787"/>
      <c r="J28" s="1787"/>
      <c r="K28" s="1787"/>
      <c r="L28" s="1787"/>
      <c r="M28" s="1787"/>
      <c r="N28" s="1789"/>
      <c r="O28" s="942"/>
      <c r="P28" s="1828"/>
      <c r="Q28" s="1783"/>
      <c r="R28" s="942"/>
      <c r="S28" s="1784"/>
      <c r="T28" s="1787"/>
      <c r="U28" s="1787"/>
      <c r="V28" s="1787"/>
      <c r="W28" s="1787"/>
      <c r="X28" s="1787"/>
      <c r="Y28" s="1787"/>
      <c r="Z28" s="1789"/>
      <c r="AA28" s="942"/>
      <c r="AB28" s="1828"/>
      <c r="AC28" s="1783"/>
      <c r="AD28" s="942"/>
      <c r="AE28" s="1784"/>
      <c r="AF28" s="1787"/>
      <c r="AG28" s="1787"/>
      <c r="AH28" s="1787"/>
      <c r="AI28" s="1787"/>
      <c r="AJ28" s="1787"/>
      <c r="AK28" s="1787"/>
      <c r="AL28" s="1789"/>
      <c r="AM28" s="942"/>
      <c r="AN28" s="943"/>
      <c r="AO28" s="1875"/>
      <c r="AP28" s="1875"/>
      <c r="AQ28" s="1791"/>
      <c r="AR28" s="1792"/>
      <c r="AS28" s="1839"/>
      <c r="AT28" s="1840"/>
      <c r="AU28" s="1839"/>
      <c r="AV28" s="1792"/>
      <c r="AW28" s="1792"/>
      <c r="AX28" s="1792"/>
      <c r="AY28" s="1792"/>
      <c r="AZ28" s="1792"/>
      <c r="BA28" s="1792"/>
      <c r="BB28" s="1840"/>
      <c r="BC28" s="1466"/>
      <c r="BD28" s="1851"/>
      <c r="BE28" s="1851"/>
      <c r="BF28" s="1851"/>
      <c r="BG28" s="1851"/>
      <c r="BH28" s="1852"/>
      <c r="BJ28" s="11"/>
      <c r="BK28" s="11"/>
      <c r="BL28" s="11"/>
      <c r="BM28" s="11"/>
      <c r="BN28" s="11"/>
      <c r="BO28" s="11"/>
    </row>
    <row r="29" spans="1:67" ht="18.399999999999999" customHeight="1">
      <c r="A29" s="1822" t="str">
        <f>③【2ヵ月前】食事注文票!A19</f>
        <v xml:space="preserve"> </v>
      </c>
      <c r="B29" s="1823"/>
      <c r="C29" s="1823"/>
      <c r="D29" s="1824"/>
      <c r="E29" s="1783">
        <f>③【2ヵ月前】食事注文票!F19</f>
        <v>0</v>
      </c>
      <c r="F29" s="942"/>
      <c r="G29" s="1784"/>
      <c r="H29" s="1787">
        <f>③【2ヵ月前】食事注文票!H19</f>
        <v>0</v>
      </c>
      <c r="I29" s="1787"/>
      <c r="J29" s="1787"/>
      <c r="K29" s="1787">
        <f>③【2ヵ月前】食事注文票!J19</f>
        <v>0</v>
      </c>
      <c r="L29" s="1787"/>
      <c r="M29" s="1787"/>
      <c r="N29" s="1789">
        <f>③【2ヵ月前】食事注文票!M19</f>
        <v>0</v>
      </c>
      <c r="O29" s="942"/>
      <c r="P29" s="1828"/>
      <c r="Q29" s="1783">
        <f>③【2ヵ月前】食事注文票!P19</f>
        <v>0</v>
      </c>
      <c r="R29" s="942"/>
      <c r="S29" s="1784"/>
      <c r="T29" s="1787">
        <f>③【2ヵ月前】食事注文票!R19</f>
        <v>0</v>
      </c>
      <c r="U29" s="1787"/>
      <c r="V29" s="1787"/>
      <c r="W29" s="1787">
        <f>③【2ヵ月前】食事注文票!T19</f>
        <v>0</v>
      </c>
      <c r="X29" s="1787"/>
      <c r="Y29" s="1787"/>
      <c r="Z29" s="1789">
        <f>③【2ヵ月前】食事注文票!W19</f>
        <v>0</v>
      </c>
      <c r="AA29" s="942"/>
      <c r="AB29" s="1828"/>
      <c r="AC29" s="1783">
        <f>③【2ヵ月前】食事注文票!Z19</f>
        <v>0</v>
      </c>
      <c r="AD29" s="942"/>
      <c r="AE29" s="1784"/>
      <c r="AF29" s="1787">
        <f>③【2ヵ月前】食事注文票!AB19</f>
        <v>0</v>
      </c>
      <c r="AG29" s="1787"/>
      <c r="AH29" s="1787"/>
      <c r="AI29" s="1787">
        <f>③【2ヵ月前】食事注文票!AD19</f>
        <v>0</v>
      </c>
      <c r="AJ29" s="1787"/>
      <c r="AK29" s="1787"/>
      <c r="AL29" s="1789">
        <f>③【2ヵ月前】食事注文票!AG19</f>
        <v>0</v>
      </c>
      <c r="AM29" s="942"/>
      <c r="AN29" s="943"/>
      <c r="AO29" s="1875"/>
      <c r="AP29" s="1875"/>
      <c r="AQ29" s="1834" t="s">
        <v>715</v>
      </c>
      <c r="AR29" s="1835"/>
      <c r="AS29" s="1837"/>
      <c r="AT29" s="1838"/>
      <c r="AU29" s="1837"/>
      <c r="AV29" s="1835"/>
      <c r="AW29" s="1835"/>
      <c r="AX29" s="1835"/>
      <c r="AY29" s="1835"/>
      <c r="AZ29" s="1835"/>
      <c r="BA29" s="1835"/>
      <c r="BB29" s="1838"/>
      <c r="BC29" s="941"/>
      <c r="BD29" s="942"/>
      <c r="BE29" s="942"/>
      <c r="BF29" s="942"/>
      <c r="BG29" s="942"/>
      <c r="BH29" s="943"/>
      <c r="BJ29" s="11"/>
      <c r="BK29" s="11"/>
      <c r="BL29" s="11"/>
      <c r="BM29" s="11"/>
      <c r="BN29" s="11"/>
      <c r="BO29" s="11"/>
    </row>
    <row r="30" spans="1:67" ht="18.399999999999999" customHeight="1">
      <c r="A30" s="1822"/>
      <c r="B30" s="1823"/>
      <c r="C30" s="1823"/>
      <c r="D30" s="1824"/>
      <c r="E30" s="1783"/>
      <c r="F30" s="942"/>
      <c r="G30" s="1784"/>
      <c r="H30" s="1787"/>
      <c r="I30" s="1787"/>
      <c r="J30" s="1787"/>
      <c r="K30" s="1787"/>
      <c r="L30" s="1787"/>
      <c r="M30" s="1787"/>
      <c r="N30" s="1789"/>
      <c r="O30" s="942"/>
      <c r="P30" s="1828"/>
      <c r="Q30" s="1783"/>
      <c r="R30" s="942"/>
      <c r="S30" s="1784"/>
      <c r="T30" s="1787"/>
      <c r="U30" s="1787"/>
      <c r="V30" s="1787"/>
      <c r="W30" s="1787"/>
      <c r="X30" s="1787"/>
      <c r="Y30" s="1787"/>
      <c r="Z30" s="1789"/>
      <c r="AA30" s="942"/>
      <c r="AB30" s="1828"/>
      <c r="AC30" s="1783"/>
      <c r="AD30" s="942"/>
      <c r="AE30" s="1784"/>
      <c r="AF30" s="1787"/>
      <c r="AG30" s="1787"/>
      <c r="AH30" s="1787"/>
      <c r="AI30" s="1787"/>
      <c r="AJ30" s="1787"/>
      <c r="AK30" s="1787"/>
      <c r="AL30" s="1789"/>
      <c r="AM30" s="942"/>
      <c r="AN30" s="943"/>
      <c r="AO30" s="1875"/>
      <c r="AP30" s="1875"/>
      <c r="AQ30" s="1834"/>
      <c r="AR30" s="1835"/>
      <c r="AS30" s="1837"/>
      <c r="AT30" s="1838"/>
      <c r="AU30" s="1837"/>
      <c r="AV30" s="1835"/>
      <c r="AW30" s="1835"/>
      <c r="AX30" s="1835"/>
      <c r="AY30" s="1835"/>
      <c r="AZ30" s="1835"/>
      <c r="BA30" s="1835"/>
      <c r="BB30" s="1838"/>
      <c r="BC30" s="941"/>
      <c r="BD30" s="942"/>
      <c r="BE30" s="942"/>
      <c r="BF30" s="942"/>
      <c r="BG30" s="942"/>
      <c r="BH30" s="943"/>
      <c r="BJ30" s="11"/>
      <c r="BK30" s="11"/>
      <c r="BL30" s="11"/>
      <c r="BM30" s="11"/>
      <c r="BN30" s="11"/>
      <c r="BO30" s="11"/>
    </row>
    <row r="31" spans="1:67" ht="18.399999999999999" customHeight="1">
      <c r="A31" s="1822" t="str">
        <f>③【2ヵ月前】食事注文票!A21</f>
        <v xml:space="preserve"> </v>
      </c>
      <c r="B31" s="1823"/>
      <c r="C31" s="1823"/>
      <c r="D31" s="1824"/>
      <c r="E31" s="1830">
        <f>③【2ヵ月前】食事注文票!F21</f>
        <v>0</v>
      </c>
      <c r="F31" s="939"/>
      <c r="G31" s="1831"/>
      <c r="H31" s="1832">
        <f>③【2ヵ月前】食事注文票!H21</f>
        <v>0</v>
      </c>
      <c r="I31" s="1832"/>
      <c r="J31" s="1832"/>
      <c r="K31" s="1832">
        <f>③【2ヵ月前】食事注文票!J21</f>
        <v>0</v>
      </c>
      <c r="L31" s="1832"/>
      <c r="M31" s="1832"/>
      <c r="N31" s="1833">
        <f>③【2ヵ月前】食事注文票!M21</f>
        <v>0</v>
      </c>
      <c r="O31" s="939"/>
      <c r="P31" s="1836"/>
      <c r="Q31" s="1830">
        <f>③【2ヵ月前】食事注文票!P21</f>
        <v>0</v>
      </c>
      <c r="R31" s="939"/>
      <c r="S31" s="1831"/>
      <c r="T31" s="1832">
        <f>③【2ヵ月前】食事注文票!R21</f>
        <v>0</v>
      </c>
      <c r="U31" s="1832"/>
      <c r="V31" s="1832"/>
      <c r="W31" s="1832">
        <f>③【2ヵ月前】食事注文票!T21</f>
        <v>0</v>
      </c>
      <c r="X31" s="1832"/>
      <c r="Y31" s="1832"/>
      <c r="Z31" s="1833">
        <f>③【2ヵ月前】食事注文票!W21</f>
        <v>0</v>
      </c>
      <c r="AA31" s="939"/>
      <c r="AB31" s="1836"/>
      <c r="AC31" s="1830">
        <f>③【2ヵ月前】食事注文票!Z21</f>
        <v>0</v>
      </c>
      <c r="AD31" s="939"/>
      <c r="AE31" s="1831"/>
      <c r="AF31" s="1832">
        <f>③【2ヵ月前】食事注文票!AB21</f>
        <v>0</v>
      </c>
      <c r="AG31" s="1832"/>
      <c r="AH31" s="1832"/>
      <c r="AI31" s="1832">
        <f>③【2ヵ月前】食事注文票!AD21</f>
        <v>0</v>
      </c>
      <c r="AJ31" s="1832"/>
      <c r="AK31" s="1832"/>
      <c r="AL31" s="1833">
        <f>③【2ヵ月前】食事注文票!AG21</f>
        <v>0</v>
      </c>
      <c r="AM31" s="939"/>
      <c r="AN31" s="940"/>
      <c r="AO31" s="1875"/>
      <c r="AP31" s="1875"/>
      <c r="AQ31" s="1834" t="s">
        <v>716</v>
      </c>
      <c r="AR31" s="1835"/>
      <c r="AS31" s="1837"/>
      <c r="AT31" s="1838"/>
      <c r="AU31" s="1837"/>
      <c r="AV31" s="1835"/>
      <c r="AW31" s="1835"/>
      <c r="AX31" s="1835"/>
      <c r="AY31" s="1835"/>
      <c r="AZ31" s="1835"/>
      <c r="BA31" s="1835"/>
      <c r="BB31" s="1838"/>
      <c r="BC31" s="941"/>
      <c r="BD31" s="942"/>
      <c r="BE31" s="942"/>
      <c r="BF31" s="942"/>
      <c r="BG31" s="942"/>
      <c r="BH31" s="943"/>
      <c r="BJ31" s="11"/>
      <c r="BK31" s="11"/>
      <c r="BL31" s="11"/>
      <c r="BM31" s="11"/>
      <c r="BN31" s="11"/>
      <c r="BO31" s="11"/>
    </row>
    <row r="32" spans="1:67" ht="18.399999999999999" customHeight="1">
      <c r="A32" s="1822"/>
      <c r="B32" s="1823"/>
      <c r="C32" s="1823"/>
      <c r="D32" s="1824"/>
      <c r="E32" s="1783"/>
      <c r="F32" s="942"/>
      <c r="G32" s="1784"/>
      <c r="H32" s="1787"/>
      <c r="I32" s="1787"/>
      <c r="J32" s="1787"/>
      <c r="K32" s="1787"/>
      <c r="L32" s="1787"/>
      <c r="M32" s="1787"/>
      <c r="N32" s="1789"/>
      <c r="O32" s="942"/>
      <c r="P32" s="1828"/>
      <c r="Q32" s="1783"/>
      <c r="R32" s="942"/>
      <c r="S32" s="1784"/>
      <c r="T32" s="1787"/>
      <c r="U32" s="1787"/>
      <c r="V32" s="1787"/>
      <c r="W32" s="1787"/>
      <c r="X32" s="1787"/>
      <c r="Y32" s="1787"/>
      <c r="Z32" s="1789"/>
      <c r="AA32" s="942"/>
      <c r="AB32" s="1828"/>
      <c r="AC32" s="1783"/>
      <c r="AD32" s="942"/>
      <c r="AE32" s="1784"/>
      <c r="AF32" s="1787"/>
      <c r="AG32" s="1787"/>
      <c r="AH32" s="1787"/>
      <c r="AI32" s="1787"/>
      <c r="AJ32" s="1787"/>
      <c r="AK32" s="1787"/>
      <c r="AL32" s="1789"/>
      <c r="AM32" s="942"/>
      <c r="AN32" s="943"/>
      <c r="AO32" s="1875"/>
      <c r="AP32" s="1875"/>
      <c r="AQ32" s="1834"/>
      <c r="AR32" s="1835"/>
      <c r="AS32" s="1837"/>
      <c r="AT32" s="1838"/>
      <c r="AU32" s="1837"/>
      <c r="AV32" s="1835"/>
      <c r="AW32" s="1835"/>
      <c r="AX32" s="1835"/>
      <c r="AY32" s="1835"/>
      <c r="AZ32" s="1835"/>
      <c r="BA32" s="1835"/>
      <c r="BB32" s="1838"/>
      <c r="BC32" s="941"/>
      <c r="BD32" s="942"/>
      <c r="BE32" s="942"/>
      <c r="BF32" s="942"/>
      <c r="BG32" s="942"/>
      <c r="BH32" s="943"/>
      <c r="BJ32" s="11"/>
      <c r="BK32" s="11"/>
      <c r="BL32" s="11"/>
      <c r="BM32" s="11"/>
      <c r="BN32" s="11"/>
      <c r="BO32" s="11"/>
    </row>
    <row r="33" spans="1:67" ht="18.399999999999999" customHeight="1">
      <c r="A33" s="1822" t="str">
        <f>③【2ヵ月前】食事注文票!A23</f>
        <v xml:space="preserve"> </v>
      </c>
      <c r="B33" s="1823"/>
      <c r="C33" s="1823"/>
      <c r="D33" s="1824"/>
      <c r="E33" s="1783">
        <f>③【2ヵ月前】食事注文票!F23</f>
        <v>0</v>
      </c>
      <c r="F33" s="942"/>
      <c r="G33" s="1784"/>
      <c r="H33" s="1787">
        <f>③【2ヵ月前】食事注文票!H23</f>
        <v>0</v>
      </c>
      <c r="I33" s="1787"/>
      <c r="J33" s="1787"/>
      <c r="K33" s="1787">
        <f>③【2ヵ月前】食事注文票!J23</f>
        <v>0</v>
      </c>
      <c r="L33" s="1787"/>
      <c r="M33" s="1787"/>
      <c r="N33" s="1789">
        <f>③【2ヵ月前】食事注文票!M23</f>
        <v>0</v>
      </c>
      <c r="O33" s="942"/>
      <c r="P33" s="1828"/>
      <c r="Q33" s="1783">
        <f>③【2ヵ月前】食事注文票!P23</f>
        <v>0</v>
      </c>
      <c r="R33" s="942"/>
      <c r="S33" s="1784"/>
      <c r="T33" s="1787">
        <f>③【2ヵ月前】食事注文票!R23</f>
        <v>0</v>
      </c>
      <c r="U33" s="1787"/>
      <c r="V33" s="1787"/>
      <c r="W33" s="1787">
        <f>③【2ヵ月前】食事注文票!T23</f>
        <v>0</v>
      </c>
      <c r="X33" s="1787"/>
      <c r="Y33" s="1787"/>
      <c r="Z33" s="1789">
        <f>③【2ヵ月前】食事注文票!W23</f>
        <v>0</v>
      </c>
      <c r="AA33" s="942"/>
      <c r="AB33" s="1828"/>
      <c r="AC33" s="1783">
        <f>③【2ヵ月前】食事注文票!Z23</f>
        <v>0</v>
      </c>
      <c r="AD33" s="942"/>
      <c r="AE33" s="1784"/>
      <c r="AF33" s="1787">
        <f>③【2ヵ月前】食事注文票!AB23</f>
        <v>0</v>
      </c>
      <c r="AG33" s="1787"/>
      <c r="AH33" s="1787"/>
      <c r="AI33" s="1787">
        <f>③【2ヵ月前】食事注文票!AD23</f>
        <v>0</v>
      </c>
      <c r="AJ33" s="1787"/>
      <c r="AK33" s="1787"/>
      <c r="AL33" s="1789">
        <f>③【2ヵ月前】食事注文票!AG23</f>
        <v>0</v>
      </c>
      <c r="AM33" s="942"/>
      <c r="AN33" s="943"/>
      <c r="AO33" s="1875"/>
      <c r="AP33" s="1875"/>
      <c r="AQ33" s="1791" t="s">
        <v>717</v>
      </c>
      <c r="AR33" s="1792"/>
      <c r="AS33" s="1839"/>
      <c r="AT33" s="1840"/>
      <c r="AU33" s="1839"/>
      <c r="AV33" s="1792"/>
      <c r="AW33" s="1792"/>
      <c r="AX33" s="1792"/>
      <c r="AY33" s="1792"/>
      <c r="AZ33" s="1792"/>
      <c r="BA33" s="1792"/>
      <c r="BB33" s="1840"/>
      <c r="BC33" s="1468"/>
      <c r="BD33" s="1766"/>
      <c r="BE33" s="1766"/>
      <c r="BF33" s="1766"/>
      <c r="BG33" s="1766"/>
      <c r="BH33" s="1767"/>
      <c r="BJ33" s="11"/>
      <c r="BK33" s="11"/>
      <c r="BL33" s="11"/>
      <c r="BM33" s="11"/>
      <c r="BN33" s="11"/>
      <c r="BO33" s="11"/>
    </row>
    <row r="34" spans="1:67" ht="18.399999999999999" customHeight="1" thickBot="1">
      <c r="A34" s="1825"/>
      <c r="B34" s="1826"/>
      <c r="C34" s="1826"/>
      <c r="D34" s="1827"/>
      <c r="E34" s="1785"/>
      <c r="F34" s="992"/>
      <c r="G34" s="1786"/>
      <c r="H34" s="1788"/>
      <c r="I34" s="1788"/>
      <c r="J34" s="1788"/>
      <c r="K34" s="1788"/>
      <c r="L34" s="1788"/>
      <c r="M34" s="1788"/>
      <c r="N34" s="1790"/>
      <c r="O34" s="992"/>
      <c r="P34" s="1829"/>
      <c r="Q34" s="1785"/>
      <c r="R34" s="992"/>
      <c r="S34" s="1786"/>
      <c r="T34" s="1788"/>
      <c r="U34" s="1788"/>
      <c r="V34" s="1788"/>
      <c r="W34" s="1788"/>
      <c r="X34" s="1788"/>
      <c r="Y34" s="1788"/>
      <c r="Z34" s="1790"/>
      <c r="AA34" s="992"/>
      <c r="AB34" s="1829"/>
      <c r="AC34" s="1785"/>
      <c r="AD34" s="992"/>
      <c r="AE34" s="1786"/>
      <c r="AF34" s="1788"/>
      <c r="AG34" s="1788"/>
      <c r="AH34" s="1788"/>
      <c r="AI34" s="1788"/>
      <c r="AJ34" s="1788"/>
      <c r="AK34" s="1788"/>
      <c r="AL34" s="1790"/>
      <c r="AM34" s="992"/>
      <c r="AN34" s="993"/>
      <c r="AO34" s="1875"/>
      <c r="AP34" s="1875"/>
      <c r="AQ34" s="1793"/>
      <c r="AR34" s="1794"/>
      <c r="AS34" s="1841"/>
      <c r="AT34" s="1842"/>
      <c r="AU34" s="1841"/>
      <c r="AV34" s="1794"/>
      <c r="AW34" s="1794"/>
      <c r="AX34" s="1794"/>
      <c r="AY34" s="1794"/>
      <c r="AZ34" s="1794"/>
      <c r="BA34" s="1794"/>
      <c r="BB34" s="1842"/>
      <c r="BC34" s="1768"/>
      <c r="BD34" s="1769"/>
      <c r="BE34" s="1769"/>
      <c r="BF34" s="1769"/>
      <c r="BG34" s="1769"/>
      <c r="BH34" s="1770"/>
      <c r="BJ34" s="11"/>
      <c r="BK34" s="11"/>
      <c r="BL34" s="11"/>
      <c r="BM34" s="11"/>
      <c r="BN34" s="11"/>
      <c r="BO34" s="11"/>
    </row>
    <row r="35" spans="1:67" ht="13.9" customHeight="1">
      <c r="A35" s="1806" t="s">
        <v>713</v>
      </c>
      <c r="B35" s="1806"/>
      <c r="C35" s="1806"/>
      <c r="D35" s="1806"/>
      <c r="E35" s="1806"/>
      <c r="F35" s="1806"/>
      <c r="G35" s="1806"/>
      <c r="H35" s="1806"/>
      <c r="I35" s="1806"/>
      <c r="J35" s="1806"/>
      <c r="K35" s="1806"/>
      <c r="L35" s="1806"/>
      <c r="M35" s="1806"/>
      <c r="N35" s="1806"/>
      <c r="O35" s="1806"/>
      <c r="P35" s="1806"/>
      <c r="Q35" s="1806"/>
      <c r="R35" s="1806"/>
      <c r="S35" s="1806"/>
      <c r="T35" s="1806"/>
      <c r="U35" s="1806"/>
      <c r="V35" s="1806"/>
      <c r="W35" s="1806"/>
      <c r="X35" s="1806"/>
      <c r="Y35" s="1806"/>
      <c r="Z35" s="1806"/>
      <c r="AA35" s="1806"/>
      <c r="AB35" s="1806"/>
      <c r="AC35" s="1806"/>
      <c r="AD35" s="1806"/>
      <c r="AE35" s="1806"/>
      <c r="AF35" s="1806"/>
      <c r="AG35" s="1806"/>
      <c r="AH35" s="1806"/>
      <c r="AI35" s="1806"/>
      <c r="AJ35" s="1806"/>
      <c r="AK35" s="1806"/>
      <c r="AL35" s="1806"/>
      <c r="AM35" s="1806"/>
      <c r="AN35" s="1806"/>
      <c r="AO35" s="1806"/>
      <c r="AP35" s="1806"/>
      <c r="AQ35" s="1806"/>
      <c r="AR35" s="1806"/>
      <c r="AS35" s="1806"/>
      <c r="AT35" s="1806"/>
      <c r="AU35" s="1806"/>
      <c r="AV35" s="1806"/>
      <c r="AW35" s="1806"/>
      <c r="AX35" s="1806"/>
      <c r="AY35" s="1806"/>
      <c r="AZ35" s="1806"/>
      <c r="BA35" s="1806"/>
      <c r="BB35" s="1806"/>
      <c r="BC35" s="1806"/>
      <c r="BD35" s="1806"/>
      <c r="BE35" s="1806"/>
      <c r="BF35" s="1806"/>
      <c r="BG35" s="1806"/>
      <c r="BH35" s="1806"/>
      <c r="BJ35" s="11"/>
      <c r="BK35" s="11"/>
      <c r="BL35" s="11"/>
      <c r="BM35" s="11"/>
      <c r="BN35" s="11"/>
      <c r="BO35" s="11"/>
    </row>
    <row r="36" spans="1:67" ht="14.25" thickBot="1">
      <c r="AR36" s="68"/>
      <c r="BJ36" s="11"/>
      <c r="BK36" s="11"/>
      <c r="BL36" s="11"/>
      <c r="BM36" s="11"/>
      <c r="BN36" s="11"/>
      <c r="BO36" s="11"/>
    </row>
    <row r="37" spans="1:67" ht="19.149999999999999" customHeight="1">
      <c r="A37" s="1771" t="s">
        <v>705</v>
      </c>
      <c r="B37" s="1772"/>
      <c r="C37" s="1772"/>
      <c r="D37" s="1772"/>
      <c r="E37" s="1772"/>
      <c r="F37" s="1772"/>
      <c r="G37" s="1772"/>
      <c r="H37" s="1772"/>
      <c r="I37" s="1772"/>
      <c r="J37" s="1772"/>
      <c r="K37" s="1772"/>
      <c r="L37" s="1772"/>
      <c r="M37" s="1772"/>
      <c r="N37" s="1772"/>
      <c r="O37" s="1772"/>
      <c r="P37" s="1772"/>
      <c r="Q37" s="1772"/>
      <c r="R37" s="1773"/>
      <c r="V37" s="1771" t="s">
        <v>706</v>
      </c>
      <c r="W37" s="1772"/>
      <c r="X37" s="1772"/>
      <c r="Y37" s="1772"/>
      <c r="Z37" s="1772"/>
      <c r="AA37" s="1772"/>
      <c r="AB37" s="1772"/>
      <c r="AC37" s="1772"/>
      <c r="AD37" s="1772"/>
      <c r="AE37" s="1772"/>
      <c r="AF37" s="1772"/>
      <c r="AG37" s="1772"/>
      <c r="AH37" s="1772"/>
      <c r="AI37" s="1772"/>
      <c r="AJ37" s="1772"/>
      <c r="AK37" s="1772"/>
      <c r="AL37" s="1772"/>
      <c r="AM37" s="1773"/>
      <c r="AQ37" s="1771" t="s">
        <v>707</v>
      </c>
      <c r="AR37" s="1772"/>
      <c r="AS37" s="1772"/>
      <c r="AT37" s="1772"/>
      <c r="AU37" s="1772"/>
      <c r="AV37" s="1772"/>
      <c r="AW37" s="1772"/>
      <c r="AX37" s="1772"/>
      <c r="AY37" s="1772"/>
      <c r="AZ37" s="1772"/>
      <c r="BA37" s="1772"/>
      <c r="BB37" s="1772"/>
      <c r="BC37" s="1772"/>
      <c r="BD37" s="1772"/>
      <c r="BE37" s="1772"/>
      <c r="BF37" s="1772"/>
      <c r="BG37" s="1772"/>
      <c r="BH37" s="1773"/>
      <c r="BJ37" s="11"/>
      <c r="BK37" s="11"/>
      <c r="BL37" s="11"/>
      <c r="BM37" s="11"/>
      <c r="BN37" s="11"/>
      <c r="BO37" s="11"/>
    </row>
    <row r="38" spans="1:67" ht="19.149999999999999" customHeight="1">
      <c r="A38" s="1774"/>
      <c r="B38" s="1775"/>
      <c r="C38" s="1775"/>
      <c r="D38" s="1775"/>
      <c r="E38" s="1775"/>
      <c r="F38" s="1775"/>
      <c r="G38" s="1775"/>
      <c r="H38" s="1775"/>
      <c r="I38" s="1775"/>
      <c r="J38" s="1775"/>
      <c r="K38" s="1775"/>
      <c r="L38" s="1775"/>
      <c r="M38" s="1775"/>
      <c r="N38" s="1775"/>
      <c r="O38" s="1775"/>
      <c r="P38" s="1775"/>
      <c r="Q38" s="1775"/>
      <c r="R38" s="1776"/>
      <c r="V38" s="1774"/>
      <c r="W38" s="1775"/>
      <c r="X38" s="1775"/>
      <c r="Y38" s="1775"/>
      <c r="Z38" s="1775"/>
      <c r="AA38" s="1775"/>
      <c r="AB38" s="1775"/>
      <c r="AC38" s="1775"/>
      <c r="AD38" s="1775"/>
      <c r="AE38" s="1775"/>
      <c r="AF38" s="1775"/>
      <c r="AG38" s="1775"/>
      <c r="AH38" s="1775"/>
      <c r="AI38" s="1775"/>
      <c r="AJ38" s="1775"/>
      <c r="AK38" s="1775"/>
      <c r="AL38" s="1775"/>
      <c r="AM38" s="1776"/>
      <c r="AQ38" s="1774"/>
      <c r="AR38" s="1775"/>
      <c r="AS38" s="1775"/>
      <c r="AT38" s="1775"/>
      <c r="AU38" s="1775"/>
      <c r="AV38" s="1775"/>
      <c r="AW38" s="1775"/>
      <c r="AX38" s="1775"/>
      <c r="AY38" s="1775"/>
      <c r="AZ38" s="1775"/>
      <c r="BA38" s="1775"/>
      <c r="BB38" s="1775"/>
      <c r="BC38" s="1775"/>
      <c r="BD38" s="1775"/>
      <c r="BE38" s="1775"/>
      <c r="BF38" s="1775"/>
      <c r="BG38" s="1775"/>
      <c r="BH38" s="1776"/>
      <c r="BJ38" s="11"/>
      <c r="BK38" s="11"/>
      <c r="BL38" s="11"/>
      <c r="BM38" s="11"/>
      <c r="BN38" s="11"/>
      <c r="BO38" s="11"/>
    </row>
    <row r="39" spans="1:67" ht="19.149999999999999" customHeight="1">
      <c r="A39" s="1777"/>
      <c r="B39" s="1778"/>
      <c r="C39" s="1778"/>
      <c r="D39" s="1778"/>
      <c r="E39" s="1778"/>
      <c r="F39" s="1778"/>
      <c r="G39" s="1778"/>
      <c r="H39" s="1778"/>
      <c r="I39" s="1778"/>
      <c r="J39" s="1778"/>
      <c r="K39" s="1778"/>
      <c r="L39" s="1778"/>
      <c r="M39" s="1778"/>
      <c r="N39" s="1778"/>
      <c r="O39" s="1778"/>
      <c r="P39" s="1778"/>
      <c r="Q39" s="1778"/>
      <c r="R39" s="1779"/>
      <c r="V39" s="1777"/>
      <c r="W39" s="1778"/>
      <c r="X39" s="1778"/>
      <c r="Y39" s="1778"/>
      <c r="Z39" s="1778"/>
      <c r="AA39" s="1778"/>
      <c r="AB39" s="1778"/>
      <c r="AC39" s="1778"/>
      <c r="AD39" s="1778"/>
      <c r="AE39" s="1778"/>
      <c r="AF39" s="1778"/>
      <c r="AG39" s="1778"/>
      <c r="AH39" s="1778"/>
      <c r="AI39" s="1778"/>
      <c r="AJ39" s="1778"/>
      <c r="AK39" s="1778"/>
      <c r="AL39" s="1778"/>
      <c r="AM39" s="1779"/>
      <c r="AQ39" s="1777"/>
      <c r="AR39" s="1778"/>
      <c r="AS39" s="1778"/>
      <c r="AT39" s="1778"/>
      <c r="AU39" s="1778"/>
      <c r="AV39" s="1778"/>
      <c r="AW39" s="1778"/>
      <c r="AX39" s="1778"/>
      <c r="AY39" s="1778"/>
      <c r="AZ39" s="1778"/>
      <c r="BA39" s="1778"/>
      <c r="BB39" s="1778"/>
      <c r="BC39" s="1778"/>
      <c r="BD39" s="1778"/>
      <c r="BE39" s="1778"/>
      <c r="BF39" s="1778"/>
      <c r="BG39" s="1778"/>
      <c r="BH39" s="1779"/>
      <c r="BJ39" s="11"/>
      <c r="BK39" s="11"/>
      <c r="BL39" s="11"/>
      <c r="BM39" s="11"/>
      <c r="BN39" s="11"/>
      <c r="BO39" s="11"/>
    </row>
    <row r="40" spans="1:67" ht="19.149999999999999" customHeight="1">
      <c r="A40" s="1807" t="s">
        <v>805</v>
      </c>
      <c r="B40" s="1808"/>
      <c r="C40" s="1808"/>
      <c r="D40" s="1808"/>
      <c r="E40" s="1808"/>
      <c r="F40" s="1808"/>
      <c r="G40" s="1809"/>
      <c r="H40" s="1816" t="s">
        <v>694</v>
      </c>
      <c r="I40" s="1817"/>
      <c r="J40" s="1817"/>
      <c r="K40" s="1817"/>
      <c r="L40" s="1817"/>
      <c r="M40" s="1817"/>
      <c r="N40" s="1817"/>
      <c r="O40" s="1817"/>
      <c r="P40" s="1817"/>
      <c r="Q40" s="1817"/>
      <c r="R40" s="1818"/>
      <c r="V40" s="1807" t="s">
        <v>805</v>
      </c>
      <c r="W40" s="1808"/>
      <c r="X40" s="1808"/>
      <c r="Y40" s="1808"/>
      <c r="Z40" s="1808"/>
      <c r="AA40" s="1808"/>
      <c r="AB40" s="1809"/>
      <c r="AC40" s="1816" t="s">
        <v>694</v>
      </c>
      <c r="AD40" s="1817"/>
      <c r="AE40" s="1817"/>
      <c r="AF40" s="1817"/>
      <c r="AG40" s="1817"/>
      <c r="AH40" s="1817"/>
      <c r="AI40" s="1817"/>
      <c r="AJ40" s="1817"/>
      <c r="AK40" s="1817"/>
      <c r="AL40" s="1817"/>
      <c r="AM40" s="1818"/>
      <c r="AQ40" s="1807" t="s">
        <v>805</v>
      </c>
      <c r="AR40" s="1808"/>
      <c r="AS40" s="1808"/>
      <c r="AT40" s="1808"/>
      <c r="AU40" s="1808"/>
      <c r="AV40" s="1808"/>
      <c r="AW40" s="1809"/>
      <c r="AX40" s="1816" t="s">
        <v>694</v>
      </c>
      <c r="AY40" s="1817"/>
      <c r="AZ40" s="1817"/>
      <c r="BA40" s="1817"/>
      <c r="BB40" s="1817"/>
      <c r="BC40" s="1817"/>
      <c r="BD40" s="1817"/>
      <c r="BE40" s="1817"/>
      <c r="BF40" s="1817"/>
      <c r="BG40" s="1817"/>
      <c r="BH40" s="1818"/>
    </row>
    <row r="41" spans="1:67" ht="19.149999999999999" customHeight="1">
      <c r="A41" s="1819" t="s">
        <v>806</v>
      </c>
      <c r="B41" s="1820"/>
      <c r="C41" s="1820"/>
      <c r="D41" s="1820"/>
      <c r="E41" s="1820"/>
      <c r="F41" s="1820"/>
      <c r="G41" s="1820"/>
      <c r="H41" s="1820"/>
      <c r="I41" s="1820"/>
      <c r="J41" s="1820"/>
      <c r="K41" s="1820"/>
      <c r="L41" s="1820"/>
      <c r="M41" s="1820"/>
      <c r="N41" s="1820"/>
      <c r="O41" s="1820"/>
      <c r="P41" s="1820"/>
      <c r="Q41" s="1820"/>
      <c r="R41" s="1821"/>
      <c r="V41" s="1819" t="s">
        <v>806</v>
      </c>
      <c r="W41" s="1820"/>
      <c r="X41" s="1820"/>
      <c r="Y41" s="1820"/>
      <c r="Z41" s="1820"/>
      <c r="AA41" s="1820"/>
      <c r="AB41" s="1820"/>
      <c r="AC41" s="1820"/>
      <c r="AD41" s="1820"/>
      <c r="AE41" s="1820"/>
      <c r="AF41" s="1820"/>
      <c r="AG41" s="1820"/>
      <c r="AH41" s="1820"/>
      <c r="AI41" s="1820"/>
      <c r="AJ41" s="1820"/>
      <c r="AK41" s="1820"/>
      <c r="AL41" s="1820"/>
      <c r="AM41" s="1821"/>
      <c r="AQ41" s="1819" t="s">
        <v>806</v>
      </c>
      <c r="AR41" s="1820"/>
      <c r="AS41" s="1820"/>
      <c r="AT41" s="1820"/>
      <c r="AU41" s="1820"/>
      <c r="AV41" s="1820"/>
      <c r="AW41" s="1820"/>
      <c r="AX41" s="1820"/>
      <c r="AY41" s="1820"/>
      <c r="AZ41" s="1820"/>
      <c r="BA41" s="1820"/>
      <c r="BB41" s="1820"/>
      <c r="BC41" s="1820"/>
      <c r="BD41" s="1820"/>
      <c r="BE41" s="1820"/>
      <c r="BF41" s="1820"/>
      <c r="BG41" s="1820"/>
      <c r="BH41" s="1821"/>
    </row>
    <row r="42" spans="1:67" ht="19.149999999999999" customHeight="1">
      <c r="A42" s="1800">
        <v>1</v>
      </c>
      <c r="B42" s="1801"/>
      <c r="C42" s="1914" t="s">
        <v>194</v>
      </c>
      <c r="D42" s="1914"/>
      <c r="E42" s="1914"/>
      <c r="F42" s="318" t="s">
        <v>12</v>
      </c>
      <c r="G42" s="534"/>
      <c r="H42" s="534"/>
      <c r="I42" s="1915" t="s">
        <v>691</v>
      </c>
      <c r="J42" s="1915"/>
      <c r="K42" s="1915"/>
      <c r="L42" s="6"/>
      <c r="M42" s="6"/>
      <c r="N42" s="6"/>
      <c r="O42" s="6"/>
      <c r="P42" s="6"/>
      <c r="Q42" s="6"/>
      <c r="R42" s="418"/>
      <c r="V42" s="1800">
        <v>1</v>
      </c>
      <c r="W42" s="1801"/>
      <c r="X42" s="1914" t="s">
        <v>194</v>
      </c>
      <c r="Y42" s="1914"/>
      <c r="Z42" s="1914"/>
      <c r="AA42" s="318" t="s">
        <v>12</v>
      </c>
      <c r="AB42" s="534"/>
      <c r="AC42" s="534"/>
      <c r="AD42" s="1915" t="s">
        <v>691</v>
      </c>
      <c r="AE42" s="1915"/>
      <c r="AF42" s="1915"/>
      <c r="AG42" s="6"/>
      <c r="AH42" s="6"/>
      <c r="AI42" s="6"/>
      <c r="AJ42" s="6"/>
      <c r="AK42" s="6"/>
      <c r="AL42" s="6"/>
      <c r="AM42" s="418"/>
      <c r="AQ42" s="1800">
        <v>1</v>
      </c>
      <c r="AR42" s="1801"/>
      <c r="AS42" s="1914" t="s">
        <v>194</v>
      </c>
      <c r="AT42" s="1914"/>
      <c r="AU42" s="1914"/>
      <c r="AV42" s="318" t="s">
        <v>12</v>
      </c>
      <c r="AW42" s="534"/>
      <c r="AX42" s="534"/>
      <c r="AY42" s="1915" t="s">
        <v>691</v>
      </c>
      <c r="AZ42" s="1915"/>
      <c r="BA42" s="1915"/>
      <c r="BB42" s="6"/>
      <c r="BC42" s="6"/>
      <c r="BD42" s="6"/>
      <c r="BE42" s="6"/>
      <c r="BF42" s="6"/>
      <c r="BG42" s="6"/>
      <c r="BH42" s="418"/>
    </row>
    <row r="43" spans="1:67" ht="19.149999999999999" customHeight="1">
      <c r="A43" s="1800">
        <v>2</v>
      </c>
      <c r="B43" s="1801"/>
      <c r="C43" s="1914" t="s">
        <v>193</v>
      </c>
      <c r="D43" s="1914"/>
      <c r="E43" s="1914"/>
      <c r="F43" s="1914"/>
      <c r="G43" s="1914"/>
      <c r="H43" s="1914"/>
      <c r="I43" s="1914"/>
      <c r="J43" s="1914"/>
      <c r="K43" s="1914"/>
      <c r="L43" s="11"/>
      <c r="M43" s="11"/>
      <c r="N43" s="11"/>
      <c r="O43" s="11"/>
      <c r="P43" s="11"/>
      <c r="Q43" s="11"/>
      <c r="R43" s="417"/>
      <c r="V43" s="1800">
        <v>2</v>
      </c>
      <c r="W43" s="1801"/>
      <c r="X43" s="1914" t="s">
        <v>193</v>
      </c>
      <c r="Y43" s="1914"/>
      <c r="Z43" s="1914"/>
      <c r="AA43" s="1914"/>
      <c r="AB43" s="1914"/>
      <c r="AC43" s="1914"/>
      <c r="AD43" s="1914"/>
      <c r="AE43" s="1914"/>
      <c r="AF43" s="1914"/>
      <c r="AG43" s="11"/>
      <c r="AH43" s="11"/>
      <c r="AI43" s="11"/>
      <c r="AJ43" s="11"/>
      <c r="AK43" s="11"/>
      <c r="AL43" s="11"/>
      <c r="AM43" s="417"/>
      <c r="AQ43" s="1800">
        <v>2</v>
      </c>
      <c r="AR43" s="1801"/>
      <c r="AS43" s="1914" t="s">
        <v>193</v>
      </c>
      <c r="AT43" s="1914"/>
      <c r="AU43" s="1914"/>
      <c r="AV43" s="1914"/>
      <c r="AW43" s="1914"/>
      <c r="AX43" s="1914"/>
      <c r="AY43" s="1914"/>
      <c r="AZ43" s="1914"/>
      <c r="BA43" s="1914"/>
      <c r="BB43" s="11"/>
      <c r="BC43" s="11"/>
      <c r="BD43" s="11"/>
      <c r="BE43" s="11"/>
      <c r="BF43" s="11"/>
      <c r="BG43" s="11"/>
      <c r="BH43" s="417"/>
    </row>
    <row r="44" spans="1:67" ht="19.149999999999999" customHeight="1">
      <c r="A44" s="1800">
        <v>3</v>
      </c>
      <c r="B44" s="1801"/>
      <c r="C44" s="1914" t="s">
        <v>844</v>
      </c>
      <c r="D44" s="1914"/>
      <c r="E44" s="1914"/>
      <c r="F44" s="1914"/>
      <c r="G44" s="1914"/>
      <c r="H44" s="1914"/>
      <c r="I44" s="1914"/>
      <c r="J44" s="1914"/>
      <c r="K44" s="1914"/>
      <c r="L44" s="11"/>
      <c r="M44" s="11"/>
      <c r="N44" s="11"/>
      <c r="O44" s="11"/>
      <c r="P44" s="11"/>
      <c r="Q44" s="11"/>
      <c r="R44" s="417"/>
      <c r="V44" s="1800">
        <v>3</v>
      </c>
      <c r="W44" s="1801"/>
      <c r="X44" s="1914" t="s">
        <v>844</v>
      </c>
      <c r="Y44" s="1914"/>
      <c r="Z44" s="1914"/>
      <c r="AA44" s="1914"/>
      <c r="AB44" s="1914"/>
      <c r="AC44" s="1914"/>
      <c r="AD44" s="1914"/>
      <c r="AE44" s="1914"/>
      <c r="AF44" s="1914"/>
      <c r="AG44" s="11"/>
      <c r="AH44" s="11"/>
      <c r="AI44" s="11"/>
      <c r="AJ44" s="11"/>
      <c r="AK44" s="11"/>
      <c r="AL44" s="11"/>
      <c r="AM44" s="417"/>
      <c r="AQ44" s="1800">
        <v>3</v>
      </c>
      <c r="AR44" s="1801"/>
      <c r="AS44" s="1914" t="s">
        <v>844</v>
      </c>
      <c r="AT44" s="1914"/>
      <c r="AU44" s="1914"/>
      <c r="AV44" s="1914"/>
      <c r="AW44" s="1914"/>
      <c r="AX44" s="1914"/>
      <c r="AY44" s="1914"/>
      <c r="AZ44" s="1914"/>
      <c r="BA44" s="1914"/>
      <c r="BB44" s="11"/>
      <c r="BC44" s="11"/>
      <c r="BD44" s="11"/>
      <c r="BE44" s="11"/>
      <c r="BF44" s="11"/>
      <c r="BG44" s="11"/>
      <c r="BH44" s="417"/>
    </row>
    <row r="45" spans="1:67" ht="19.149999999999999" customHeight="1">
      <c r="A45" s="1810"/>
      <c r="B45" s="1811"/>
      <c r="C45" s="1812"/>
      <c r="D45" s="1812"/>
      <c r="E45" s="1812"/>
      <c r="F45" s="1812"/>
      <c r="G45" s="1812"/>
      <c r="H45" s="1812"/>
      <c r="I45" s="1812"/>
      <c r="J45" s="1812"/>
      <c r="K45" s="1812"/>
      <c r="L45" s="416"/>
      <c r="M45" s="416"/>
      <c r="N45" s="416"/>
      <c r="O45" s="416"/>
      <c r="P45" s="416"/>
      <c r="Q45" s="416"/>
      <c r="R45" s="419"/>
      <c r="V45" s="1810"/>
      <c r="W45" s="1811"/>
      <c r="X45" s="1812"/>
      <c r="Y45" s="1812"/>
      <c r="Z45" s="1812"/>
      <c r="AA45" s="1812"/>
      <c r="AB45" s="1812"/>
      <c r="AC45" s="1812"/>
      <c r="AD45" s="1812"/>
      <c r="AE45" s="1812"/>
      <c r="AF45" s="1812"/>
      <c r="AG45" s="416"/>
      <c r="AH45" s="416"/>
      <c r="AI45" s="416"/>
      <c r="AJ45" s="416"/>
      <c r="AK45" s="416"/>
      <c r="AL45" s="416"/>
      <c r="AM45" s="419"/>
      <c r="AQ45" s="1810"/>
      <c r="AR45" s="1811"/>
      <c r="AS45" s="1812"/>
      <c r="AT45" s="1812"/>
      <c r="AU45" s="1812"/>
      <c r="AV45" s="1812"/>
      <c r="AW45" s="1812"/>
      <c r="AX45" s="1812"/>
      <c r="AY45" s="1812"/>
      <c r="AZ45" s="1812"/>
      <c r="BA45" s="1812"/>
      <c r="BB45" s="416"/>
      <c r="BC45" s="416"/>
      <c r="BD45" s="416"/>
      <c r="BE45" s="416"/>
      <c r="BF45" s="416"/>
      <c r="BG45" s="416"/>
      <c r="BH45" s="419"/>
    </row>
    <row r="46" spans="1:67" ht="19.149999999999999" customHeight="1">
      <c r="A46" s="1813" t="s">
        <v>807</v>
      </c>
      <c r="B46" s="1814"/>
      <c r="C46" s="1814"/>
      <c r="D46" s="1814"/>
      <c r="E46" s="1814"/>
      <c r="F46" s="1814"/>
      <c r="G46" s="1814"/>
      <c r="H46" s="1814"/>
      <c r="I46" s="1814"/>
      <c r="J46" s="1814"/>
      <c r="K46" s="1814"/>
      <c r="L46" s="1814"/>
      <c r="M46" s="1814"/>
      <c r="N46" s="1814"/>
      <c r="O46" s="1814"/>
      <c r="P46" s="1814"/>
      <c r="Q46" s="1814"/>
      <c r="R46" s="1815"/>
      <c r="V46" s="1813" t="s">
        <v>807</v>
      </c>
      <c r="W46" s="1814"/>
      <c r="X46" s="1814"/>
      <c r="Y46" s="1814"/>
      <c r="Z46" s="1814"/>
      <c r="AA46" s="1814"/>
      <c r="AB46" s="1814"/>
      <c r="AC46" s="1814"/>
      <c r="AD46" s="1814"/>
      <c r="AE46" s="1814"/>
      <c r="AF46" s="1814"/>
      <c r="AG46" s="1814"/>
      <c r="AH46" s="1814"/>
      <c r="AI46" s="1814"/>
      <c r="AJ46" s="1814"/>
      <c r="AK46" s="1814"/>
      <c r="AL46" s="1814"/>
      <c r="AM46" s="1815"/>
      <c r="AQ46" s="1813" t="s">
        <v>807</v>
      </c>
      <c r="AR46" s="1814"/>
      <c r="AS46" s="1814"/>
      <c r="AT46" s="1814"/>
      <c r="AU46" s="1814"/>
      <c r="AV46" s="1814"/>
      <c r="AW46" s="1814"/>
      <c r="AX46" s="1814"/>
      <c r="AY46" s="1814"/>
      <c r="AZ46" s="1814"/>
      <c r="BA46" s="1814"/>
      <c r="BB46" s="1814"/>
      <c r="BC46" s="1814"/>
      <c r="BD46" s="1814"/>
      <c r="BE46" s="1814"/>
      <c r="BF46" s="1814"/>
      <c r="BG46" s="1814"/>
      <c r="BH46" s="1815"/>
    </row>
    <row r="47" spans="1:67" ht="19.149999999999999" customHeight="1">
      <c r="A47" s="316"/>
      <c r="B47" s="400"/>
      <c r="C47" s="400" t="s">
        <v>823</v>
      </c>
      <c r="D47" s="400"/>
      <c r="E47" s="11"/>
      <c r="F47" s="11"/>
      <c r="G47" s="1846" t="s">
        <v>698</v>
      </c>
      <c r="H47" s="1847"/>
      <c r="I47" s="1847"/>
      <c r="J47" s="1847"/>
      <c r="K47" s="1847"/>
      <c r="L47" s="1847"/>
      <c r="M47" s="11"/>
      <c r="N47" s="1801"/>
      <c r="O47" s="1801"/>
      <c r="P47" s="1801"/>
      <c r="Q47" s="1801"/>
      <c r="R47" s="1802"/>
      <c r="V47" s="316"/>
      <c r="W47" s="400"/>
      <c r="X47" s="400" t="s">
        <v>823</v>
      </c>
      <c r="Y47" s="400"/>
      <c r="Z47" s="11"/>
      <c r="AA47" s="11"/>
      <c r="AB47" s="1846" t="s">
        <v>698</v>
      </c>
      <c r="AC47" s="1847"/>
      <c r="AD47" s="1847"/>
      <c r="AE47" s="1847"/>
      <c r="AF47" s="1847"/>
      <c r="AG47" s="1847"/>
      <c r="AH47" s="11"/>
      <c r="AI47" s="1801"/>
      <c r="AJ47" s="1801"/>
      <c r="AK47" s="1801"/>
      <c r="AL47" s="1801"/>
      <c r="AM47" s="1802"/>
      <c r="AQ47" s="316"/>
      <c r="AR47" s="400"/>
      <c r="AS47" s="400" t="s">
        <v>823</v>
      </c>
      <c r="AT47" s="400"/>
      <c r="AU47" s="11"/>
      <c r="AV47" s="11"/>
      <c r="AW47" s="1846" t="s">
        <v>698</v>
      </c>
      <c r="AX47" s="1847"/>
      <c r="AY47" s="1847"/>
      <c r="AZ47" s="1847"/>
      <c r="BA47" s="1847"/>
      <c r="BB47" s="1847"/>
      <c r="BC47" s="11"/>
      <c r="BD47" s="1801"/>
      <c r="BE47" s="1801"/>
      <c r="BF47" s="1801"/>
      <c r="BG47" s="1801"/>
      <c r="BH47" s="1802"/>
    </row>
    <row r="48" spans="1:67" ht="19.149999999999999" customHeight="1" thickBot="1">
      <c r="A48" s="321"/>
      <c r="B48" s="322"/>
      <c r="C48" s="1966" t="s">
        <v>832</v>
      </c>
      <c r="D48" s="1966"/>
      <c r="E48" s="1966"/>
      <c r="F48" s="1966"/>
      <c r="G48" s="1966"/>
      <c r="H48" s="1966"/>
      <c r="I48" s="1966"/>
      <c r="J48" s="1966"/>
      <c r="K48" s="1966"/>
      <c r="L48" s="421"/>
      <c r="M48" s="323"/>
      <c r="N48" s="1780"/>
      <c r="O48" s="1781"/>
      <c r="P48" s="1781"/>
      <c r="Q48" s="1781"/>
      <c r="R48" s="1782"/>
      <c r="V48" s="321"/>
      <c r="W48" s="322"/>
      <c r="X48" s="1966" t="s">
        <v>832</v>
      </c>
      <c r="Y48" s="1966"/>
      <c r="Z48" s="1966"/>
      <c r="AA48" s="1966"/>
      <c r="AB48" s="1966"/>
      <c r="AC48" s="1966"/>
      <c r="AD48" s="1966"/>
      <c r="AE48" s="1966"/>
      <c r="AF48" s="1966"/>
      <c r="AG48" s="421"/>
      <c r="AH48" s="323"/>
      <c r="AI48" s="1780"/>
      <c r="AJ48" s="1781"/>
      <c r="AK48" s="1781"/>
      <c r="AL48" s="1781"/>
      <c r="AM48" s="1782"/>
      <c r="AQ48" s="321"/>
      <c r="AR48" s="322"/>
      <c r="AS48" s="1966" t="s">
        <v>832</v>
      </c>
      <c r="AT48" s="1966"/>
      <c r="AU48" s="1966"/>
      <c r="AV48" s="1966"/>
      <c r="AW48" s="1966"/>
      <c r="AX48" s="1966"/>
      <c r="AY48" s="1966"/>
      <c r="AZ48" s="1966"/>
      <c r="BA48" s="1966"/>
      <c r="BB48" s="421"/>
      <c r="BC48" s="323"/>
      <c r="BD48" s="1780"/>
      <c r="BE48" s="1781"/>
      <c r="BF48" s="1781"/>
      <c r="BG48" s="1781"/>
      <c r="BH48" s="1782"/>
    </row>
    <row r="49" spans="1:60" ht="10.9" customHeight="1"/>
    <row r="50" spans="1:60" ht="10.9" customHeight="1" thickBot="1"/>
    <row r="51" spans="1:60" ht="19.149999999999999" customHeight="1">
      <c r="A51" s="1771" t="s">
        <v>708</v>
      </c>
      <c r="B51" s="1772"/>
      <c r="C51" s="1772"/>
      <c r="D51" s="1772"/>
      <c r="E51" s="1772"/>
      <c r="F51" s="1772"/>
      <c r="G51" s="1772"/>
      <c r="H51" s="1772"/>
      <c r="I51" s="1772"/>
      <c r="J51" s="1772"/>
      <c r="K51" s="1772"/>
      <c r="L51" s="1772"/>
      <c r="M51" s="1772"/>
      <c r="N51" s="1772"/>
      <c r="O51" s="1772"/>
      <c r="P51" s="1772"/>
      <c r="Q51" s="1772"/>
      <c r="R51" s="1773"/>
      <c r="V51" s="1771" t="s">
        <v>709</v>
      </c>
      <c r="W51" s="1772"/>
      <c r="X51" s="1772"/>
      <c r="Y51" s="1772"/>
      <c r="Z51" s="1772"/>
      <c r="AA51" s="1772"/>
      <c r="AB51" s="1772"/>
      <c r="AC51" s="1772"/>
      <c r="AD51" s="1772"/>
      <c r="AE51" s="1772"/>
      <c r="AF51" s="1772"/>
      <c r="AG51" s="1772"/>
      <c r="AH51" s="1772"/>
      <c r="AI51" s="1772"/>
      <c r="AJ51" s="1772"/>
      <c r="AK51" s="1772"/>
      <c r="AL51" s="1772"/>
      <c r="AM51" s="1773"/>
      <c r="AQ51" s="1771" t="s">
        <v>710</v>
      </c>
      <c r="AR51" s="1772"/>
      <c r="AS51" s="1772"/>
      <c r="AT51" s="1772"/>
      <c r="AU51" s="1772"/>
      <c r="AV51" s="1772"/>
      <c r="AW51" s="1772"/>
      <c r="AX51" s="1772"/>
      <c r="AY51" s="1772"/>
      <c r="AZ51" s="1772"/>
      <c r="BA51" s="1772"/>
      <c r="BB51" s="1772"/>
      <c r="BC51" s="1772"/>
      <c r="BD51" s="1772"/>
      <c r="BE51" s="1772"/>
      <c r="BF51" s="1772"/>
      <c r="BG51" s="1772"/>
      <c r="BH51" s="1773"/>
    </row>
    <row r="52" spans="1:60" ht="19.149999999999999" customHeight="1">
      <c r="A52" s="1774"/>
      <c r="B52" s="1775"/>
      <c r="C52" s="1775"/>
      <c r="D52" s="1775"/>
      <c r="E52" s="1775"/>
      <c r="F52" s="1775"/>
      <c r="G52" s="1775"/>
      <c r="H52" s="1775"/>
      <c r="I52" s="1775"/>
      <c r="J52" s="1775"/>
      <c r="K52" s="1775"/>
      <c r="L52" s="1775"/>
      <c r="M52" s="1775"/>
      <c r="N52" s="1775"/>
      <c r="O52" s="1775"/>
      <c r="P52" s="1775"/>
      <c r="Q52" s="1775"/>
      <c r="R52" s="1776"/>
      <c r="V52" s="1774"/>
      <c r="W52" s="1775"/>
      <c r="X52" s="1775"/>
      <c r="Y52" s="1775"/>
      <c r="Z52" s="1775"/>
      <c r="AA52" s="1775"/>
      <c r="AB52" s="1775"/>
      <c r="AC52" s="1775"/>
      <c r="AD52" s="1775"/>
      <c r="AE52" s="1775"/>
      <c r="AF52" s="1775"/>
      <c r="AG52" s="1775"/>
      <c r="AH52" s="1775"/>
      <c r="AI52" s="1775"/>
      <c r="AJ52" s="1775"/>
      <c r="AK52" s="1775"/>
      <c r="AL52" s="1775"/>
      <c r="AM52" s="1776"/>
      <c r="AQ52" s="1774"/>
      <c r="AR52" s="1775"/>
      <c r="AS52" s="1775"/>
      <c r="AT52" s="1775"/>
      <c r="AU52" s="1775"/>
      <c r="AV52" s="1775"/>
      <c r="AW52" s="1775"/>
      <c r="AX52" s="1775"/>
      <c r="AY52" s="1775"/>
      <c r="AZ52" s="1775"/>
      <c r="BA52" s="1775"/>
      <c r="BB52" s="1775"/>
      <c r="BC52" s="1775"/>
      <c r="BD52" s="1775"/>
      <c r="BE52" s="1775"/>
      <c r="BF52" s="1775"/>
      <c r="BG52" s="1775"/>
      <c r="BH52" s="1776"/>
    </row>
    <row r="53" spans="1:60" ht="19.149999999999999" customHeight="1">
      <c r="A53" s="1777"/>
      <c r="B53" s="1778"/>
      <c r="C53" s="1778"/>
      <c r="D53" s="1778"/>
      <c r="E53" s="1778"/>
      <c r="F53" s="1778"/>
      <c r="G53" s="1778"/>
      <c r="H53" s="1778"/>
      <c r="I53" s="1778"/>
      <c r="J53" s="1778"/>
      <c r="K53" s="1778"/>
      <c r="L53" s="1778"/>
      <c r="M53" s="1778"/>
      <c r="N53" s="1778"/>
      <c r="O53" s="1778"/>
      <c r="P53" s="1778"/>
      <c r="Q53" s="1778"/>
      <c r="R53" s="1779"/>
      <c r="V53" s="1777"/>
      <c r="W53" s="1778"/>
      <c r="X53" s="1778"/>
      <c r="Y53" s="1778"/>
      <c r="Z53" s="1778"/>
      <c r="AA53" s="1778"/>
      <c r="AB53" s="1778"/>
      <c r="AC53" s="1778"/>
      <c r="AD53" s="1778"/>
      <c r="AE53" s="1778"/>
      <c r="AF53" s="1778"/>
      <c r="AG53" s="1778"/>
      <c r="AH53" s="1778"/>
      <c r="AI53" s="1778"/>
      <c r="AJ53" s="1778"/>
      <c r="AK53" s="1778"/>
      <c r="AL53" s="1778"/>
      <c r="AM53" s="1779"/>
      <c r="AQ53" s="1777"/>
      <c r="AR53" s="1778"/>
      <c r="AS53" s="1778"/>
      <c r="AT53" s="1778"/>
      <c r="AU53" s="1778"/>
      <c r="AV53" s="1778"/>
      <c r="AW53" s="1778"/>
      <c r="AX53" s="1778"/>
      <c r="AY53" s="1778"/>
      <c r="AZ53" s="1778"/>
      <c r="BA53" s="1778"/>
      <c r="BB53" s="1778"/>
      <c r="BC53" s="1778"/>
      <c r="BD53" s="1778"/>
      <c r="BE53" s="1778"/>
      <c r="BF53" s="1778"/>
      <c r="BG53" s="1778"/>
      <c r="BH53" s="1779"/>
    </row>
    <row r="54" spans="1:60" ht="19.149999999999999" customHeight="1">
      <c r="A54" s="1807" t="s">
        <v>805</v>
      </c>
      <c r="B54" s="1808"/>
      <c r="C54" s="1808"/>
      <c r="D54" s="1808"/>
      <c r="E54" s="1808"/>
      <c r="F54" s="1808"/>
      <c r="G54" s="1809"/>
      <c r="H54" s="1816" t="s">
        <v>694</v>
      </c>
      <c r="I54" s="1817"/>
      <c r="J54" s="1817"/>
      <c r="K54" s="1817"/>
      <c r="L54" s="1817"/>
      <c r="M54" s="1817"/>
      <c r="N54" s="1817"/>
      <c r="O54" s="1817"/>
      <c r="P54" s="1817"/>
      <c r="Q54" s="1817"/>
      <c r="R54" s="1818"/>
      <c r="V54" s="1807" t="s">
        <v>805</v>
      </c>
      <c r="W54" s="1808"/>
      <c r="X54" s="1808"/>
      <c r="Y54" s="1808"/>
      <c r="Z54" s="1808"/>
      <c r="AA54" s="1808"/>
      <c r="AB54" s="1809"/>
      <c r="AC54" s="1816" t="s">
        <v>694</v>
      </c>
      <c r="AD54" s="1817"/>
      <c r="AE54" s="1817"/>
      <c r="AF54" s="1817"/>
      <c r="AG54" s="1817"/>
      <c r="AH54" s="1817"/>
      <c r="AI54" s="1817"/>
      <c r="AJ54" s="1817"/>
      <c r="AK54" s="1817"/>
      <c r="AL54" s="1817"/>
      <c r="AM54" s="1818"/>
      <c r="AQ54" s="1807" t="s">
        <v>805</v>
      </c>
      <c r="AR54" s="1808"/>
      <c r="AS54" s="1808"/>
      <c r="AT54" s="1808"/>
      <c r="AU54" s="1808"/>
      <c r="AV54" s="1808"/>
      <c r="AW54" s="1809"/>
      <c r="AX54" s="1816" t="s">
        <v>694</v>
      </c>
      <c r="AY54" s="1817"/>
      <c r="AZ54" s="1817"/>
      <c r="BA54" s="1817"/>
      <c r="BB54" s="1817"/>
      <c r="BC54" s="1817"/>
      <c r="BD54" s="1817"/>
      <c r="BE54" s="1817"/>
      <c r="BF54" s="1817"/>
      <c r="BG54" s="1817"/>
      <c r="BH54" s="1818"/>
    </row>
    <row r="55" spans="1:60" ht="19.149999999999999" customHeight="1">
      <c r="A55" s="1819" t="s">
        <v>806</v>
      </c>
      <c r="B55" s="1820"/>
      <c r="C55" s="1820"/>
      <c r="D55" s="1820"/>
      <c r="E55" s="1820"/>
      <c r="F55" s="1820"/>
      <c r="G55" s="1820"/>
      <c r="H55" s="1820"/>
      <c r="I55" s="1820"/>
      <c r="J55" s="1820"/>
      <c r="K55" s="1820"/>
      <c r="L55" s="1820"/>
      <c r="M55" s="1820"/>
      <c r="N55" s="1820"/>
      <c r="O55" s="1820"/>
      <c r="P55" s="1820"/>
      <c r="Q55" s="1820"/>
      <c r="R55" s="1821"/>
      <c r="V55" s="1819" t="s">
        <v>806</v>
      </c>
      <c r="W55" s="1820"/>
      <c r="X55" s="1820"/>
      <c r="Y55" s="1820"/>
      <c r="Z55" s="1820"/>
      <c r="AA55" s="1820"/>
      <c r="AB55" s="1820"/>
      <c r="AC55" s="1820"/>
      <c r="AD55" s="1820"/>
      <c r="AE55" s="1820"/>
      <c r="AF55" s="1820"/>
      <c r="AG55" s="1820"/>
      <c r="AH55" s="1820"/>
      <c r="AI55" s="1820"/>
      <c r="AJ55" s="1820"/>
      <c r="AK55" s="1820"/>
      <c r="AL55" s="1820"/>
      <c r="AM55" s="1821"/>
      <c r="AQ55" s="1819" t="s">
        <v>806</v>
      </c>
      <c r="AR55" s="1820"/>
      <c r="AS55" s="1820"/>
      <c r="AT55" s="1820"/>
      <c r="AU55" s="1820"/>
      <c r="AV55" s="1820"/>
      <c r="AW55" s="1820"/>
      <c r="AX55" s="1820"/>
      <c r="AY55" s="1820"/>
      <c r="AZ55" s="1820"/>
      <c r="BA55" s="1820"/>
      <c r="BB55" s="1820"/>
      <c r="BC55" s="1820"/>
      <c r="BD55" s="1820"/>
      <c r="BE55" s="1820"/>
      <c r="BF55" s="1820"/>
      <c r="BG55" s="1820"/>
      <c r="BH55" s="1821"/>
    </row>
    <row r="56" spans="1:60" ht="19.149999999999999" customHeight="1">
      <c r="A56" s="1800">
        <v>1</v>
      </c>
      <c r="B56" s="1801"/>
      <c r="C56" s="1914" t="s">
        <v>194</v>
      </c>
      <c r="D56" s="1914"/>
      <c r="E56" s="1914"/>
      <c r="F56" s="318" t="s">
        <v>12</v>
      </c>
      <c r="G56" s="534"/>
      <c r="H56" s="534"/>
      <c r="I56" s="1915" t="s">
        <v>691</v>
      </c>
      <c r="J56" s="1915"/>
      <c r="K56" s="1915"/>
      <c r="L56" s="6"/>
      <c r="M56" s="6"/>
      <c r="N56" s="6"/>
      <c r="O56" s="6"/>
      <c r="P56" s="6"/>
      <c r="Q56" s="6"/>
      <c r="R56" s="418"/>
      <c r="V56" s="1800">
        <v>1</v>
      </c>
      <c r="W56" s="1801"/>
      <c r="X56" s="1914" t="s">
        <v>194</v>
      </c>
      <c r="Y56" s="1914"/>
      <c r="Z56" s="1914"/>
      <c r="AA56" s="318" t="s">
        <v>12</v>
      </c>
      <c r="AB56" s="534"/>
      <c r="AC56" s="534"/>
      <c r="AD56" s="1915" t="s">
        <v>691</v>
      </c>
      <c r="AE56" s="1915"/>
      <c r="AF56" s="1915"/>
      <c r="AG56" s="6"/>
      <c r="AH56" s="6"/>
      <c r="AI56" s="6"/>
      <c r="AJ56" s="6"/>
      <c r="AK56" s="6"/>
      <c r="AL56" s="6"/>
      <c r="AM56" s="418"/>
      <c r="AQ56" s="1800">
        <v>1</v>
      </c>
      <c r="AR56" s="1801"/>
      <c r="AS56" s="1914" t="s">
        <v>194</v>
      </c>
      <c r="AT56" s="1914"/>
      <c r="AU56" s="1914"/>
      <c r="AV56" s="318" t="s">
        <v>12</v>
      </c>
      <c r="AW56" s="534"/>
      <c r="AX56" s="534"/>
      <c r="AY56" s="1915" t="s">
        <v>691</v>
      </c>
      <c r="AZ56" s="1915"/>
      <c r="BA56" s="1915"/>
      <c r="BB56" s="6"/>
      <c r="BC56" s="6"/>
      <c r="BD56" s="6"/>
      <c r="BE56" s="6"/>
      <c r="BF56" s="6"/>
      <c r="BG56" s="6"/>
      <c r="BH56" s="418"/>
    </row>
    <row r="57" spans="1:60" ht="19.149999999999999" customHeight="1">
      <c r="A57" s="1800">
        <v>2</v>
      </c>
      <c r="B57" s="1801"/>
      <c r="C57" s="1914" t="s">
        <v>193</v>
      </c>
      <c r="D57" s="1914"/>
      <c r="E57" s="1914"/>
      <c r="F57" s="1914"/>
      <c r="G57" s="1914"/>
      <c r="H57" s="1914"/>
      <c r="I57" s="1914"/>
      <c r="J57" s="1914"/>
      <c r="K57" s="1914"/>
      <c r="L57" s="11"/>
      <c r="M57" s="11"/>
      <c r="N57" s="11"/>
      <c r="O57" s="11"/>
      <c r="P57" s="11"/>
      <c r="Q57" s="11"/>
      <c r="R57" s="417"/>
      <c r="V57" s="1800">
        <v>2</v>
      </c>
      <c r="W57" s="1801"/>
      <c r="X57" s="1914" t="s">
        <v>193</v>
      </c>
      <c r="Y57" s="1914"/>
      <c r="Z57" s="1914"/>
      <c r="AA57" s="1914"/>
      <c r="AB57" s="1914"/>
      <c r="AC57" s="1914"/>
      <c r="AD57" s="1914"/>
      <c r="AE57" s="1914"/>
      <c r="AF57" s="1914"/>
      <c r="AG57" s="11"/>
      <c r="AH57" s="11"/>
      <c r="AI57" s="11"/>
      <c r="AJ57" s="11"/>
      <c r="AK57" s="11"/>
      <c r="AL57" s="11"/>
      <c r="AM57" s="417"/>
      <c r="AQ57" s="1800">
        <v>2</v>
      </c>
      <c r="AR57" s="1801"/>
      <c r="AS57" s="1914" t="s">
        <v>193</v>
      </c>
      <c r="AT57" s="1914"/>
      <c r="AU57" s="1914"/>
      <c r="AV57" s="1914"/>
      <c r="AW57" s="1914"/>
      <c r="AX57" s="1914"/>
      <c r="AY57" s="1914"/>
      <c r="AZ57" s="1914"/>
      <c r="BA57" s="1914"/>
      <c r="BB57" s="11"/>
      <c r="BC57" s="11"/>
      <c r="BD57" s="11"/>
      <c r="BE57" s="11"/>
      <c r="BF57" s="11"/>
      <c r="BG57" s="11"/>
      <c r="BH57" s="417"/>
    </row>
    <row r="58" spans="1:60" ht="19.149999999999999" customHeight="1">
      <c r="A58" s="1800">
        <v>3</v>
      </c>
      <c r="B58" s="1801"/>
      <c r="C58" s="1914" t="s">
        <v>844</v>
      </c>
      <c r="D58" s="1914"/>
      <c r="E58" s="1914"/>
      <c r="F58" s="1914"/>
      <c r="G58" s="1914"/>
      <c r="H58" s="1914"/>
      <c r="I58" s="1914"/>
      <c r="J58" s="1914"/>
      <c r="K58" s="1914"/>
      <c r="L58" s="11"/>
      <c r="M58" s="11"/>
      <c r="N58" s="11"/>
      <c r="O58" s="11"/>
      <c r="P58" s="11"/>
      <c r="Q58" s="11"/>
      <c r="R58" s="417"/>
      <c r="V58" s="1800">
        <v>3</v>
      </c>
      <c r="W58" s="1801"/>
      <c r="X58" s="1914" t="s">
        <v>844</v>
      </c>
      <c r="Y58" s="1914"/>
      <c r="Z58" s="1914"/>
      <c r="AA58" s="1914"/>
      <c r="AB58" s="1914"/>
      <c r="AC58" s="1914"/>
      <c r="AD58" s="1914"/>
      <c r="AE58" s="1914"/>
      <c r="AF58" s="1914"/>
      <c r="AG58" s="11"/>
      <c r="AH58" s="11"/>
      <c r="AI58" s="11"/>
      <c r="AJ58" s="11"/>
      <c r="AK58" s="11"/>
      <c r="AL58" s="11"/>
      <c r="AM58" s="417"/>
      <c r="AQ58" s="1800">
        <v>3</v>
      </c>
      <c r="AR58" s="1801"/>
      <c r="AS58" s="1914" t="s">
        <v>844</v>
      </c>
      <c r="AT58" s="1914"/>
      <c r="AU58" s="1914"/>
      <c r="AV58" s="1914"/>
      <c r="AW58" s="1914"/>
      <c r="AX58" s="1914"/>
      <c r="AY58" s="1914"/>
      <c r="AZ58" s="1914"/>
      <c r="BA58" s="1914"/>
      <c r="BB58" s="11"/>
      <c r="BC58" s="11"/>
      <c r="BD58" s="11"/>
      <c r="BE58" s="11"/>
      <c r="BF58" s="11"/>
      <c r="BG58" s="11"/>
      <c r="BH58" s="417"/>
    </row>
    <row r="59" spans="1:60" ht="19.149999999999999" customHeight="1">
      <c r="A59" s="1810"/>
      <c r="B59" s="1811"/>
      <c r="C59" s="1812"/>
      <c r="D59" s="1812"/>
      <c r="E59" s="1812"/>
      <c r="F59" s="1812"/>
      <c r="G59" s="1812"/>
      <c r="H59" s="1812"/>
      <c r="I59" s="1812"/>
      <c r="J59" s="1812"/>
      <c r="K59" s="1812"/>
      <c r="L59" s="416"/>
      <c r="M59" s="416"/>
      <c r="N59" s="416"/>
      <c r="O59" s="416"/>
      <c r="P59" s="416"/>
      <c r="Q59" s="416"/>
      <c r="R59" s="419"/>
      <c r="V59" s="1810"/>
      <c r="W59" s="1811"/>
      <c r="X59" s="1812"/>
      <c r="Y59" s="1812"/>
      <c r="Z59" s="1812"/>
      <c r="AA59" s="1812"/>
      <c r="AB59" s="1812"/>
      <c r="AC59" s="1812"/>
      <c r="AD59" s="1812"/>
      <c r="AE59" s="1812"/>
      <c r="AF59" s="1812"/>
      <c r="AG59" s="416"/>
      <c r="AH59" s="416"/>
      <c r="AI59" s="416"/>
      <c r="AJ59" s="416"/>
      <c r="AK59" s="416"/>
      <c r="AL59" s="416"/>
      <c r="AM59" s="419"/>
      <c r="AQ59" s="1810"/>
      <c r="AR59" s="1811"/>
      <c r="AS59" s="1812"/>
      <c r="AT59" s="1812"/>
      <c r="AU59" s="1812"/>
      <c r="AV59" s="1812"/>
      <c r="AW59" s="1812"/>
      <c r="AX59" s="1812"/>
      <c r="AY59" s="1812"/>
      <c r="AZ59" s="1812"/>
      <c r="BA59" s="1812"/>
      <c r="BB59" s="416"/>
      <c r="BC59" s="416"/>
      <c r="BD59" s="416"/>
      <c r="BE59" s="416"/>
      <c r="BF59" s="416"/>
      <c r="BG59" s="416"/>
      <c r="BH59" s="419"/>
    </row>
    <row r="60" spans="1:60" ht="19.149999999999999" customHeight="1">
      <c r="A60" s="1813" t="s">
        <v>807</v>
      </c>
      <c r="B60" s="1814"/>
      <c r="C60" s="1814"/>
      <c r="D60" s="1814"/>
      <c r="E60" s="1814"/>
      <c r="F60" s="1814"/>
      <c r="G60" s="1814"/>
      <c r="H60" s="1814"/>
      <c r="I60" s="1814"/>
      <c r="J60" s="1814"/>
      <c r="K60" s="1814"/>
      <c r="L60" s="1814"/>
      <c r="M60" s="1814"/>
      <c r="N60" s="1814"/>
      <c r="O60" s="1814"/>
      <c r="P60" s="1814"/>
      <c r="Q60" s="1814"/>
      <c r="R60" s="1815"/>
      <c r="V60" s="1813" t="s">
        <v>807</v>
      </c>
      <c r="W60" s="1814"/>
      <c r="X60" s="1814"/>
      <c r="Y60" s="1814"/>
      <c r="Z60" s="1814"/>
      <c r="AA60" s="1814"/>
      <c r="AB60" s="1814"/>
      <c r="AC60" s="1814"/>
      <c r="AD60" s="1814"/>
      <c r="AE60" s="1814"/>
      <c r="AF60" s="1814"/>
      <c r="AG60" s="1814"/>
      <c r="AH60" s="1814"/>
      <c r="AI60" s="1814"/>
      <c r="AJ60" s="1814"/>
      <c r="AK60" s="1814"/>
      <c r="AL60" s="1814"/>
      <c r="AM60" s="1815"/>
      <c r="AQ60" s="1813" t="s">
        <v>807</v>
      </c>
      <c r="AR60" s="1814"/>
      <c r="AS60" s="1814"/>
      <c r="AT60" s="1814"/>
      <c r="AU60" s="1814"/>
      <c r="AV60" s="1814"/>
      <c r="AW60" s="1814"/>
      <c r="AX60" s="1814"/>
      <c r="AY60" s="1814"/>
      <c r="AZ60" s="1814"/>
      <c r="BA60" s="1814"/>
      <c r="BB60" s="1814"/>
      <c r="BC60" s="1814"/>
      <c r="BD60" s="1814"/>
      <c r="BE60" s="1814"/>
      <c r="BF60" s="1814"/>
      <c r="BG60" s="1814"/>
      <c r="BH60" s="1815"/>
    </row>
    <row r="61" spans="1:60" ht="19.149999999999999" customHeight="1">
      <c r="A61" s="316"/>
      <c r="B61" s="400"/>
      <c r="C61" s="400" t="s">
        <v>823</v>
      </c>
      <c r="D61" s="400"/>
      <c r="E61" s="11"/>
      <c r="F61" s="11"/>
      <c r="G61" s="1846" t="s">
        <v>698</v>
      </c>
      <c r="H61" s="1847"/>
      <c r="I61" s="1847"/>
      <c r="J61" s="1847"/>
      <c r="K61" s="1847"/>
      <c r="L61" s="1847"/>
      <c r="M61" s="11"/>
      <c r="N61" s="1801"/>
      <c r="O61" s="1801"/>
      <c r="P61" s="1801"/>
      <c r="Q61" s="1801"/>
      <c r="R61" s="1802"/>
      <c r="V61" s="316"/>
      <c r="W61" s="400"/>
      <c r="X61" s="400" t="s">
        <v>823</v>
      </c>
      <c r="Y61" s="400"/>
      <c r="Z61" s="11"/>
      <c r="AA61" s="11"/>
      <c r="AB61" s="1846" t="s">
        <v>698</v>
      </c>
      <c r="AC61" s="1847"/>
      <c r="AD61" s="1847"/>
      <c r="AE61" s="1847"/>
      <c r="AF61" s="1847"/>
      <c r="AG61" s="1847"/>
      <c r="AH61" s="11"/>
      <c r="AI61" s="1801"/>
      <c r="AJ61" s="1801"/>
      <c r="AK61" s="1801"/>
      <c r="AL61" s="1801"/>
      <c r="AM61" s="1802"/>
      <c r="AQ61" s="316"/>
      <c r="AR61" s="400"/>
      <c r="AS61" s="400" t="s">
        <v>823</v>
      </c>
      <c r="AT61" s="400"/>
      <c r="AU61" s="11"/>
      <c r="AV61" s="11"/>
      <c r="AW61" s="1846" t="s">
        <v>698</v>
      </c>
      <c r="AX61" s="1847"/>
      <c r="AY61" s="1847"/>
      <c r="AZ61" s="1847"/>
      <c r="BA61" s="1847"/>
      <c r="BB61" s="1847"/>
      <c r="BC61" s="11"/>
      <c r="BD61" s="1801"/>
      <c r="BE61" s="1801"/>
      <c r="BF61" s="1801"/>
      <c r="BG61" s="1801"/>
      <c r="BH61" s="1802"/>
    </row>
    <row r="62" spans="1:60" ht="19.149999999999999" customHeight="1" thickBot="1">
      <c r="A62" s="321"/>
      <c r="B62" s="322"/>
      <c r="C62" s="1966" t="s">
        <v>832</v>
      </c>
      <c r="D62" s="1966"/>
      <c r="E62" s="1966"/>
      <c r="F62" s="1966"/>
      <c r="G62" s="1966"/>
      <c r="H62" s="1966"/>
      <c r="I62" s="1966"/>
      <c r="J62" s="1966"/>
      <c r="K62" s="1966"/>
      <c r="L62" s="421"/>
      <c r="M62" s="323"/>
      <c r="N62" s="1780"/>
      <c r="O62" s="1781"/>
      <c r="P62" s="1781"/>
      <c r="Q62" s="1781"/>
      <c r="R62" s="1782"/>
      <c r="V62" s="321"/>
      <c r="W62" s="322"/>
      <c r="X62" s="1966" t="s">
        <v>832</v>
      </c>
      <c r="Y62" s="1966"/>
      <c r="Z62" s="1966"/>
      <c r="AA62" s="1966"/>
      <c r="AB62" s="1966"/>
      <c r="AC62" s="1966"/>
      <c r="AD62" s="1966"/>
      <c r="AE62" s="1966"/>
      <c r="AF62" s="1966"/>
      <c r="AG62" s="421"/>
      <c r="AH62" s="323"/>
      <c r="AI62" s="1780"/>
      <c r="AJ62" s="1781"/>
      <c r="AK62" s="1781"/>
      <c r="AL62" s="1781"/>
      <c r="AM62" s="1782"/>
      <c r="AQ62" s="321"/>
      <c r="AR62" s="322"/>
      <c r="AS62" s="1966" t="s">
        <v>832</v>
      </c>
      <c r="AT62" s="1966"/>
      <c r="AU62" s="1966"/>
      <c r="AV62" s="1966"/>
      <c r="AW62" s="1966"/>
      <c r="AX62" s="1966"/>
      <c r="AY62" s="1966"/>
      <c r="AZ62" s="1966"/>
      <c r="BA62" s="1966"/>
      <c r="BB62" s="421"/>
      <c r="BC62" s="323"/>
      <c r="BD62" s="1780"/>
      <c r="BE62" s="1781"/>
      <c r="BF62" s="1781"/>
      <c r="BG62" s="1781"/>
      <c r="BH62" s="1782"/>
    </row>
    <row r="63" spans="1:60">
      <c r="AQ63" s="1765" t="s">
        <v>711</v>
      </c>
      <c r="AR63" s="1765"/>
      <c r="AS63" s="1765"/>
      <c r="AT63" s="1765"/>
      <c r="AU63" s="1765"/>
      <c r="AV63" s="1765"/>
      <c r="AW63" s="1765"/>
      <c r="AX63" s="1765"/>
      <c r="AY63" s="1765"/>
      <c r="AZ63" s="1765"/>
      <c r="BA63" s="1765"/>
      <c r="BB63" s="1765"/>
      <c r="BC63" s="1765"/>
      <c r="BD63" s="1765"/>
      <c r="BE63" s="1765"/>
      <c r="BF63" s="1765"/>
      <c r="BG63" s="1765"/>
      <c r="BH63" s="1765"/>
    </row>
    <row r="64" spans="1:60" ht="10.15" customHeight="1" thickBot="1">
      <c r="AQ64" s="330"/>
      <c r="AR64" s="330"/>
      <c r="AS64" s="330"/>
      <c r="AT64" s="330"/>
      <c r="AU64" s="330"/>
      <c r="AV64" s="330"/>
      <c r="AW64" s="330"/>
      <c r="AX64" s="330"/>
      <c r="AY64" s="330"/>
      <c r="AZ64" s="330"/>
      <c r="BA64" s="330"/>
      <c r="BB64" s="330"/>
      <c r="BC64" s="330"/>
      <c r="BD64" s="330"/>
      <c r="BE64" s="330"/>
      <c r="BF64" s="330"/>
      <c r="BG64" s="330"/>
      <c r="BH64" s="330"/>
    </row>
    <row r="65" spans="1:60" ht="13.9" customHeight="1">
      <c r="A65" s="1795" t="s">
        <v>712</v>
      </c>
      <c r="B65" s="1796"/>
      <c r="C65" s="1797"/>
      <c r="D65" s="1798"/>
      <c r="E65" s="1798"/>
      <c r="F65" s="1798"/>
      <c r="G65" s="1798"/>
      <c r="H65" s="1798"/>
      <c r="I65" s="1798"/>
      <c r="J65" s="1798"/>
      <c r="K65" s="1798"/>
      <c r="L65" s="1798"/>
      <c r="M65" s="1798"/>
      <c r="N65" s="1798"/>
      <c r="O65" s="1798"/>
      <c r="P65" s="1798"/>
      <c r="Q65" s="1798"/>
      <c r="R65" s="1798"/>
      <c r="S65" s="1798"/>
      <c r="T65" s="1798"/>
      <c r="U65" s="1798"/>
      <c r="V65" s="1798"/>
      <c r="W65" s="1798"/>
      <c r="X65" s="1798"/>
      <c r="Y65" s="1798"/>
      <c r="Z65" s="1798"/>
      <c r="AA65" s="1798"/>
      <c r="AB65" s="1798"/>
      <c r="AC65" s="1798"/>
      <c r="AD65" s="1798"/>
      <c r="AE65" s="1798"/>
      <c r="AF65" s="1798"/>
      <c r="AG65" s="1798"/>
      <c r="AH65" s="1798"/>
      <c r="AI65" s="1798"/>
      <c r="AJ65" s="1798"/>
      <c r="AK65" s="1798"/>
      <c r="AL65" s="1798"/>
      <c r="AM65" s="1798"/>
      <c r="AN65" s="1798"/>
      <c r="AO65" s="1798"/>
      <c r="AP65" s="1798"/>
      <c r="AQ65" s="1798"/>
      <c r="AR65" s="1798"/>
      <c r="AS65" s="1798"/>
      <c r="AT65" s="1798"/>
      <c r="AU65" s="1798"/>
      <c r="AV65" s="1798"/>
      <c r="AW65" s="1798"/>
      <c r="AX65" s="1798"/>
      <c r="AY65" s="1798"/>
      <c r="AZ65" s="1798"/>
      <c r="BA65" s="1798"/>
      <c r="BB65" s="1798"/>
      <c r="BC65" s="1798"/>
      <c r="BD65" s="1798"/>
      <c r="BE65" s="1798"/>
      <c r="BF65" s="1798"/>
      <c r="BG65" s="1799"/>
      <c r="BH65" s="316"/>
    </row>
    <row r="66" spans="1:60" ht="13.9" customHeight="1">
      <c r="A66" s="1795"/>
      <c r="B66" s="1796"/>
      <c r="C66" s="1800"/>
      <c r="D66" s="1801"/>
      <c r="E66" s="1801"/>
      <c r="F66" s="1801"/>
      <c r="G66" s="1801"/>
      <c r="H66" s="1801"/>
      <c r="I66" s="1801"/>
      <c r="J66" s="1801"/>
      <c r="K66" s="1801"/>
      <c r="L66" s="1801"/>
      <c r="M66" s="1801"/>
      <c r="N66" s="1801"/>
      <c r="O66" s="1801"/>
      <c r="P66" s="1801"/>
      <c r="Q66" s="1801"/>
      <c r="R66" s="1801"/>
      <c r="S66" s="1801"/>
      <c r="T66" s="1801"/>
      <c r="U66" s="1801"/>
      <c r="V66" s="1801"/>
      <c r="W66" s="1801"/>
      <c r="X66" s="1801"/>
      <c r="Y66" s="1801"/>
      <c r="Z66" s="1801"/>
      <c r="AA66" s="1801"/>
      <c r="AB66" s="1801"/>
      <c r="AC66" s="1801"/>
      <c r="AD66" s="1801"/>
      <c r="AE66" s="1801"/>
      <c r="AF66" s="1801"/>
      <c r="AG66" s="1801"/>
      <c r="AH66" s="1801"/>
      <c r="AI66" s="1801"/>
      <c r="AJ66" s="1801"/>
      <c r="AK66" s="1801"/>
      <c r="AL66" s="1801"/>
      <c r="AM66" s="1801"/>
      <c r="AN66" s="1801"/>
      <c r="AO66" s="1801"/>
      <c r="AP66" s="1801"/>
      <c r="AQ66" s="1801"/>
      <c r="AR66" s="1801"/>
      <c r="AS66" s="1801"/>
      <c r="AT66" s="1801"/>
      <c r="AU66" s="1801"/>
      <c r="AV66" s="1801"/>
      <c r="AW66" s="1801"/>
      <c r="AX66" s="1801"/>
      <c r="AY66" s="1801"/>
      <c r="AZ66" s="1801"/>
      <c r="BA66" s="1801"/>
      <c r="BB66" s="1801"/>
      <c r="BC66" s="1801"/>
      <c r="BD66" s="1801"/>
      <c r="BE66" s="1801"/>
      <c r="BF66" s="1801"/>
      <c r="BG66" s="1802"/>
      <c r="BH66" s="11"/>
    </row>
    <row r="67" spans="1:60" ht="13.9" customHeight="1">
      <c r="A67" s="1796"/>
      <c r="B67" s="1796"/>
      <c r="C67" s="1800"/>
      <c r="D67" s="1801"/>
      <c r="E67" s="1801"/>
      <c r="F67" s="1801"/>
      <c r="G67" s="1801"/>
      <c r="H67" s="1801"/>
      <c r="I67" s="1801"/>
      <c r="J67" s="1801"/>
      <c r="K67" s="1801"/>
      <c r="L67" s="1801"/>
      <c r="M67" s="1801"/>
      <c r="N67" s="1801"/>
      <c r="O67" s="1801"/>
      <c r="P67" s="1801"/>
      <c r="Q67" s="1801"/>
      <c r="R67" s="1801"/>
      <c r="S67" s="1801"/>
      <c r="T67" s="1801"/>
      <c r="U67" s="1801"/>
      <c r="V67" s="1801"/>
      <c r="W67" s="1801"/>
      <c r="X67" s="1801"/>
      <c r="Y67" s="1801"/>
      <c r="Z67" s="1801"/>
      <c r="AA67" s="1801"/>
      <c r="AB67" s="1801"/>
      <c r="AC67" s="1801"/>
      <c r="AD67" s="1801"/>
      <c r="AE67" s="1801"/>
      <c r="AF67" s="1801"/>
      <c r="AG67" s="1801"/>
      <c r="AH67" s="1801"/>
      <c r="AI67" s="1801"/>
      <c r="AJ67" s="1801"/>
      <c r="AK67" s="1801"/>
      <c r="AL67" s="1801"/>
      <c r="AM67" s="1801"/>
      <c r="AN67" s="1801"/>
      <c r="AO67" s="1801"/>
      <c r="AP67" s="1801"/>
      <c r="AQ67" s="1801"/>
      <c r="AR67" s="1801"/>
      <c r="AS67" s="1801"/>
      <c r="AT67" s="1801"/>
      <c r="AU67" s="1801"/>
      <c r="AV67" s="1801"/>
      <c r="AW67" s="1801"/>
      <c r="AX67" s="1801"/>
      <c r="AY67" s="1801"/>
      <c r="AZ67" s="1801"/>
      <c r="BA67" s="1801"/>
      <c r="BB67" s="1801"/>
      <c r="BC67" s="1801"/>
      <c r="BD67" s="1801"/>
      <c r="BE67" s="1801"/>
      <c r="BF67" s="1801"/>
      <c r="BG67" s="1802"/>
    </row>
    <row r="68" spans="1:60" ht="13.9" customHeight="1" thickBot="1">
      <c r="A68" s="1796"/>
      <c r="B68" s="1796"/>
      <c r="C68" s="1803"/>
      <c r="D68" s="1804"/>
      <c r="E68" s="1804"/>
      <c r="F68" s="1804"/>
      <c r="G68" s="1804"/>
      <c r="H68" s="1804"/>
      <c r="I68" s="1804"/>
      <c r="J68" s="1804"/>
      <c r="K68" s="1804"/>
      <c r="L68" s="1804"/>
      <c r="M68" s="1804"/>
      <c r="N68" s="1804"/>
      <c r="O68" s="1804"/>
      <c r="P68" s="1804"/>
      <c r="Q68" s="1804"/>
      <c r="R68" s="1804"/>
      <c r="S68" s="1804"/>
      <c r="T68" s="1804"/>
      <c r="U68" s="1804"/>
      <c r="V68" s="1804"/>
      <c r="W68" s="1804"/>
      <c r="X68" s="1804"/>
      <c r="Y68" s="1804"/>
      <c r="Z68" s="1804"/>
      <c r="AA68" s="1804"/>
      <c r="AB68" s="1804"/>
      <c r="AC68" s="1804"/>
      <c r="AD68" s="1804"/>
      <c r="AE68" s="1804"/>
      <c r="AF68" s="1804"/>
      <c r="AG68" s="1804"/>
      <c r="AH68" s="1804"/>
      <c r="AI68" s="1804"/>
      <c r="AJ68" s="1804"/>
      <c r="AK68" s="1804"/>
      <c r="AL68" s="1804"/>
      <c r="AM68" s="1804"/>
      <c r="AN68" s="1804"/>
      <c r="AO68" s="1804"/>
      <c r="AP68" s="1804"/>
      <c r="AQ68" s="1804"/>
      <c r="AR68" s="1804"/>
      <c r="AS68" s="1804"/>
      <c r="AT68" s="1804"/>
      <c r="AU68" s="1804"/>
      <c r="AV68" s="1804"/>
      <c r="AW68" s="1804"/>
      <c r="AX68" s="1804"/>
      <c r="AY68" s="1804"/>
      <c r="AZ68" s="1804"/>
      <c r="BA68" s="1804"/>
      <c r="BB68" s="1804"/>
      <c r="BC68" s="1804"/>
      <c r="BD68" s="1804"/>
      <c r="BE68" s="1804"/>
      <c r="BF68" s="1804"/>
      <c r="BG68" s="1805"/>
    </row>
  </sheetData>
  <mergeCells count="356">
    <mergeCell ref="AS48:BA48"/>
    <mergeCell ref="C62:K62"/>
    <mergeCell ref="X62:AF62"/>
    <mergeCell ref="AS62:BA62"/>
    <mergeCell ref="AW61:BB61"/>
    <mergeCell ref="BD61:BH61"/>
    <mergeCell ref="AX54:BH54"/>
    <mergeCell ref="AQ55:BH55"/>
    <mergeCell ref="AQ56:AR56"/>
    <mergeCell ref="AS56:AU56"/>
    <mergeCell ref="AW56:AX56"/>
    <mergeCell ref="AY56:BA56"/>
    <mergeCell ref="AQ57:AR57"/>
    <mergeCell ref="AS57:BA57"/>
    <mergeCell ref="AQ58:AR58"/>
    <mergeCell ref="AS58:BA58"/>
    <mergeCell ref="G56:H56"/>
    <mergeCell ref="I56:K56"/>
    <mergeCell ref="A59:B59"/>
    <mergeCell ref="C59:K59"/>
    <mergeCell ref="A60:R60"/>
    <mergeCell ref="G61:L61"/>
    <mergeCell ref="N61:R61"/>
    <mergeCell ref="AC54:AM54"/>
    <mergeCell ref="V55:AM55"/>
    <mergeCell ref="V56:W56"/>
    <mergeCell ref="X56:Z56"/>
    <mergeCell ref="AB56:AC56"/>
    <mergeCell ref="AD56:AF56"/>
    <mergeCell ref="V57:W57"/>
    <mergeCell ref="X57:AF57"/>
    <mergeCell ref="V58:W58"/>
    <mergeCell ref="X58:AF58"/>
    <mergeCell ref="V59:W59"/>
    <mergeCell ref="X59:AF59"/>
    <mergeCell ref="V60:AM60"/>
    <mergeCell ref="AB61:AG61"/>
    <mergeCell ref="AI61:AM61"/>
    <mergeCell ref="H54:R54"/>
    <mergeCell ref="A55:R55"/>
    <mergeCell ref="A56:B56"/>
    <mergeCell ref="C56:E56"/>
    <mergeCell ref="A57:B57"/>
    <mergeCell ref="C57:K57"/>
    <mergeCell ref="A58:B58"/>
    <mergeCell ref="C58:K58"/>
    <mergeCell ref="AQ43:AR43"/>
    <mergeCell ref="V43:W43"/>
    <mergeCell ref="X43:AF43"/>
    <mergeCell ref="V44:W44"/>
    <mergeCell ref="X44:AF44"/>
    <mergeCell ref="V45:W45"/>
    <mergeCell ref="X45:AF45"/>
    <mergeCell ref="V46:AM46"/>
    <mergeCell ref="AB47:AG47"/>
    <mergeCell ref="AI47:AM47"/>
    <mergeCell ref="A43:B43"/>
    <mergeCell ref="C43:K43"/>
    <mergeCell ref="A44:B44"/>
    <mergeCell ref="C44:K44"/>
    <mergeCell ref="A45:B45"/>
    <mergeCell ref="C48:K48"/>
    <mergeCell ref="X48:AF48"/>
    <mergeCell ref="AS43:BA43"/>
    <mergeCell ref="AQ44:AR44"/>
    <mergeCell ref="AS44:BA44"/>
    <mergeCell ref="AQ45:AR45"/>
    <mergeCell ref="AS45:BA45"/>
    <mergeCell ref="AQ46:BH46"/>
    <mergeCell ref="AW47:BB47"/>
    <mergeCell ref="BD47:BH47"/>
    <mergeCell ref="C45:K45"/>
    <mergeCell ref="A46:R46"/>
    <mergeCell ref="G47:L47"/>
    <mergeCell ref="N47:R47"/>
    <mergeCell ref="AX40:BH40"/>
    <mergeCell ref="AQ41:BH41"/>
    <mergeCell ref="AQ42:AR42"/>
    <mergeCell ref="AS42:AU42"/>
    <mergeCell ref="AW42:AX42"/>
    <mergeCell ref="AY42:BA42"/>
    <mergeCell ref="AS20:BA20"/>
    <mergeCell ref="A24:D24"/>
    <mergeCell ref="A25:D26"/>
    <mergeCell ref="T26:V26"/>
    <mergeCell ref="C42:E42"/>
    <mergeCell ref="G42:H42"/>
    <mergeCell ref="I42:K42"/>
    <mergeCell ref="AC40:AM40"/>
    <mergeCell ref="V41:AM41"/>
    <mergeCell ref="V42:W42"/>
    <mergeCell ref="X42:Z42"/>
    <mergeCell ref="AB42:AC42"/>
    <mergeCell ref="AD42:AF42"/>
    <mergeCell ref="W26:Y26"/>
    <mergeCell ref="K26:M26"/>
    <mergeCell ref="E27:G28"/>
    <mergeCell ref="N26:P26"/>
    <mergeCell ref="Q26:S26"/>
    <mergeCell ref="BJ3:BO5"/>
    <mergeCell ref="BJ7:BO9"/>
    <mergeCell ref="A1:BH2"/>
    <mergeCell ref="A3:C4"/>
    <mergeCell ref="D3:T4"/>
    <mergeCell ref="U3:W4"/>
    <mergeCell ref="X3:AD4"/>
    <mergeCell ref="AE3:AG4"/>
    <mergeCell ref="AH3:AQ4"/>
    <mergeCell ref="AR3:AU4"/>
    <mergeCell ref="AV3:AW4"/>
    <mergeCell ref="AX3:AX4"/>
    <mergeCell ref="BH3:BH4"/>
    <mergeCell ref="A6:L8"/>
    <mergeCell ref="M6:R7"/>
    <mergeCell ref="S6:X7"/>
    <mergeCell ref="Z6:AB7"/>
    <mergeCell ref="AC6:AH6"/>
    <mergeCell ref="AI6:AN6"/>
    <mergeCell ref="AO6:AP20"/>
    <mergeCell ref="AC7:AE7"/>
    <mergeCell ref="AF7:AH7"/>
    <mergeCell ref="AY3:AZ4"/>
    <mergeCell ref="BA3:BA4"/>
    <mergeCell ref="BB3:BB4"/>
    <mergeCell ref="BC3:BD4"/>
    <mergeCell ref="BE3:BE4"/>
    <mergeCell ref="BF3:BG4"/>
    <mergeCell ref="AI7:AK7"/>
    <mergeCell ref="AL7:AN7"/>
    <mergeCell ref="M8:O8"/>
    <mergeCell ref="P8:R8"/>
    <mergeCell ref="S8:U8"/>
    <mergeCell ref="V8:X8"/>
    <mergeCell ref="Z8:AB8"/>
    <mergeCell ref="AC8:AE8"/>
    <mergeCell ref="AF8:AH8"/>
    <mergeCell ref="AI8:AK8"/>
    <mergeCell ref="AL8:AN8"/>
    <mergeCell ref="AQ8:BH8"/>
    <mergeCell ref="AL9:AN9"/>
    <mergeCell ref="AQ9:BH11"/>
    <mergeCell ref="AL11:AN11"/>
    <mergeCell ref="AC11:AE11"/>
    <mergeCell ref="A9:L9"/>
    <mergeCell ref="M9:O9"/>
    <mergeCell ref="P9:R9"/>
    <mergeCell ref="S9:U9"/>
    <mergeCell ref="V9:X9"/>
    <mergeCell ref="Z9:AB9"/>
    <mergeCell ref="AC9:AE9"/>
    <mergeCell ref="AF9:AH9"/>
    <mergeCell ref="AI9:AK9"/>
    <mergeCell ref="AF11:AH11"/>
    <mergeCell ref="AI11:AK11"/>
    <mergeCell ref="A11:L11"/>
    <mergeCell ref="M11:O11"/>
    <mergeCell ref="P11:R11"/>
    <mergeCell ref="S11:U11"/>
    <mergeCell ref="V11:X11"/>
    <mergeCell ref="Z10:AB10"/>
    <mergeCell ref="M10:O10"/>
    <mergeCell ref="P10:R10"/>
    <mergeCell ref="S10:U10"/>
    <mergeCell ref="AQ14:AR14"/>
    <mergeCell ref="AS14:AU14"/>
    <mergeCell ref="AW14:AX14"/>
    <mergeCell ref="AY14:BA14"/>
    <mergeCell ref="A12:L12"/>
    <mergeCell ref="M12:O12"/>
    <mergeCell ref="P12:R12"/>
    <mergeCell ref="S12:U12"/>
    <mergeCell ref="V12:X12"/>
    <mergeCell ref="AX12:BH12"/>
    <mergeCell ref="AQ13:BH13"/>
    <mergeCell ref="AQ12:AW12"/>
    <mergeCell ref="A14:L14"/>
    <mergeCell ref="M14:O14"/>
    <mergeCell ref="P14:R14"/>
    <mergeCell ref="S14:U14"/>
    <mergeCell ref="V14:X14"/>
    <mergeCell ref="AA14:AN15"/>
    <mergeCell ref="A13:L13"/>
    <mergeCell ref="M13:O13"/>
    <mergeCell ref="P13:R13"/>
    <mergeCell ref="S13:U13"/>
    <mergeCell ref="V13:X13"/>
    <mergeCell ref="AS15:BA15"/>
    <mergeCell ref="A16:L16"/>
    <mergeCell ref="M16:O16"/>
    <mergeCell ref="P16:R16"/>
    <mergeCell ref="S16:U16"/>
    <mergeCell ref="V16:X16"/>
    <mergeCell ref="AA16:AN17"/>
    <mergeCell ref="AQ16:AR16"/>
    <mergeCell ref="AS16:BA16"/>
    <mergeCell ref="A15:L15"/>
    <mergeCell ref="M15:O15"/>
    <mergeCell ref="P15:R15"/>
    <mergeCell ref="S15:U15"/>
    <mergeCell ref="V15:X15"/>
    <mergeCell ref="AQ15:AR15"/>
    <mergeCell ref="AQ17:AR17"/>
    <mergeCell ref="AS17:BA17"/>
    <mergeCell ref="D18:L18"/>
    <mergeCell ref="M18:O18"/>
    <mergeCell ref="P18:R18"/>
    <mergeCell ref="S18:U18"/>
    <mergeCell ref="V18:X18"/>
    <mergeCell ref="AA18:AN19"/>
    <mergeCell ref="A17:L17"/>
    <mergeCell ref="M17:O17"/>
    <mergeCell ref="P17:R17"/>
    <mergeCell ref="S17:U17"/>
    <mergeCell ref="V17:X17"/>
    <mergeCell ref="M19:O19"/>
    <mergeCell ref="P19:R19"/>
    <mergeCell ref="S19:U19"/>
    <mergeCell ref="V19:X19"/>
    <mergeCell ref="A18:C20"/>
    <mergeCell ref="D19:L19"/>
    <mergeCell ref="AQ18:BH18"/>
    <mergeCell ref="AU26:BB26"/>
    <mergeCell ref="AS26:AT26"/>
    <mergeCell ref="Z26:AB26"/>
    <mergeCell ref="BC26:BH26"/>
    <mergeCell ref="AC26:AE26"/>
    <mergeCell ref="AF26:AH26"/>
    <mergeCell ref="AI26:AK26"/>
    <mergeCell ref="AL26:AN26"/>
    <mergeCell ref="AQ26:AR26"/>
    <mergeCell ref="E24:AM24"/>
    <mergeCell ref="AO24:AP34"/>
    <mergeCell ref="AR24:AX24"/>
    <mergeCell ref="E25:P25"/>
    <mergeCell ref="D20:L20"/>
    <mergeCell ref="M20:O20"/>
    <mergeCell ref="P20:R20"/>
    <mergeCell ref="S20:U20"/>
    <mergeCell ref="V20:X20"/>
    <mergeCell ref="AA20:AN20"/>
    <mergeCell ref="Q25:AB25"/>
    <mergeCell ref="AC25:AN25"/>
    <mergeCell ref="E26:G26"/>
    <mergeCell ref="H26:J26"/>
    <mergeCell ref="AW19:BB19"/>
    <mergeCell ref="BD19:BH19"/>
    <mergeCell ref="AC29:AE30"/>
    <mergeCell ref="AF29:AH30"/>
    <mergeCell ref="AI29:AK30"/>
    <mergeCell ref="AL29:AN30"/>
    <mergeCell ref="AQ29:AR30"/>
    <mergeCell ref="AU27:BB28"/>
    <mergeCell ref="AS29:AT30"/>
    <mergeCell ref="AU29:BB30"/>
    <mergeCell ref="AS27:AT28"/>
    <mergeCell ref="BC27:BH28"/>
    <mergeCell ref="AC27:AE28"/>
    <mergeCell ref="AF27:AH28"/>
    <mergeCell ref="AI27:AK28"/>
    <mergeCell ref="AL27:AN28"/>
    <mergeCell ref="AQ27:AR28"/>
    <mergeCell ref="BD20:BH20"/>
    <mergeCell ref="AQ22:BH22"/>
    <mergeCell ref="A27:D28"/>
    <mergeCell ref="A29:D30"/>
    <mergeCell ref="E29:G30"/>
    <mergeCell ref="H29:J30"/>
    <mergeCell ref="K29:M30"/>
    <mergeCell ref="N29:P30"/>
    <mergeCell ref="Q29:S30"/>
    <mergeCell ref="T29:V30"/>
    <mergeCell ref="W29:Y30"/>
    <mergeCell ref="Z29:AB30"/>
    <mergeCell ref="H27:J28"/>
    <mergeCell ref="K27:M28"/>
    <mergeCell ref="N27:P28"/>
    <mergeCell ref="Q27:S28"/>
    <mergeCell ref="T27:V28"/>
    <mergeCell ref="W27:Y28"/>
    <mergeCell ref="AS33:AT34"/>
    <mergeCell ref="AU33:BB34"/>
    <mergeCell ref="Z27:AB28"/>
    <mergeCell ref="BC31:BH32"/>
    <mergeCell ref="AC31:AE32"/>
    <mergeCell ref="AF31:AH32"/>
    <mergeCell ref="AI31:AK32"/>
    <mergeCell ref="AL31:AN32"/>
    <mergeCell ref="AQ31:AR32"/>
    <mergeCell ref="A31:D32"/>
    <mergeCell ref="E31:G32"/>
    <mergeCell ref="H31:J32"/>
    <mergeCell ref="K31:M32"/>
    <mergeCell ref="N31:P32"/>
    <mergeCell ref="Q31:S32"/>
    <mergeCell ref="T31:V32"/>
    <mergeCell ref="W31:Y32"/>
    <mergeCell ref="Z31:AB32"/>
    <mergeCell ref="AS31:AT32"/>
    <mergeCell ref="AU31:BB32"/>
    <mergeCell ref="A33:D34"/>
    <mergeCell ref="E33:G34"/>
    <mergeCell ref="H33:J34"/>
    <mergeCell ref="K33:M34"/>
    <mergeCell ref="N33:P34"/>
    <mergeCell ref="Q33:S34"/>
    <mergeCell ref="T33:V34"/>
    <mergeCell ref="W33:Y34"/>
    <mergeCell ref="Z33:AB34"/>
    <mergeCell ref="A65:B68"/>
    <mergeCell ref="C65:BG68"/>
    <mergeCell ref="A35:BH35"/>
    <mergeCell ref="N62:R62"/>
    <mergeCell ref="AI62:AM62"/>
    <mergeCell ref="A54:G54"/>
    <mergeCell ref="V54:AB54"/>
    <mergeCell ref="AQ54:AW54"/>
    <mergeCell ref="AQ59:AR59"/>
    <mergeCell ref="AS59:BA59"/>
    <mergeCell ref="AQ60:BH60"/>
    <mergeCell ref="BD62:BH62"/>
    <mergeCell ref="A40:G40"/>
    <mergeCell ref="V40:AB40"/>
    <mergeCell ref="AQ40:AW40"/>
    <mergeCell ref="BD48:BH48"/>
    <mergeCell ref="A51:R51"/>
    <mergeCell ref="AQ37:BH37"/>
    <mergeCell ref="A38:R39"/>
    <mergeCell ref="V38:AM39"/>
    <mergeCell ref="AQ38:BH39"/>
    <mergeCell ref="H40:R40"/>
    <mergeCell ref="A41:R41"/>
    <mergeCell ref="A42:B42"/>
    <mergeCell ref="V10:X10"/>
    <mergeCell ref="A21:L21"/>
    <mergeCell ref="M21:O21"/>
    <mergeCell ref="P21:R21"/>
    <mergeCell ref="S21:U21"/>
    <mergeCell ref="V21:X21"/>
    <mergeCell ref="Z11:AB11"/>
    <mergeCell ref="BC29:BH30"/>
    <mergeCell ref="AQ63:BH63"/>
    <mergeCell ref="BC33:BH34"/>
    <mergeCell ref="V51:AM51"/>
    <mergeCell ref="AQ51:BH51"/>
    <mergeCell ref="A52:R53"/>
    <mergeCell ref="V52:AM53"/>
    <mergeCell ref="AQ52:BH53"/>
    <mergeCell ref="N48:R48"/>
    <mergeCell ref="AI48:AM48"/>
    <mergeCell ref="A37:R37"/>
    <mergeCell ref="V37:AM37"/>
    <mergeCell ref="AC33:AE34"/>
    <mergeCell ref="AF33:AH34"/>
    <mergeCell ref="AI33:AK34"/>
    <mergeCell ref="AL33:AN34"/>
    <mergeCell ref="AQ33:AR34"/>
  </mergeCells>
  <phoneticPr fontId="3"/>
  <conditionalFormatting sqref="AQ14:AR14">
    <cfRule type="cellIs" dxfId="34" priority="73" operator="equal">
      <formula>"①"</formula>
    </cfRule>
  </conditionalFormatting>
  <conditionalFormatting sqref="AQ15:AR15">
    <cfRule type="cellIs" dxfId="33" priority="72" operator="equal">
      <formula>"②"</formula>
    </cfRule>
  </conditionalFormatting>
  <conditionalFormatting sqref="AQ16:AR16">
    <cfRule type="cellIs" dxfId="32" priority="70" operator="equal">
      <formula>"③"</formula>
    </cfRule>
  </conditionalFormatting>
  <conditionalFormatting sqref="AQ17:AR17">
    <cfRule type="cellIs" dxfId="31" priority="69" operator="equal">
      <formula>"④"</formula>
    </cfRule>
  </conditionalFormatting>
  <conditionalFormatting sqref="AX12">
    <cfRule type="cellIs" dxfId="30" priority="37" operator="equal">
      <formula>"有"</formula>
    </cfRule>
  </conditionalFormatting>
  <conditionalFormatting sqref="AC54">
    <cfRule type="cellIs" dxfId="29" priority="6" operator="equal">
      <formula>"有"</formula>
    </cfRule>
  </conditionalFormatting>
  <conditionalFormatting sqref="H40">
    <cfRule type="cellIs" dxfId="28" priority="26" operator="equal">
      <formula>"有"</formula>
    </cfRule>
  </conditionalFormatting>
  <conditionalFormatting sqref="A42:B42">
    <cfRule type="cellIs" dxfId="27" priority="30" operator="equal">
      <formula>"①"</formula>
    </cfRule>
  </conditionalFormatting>
  <conditionalFormatting sqref="A43:B43">
    <cfRule type="cellIs" dxfId="26" priority="29" operator="equal">
      <formula>"②"</formula>
    </cfRule>
  </conditionalFormatting>
  <conditionalFormatting sqref="A44:B44">
    <cfRule type="cellIs" dxfId="25" priority="28" operator="equal">
      <formula>"③"</formula>
    </cfRule>
  </conditionalFormatting>
  <conditionalFormatting sqref="A45:B45">
    <cfRule type="cellIs" dxfId="24" priority="27" operator="equal">
      <formula>"④"</formula>
    </cfRule>
  </conditionalFormatting>
  <conditionalFormatting sqref="V42:W42">
    <cfRule type="cellIs" dxfId="23" priority="25" operator="equal">
      <formula>"①"</formula>
    </cfRule>
  </conditionalFormatting>
  <conditionalFormatting sqref="V43:W43">
    <cfRule type="cellIs" dxfId="22" priority="24" operator="equal">
      <formula>"②"</formula>
    </cfRule>
  </conditionalFormatting>
  <conditionalFormatting sqref="V44:W44">
    <cfRule type="cellIs" dxfId="21" priority="23" operator="equal">
      <formula>"③"</formula>
    </cfRule>
  </conditionalFormatting>
  <conditionalFormatting sqref="V45:W45">
    <cfRule type="cellIs" dxfId="20" priority="22" operator="equal">
      <formula>"④"</formula>
    </cfRule>
  </conditionalFormatting>
  <conditionalFormatting sqref="AC40">
    <cfRule type="cellIs" dxfId="19" priority="21" operator="equal">
      <formula>"有"</formula>
    </cfRule>
  </conditionalFormatting>
  <conditionalFormatting sqref="AQ42:AR42">
    <cfRule type="cellIs" dxfId="18" priority="20" operator="equal">
      <formula>"①"</formula>
    </cfRule>
  </conditionalFormatting>
  <conditionalFormatting sqref="AQ43:AR43">
    <cfRule type="cellIs" dxfId="17" priority="19" operator="equal">
      <formula>"②"</formula>
    </cfRule>
  </conditionalFormatting>
  <conditionalFormatting sqref="AQ44:AR44">
    <cfRule type="cellIs" dxfId="16" priority="18" operator="equal">
      <formula>"③"</formula>
    </cfRule>
  </conditionalFormatting>
  <conditionalFormatting sqref="AQ45:AR45">
    <cfRule type="cellIs" dxfId="15" priority="17" operator="equal">
      <formula>"④"</formula>
    </cfRule>
  </conditionalFormatting>
  <conditionalFormatting sqref="AX40">
    <cfRule type="cellIs" dxfId="14" priority="16" operator="equal">
      <formula>"有"</formula>
    </cfRule>
  </conditionalFormatting>
  <conditionalFormatting sqref="A56:B56">
    <cfRule type="cellIs" dxfId="13" priority="15" operator="equal">
      <formula>"①"</formula>
    </cfRule>
  </conditionalFormatting>
  <conditionalFormatting sqref="A57:B57">
    <cfRule type="cellIs" dxfId="12" priority="14" operator="equal">
      <formula>"②"</formula>
    </cfRule>
  </conditionalFormatting>
  <conditionalFormatting sqref="A58:B58">
    <cfRule type="cellIs" dxfId="11" priority="13" operator="equal">
      <formula>"③"</formula>
    </cfRule>
  </conditionalFormatting>
  <conditionalFormatting sqref="A59:B59">
    <cfRule type="cellIs" dxfId="10" priority="12" operator="equal">
      <formula>"④"</formula>
    </cfRule>
  </conditionalFormatting>
  <conditionalFormatting sqref="H54">
    <cfRule type="cellIs" dxfId="9" priority="11" operator="equal">
      <formula>"有"</formula>
    </cfRule>
  </conditionalFormatting>
  <conditionalFormatting sqref="V56:W56">
    <cfRule type="cellIs" dxfId="8" priority="10" operator="equal">
      <formula>"①"</formula>
    </cfRule>
  </conditionalFormatting>
  <conditionalFormatting sqref="V57:W57">
    <cfRule type="cellIs" dxfId="7" priority="9" operator="equal">
      <formula>"②"</formula>
    </cfRule>
  </conditionalFormatting>
  <conditionalFormatting sqref="V58:W58">
    <cfRule type="cellIs" dxfId="6" priority="8" operator="equal">
      <formula>"③"</formula>
    </cfRule>
  </conditionalFormatting>
  <conditionalFormatting sqref="V59:W59">
    <cfRule type="cellIs" dxfId="5" priority="7" operator="equal">
      <formula>"④"</formula>
    </cfRule>
  </conditionalFormatting>
  <conditionalFormatting sqref="AQ56:AR56">
    <cfRule type="cellIs" dxfId="4" priority="5" operator="equal">
      <formula>"①"</formula>
    </cfRule>
  </conditionalFormatting>
  <conditionalFormatting sqref="AQ57:AR57">
    <cfRule type="cellIs" dxfId="3" priority="4" operator="equal">
      <formula>"②"</formula>
    </cfRule>
  </conditionalFormatting>
  <conditionalFormatting sqref="AQ58:AR58">
    <cfRule type="cellIs" dxfId="2" priority="3" operator="equal">
      <formula>"③"</formula>
    </cfRule>
  </conditionalFormatting>
  <conditionalFormatting sqref="AQ59:AR59">
    <cfRule type="cellIs" dxfId="1" priority="2" operator="equal">
      <formula>"④"</formula>
    </cfRule>
  </conditionalFormatting>
  <conditionalFormatting sqref="AX54">
    <cfRule type="cellIs" dxfId="0" priority="1" operator="equal">
      <formula>"有"</formula>
    </cfRule>
  </conditionalFormatting>
  <hyperlinks>
    <hyperlink ref="BJ3:BO5" location="目次!B18" display="目次へ" xr:uid="{B338AAA5-D6BA-46CD-8FE3-A9C0BC7366D6}"/>
    <hyperlink ref="BJ7:BO9" location="①【2ヵ月前】利用申込書!A1" display="利用申込書へ" xr:uid="{05A4ABC2-7A0B-4C0D-B159-0ECC8FF47FDC}"/>
  </hyperlinks>
  <pageMargins left="0.19685039370078741" right="0.19685039370078741" top="0.39370078740157483" bottom="0.19685039370078741" header="0.31496062992125984" footer="0.31496062992125984"/>
  <pageSetup paperSize="9" scale="94" orientation="landscape" r:id="rId1"/>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53</xdr:col>
                    <xdr:colOff>57150</xdr:colOff>
                    <xdr:row>22</xdr:row>
                    <xdr:rowOff>95250</xdr:rowOff>
                  </from>
                  <to>
                    <xdr:col>59</xdr:col>
                    <xdr:colOff>19050</xdr:colOff>
                    <xdr:row>24</xdr:row>
                    <xdr:rowOff>47625</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49</xdr:col>
                    <xdr:colOff>57150</xdr:colOff>
                    <xdr:row>22</xdr:row>
                    <xdr:rowOff>28575</xdr:rowOff>
                  </from>
                  <to>
                    <xdr:col>53</xdr:col>
                    <xdr:colOff>95250</xdr:colOff>
                    <xdr:row>24</xdr:row>
                    <xdr:rowOff>95250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42</xdr:col>
                    <xdr:colOff>19050</xdr:colOff>
                    <xdr:row>23</xdr:row>
                    <xdr:rowOff>209550</xdr:rowOff>
                  </from>
                  <to>
                    <xdr:col>43</xdr:col>
                    <xdr:colOff>123825</xdr:colOff>
                    <xdr:row>25</xdr:row>
                    <xdr:rowOff>95250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42</xdr:col>
                    <xdr:colOff>19050</xdr:colOff>
                    <xdr:row>22</xdr:row>
                    <xdr:rowOff>152400</xdr:rowOff>
                  </from>
                  <to>
                    <xdr:col>43</xdr:col>
                    <xdr:colOff>123825</xdr:colOff>
                    <xdr:row>24</xdr:row>
                    <xdr:rowOff>66675</xdr:rowOff>
                  </to>
                </anchor>
              </controlPr>
            </control>
          </mc:Choice>
        </mc:AlternateContent>
        <mc:AlternateContent xmlns:mc="http://schemas.openxmlformats.org/markup-compatibility/2006">
          <mc:Choice Requires="x14">
            <control shapeId="48133" r:id="rId8" name="Check Box 5">
              <controlPr defaultSize="0" autoFill="0" autoLine="0" autoPict="0">
                <anchor moveWithCells="1">
                  <from>
                    <xdr:col>54</xdr:col>
                    <xdr:colOff>28575</xdr:colOff>
                    <xdr:row>25</xdr:row>
                    <xdr:rowOff>390525</xdr:rowOff>
                  </from>
                  <to>
                    <xdr:col>59</xdr:col>
                    <xdr:colOff>133350</xdr:colOff>
                    <xdr:row>27</xdr:row>
                    <xdr:rowOff>133350</xdr:rowOff>
                  </to>
                </anchor>
              </controlPr>
            </control>
          </mc:Choice>
        </mc:AlternateContent>
        <mc:AlternateContent xmlns:mc="http://schemas.openxmlformats.org/markup-compatibility/2006">
          <mc:Choice Requires="x14">
            <control shapeId="48134" r:id="rId9" name="Check Box 6">
              <controlPr defaultSize="0" autoFill="0" autoLine="0" autoPict="0">
                <anchor moveWithCells="1">
                  <from>
                    <xdr:col>54</xdr:col>
                    <xdr:colOff>28575</xdr:colOff>
                    <xdr:row>26</xdr:row>
                    <xdr:rowOff>152400</xdr:rowOff>
                  </from>
                  <to>
                    <xdr:col>58</xdr:col>
                    <xdr:colOff>133350</xdr:colOff>
                    <xdr:row>28</xdr:row>
                    <xdr:rowOff>57150</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from>
                    <xdr:col>41</xdr:col>
                    <xdr:colOff>161925</xdr:colOff>
                    <xdr:row>4</xdr:row>
                    <xdr:rowOff>190500</xdr:rowOff>
                  </from>
                  <to>
                    <xdr:col>43</xdr:col>
                    <xdr:colOff>95250</xdr:colOff>
                    <xdr:row>6</xdr:row>
                    <xdr:rowOff>104775</xdr:rowOff>
                  </to>
                </anchor>
              </controlPr>
            </control>
          </mc:Choice>
        </mc:AlternateContent>
        <mc:AlternateContent xmlns:mc="http://schemas.openxmlformats.org/markup-compatibility/2006">
          <mc:Choice Requires="x14">
            <control shapeId="48136" r:id="rId11" name="Check Box 8">
              <controlPr defaultSize="0" autoFill="0" autoLine="0" autoPict="0">
                <anchor moveWithCells="1">
                  <from>
                    <xdr:col>41</xdr:col>
                    <xdr:colOff>161925</xdr:colOff>
                    <xdr:row>5</xdr:row>
                    <xdr:rowOff>171450</xdr:rowOff>
                  </from>
                  <to>
                    <xdr:col>43</xdr:col>
                    <xdr:colOff>38100</xdr:colOff>
                    <xdr:row>7</xdr:row>
                    <xdr:rowOff>57150</xdr:rowOff>
                  </to>
                </anchor>
              </controlPr>
            </control>
          </mc:Choice>
        </mc:AlternateContent>
        <mc:AlternateContent xmlns:mc="http://schemas.openxmlformats.org/markup-compatibility/2006">
          <mc:Choice Requires="x14">
            <control shapeId="48137" r:id="rId12" name="Check Box 9">
              <controlPr defaultSize="0" autoFill="0" autoLine="0" autoPict="0">
                <anchor moveWithCells="1">
                  <from>
                    <xdr:col>47</xdr:col>
                    <xdr:colOff>0</xdr:colOff>
                    <xdr:row>17</xdr:row>
                    <xdr:rowOff>142875</xdr:rowOff>
                  </from>
                  <to>
                    <xdr:col>48</xdr:col>
                    <xdr:colOff>95250</xdr:colOff>
                    <xdr:row>19</xdr:row>
                    <xdr:rowOff>38100</xdr:rowOff>
                  </to>
                </anchor>
              </controlPr>
            </control>
          </mc:Choice>
        </mc:AlternateContent>
        <mc:AlternateContent xmlns:mc="http://schemas.openxmlformats.org/markup-compatibility/2006">
          <mc:Choice Requires="x14">
            <control shapeId="48138" r:id="rId13" name="Check Box 10">
              <controlPr defaultSize="0" autoFill="0" autoLine="0" autoPict="0">
                <anchor moveWithCells="1">
                  <from>
                    <xdr:col>42</xdr:col>
                    <xdr:colOff>57150</xdr:colOff>
                    <xdr:row>17</xdr:row>
                    <xdr:rowOff>142875</xdr:rowOff>
                  </from>
                  <to>
                    <xdr:col>43</xdr:col>
                    <xdr:colOff>152400</xdr:colOff>
                    <xdr:row>19</xdr:row>
                    <xdr:rowOff>38100</xdr:rowOff>
                  </to>
                </anchor>
              </controlPr>
            </control>
          </mc:Choice>
        </mc:AlternateContent>
        <mc:AlternateContent xmlns:mc="http://schemas.openxmlformats.org/markup-compatibility/2006">
          <mc:Choice Requires="x14">
            <control shapeId="48140" r:id="rId14" name="Check Box 12">
              <controlPr defaultSize="0" autoFill="0" autoLine="0" autoPict="0">
                <anchor moveWithCells="1">
                  <from>
                    <xdr:col>54</xdr:col>
                    <xdr:colOff>28575</xdr:colOff>
                    <xdr:row>27</xdr:row>
                    <xdr:rowOff>180975</xdr:rowOff>
                  </from>
                  <to>
                    <xdr:col>59</xdr:col>
                    <xdr:colOff>133350</xdr:colOff>
                    <xdr:row>29</xdr:row>
                    <xdr:rowOff>57150</xdr:rowOff>
                  </to>
                </anchor>
              </controlPr>
            </control>
          </mc:Choice>
        </mc:AlternateContent>
        <mc:AlternateContent xmlns:mc="http://schemas.openxmlformats.org/markup-compatibility/2006">
          <mc:Choice Requires="x14">
            <control shapeId="48141" r:id="rId15" name="Check Box 13">
              <controlPr defaultSize="0" autoFill="0" autoLine="0" autoPict="0">
                <anchor moveWithCells="1">
                  <from>
                    <xdr:col>54</xdr:col>
                    <xdr:colOff>28575</xdr:colOff>
                    <xdr:row>28</xdr:row>
                    <xdr:rowOff>209550</xdr:rowOff>
                  </from>
                  <to>
                    <xdr:col>58</xdr:col>
                    <xdr:colOff>133350</xdr:colOff>
                    <xdr:row>30</xdr:row>
                    <xdr:rowOff>9525</xdr:rowOff>
                  </to>
                </anchor>
              </controlPr>
            </control>
          </mc:Choice>
        </mc:AlternateContent>
        <mc:AlternateContent xmlns:mc="http://schemas.openxmlformats.org/markup-compatibility/2006">
          <mc:Choice Requires="x14">
            <control shapeId="48142" r:id="rId16" name="Check Box 14">
              <controlPr defaultSize="0" autoFill="0" autoLine="0" autoPict="0">
                <anchor moveWithCells="1">
                  <from>
                    <xdr:col>54</xdr:col>
                    <xdr:colOff>28575</xdr:colOff>
                    <xdr:row>29</xdr:row>
                    <xdr:rowOff>180975</xdr:rowOff>
                  </from>
                  <to>
                    <xdr:col>59</xdr:col>
                    <xdr:colOff>133350</xdr:colOff>
                    <xdr:row>31</xdr:row>
                    <xdr:rowOff>57150</xdr:rowOff>
                  </to>
                </anchor>
              </controlPr>
            </control>
          </mc:Choice>
        </mc:AlternateContent>
        <mc:AlternateContent xmlns:mc="http://schemas.openxmlformats.org/markup-compatibility/2006">
          <mc:Choice Requires="x14">
            <control shapeId="48143" r:id="rId17" name="Check Box 15">
              <controlPr defaultSize="0" autoFill="0" autoLine="0" autoPict="0">
                <anchor moveWithCells="1">
                  <from>
                    <xdr:col>54</xdr:col>
                    <xdr:colOff>28575</xdr:colOff>
                    <xdr:row>30</xdr:row>
                    <xdr:rowOff>209550</xdr:rowOff>
                  </from>
                  <to>
                    <xdr:col>58</xdr:col>
                    <xdr:colOff>133350</xdr:colOff>
                    <xdr:row>32</xdr:row>
                    <xdr:rowOff>9525</xdr:rowOff>
                  </to>
                </anchor>
              </controlPr>
            </control>
          </mc:Choice>
        </mc:AlternateContent>
        <mc:AlternateContent xmlns:mc="http://schemas.openxmlformats.org/markup-compatibility/2006">
          <mc:Choice Requires="x14">
            <control shapeId="48144" r:id="rId18" name="Check Box 16">
              <controlPr defaultSize="0" autoFill="0" autoLine="0" autoPict="0">
                <anchor moveWithCells="1">
                  <from>
                    <xdr:col>54</xdr:col>
                    <xdr:colOff>28575</xdr:colOff>
                    <xdr:row>31</xdr:row>
                    <xdr:rowOff>180975</xdr:rowOff>
                  </from>
                  <to>
                    <xdr:col>59</xdr:col>
                    <xdr:colOff>133350</xdr:colOff>
                    <xdr:row>33</xdr:row>
                    <xdr:rowOff>57150</xdr:rowOff>
                  </to>
                </anchor>
              </controlPr>
            </control>
          </mc:Choice>
        </mc:AlternateContent>
        <mc:AlternateContent xmlns:mc="http://schemas.openxmlformats.org/markup-compatibility/2006">
          <mc:Choice Requires="x14">
            <control shapeId="48145" r:id="rId19" name="Check Box 17">
              <controlPr defaultSize="0" autoFill="0" autoLine="0" autoPict="0">
                <anchor moveWithCells="1">
                  <from>
                    <xdr:col>54</xdr:col>
                    <xdr:colOff>28575</xdr:colOff>
                    <xdr:row>32</xdr:row>
                    <xdr:rowOff>200025</xdr:rowOff>
                  </from>
                  <to>
                    <xdr:col>58</xdr:col>
                    <xdr:colOff>133350</xdr:colOff>
                    <xdr:row>34</xdr:row>
                    <xdr:rowOff>0</xdr:rowOff>
                  </to>
                </anchor>
              </controlPr>
            </control>
          </mc:Choice>
        </mc:AlternateContent>
        <mc:AlternateContent xmlns:mc="http://schemas.openxmlformats.org/markup-compatibility/2006">
          <mc:Choice Requires="x14">
            <control shapeId="48184" r:id="rId20" name="Check Box 56">
              <controlPr defaultSize="0" autoFill="0" autoLine="0" autoPict="0">
                <anchor moveWithCells="1">
                  <from>
                    <xdr:col>5</xdr:col>
                    <xdr:colOff>0</xdr:colOff>
                    <xdr:row>45</xdr:row>
                    <xdr:rowOff>142875</xdr:rowOff>
                  </from>
                  <to>
                    <xdr:col>6</xdr:col>
                    <xdr:colOff>95250</xdr:colOff>
                    <xdr:row>47</xdr:row>
                    <xdr:rowOff>38100</xdr:rowOff>
                  </to>
                </anchor>
              </controlPr>
            </control>
          </mc:Choice>
        </mc:AlternateContent>
        <mc:AlternateContent xmlns:mc="http://schemas.openxmlformats.org/markup-compatibility/2006">
          <mc:Choice Requires="x14">
            <control shapeId="48185" r:id="rId21" name="Check Box 57">
              <controlPr defaultSize="0" autoFill="0" autoLine="0" autoPict="0">
                <anchor moveWithCells="1">
                  <from>
                    <xdr:col>0</xdr:col>
                    <xdr:colOff>57150</xdr:colOff>
                    <xdr:row>45</xdr:row>
                    <xdr:rowOff>142875</xdr:rowOff>
                  </from>
                  <to>
                    <xdr:col>1</xdr:col>
                    <xdr:colOff>152400</xdr:colOff>
                    <xdr:row>47</xdr:row>
                    <xdr:rowOff>38100</xdr:rowOff>
                  </to>
                </anchor>
              </controlPr>
            </control>
          </mc:Choice>
        </mc:AlternateContent>
        <mc:AlternateContent xmlns:mc="http://schemas.openxmlformats.org/markup-compatibility/2006">
          <mc:Choice Requires="x14">
            <control shapeId="48187" r:id="rId22" name="Check Box 59">
              <controlPr defaultSize="0" autoFill="0" autoLine="0" autoPict="0">
                <anchor moveWithCells="1">
                  <from>
                    <xdr:col>26</xdr:col>
                    <xdr:colOff>0</xdr:colOff>
                    <xdr:row>45</xdr:row>
                    <xdr:rowOff>142875</xdr:rowOff>
                  </from>
                  <to>
                    <xdr:col>27</xdr:col>
                    <xdr:colOff>95250</xdr:colOff>
                    <xdr:row>47</xdr:row>
                    <xdr:rowOff>38100</xdr:rowOff>
                  </to>
                </anchor>
              </controlPr>
            </control>
          </mc:Choice>
        </mc:AlternateContent>
        <mc:AlternateContent xmlns:mc="http://schemas.openxmlformats.org/markup-compatibility/2006">
          <mc:Choice Requires="x14">
            <control shapeId="48188" r:id="rId23" name="Check Box 60">
              <controlPr defaultSize="0" autoFill="0" autoLine="0" autoPict="0">
                <anchor moveWithCells="1">
                  <from>
                    <xdr:col>21</xdr:col>
                    <xdr:colOff>57150</xdr:colOff>
                    <xdr:row>45</xdr:row>
                    <xdr:rowOff>142875</xdr:rowOff>
                  </from>
                  <to>
                    <xdr:col>22</xdr:col>
                    <xdr:colOff>152400</xdr:colOff>
                    <xdr:row>47</xdr:row>
                    <xdr:rowOff>38100</xdr:rowOff>
                  </to>
                </anchor>
              </controlPr>
            </control>
          </mc:Choice>
        </mc:AlternateContent>
        <mc:AlternateContent xmlns:mc="http://schemas.openxmlformats.org/markup-compatibility/2006">
          <mc:Choice Requires="x14">
            <control shapeId="48190" r:id="rId24" name="Check Box 62">
              <controlPr defaultSize="0" autoFill="0" autoLine="0" autoPict="0">
                <anchor moveWithCells="1">
                  <from>
                    <xdr:col>47</xdr:col>
                    <xdr:colOff>0</xdr:colOff>
                    <xdr:row>45</xdr:row>
                    <xdr:rowOff>142875</xdr:rowOff>
                  </from>
                  <to>
                    <xdr:col>48</xdr:col>
                    <xdr:colOff>95250</xdr:colOff>
                    <xdr:row>47</xdr:row>
                    <xdr:rowOff>38100</xdr:rowOff>
                  </to>
                </anchor>
              </controlPr>
            </control>
          </mc:Choice>
        </mc:AlternateContent>
        <mc:AlternateContent xmlns:mc="http://schemas.openxmlformats.org/markup-compatibility/2006">
          <mc:Choice Requires="x14">
            <control shapeId="48191" r:id="rId25" name="Check Box 63">
              <controlPr defaultSize="0" autoFill="0" autoLine="0" autoPict="0">
                <anchor moveWithCells="1">
                  <from>
                    <xdr:col>42</xdr:col>
                    <xdr:colOff>57150</xdr:colOff>
                    <xdr:row>45</xdr:row>
                    <xdr:rowOff>142875</xdr:rowOff>
                  </from>
                  <to>
                    <xdr:col>43</xdr:col>
                    <xdr:colOff>152400</xdr:colOff>
                    <xdr:row>47</xdr:row>
                    <xdr:rowOff>38100</xdr:rowOff>
                  </to>
                </anchor>
              </controlPr>
            </control>
          </mc:Choice>
        </mc:AlternateContent>
        <mc:AlternateContent xmlns:mc="http://schemas.openxmlformats.org/markup-compatibility/2006">
          <mc:Choice Requires="x14">
            <control shapeId="48193" r:id="rId26" name="Check Box 65">
              <controlPr defaultSize="0" autoFill="0" autoLine="0" autoPict="0">
                <anchor moveWithCells="1">
                  <from>
                    <xdr:col>5</xdr:col>
                    <xdr:colOff>0</xdr:colOff>
                    <xdr:row>59</xdr:row>
                    <xdr:rowOff>142875</xdr:rowOff>
                  </from>
                  <to>
                    <xdr:col>6</xdr:col>
                    <xdr:colOff>95250</xdr:colOff>
                    <xdr:row>61</xdr:row>
                    <xdr:rowOff>38100</xdr:rowOff>
                  </to>
                </anchor>
              </controlPr>
            </control>
          </mc:Choice>
        </mc:AlternateContent>
        <mc:AlternateContent xmlns:mc="http://schemas.openxmlformats.org/markup-compatibility/2006">
          <mc:Choice Requires="x14">
            <control shapeId="48194" r:id="rId27" name="Check Box 66">
              <controlPr defaultSize="0" autoFill="0" autoLine="0" autoPict="0">
                <anchor moveWithCells="1">
                  <from>
                    <xdr:col>0</xdr:col>
                    <xdr:colOff>57150</xdr:colOff>
                    <xdr:row>59</xdr:row>
                    <xdr:rowOff>142875</xdr:rowOff>
                  </from>
                  <to>
                    <xdr:col>1</xdr:col>
                    <xdr:colOff>152400</xdr:colOff>
                    <xdr:row>61</xdr:row>
                    <xdr:rowOff>38100</xdr:rowOff>
                  </to>
                </anchor>
              </controlPr>
            </control>
          </mc:Choice>
        </mc:AlternateContent>
        <mc:AlternateContent xmlns:mc="http://schemas.openxmlformats.org/markup-compatibility/2006">
          <mc:Choice Requires="x14">
            <control shapeId="48196" r:id="rId28" name="Check Box 68">
              <controlPr defaultSize="0" autoFill="0" autoLine="0" autoPict="0">
                <anchor moveWithCells="1">
                  <from>
                    <xdr:col>26</xdr:col>
                    <xdr:colOff>0</xdr:colOff>
                    <xdr:row>59</xdr:row>
                    <xdr:rowOff>142875</xdr:rowOff>
                  </from>
                  <to>
                    <xdr:col>27</xdr:col>
                    <xdr:colOff>95250</xdr:colOff>
                    <xdr:row>61</xdr:row>
                    <xdr:rowOff>38100</xdr:rowOff>
                  </to>
                </anchor>
              </controlPr>
            </control>
          </mc:Choice>
        </mc:AlternateContent>
        <mc:AlternateContent xmlns:mc="http://schemas.openxmlformats.org/markup-compatibility/2006">
          <mc:Choice Requires="x14">
            <control shapeId="48197" r:id="rId29" name="Check Box 69">
              <controlPr defaultSize="0" autoFill="0" autoLine="0" autoPict="0">
                <anchor moveWithCells="1">
                  <from>
                    <xdr:col>21</xdr:col>
                    <xdr:colOff>57150</xdr:colOff>
                    <xdr:row>59</xdr:row>
                    <xdr:rowOff>142875</xdr:rowOff>
                  </from>
                  <to>
                    <xdr:col>22</xdr:col>
                    <xdr:colOff>152400</xdr:colOff>
                    <xdr:row>61</xdr:row>
                    <xdr:rowOff>38100</xdr:rowOff>
                  </to>
                </anchor>
              </controlPr>
            </control>
          </mc:Choice>
        </mc:AlternateContent>
        <mc:AlternateContent xmlns:mc="http://schemas.openxmlformats.org/markup-compatibility/2006">
          <mc:Choice Requires="x14">
            <control shapeId="48199" r:id="rId30" name="Check Box 71">
              <controlPr defaultSize="0" autoFill="0" autoLine="0" autoPict="0">
                <anchor moveWithCells="1">
                  <from>
                    <xdr:col>47</xdr:col>
                    <xdr:colOff>0</xdr:colOff>
                    <xdr:row>59</xdr:row>
                    <xdr:rowOff>142875</xdr:rowOff>
                  </from>
                  <to>
                    <xdr:col>48</xdr:col>
                    <xdr:colOff>95250</xdr:colOff>
                    <xdr:row>61</xdr:row>
                    <xdr:rowOff>38100</xdr:rowOff>
                  </to>
                </anchor>
              </controlPr>
            </control>
          </mc:Choice>
        </mc:AlternateContent>
        <mc:AlternateContent xmlns:mc="http://schemas.openxmlformats.org/markup-compatibility/2006">
          <mc:Choice Requires="x14">
            <control shapeId="48200" r:id="rId31" name="Check Box 72">
              <controlPr defaultSize="0" autoFill="0" autoLine="0" autoPict="0">
                <anchor moveWithCells="1">
                  <from>
                    <xdr:col>42</xdr:col>
                    <xdr:colOff>57150</xdr:colOff>
                    <xdr:row>59</xdr:row>
                    <xdr:rowOff>142875</xdr:rowOff>
                  </from>
                  <to>
                    <xdr:col>43</xdr:col>
                    <xdr:colOff>152400</xdr:colOff>
                    <xdr:row>61</xdr:row>
                    <xdr:rowOff>38100</xdr:rowOff>
                  </to>
                </anchor>
              </controlPr>
            </control>
          </mc:Choice>
        </mc:AlternateContent>
        <mc:AlternateContent xmlns:mc="http://schemas.openxmlformats.org/markup-compatibility/2006">
          <mc:Choice Requires="x14">
            <control shapeId="48202" r:id="rId32" name="Check Box 74">
              <controlPr defaultSize="0" autoFill="0" autoLine="0" autoPict="0">
                <anchor moveWithCells="1">
                  <from>
                    <xdr:col>42</xdr:col>
                    <xdr:colOff>57150</xdr:colOff>
                    <xdr:row>18</xdr:row>
                    <xdr:rowOff>123825</xdr:rowOff>
                  </from>
                  <to>
                    <xdr:col>43</xdr:col>
                    <xdr:colOff>180975</xdr:colOff>
                    <xdr:row>20</xdr:row>
                    <xdr:rowOff>19050</xdr:rowOff>
                  </to>
                </anchor>
              </controlPr>
            </control>
          </mc:Choice>
        </mc:AlternateContent>
        <mc:AlternateContent xmlns:mc="http://schemas.openxmlformats.org/markup-compatibility/2006">
          <mc:Choice Requires="x14">
            <control shapeId="48205" r:id="rId33" name="Check Box 77">
              <controlPr defaultSize="0" autoFill="0" autoLine="0" autoPict="0">
                <anchor moveWithCells="1">
                  <from>
                    <xdr:col>0</xdr:col>
                    <xdr:colOff>57150</xdr:colOff>
                    <xdr:row>46</xdr:row>
                    <xdr:rowOff>123825</xdr:rowOff>
                  </from>
                  <to>
                    <xdr:col>1</xdr:col>
                    <xdr:colOff>180975</xdr:colOff>
                    <xdr:row>48</xdr:row>
                    <xdr:rowOff>19050</xdr:rowOff>
                  </to>
                </anchor>
              </controlPr>
            </control>
          </mc:Choice>
        </mc:AlternateContent>
        <mc:AlternateContent xmlns:mc="http://schemas.openxmlformats.org/markup-compatibility/2006">
          <mc:Choice Requires="x14">
            <control shapeId="48208" r:id="rId34" name="Check Box 80">
              <controlPr defaultSize="0" autoFill="0" autoLine="0" autoPict="0">
                <anchor moveWithCells="1">
                  <from>
                    <xdr:col>21</xdr:col>
                    <xdr:colOff>57150</xdr:colOff>
                    <xdr:row>46</xdr:row>
                    <xdr:rowOff>123825</xdr:rowOff>
                  </from>
                  <to>
                    <xdr:col>22</xdr:col>
                    <xdr:colOff>180975</xdr:colOff>
                    <xdr:row>48</xdr:row>
                    <xdr:rowOff>19050</xdr:rowOff>
                  </to>
                </anchor>
              </controlPr>
            </control>
          </mc:Choice>
        </mc:AlternateContent>
        <mc:AlternateContent xmlns:mc="http://schemas.openxmlformats.org/markup-compatibility/2006">
          <mc:Choice Requires="x14">
            <control shapeId="48211" r:id="rId35" name="Check Box 83">
              <controlPr defaultSize="0" autoFill="0" autoLine="0" autoPict="0">
                <anchor moveWithCells="1">
                  <from>
                    <xdr:col>42</xdr:col>
                    <xdr:colOff>57150</xdr:colOff>
                    <xdr:row>46</xdr:row>
                    <xdr:rowOff>123825</xdr:rowOff>
                  </from>
                  <to>
                    <xdr:col>43</xdr:col>
                    <xdr:colOff>180975</xdr:colOff>
                    <xdr:row>48</xdr:row>
                    <xdr:rowOff>19050</xdr:rowOff>
                  </to>
                </anchor>
              </controlPr>
            </control>
          </mc:Choice>
        </mc:AlternateContent>
        <mc:AlternateContent xmlns:mc="http://schemas.openxmlformats.org/markup-compatibility/2006">
          <mc:Choice Requires="x14">
            <control shapeId="48214" r:id="rId36" name="Check Box 86">
              <controlPr defaultSize="0" autoFill="0" autoLine="0" autoPict="0">
                <anchor moveWithCells="1">
                  <from>
                    <xdr:col>0</xdr:col>
                    <xdr:colOff>57150</xdr:colOff>
                    <xdr:row>60</xdr:row>
                    <xdr:rowOff>123825</xdr:rowOff>
                  </from>
                  <to>
                    <xdr:col>1</xdr:col>
                    <xdr:colOff>180975</xdr:colOff>
                    <xdr:row>62</xdr:row>
                    <xdr:rowOff>19050</xdr:rowOff>
                  </to>
                </anchor>
              </controlPr>
            </control>
          </mc:Choice>
        </mc:AlternateContent>
        <mc:AlternateContent xmlns:mc="http://schemas.openxmlformats.org/markup-compatibility/2006">
          <mc:Choice Requires="x14">
            <control shapeId="48217" r:id="rId37" name="Check Box 89">
              <controlPr defaultSize="0" autoFill="0" autoLine="0" autoPict="0">
                <anchor moveWithCells="1">
                  <from>
                    <xdr:col>21</xdr:col>
                    <xdr:colOff>57150</xdr:colOff>
                    <xdr:row>60</xdr:row>
                    <xdr:rowOff>123825</xdr:rowOff>
                  </from>
                  <to>
                    <xdr:col>22</xdr:col>
                    <xdr:colOff>180975</xdr:colOff>
                    <xdr:row>62</xdr:row>
                    <xdr:rowOff>19050</xdr:rowOff>
                  </to>
                </anchor>
              </controlPr>
            </control>
          </mc:Choice>
        </mc:AlternateContent>
        <mc:AlternateContent xmlns:mc="http://schemas.openxmlformats.org/markup-compatibility/2006">
          <mc:Choice Requires="x14">
            <control shapeId="48220" r:id="rId38" name="Check Box 92">
              <controlPr defaultSize="0" autoFill="0" autoLine="0" autoPict="0">
                <anchor moveWithCells="1">
                  <from>
                    <xdr:col>42</xdr:col>
                    <xdr:colOff>57150</xdr:colOff>
                    <xdr:row>60</xdr:row>
                    <xdr:rowOff>123825</xdr:rowOff>
                  </from>
                  <to>
                    <xdr:col>43</xdr:col>
                    <xdr:colOff>180975</xdr:colOff>
                    <xdr:row>62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DB2706AB-0E02-4B5F-B50D-34FE87916B7C}">
          <x14:formula1>
            <xm:f>リスト!$M$3:$M$5</xm:f>
          </x14:formula1>
          <xm:sqref>AC54 H54 AX12 H40 AC40 AX40 AX54</xm:sqref>
        </x14:dataValidation>
        <x14:dataValidation type="list" allowBlank="1" showInputMessage="1" showErrorMessage="1" xr:uid="{40D2EF81-514D-46DD-A8FC-1424493DC3C3}">
          <x14:formula1>
            <xm:f>リスト!$R$3:$R$4</xm:f>
          </x14:formula1>
          <xm:sqref>AQ14:AR14 V56:W56 A42:B42 V42:W42 AQ42:AR42 A56:B56 AQ56:AR56</xm:sqref>
        </x14:dataValidation>
        <x14:dataValidation type="list" allowBlank="1" showInputMessage="1" showErrorMessage="1" xr:uid="{45FA722A-ECCF-4C7F-8536-C1C35E5C93B9}">
          <x14:formula1>
            <xm:f>リスト!$S$3:$S$4</xm:f>
          </x14:formula1>
          <xm:sqref>AQ15:AR15 V57:W57 A43:B43 V43:W43 AQ43:AR43 A57:B57 AQ57:AR57</xm:sqref>
        </x14:dataValidation>
        <x14:dataValidation type="list" allowBlank="1" showInputMessage="1" showErrorMessage="1" xr:uid="{B9BF91E9-67BD-4C95-9734-F559F07A8636}">
          <x14:formula1>
            <xm:f>リスト!$T$3:$T$4</xm:f>
          </x14:formula1>
          <xm:sqref>AQ16:AR16 V58:W58 A44:B44 V44:W44 AQ44:AR44 A58:B58 AQ58:AR58</xm:sqref>
        </x14:dataValidation>
        <x14:dataValidation type="list" allowBlank="1" showInputMessage="1" showErrorMessage="1" xr:uid="{0F18FF9A-0F25-4FBC-856D-150AB8946D8D}">
          <x14:formula1>
            <xm:f>リスト!$U$3:$U$4</xm:f>
          </x14:formula1>
          <xm:sqref>AQ17:AR17 V59:W59 A45:B45 V45:W45 AQ45:AR45 A59:B59 AQ59:AR59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BD39"/>
  <sheetViews>
    <sheetView showGridLines="0" view="pageBreakPreview" zoomScaleNormal="100" zoomScaleSheetLayoutView="100" workbookViewId="0">
      <selection activeCell="AR4" sqref="AR4:AS4"/>
    </sheetView>
  </sheetViews>
  <sheetFormatPr defaultRowHeight="13.5"/>
  <cols>
    <col min="1" max="52" width="2.625" style="68" customWidth="1"/>
    <col min="53" max="53" width="0.875" style="68" customWidth="1"/>
    <col min="54" max="54" width="2.625" customWidth="1"/>
  </cols>
  <sheetData>
    <row r="1" spans="1:56" ht="12.95" customHeight="1" thickBot="1">
      <c r="A1" s="672" t="s">
        <v>20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row>
    <row r="2" spans="1:56" s="1" customFormat="1" ht="12.95" customHeight="1">
      <c r="A2" s="672"/>
      <c r="B2" s="672"/>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c r="AP2" s="672"/>
      <c r="AQ2" s="672"/>
      <c r="AR2" s="672"/>
      <c r="AS2" s="672"/>
      <c r="AT2" s="672"/>
      <c r="AU2" s="672"/>
      <c r="AV2" s="672"/>
      <c r="AW2" s="672"/>
      <c r="AX2" s="672"/>
      <c r="AY2" s="672"/>
      <c r="AZ2" s="672"/>
      <c r="BA2" s="111"/>
      <c r="BC2" s="652" t="s">
        <v>663</v>
      </c>
      <c r="BD2" s="653"/>
    </row>
    <row r="3" spans="1:56" s="1" customFormat="1" ht="12.95" customHeight="1">
      <c r="A3" s="672"/>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2"/>
      <c r="AQ3" s="672"/>
      <c r="AR3" s="672"/>
      <c r="AS3" s="672"/>
      <c r="AT3" s="672"/>
      <c r="AU3" s="672"/>
      <c r="AV3" s="672"/>
      <c r="AW3" s="672"/>
      <c r="AX3" s="672"/>
      <c r="AY3" s="672"/>
      <c r="AZ3" s="672"/>
      <c r="BA3" s="111"/>
      <c r="BC3" s="654"/>
      <c r="BD3" s="655"/>
    </row>
    <row r="4" spans="1:56" s="1" customFormat="1" ht="15" customHeight="1" thickBo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3"/>
      <c r="AM4" s="113"/>
      <c r="AN4" s="636" t="s">
        <v>379</v>
      </c>
      <c r="AO4" s="636"/>
      <c r="AP4" s="636"/>
      <c r="AQ4" s="636"/>
      <c r="AR4" s="635"/>
      <c r="AS4" s="635"/>
      <c r="AT4" s="273" t="s">
        <v>378</v>
      </c>
      <c r="AU4" s="635"/>
      <c r="AV4" s="635"/>
      <c r="AW4" s="273" t="s">
        <v>377</v>
      </c>
      <c r="AX4" s="635"/>
      <c r="AY4" s="635"/>
      <c r="AZ4" s="273" t="s">
        <v>376</v>
      </c>
      <c r="BA4" s="111"/>
      <c r="BC4" s="656"/>
      <c r="BD4" s="657"/>
    </row>
    <row r="5" spans="1:56" s="1" customFormat="1" ht="15" customHeight="1">
      <c r="A5" s="680" t="s">
        <v>33</v>
      </c>
      <c r="B5" s="681"/>
      <c r="C5" s="681"/>
      <c r="D5" s="673"/>
      <c r="E5" s="673"/>
      <c r="F5" s="673"/>
      <c r="G5" s="673"/>
      <c r="H5" s="673"/>
      <c r="I5" s="673"/>
      <c r="J5" s="673"/>
      <c r="K5" s="673"/>
      <c r="L5" s="673"/>
      <c r="M5" s="673"/>
      <c r="N5" s="673"/>
      <c r="O5" s="673"/>
      <c r="P5" s="673"/>
      <c r="Q5" s="673"/>
      <c r="R5" s="673"/>
      <c r="S5" s="673"/>
      <c r="T5" s="673"/>
      <c r="U5" s="673"/>
      <c r="V5" s="673"/>
      <c r="W5" s="673"/>
      <c r="X5" s="673"/>
      <c r="Y5" s="673"/>
      <c r="Z5" s="673"/>
      <c r="AA5" s="684" t="s">
        <v>825</v>
      </c>
      <c r="AB5" s="669"/>
      <c r="AC5" s="669"/>
      <c r="AD5" s="669"/>
      <c r="AE5" s="669"/>
      <c r="AF5" s="669"/>
      <c r="AG5" s="669"/>
      <c r="AH5" s="669"/>
      <c r="AI5" s="669" t="s">
        <v>390</v>
      </c>
      <c r="AJ5" s="669"/>
      <c r="AK5" s="669"/>
      <c r="AL5" s="669"/>
      <c r="AM5" s="669"/>
      <c r="AN5" s="669"/>
      <c r="AO5" s="669"/>
      <c r="AP5" s="683"/>
      <c r="AQ5" s="668" t="s">
        <v>391</v>
      </c>
      <c r="AR5" s="669"/>
      <c r="AS5" s="669"/>
      <c r="AT5" s="669"/>
      <c r="AU5" s="669"/>
      <c r="AV5" s="669"/>
      <c r="AW5" s="669"/>
      <c r="AX5" s="670"/>
      <c r="AY5" s="662" t="s">
        <v>389</v>
      </c>
      <c r="AZ5" s="663"/>
      <c r="BA5" s="111"/>
    </row>
    <row r="6" spans="1:56" s="1" customFormat="1" ht="15" customHeight="1">
      <c r="A6" s="676" t="s">
        <v>0</v>
      </c>
      <c r="B6" s="677"/>
      <c r="C6" s="677"/>
      <c r="D6" s="674"/>
      <c r="E6" s="674"/>
      <c r="F6" s="674"/>
      <c r="G6" s="674"/>
      <c r="H6" s="674"/>
      <c r="I6" s="674"/>
      <c r="J6" s="674"/>
      <c r="K6" s="674"/>
      <c r="L6" s="674"/>
      <c r="M6" s="674"/>
      <c r="N6" s="674"/>
      <c r="O6" s="674"/>
      <c r="P6" s="674"/>
      <c r="Q6" s="674"/>
      <c r="R6" s="674"/>
      <c r="S6" s="674"/>
      <c r="T6" s="674"/>
      <c r="U6" s="674"/>
      <c r="V6" s="674"/>
      <c r="W6" s="674"/>
      <c r="X6" s="674"/>
      <c r="Y6" s="674"/>
      <c r="Z6" s="674"/>
      <c r="AA6" s="685"/>
      <c r="AB6" s="685"/>
      <c r="AC6" s="685"/>
      <c r="AD6" s="685"/>
      <c r="AE6" s="685"/>
      <c r="AF6" s="685"/>
      <c r="AG6" s="685"/>
      <c r="AH6" s="685"/>
      <c r="AI6" s="666" t="s">
        <v>392</v>
      </c>
      <c r="AJ6" s="666"/>
      <c r="AK6" s="666"/>
      <c r="AL6" s="666" t="s">
        <v>393</v>
      </c>
      <c r="AM6" s="666"/>
      <c r="AN6" s="666"/>
      <c r="AO6" s="666" t="s">
        <v>394</v>
      </c>
      <c r="AP6" s="682"/>
      <c r="AQ6" s="667" t="s">
        <v>392</v>
      </c>
      <c r="AR6" s="666"/>
      <c r="AS6" s="666"/>
      <c r="AT6" s="666" t="s">
        <v>393</v>
      </c>
      <c r="AU6" s="666"/>
      <c r="AV6" s="666"/>
      <c r="AW6" s="666" t="s">
        <v>394</v>
      </c>
      <c r="AX6" s="671"/>
      <c r="AY6" s="664"/>
      <c r="AZ6" s="665"/>
      <c r="BA6" s="111"/>
    </row>
    <row r="7" spans="1:56" s="1" customFormat="1" ht="15" customHeight="1">
      <c r="A7" s="678"/>
      <c r="B7" s="679"/>
      <c r="C7" s="679"/>
      <c r="D7" s="675"/>
      <c r="E7" s="675"/>
      <c r="F7" s="675"/>
      <c r="G7" s="675"/>
      <c r="H7" s="675"/>
      <c r="I7" s="675"/>
      <c r="J7" s="675"/>
      <c r="K7" s="675"/>
      <c r="L7" s="675"/>
      <c r="M7" s="675"/>
      <c r="N7" s="675"/>
      <c r="O7" s="675"/>
      <c r="P7" s="675"/>
      <c r="Q7" s="675"/>
      <c r="R7" s="675"/>
      <c r="S7" s="675"/>
      <c r="T7" s="675"/>
      <c r="U7" s="675"/>
      <c r="V7" s="675"/>
      <c r="W7" s="675"/>
      <c r="X7" s="675"/>
      <c r="Y7" s="675"/>
      <c r="Z7" s="675"/>
      <c r="AA7" s="590" t="s">
        <v>783</v>
      </c>
      <c r="AB7" s="591"/>
      <c r="AC7" s="591"/>
      <c r="AD7" s="591"/>
      <c r="AE7" s="591"/>
      <c r="AF7" s="591"/>
      <c r="AG7" s="591"/>
      <c r="AH7" s="591"/>
      <c r="AI7" s="630"/>
      <c r="AJ7" s="631"/>
      <c r="AK7" s="631"/>
      <c r="AL7" s="631"/>
      <c r="AM7" s="631"/>
      <c r="AN7" s="631"/>
      <c r="AO7" s="631" t="str">
        <f>IF(SUM(AI7:AN7)=0,"",SUM(AI7:AN7))</f>
        <v/>
      </c>
      <c r="AP7" s="637"/>
      <c r="AQ7" s="649"/>
      <c r="AR7" s="631"/>
      <c r="AS7" s="631"/>
      <c r="AT7" s="631"/>
      <c r="AU7" s="631"/>
      <c r="AV7" s="631"/>
      <c r="AW7" s="631" t="str">
        <f>IF(SUM(AQ7:AV7)=0,"",SUM(AQ7:AV7))</f>
        <v/>
      </c>
      <c r="AX7" s="637"/>
      <c r="AY7" s="650" t="str">
        <f>IF(SUM(AO7,AW7)=0,"",SUM(AO7,AW7))</f>
        <v/>
      </c>
      <c r="AZ7" s="651"/>
      <c r="BA7" s="111"/>
    </row>
    <row r="8" spans="1:56" s="1" customFormat="1" ht="15" customHeight="1">
      <c r="A8" s="557" t="s">
        <v>785</v>
      </c>
      <c r="B8" s="558"/>
      <c r="C8" s="558"/>
      <c r="D8" s="563"/>
      <c r="E8" s="564"/>
      <c r="F8" s="564"/>
      <c r="G8" s="564"/>
      <c r="H8" s="564"/>
      <c r="I8" s="564"/>
      <c r="J8" s="564"/>
      <c r="K8" s="564"/>
      <c r="L8" s="564"/>
      <c r="M8" s="564"/>
      <c r="N8" s="564"/>
      <c r="O8" s="564"/>
      <c r="P8" s="564"/>
      <c r="Q8" s="564"/>
      <c r="R8" s="564"/>
      <c r="S8" s="564"/>
      <c r="T8" s="564"/>
      <c r="U8" s="564"/>
      <c r="V8" s="564"/>
      <c r="W8" s="564"/>
      <c r="X8" s="564"/>
      <c r="Y8" s="564"/>
      <c r="Z8" s="565"/>
      <c r="AA8" s="590" t="s">
        <v>784</v>
      </c>
      <c r="AB8" s="591"/>
      <c r="AC8" s="591"/>
      <c r="AD8" s="591"/>
      <c r="AE8" s="591"/>
      <c r="AF8" s="591"/>
      <c r="AG8" s="591"/>
      <c r="AH8" s="591"/>
      <c r="AI8" s="592"/>
      <c r="AJ8" s="593"/>
      <c r="AK8" s="593"/>
      <c r="AL8" s="593"/>
      <c r="AM8" s="593"/>
      <c r="AN8" s="593"/>
      <c r="AO8" s="593" t="str">
        <f t="shared" ref="AO8:AO18" si="0">IF(SUM(AI8:AN8)=0,"",SUM(AI8:AN8))</f>
        <v/>
      </c>
      <c r="AP8" s="613"/>
      <c r="AQ8" s="638"/>
      <c r="AR8" s="633"/>
      <c r="AS8" s="633"/>
      <c r="AT8" s="633"/>
      <c r="AU8" s="633"/>
      <c r="AV8" s="633"/>
      <c r="AW8" s="593" t="str">
        <f t="shared" ref="AW8:AW18" si="1">IF(SUM(AQ8:AV8)=0,"",SUM(AQ8:AV8))</f>
        <v/>
      </c>
      <c r="AX8" s="613"/>
      <c r="AY8" s="543" t="str">
        <f t="shared" ref="AY8:AY18" si="2">IF(SUM(AO8,AW8)=0,"",SUM(AO8,AW8))</f>
        <v/>
      </c>
      <c r="AZ8" s="544"/>
      <c r="BA8" s="111"/>
    </row>
    <row r="9" spans="1:56" s="1" customFormat="1" ht="15" customHeight="1">
      <c r="A9" s="559"/>
      <c r="B9" s="560"/>
      <c r="C9" s="560"/>
      <c r="D9" s="566"/>
      <c r="E9" s="567"/>
      <c r="F9" s="567"/>
      <c r="G9" s="567"/>
      <c r="H9" s="567"/>
      <c r="I9" s="567"/>
      <c r="J9" s="567"/>
      <c r="K9" s="567"/>
      <c r="L9" s="567"/>
      <c r="M9" s="567"/>
      <c r="N9" s="567"/>
      <c r="O9" s="567"/>
      <c r="P9" s="567"/>
      <c r="Q9" s="567"/>
      <c r="R9" s="567"/>
      <c r="S9" s="567"/>
      <c r="T9" s="567"/>
      <c r="U9" s="567"/>
      <c r="V9" s="567"/>
      <c r="W9" s="567"/>
      <c r="X9" s="567"/>
      <c r="Y9" s="567"/>
      <c r="Z9" s="568"/>
      <c r="AA9" s="590" t="s">
        <v>406</v>
      </c>
      <c r="AB9" s="591"/>
      <c r="AC9" s="591"/>
      <c r="AD9" s="591"/>
      <c r="AE9" s="591"/>
      <c r="AF9" s="591"/>
      <c r="AG9" s="591"/>
      <c r="AH9" s="591"/>
      <c r="AI9" s="632"/>
      <c r="AJ9" s="633"/>
      <c r="AK9" s="633"/>
      <c r="AL9" s="633"/>
      <c r="AM9" s="633"/>
      <c r="AN9" s="633"/>
      <c r="AO9" s="593" t="str">
        <f t="shared" si="0"/>
        <v/>
      </c>
      <c r="AP9" s="613"/>
      <c r="AQ9" s="614"/>
      <c r="AR9" s="593"/>
      <c r="AS9" s="593"/>
      <c r="AT9" s="593"/>
      <c r="AU9" s="593"/>
      <c r="AV9" s="593"/>
      <c r="AW9" s="593" t="str">
        <f t="shared" si="1"/>
        <v/>
      </c>
      <c r="AX9" s="613"/>
      <c r="AY9" s="543" t="str">
        <f t="shared" si="2"/>
        <v/>
      </c>
      <c r="AZ9" s="544"/>
      <c r="BA9" s="111"/>
    </row>
    <row r="10" spans="1:56" s="1" customFormat="1" ht="15" customHeight="1">
      <c r="A10" s="559"/>
      <c r="B10" s="560"/>
      <c r="C10" s="560"/>
      <c r="D10" s="566"/>
      <c r="E10" s="567"/>
      <c r="F10" s="567"/>
      <c r="G10" s="567"/>
      <c r="H10" s="567"/>
      <c r="I10" s="567"/>
      <c r="J10" s="567"/>
      <c r="K10" s="567"/>
      <c r="L10" s="567"/>
      <c r="M10" s="567"/>
      <c r="N10" s="567"/>
      <c r="O10" s="567"/>
      <c r="P10" s="567"/>
      <c r="Q10" s="567"/>
      <c r="R10" s="567"/>
      <c r="S10" s="567"/>
      <c r="T10" s="567"/>
      <c r="U10" s="567"/>
      <c r="V10" s="567"/>
      <c r="W10" s="567"/>
      <c r="X10" s="567"/>
      <c r="Y10" s="567"/>
      <c r="Z10" s="568"/>
      <c r="AA10" s="590" t="s">
        <v>407</v>
      </c>
      <c r="AB10" s="591"/>
      <c r="AC10" s="591"/>
      <c r="AD10" s="591"/>
      <c r="AE10" s="591"/>
      <c r="AF10" s="591"/>
      <c r="AG10" s="591"/>
      <c r="AH10" s="591"/>
      <c r="AI10" s="592"/>
      <c r="AJ10" s="593"/>
      <c r="AK10" s="593"/>
      <c r="AL10" s="593"/>
      <c r="AM10" s="593"/>
      <c r="AN10" s="593"/>
      <c r="AO10" s="593" t="str">
        <f t="shared" si="0"/>
        <v/>
      </c>
      <c r="AP10" s="613"/>
      <c r="AQ10" s="614"/>
      <c r="AR10" s="593"/>
      <c r="AS10" s="593"/>
      <c r="AT10" s="593"/>
      <c r="AU10" s="593"/>
      <c r="AV10" s="593"/>
      <c r="AW10" s="593" t="str">
        <f t="shared" si="1"/>
        <v/>
      </c>
      <c r="AX10" s="613"/>
      <c r="AY10" s="543" t="str">
        <f t="shared" si="2"/>
        <v/>
      </c>
      <c r="AZ10" s="544"/>
      <c r="BA10" s="111"/>
    </row>
    <row r="11" spans="1:56" s="1" customFormat="1" ht="15" customHeight="1">
      <c r="A11" s="561"/>
      <c r="B11" s="562"/>
      <c r="C11" s="562"/>
      <c r="D11" s="569"/>
      <c r="E11" s="570"/>
      <c r="F11" s="570"/>
      <c r="G11" s="570"/>
      <c r="H11" s="570"/>
      <c r="I11" s="570"/>
      <c r="J11" s="570"/>
      <c r="K11" s="570"/>
      <c r="L11" s="570"/>
      <c r="M11" s="570"/>
      <c r="N11" s="570"/>
      <c r="O11" s="570"/>
      <c r="P11" s="570"/>
      <c r="Q11" s="570"/>
      <c r="R11" s="570"/>
      <c r="S11" s="570"/>
      <c r="T11" s="570"/>
      <c r="U11" s="570"/>
      <c r="V11" s="570"/>
      <c r="W11" s="570"/>
      <c r="X11" s="570"/>
      <c r="Y11" s="570"/>
      <c r="Z11" s="571"/>
      <c r="AA11" s="590" t="s">
        <v>408</v>
      </c>
      <c r="AB11" s="591"/>
      <c r="AC11" s="591"/>
      <c r="AD11" s="591"/>
      <c r="AE11" s="591"/>
      <c r="AF11" s="591"/>
      <c r="AG11" s="591"/>
      <c r="AH11" s="591"/>
      <c r="AI11" s="592"/>
      <c r="AJ11" s="593"/>
      <c r="AK11" s="593"/>
      <c r="AL11" s="593"/>
      <c r="AM11" s="593"/>
      <c r="AN11" s="593"/>
      <c r="AO11" s="593" t="str">
        <f t="shared" si="0"/>
        <v/>
      </c>
      <c r="AP11" s="613"/>
      <c r="AQ11" s="614"/>
      <c r="AR11" s="593"/>
      <c r="AS11" s="593"/>
      <c r="AT11" s="593"/>
      <c r="AU11" s="593"/>
      <c r="AV11" s="593"/>
      <c r="AW11" s="593" t="str">
        <f t="shared" si="1"/>
        <v/>
      </c>
      <c r="AX11" s="613"/>
      <c r="AY11" s="543" t="str">
        <f t="shared" si="2"/>
        <v/>
      </c>
      <c r="AZ11" s="544"/>
      <c r="BA11" s="111"/>
    </row>
    <row r="12" spans="1:56" s="1" customFormat="1" ht="15" customHeight="1">
      <c r="A12" s="639" t="s">
        <v>375</v>
      </c>
      <c r="B12" s="640"/>
      <c r="C12" s="640"/>
      <c r="D12" s="603" t="s">
        <v>373</v>
      </c>
      <c r="E12" s="604"/>
      <c r="F12" s="385" t="s">
        <v>17</v>
      </c>
      <c r="G12" s="607"/>
      <c r="H12" s="607"/>
      <c r="I12" s="607"/>
      <c r="J12" s="386" t="s">
        <v>9</v>
      </c>
      <c r="K12" s="607"/>
      <c r="L12" s="607"/>
      <c r="M12" s="386" t="s">
        <v>10</v>
      </c>
      <c r="N12" s="607"/>
      <c r="O12" s="607"/>
      <c r="P12" s="386" t="s">
        <v>11</v>
      </c>
      <c r="Q12" s="387" t="s">
        <v>12</v>
      </c>
      <c r="R12" s="609" t="str">
        <f>IFERROR(TEXT(DATE(G12,K12,N12),"aaa"),"")</f>
        <v/>
      </c>
      <c r="S12" s="609"/>
      <c r="T12" s="387" t="s">
        <v>13</v>
      </c>
      <c r="U12" s="607"/>
      <c r="V12" s="607"/>
      <c r="W12" s="386" t="s">
        <v>14</v>
      </c>
      <c r="X12" s="611"/>
      <c r="Y12" s="611"/>
      <c r="Z12" s="388" t="s">
        <v>15</v>
      </c>
      <c r="AA12" s="590" t="s">
        <v>409</v>
      </c>
      <c r="AB12" s="591"/>
      <c r="AC12" s="591"/>
      <c r="AD12" s="591"/>
      <c r="AE12" s="591"/>
      <c r="AF12" s="591"/>
      <c r="AG12" s="591"/>
      <c r="AH12" s="591"/>
      <c r="AI12" s="592"/>
      <c r="AJ12" s="593"/>
      <c r="AK12" s="593"/>
      <c r="AL12" s="593"/>
      <c r="AM12" s="593"/>
      <c r="AN12" s="593"/>
      <c r="AO12" s="593" t="str">
        <f t="shared" si="0"/>
        <v/>
      </c>
      <c r="AP12" s="613"/>
      <c r="AQ12" s="614"/>
      <c r="AR12" s="593"/>
      <c r="AS12" s="593"/>
      <c r="AT12" s="593"/>
      <c r="AU12" s="593"/>
      <c r="AV12" s="593"/>
      <c r="AW12" s="593" t="str">
        <f t="shared" si="1"/>
        <v/>
      </c>
      <c r="AX12" s="613"/>
      <c r="AY12" s="543" t="str">
        <f t="shared" si="2"/>
        <v/>
      </c>
      <c r="AZ12" s="544"/>
      <c r="BA12" s="111"/>
    </row>
    <row r="13" spans="1:56" s="1" customFormat="1" ht="15" customHeight="1">
      <c r="A13" s="641"/>
      <c r="B13" s="642"/>
      <c r="C13" s="642"/>
      <c r="D13" s="605" t="s">
        <v>374</v>
      </c>
      <c r="E13" s="606"/>
      <c r="F13" s="274" t="s">
        <v>17</v>
      </c>
      <c r="G13" s="608"/>
      <c r="H13" s="608"/>
      <c r="I13" s="608"/>
      <c r="J13" s="275" t="s">
        <v>9</v>
      </c>
      <c r="K13" s="608"/>
      <c r="L13" s="608"/>
      <c r="M13" s="275" t="s">
        <v>10</v>
      </c>
      <c r="N13" s="608"/>
      <c r="O13" s="608"/>
      <c r="P13" s="275" t="s">
        <v>11</v>
      </c>
      <c r="Q13" s="276" t="s">
        <v>12</v>
      </c>
      <c r="R13" s="610" t="str">
        <f>IFERROR(TEXT(DATE(G13,K13,N13),"aaa"),"")</f>
        <v/>
      </c>
      <c r="S13" s="610"/>
      <c r="T13" s="276" t="s">
        <v>13</v>
      </c>
      <c r="U13" s="608"/>
      <c r="V13" s="608"/>
      <c r="W13" s="275" t="s">
        <v>14</v>
      </c>
      <c r="X13" s="612"/>
      <c r="Y13" s="612"/>
      <c r="Z13" s="277" t="s">
        <v>15</v>
      </c>
      <c r="AA13" s="590" t="s">
        <v>410</v>
      </c>
      <c r="AB13" s="591"/>
      <c r="AC13" s="591"/>
      <c r="AD13" s="591"/>
      <c r="AE13" s="591"/>
      <c r="AF13" s="591"/>
      <c r="AG13" s="591"/>
      <c r="AH13" s="591"/>
      <c r="AI13" s="592"/>
      <c r="AJ13" s="593"/>
      <c r="AK13" s="593"/>
      <c r="AL13" s="593"/>
      <c r="AM13" s="593"/>
      <c r="AN13" s="593"/>
      <c r="AO13" s="593" t="str">
        <f t="shared" si="0"/>
        <v/>
      </c>
      <c r="AP13" s="613"/>
      <c r="AQ13" s="614"/>
      <c r="AR13" s="593"/>
      <c r="AS13" s="593"/>
      <c r="AT13" s="593"/>
      <c r="AU13" s="593"/>
      <c r="AV13" s="593"/>
      <c r="AW13" s="593" t="str">
        <f t="shared" si="1"/>
        <v/>
      </c>
      <c r="AX13" s="613"/>
      <c r="AY13" s="543" t="str">
        <f t="shared" si="2"/>
        <v/>
      </c>
      <c r="AZ13" s="544"/>
      <c r="BA13" s="111"/>
    </row>
    <row r="14" spans="1:56" s="1" customFormat="1" ht="15" customHeight="1">
      <c r="A14" s="572" t="s">
        <v>380</v>
      </c>
      <c r="B14" s="573"/>
      <c r="C14" s="574"/>
      <c r="D14" s="695"/>
      <c r="E14" s="695"/>
      <c r="F14" s="695"/>
      <c r="G14" s="695"/>
      <c r="H14" s="695"/>
      <c r="I14" s="695"/>
      <c r="J14" s="695"/>
      <c r="K14" s="695"/>
      <c r="L14" s="695"/>
      <c r="M14" s="695"/>
      <c r="N14" s="695"/>
      <c r="O14" s="695"/>
      <c r="P14" s="695"/>
      <c r="Q14" s="695"/>
      <c r="R14" s="695"/>
      <c r="S14" s="695"/>
      <c r="T14" s="695"/>
      <c r="U14" s="695"/>
      <c r="V14" s="695"/>
      <c r="W14" s="695"/>
      <c r="X14" s="695"/>
      <c r="Y14" s="695"/>
      <c r="Z14" s="695"/>
      <c r="AA14" s="590" t="s">
        <v>411</v>
      </c>
      <c r="AB14" s="591"/>
      <c r="AC14" s="591"/>
      <c r="AD14" s="591"/>
      <c r="AE14" s="591"/>
      <c r="AF14" s="591"/>
      <c r="AG14" s="591"/>
      <c r="AH14" s="591"/>
      <c r="AI14" s="592"/>
      <c r="AJ14" s="593"/>
      <c r="AK14" s="593"/>
      <c r="AL14" s="593"/>
      <c r="AM14" s="593"/>
      <c r="AN14" s="593"/>
      <c r="AO14" s="593" t="str">
        <f t="shared" si="0"/>
        <v/>
      </c>
      <c r="AP14" s="613"/>
      <c r="AQ14" s="614"/>
      <c r="AR14" s="593"/>
      <c r="AS14" s="593"/>
      <c r="AT14" s="593"/>
      <c r="AU14" s="593"/>
      <c r="AV14" s="593"/>
      <c r="AW14" s="593" t="str">
        <f t="shared" si="1"/>
        <v/>
      </c>
      <c r="AX14" s="613"/>
      <c r="AY14" s="543" t="str">
        <f t="shared" si="2"/>
        <v/>
      </c>
      <c r="AZ14" s="544"/>
      <c r="BA14" s="111"/>
    </row>
    <row r="15" spans="1:56" s="1" customFormat="1" ht="15" customHeight="1">
      <c r="A15" s="575"/>
      <c r="B15" s="576"/>
      <c r="C15" s="577"/>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590" t="s">
        <v>412</v>
      </c>
      <c r="AB15" s="591"/>
      <c r="AC15" s="591"/>
      <c r="AD15" s="591"/>
      <c r="AE15" s="591"/>
      <c r="AF15" s="591"/>
      <c r="AG15" s="591"/>
      <c r="AH15" s="591"/>
      <c r="AI15" s="592"/>
      <c r="AJ15" s="593"/>
      <c r="AK15" s="593"/>
      <c r="AL15" s="593"/>
      <c r="AM15" s="593"/>
      <c r="AN15" s="593"/>
      <c r="AO15" s="593" t="str">
        <f t="shared" si="0"/>
        <v/>
      </c>
      <c r="AP15" s="613"/>
      <c r="AQ15" s="614"/>
      <c r="AR15" s="593"/>
      <c r="AS15" s="593"/>
      <c r="AT15" s="593"/>
      <c r="AU15" s="593"/>
      <c r="AV15" s="593"/>
      <c r="AW15" s="593" t="str">
        <f t="shared" si="1"/>
        <v/>
      </c>
      <c r="AX15" s="613"/>
      <c r="AY15" s="543" t="str">
        <f t="shared" si="2"/>
        <v/>
      </c>
      <c r="AZ15" s="544"/>
      <c r="BA15" s="111"/>
    </row>
    <row r="16" spans="1:56" s="1" customFormat="1" ht="15" customHeight="1">
      <c r="A16" s="575"/>
      <c r="B16" s="576"/>
      <c r="C16" s="577"/>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716" t="s">
        <v>395</v>
      </c>
      <c r="AB16" s="716"/>
      <c r="AC16" s="616" t="s">
        <v>413</v>
      </c>
      <c r="AD16" s="616"/>
      <c r="AE16" s="616"/>
      <c r="AF16" s="616"/>
      <c r="AG16" s="616"/>
      <c r="AH16" s="616"/>
      <c r="AI16" s="592"/>
      <c r="AJ16" s="593"/>
      <c r="AK16" s="593"/>
      <c r="AL16" s="593"/>
      <c r="AM16" s="593"/>
      <c r="AN16" s="593"/>
      <c r="AO16" s="593" t="str">
        <f t="shared" si="0"/>
        <v/>
      </c>
      <c r="AP16" s="613"/>
      <c r="AQ16" s="614"/>
      <c r="AR16" s="593"/>
      <c r="AS16" s="593"/>
      <c r="AT16" s="593"/>
      <c r="AU16" s="593"/>
      <c r="AV16" s="593"/>
      <c r="AW16" s="593" t="str">
        <f t="shared" si="1"/>
        <v/>
      </c>
      <c r="AX16" s="613"/>
      <c r="AY16" s="543" t="str">
        <f t="shared" si="2"/>
        <v/>
      </c>
      <c r="AZ16" s="544"/>
      <c r="BA16" s="111"/>
    </row>
    <row r="17" spans="1:53" s="1" customFormat="1" ht="15" customHeight="1">
      <c r="A17" s="575"/>
      <c r="B17" s="576"/>
      <c r="C17" s="577"/>
      <c r="D17" s="697" t="s">
        <v>381</v>
      </c>
      <c r="E17" s="697"/>
      <c r="F17" s="697"/>
      <c r="G17" s="697"/>
      <c r="H17" s="697"/>
      <c r="I17" s="697"/>
      <c r="J17" s="697"/>
      <c r="K17" s="697"/>
      <c r="L17" s="697"/>
      <c r="M17" s="697"/>
      <c r="N17" s="697"/>
      <c r="O17" s="697"/>
      <c r="P17" s="697"/>
      <c r="Q17" s="697"/>
      <c r="R17" s="697"/>
      <c r="S17" s="697"/>
      <c r="T17" s="697"/>
      <c r="U17" s="697"/>
      <c r="V17" s="697"/>
      <c r="W17" s="697"/>
      <c r="X17" s="697"/>
      <c r="Y17" s="697"/>
      <c r="Z17" s="697"/>
      <c r="AA17" s="716"/>
      <c r="AB17" s="716"/>
      <c r="AC17" s="616" t="s">
        <v>726</v>
      </c>
      <c r="AD17" s="616"/>
      <c r="AE17" s="616"/>
      <c r="AF17" s="616"/>
      <c r="AG17" s="616"/>
      <c r="AH17" s="616"/>
      <c r="AI17" s="592"/>
      <c r="AJ17" s="593"/>
      <c r="AK17" s="593"/>
      <c r="AL17" s="593"/>
      <c r="AM17" s="593"/>
      <c r="AN17" s="593"/>
      <c r="AO17" s="593" t="str">
        <f t="shared" si="0"/>
        <v/>
      </c>
      <c r="AP17" s="613"/>
      <c r="AQ17" s="614"/>
      <c r="AR17" s="593"/>
      <c r="AS17" s="593"/>
      <c r="AT17" s="593"/>
      <c r="AU17" s="593"/>
      <c r="AV17" s="593"/>
      <c r="AW17" s="593" t="str">
        <f t="shared" si="1"/>
        <v/>
      </c>
      <c r="AX17" s="613"/>
      <c r="AY17" s="543" t="str">
        <f t="shared" si="2"/>
        <v/>
      </c>
      <c r="AZ17" s="544"/>
      <c r="BA17" s="111"/>
    </row>
    <row r="18" spans="1:53" s="1" customFormat="1" ht="15" customHeight="1" thickBot="1">
      <c r="A18" s="575"/>
      <c r="B18" s="576"/>
      <c r="C18" s="577"/>
      <c r="D18" s="581"/>
      <c r="E18" s="582"/>
      <c r="F18" s="582"/>
      <c r="G18" s="582"/>
      <c r="H18" s="582"/>
      <c r="I18" s="582"/>
      <c r="J18" s="582"/>
      <c r="K18" s="582"/>
      <c r="L18" s="582"/>
      <c r="M18" s="582"/>
      <c r="N18" s="582"/>
      <c r="O18" s="582"/>
      <c r="P18" s="582"/>
      <c r="Q18" s="582"/>
      <c r="R18" s="582"/>
      <c r="S18" s="582"/>
      <c r="T18" s="582"/>
      <c r="U18" s="582"/>
      <c r="V18" s="582"/>
      <c r="W18" s="582"/>
      <c r="X18" s="582"/>
      <c r="Y18" s="582"/>
      <c r="Z18" s="583"/>
      <c r="AA18" s="717"/>
      <c r="AB18" s="717"/>
      <c r="AC18" s="615" t="s">
        <v>414</v>
      </c>
      <c r="AD18" s="615"/>
      <c r="AE18" s="615"/>
      <c r="AF18" s="615"/>
      <c r="AG18" s="615"/>
      <c r="AH18" s="615"/>
      <c r="AI18" s="619"/>
      <c r="AJ18" s="620"/>
      <c r="AK18" s="620"/>
      <c r="AL18" s="620"/>
      <c r="AM18" s="620"/>
      <c r="AN18" s="620"/>
      <c r="AO18" s="620" t="str">
        <f t="shared" si="0"/>
        <v/>
      </c>
      <c r="AP18" s="621"/>
      <c r="AQ18" s="622"/>
      <c r="AR18" s="620"/>
      <c r="AS18" s="620"/>
      <c r="AT18" s="620"/>
      <c r="AU18" s="620"/>
      <c r="AV18" s="620"/>
      <c r="AW18" s="620" t="str">
        <f t="shared" si="1"/>
        <v/>
      </c>
      <c r="AX18" s="621"/>
      <c r="AY18" s="623" t="str">
        <f t="shared" si="2"/>
        <v/>
      </c>
      <c r="AZ18" s="624"/>
      <c r="BA18" s="111"/>
    </row>
    <row r="19" spans="1:53" s="1" customFormat="1" ht="15" customHeight="1" thickTop="1">
      <c r="A19" s="575"/>
      <c r="B19" s="576"/>
      <c r="C19" s="577"/>
      <c r="D19" s="584"/>
      <c r="E19" s="585"/>
      <c r="F19" s="585"/>
      <c r="G19" s="585"/>
      <c r="H19" s="585"/>
      <c r="I19" s="585"/>
      <c r="J19" s="585"/>
      <c r="K19" s="585"/>
      <c r="L19" s="585"/>
      <c r="M19" s="585"/>
      <c r="N19" s="585"/>
      <c r="O19" s="585"/>
      <c r="P19" s="585"/>
      <c r="Q19" s="585"/>
      <c r="R19" s="585"/>
      <c r="S19" s="585"/>
      <c r="T19" s="585"/>
      <c r="U19" s="585"/>
      <c r="V19" s="585"/>
      <c r="W19" s="585"/>
      <c r="X19" s="585"/>
      <c r="Y19" s="585"/>
      <c r="Z19" s="586"/>
      <c r="AA19" s="599" t="s">
        <v>394</v>
      </c>
      <c r="AB19" s="600"/>
      <c r="AC19" s="600"/>
      <c r="AD19" s="600"/>
      <c r="AE19" s="600"/>
      <c r="AF19" s="600"/>
      <c r="AG19" s="600"/>
      <c r="AH19" s="600"/>
      <c r="AI19" s="601" t="str">
        <f>IF(SUM(AI7:AK18)=0,"",SUM(AI7:AK18))</f>
        <v/>
      </c>
      <c r="AJ19" s="602"/>
      <c r="AK19" s="602"/>
      <c r="AL19" s="602" t="str">
        <f>IF(SUM(AL7:AN18)=0,"",SUM(AL7:AN18))</f>
        <v/>
      </c>
      <c r="AM19" s="602"/>
      <c r="AN19" s="602"/>
      <c r="AO19" s="602" t="str">
        <f>IF(SUM(AO7:AP18)=0,"",SUM(AO7:AP18))</f>
        <v/>
      </c>
      <c r="AP19" s="625"/>
      <c r="AQ19" s="601" t="str">
        <f>IF(SUM(AQ7:AS18)=0,"",SUM(AQ7:AS18))</f>
        <v/>
      </c>
      <c r="AR19" s="602"/>
      <c r="AS19" s="602"/>
      <c r="AT19" s="602" t="str">
        <f>IF(SUM(AT7:AV18)=0,"",SUM(AT7:AV18))</f>
        <v/>
      </c>
      <c r="AU19" s="602"/>
      <c r="AV19" s="602"/>
      <c r="AW19" s="602" t="str">
        <f>IF(SUM(AW7:AX18)=0,"",SUM(AW7:AX18))</f>
        <v/>
      </c>
      <c r="AX19" s="625"/>
      <c r="AY19" s="617" t="str">
        <f>IF(SUM(AY7:AZ18)=0,"",SUM(AY7:AZ18))</f>
        <v/>
      </c>
      <c r="AZ19" s="618"/>
      <c r="BA19" s="111"/>
    </row>
    <row r="20" spans="1:53" s="1" customFormat="1" ht="15" customHeight="1">
      <c r="A20" s="578"/>
      <c r="B20" s="579"/>
      <c r="C20" s="580"/>
      <c r="D20" s="587"/>
      <c r="E20" s="588"/>
      <c r="F20" s="588"/>
      <c r="G20" s="588"/>
      <c r="H20" s="588"/>
      <c r="I20" s="588"/>
      <c r="J20" s="588"/>
      <c r="K20" s="588"/>
      <c r="L20" s="588"/>
      <c r="M20" s="588"/>
      <c r="N20" s="588"/>
      <c r="O20" s="588"/>
      <c r="P20" s="588"/>
      <c r="Q20" s="588"/>
      <c r="R20" s="588"/>
      <c r="S20" s="588"/>
      <c r="T20" s="588"/>
      <c r="U20" s="588"/>
      <c r="V20" s="588"/>
      <c r="W20" s="588"/>
      <c r="X20" s="588"/>
      <c r="Y20" s="588"/>
      <c r="Z20" s="589"/>
      <c r="AA20" s="718" t="s">
        <v>396</v>
      </c>
      <c r="AB20" s="719"/>
      <c r="AC20" s="719"/>
      <c r="AD20" s="719"/>
      <c r="AE20" s="719"/>
      <c r="AF20" s="719"/>
      <c r="AG20" s="719"/>
      <c r="AH20" s="719"/>
      <c r="AI20" s="719"/>
      <c r="AJ20" s="719"/>
      <c r="AK20" s="719"/>
      <c r="AL20" s="719"/>
      <c r="AM20" s="719"/>
      <c r="AN20" s="719"/>
      <c r="AO20" s="719"/>
      <c r="AP20" s="719"/>
      <c r="AQ20" s="719"/>
      <c r="AR20" s="719"/>
      <c r="AS20" s="719"/>
      <c r="AT20" s="719"/>
      <c r="AU20" s="719"/>
      <c r="AV20" s="719"/>
      <c r="AW20" s="719"/>
      <c r="AX20" s="719"/>
      <c r="AY20" s="719"/>
      <c r="AZ20" s="720"/>
      <c r="BA20" s="111"/>
    </row>
    <row r="21" spans="1:53" s="1" customFormat="1" ht="15" customHeight="1">
      <c r="A21" s="703" t="s">
        <v>382</v>
      </c>
      <c r="B21" s="704"/>
      <c r="C21" s="705"/>
      <c r="D21" s="709"/>
      <c r="E21" s="710"/>
      <c r="F21" s="710"/>
      <c r="G21" s="710"/>
      <c r="H21" s="710"/>
      <c r="I21" s="710"/>
      <c r="J21" s="710"/>
      <c r="K21" s="710"/>
      <c r="L21" s="710"/>
      <c r="M21" s="710"/>
      <c r="N21" s="710"/>
      <c r="O21" s="710"/>
      <c r="P21" s="710"/>
      <c r="Q21" s="710"/>
      <c r="R21" s="710"/>
      <c r="S21" s="710"/>
      <c r="T21" s="710"/>
      <c r="U21" s="710"/>
      <c r="V21" s="710"/>
      <c r="W21" s="710"/>
      <c r="X21" s="710"/>
      <c r="Y21" s="710"/>
      <c r="Z21" s="711"/>
      <c r="AA21" s="596" t="s">
        <v>397</v>
      </c>
      <c r="AB21" s="597"/>
      <c r="AC21" s="597"/>
      <c r="AD21" s="597"/>
      <c r="AE21" s="597"/>
      <c r="AF21" s="597"/>
      <c r="AG21" s="597"/>
      <c r="AH21" s="597"/>
      <c r="AI21" s="597"/>
      <c r="AJ21" s="597"/>
      <c r="AK21" s="597"/>
      <c r="AL21" s="597"/>
      <c r="AM21" s="626"/>
      <c r="AN21" s="626"/>
      <c r="AO21" s="626"/>
      <c r="AP21" s="626"/>
      <c r="AQ21" s="626"/>
      <c r="AR21" s="626"/>
      <c r="AS21" s="626"/>
      <c r="AT21" s="626"/>
      <c r="AU21" s="626"/>
      <c r="AV21" s="626"/>
      <c r="AW21" s="626"/>
      <c r="AX21" s="626"/>
      <c r="AY21" s="626"/>
      <c r="AZ21" s="627"/>
      <c r="BA21" s="111"/>
    </row>
    <row r="22" spans="1:53" s="1" customFormat="1" ht="15" customHeight="1">
      <c r="A22" s="706"/>
      <c r="B22" s="707"/>
      <c r="C22" s="708"/>
      <c r="D22" s="712"/>
      <c r="E22" s="713"/>
      <c r="F22" s="713"/>
      <c r="G22" s="713"/>
      <c r="H22" s="713"/>
      <c r="I22" s="713"/>
      <c r="J22" s="713"/>
      <c r="K22" s="713"/>
      <c r="L22" s="713"/>
      <c r="M22" s="713"/>
      <c r="N22" s="713"/>
      <c r="O22" s="713"/>
      <c r="P22" s="713"/>
      <c r="Q22" s="713"/>
      <c r="R22" s="713"/>
      <c r="S22" s="713"/>
      <c r="T22" s="713"/>
      <c r="U22" s="713"/>
      <c r="V22" s="713"/>
      <c r="W22" s="713"/>
      <c r="X22" s="713"/>
      <c r="Y22" s="713"/>
      <c r="Z22" s="617"/>
      <c r="AA22" s="598" t="s">
        <v>398</v>
      </c>
      <c r="AB22" s="594"/>
      <c r="AC22" s="594"/>
      <c r="AD22" s="594"/>
      <c r="AE22" s="594"/>
      <c r="AF22" s="594"/>
      <c r="AG22" s="594"/>
      <c r="AH22" s="594"/>
      <c r="AI22" s="594"/>
      <c r="AJ22" s="594"/>
      <c r="AK22" s="594"/>
      <c r="AL22" s="594"/>
      <c r="AM22" s="628"/>
      <c r="AN22" s="628"/>
      <c r="AO22" s="628"/>
      <c r="AP22" s="628"/>
      <c r="AQ22" s="628"/>
      <c r="AR22" s="628"/>
      <c r="AS22" s="634" t="s">
        <v>401</v>
      </c>
      <c r="AT22" s="634"/>
      <c r="AU22" s="114"/>
      <c r="AV22" s="115" t="s">
        <v>402</v>
      </c>
      <c r="AW22" s="629" t="s">
        <v>393</v>
      </c>
      <c r="AX22" s="629"/>
      <c r="AY22" s="114"/>
      <c r="AZ22" s="116" t="s">
        <v>403</v>
      </c>
      <c r="BA22" s="111"/>
    </row>
    <row r="23" spans="1:53" s="1" customFormat="1" ht="15" customHeight="1">
      <c r="A23" s="658" t="s">
        <v>383</v>
      </c>
      <c r="B23" s="659"/>
      <c r="C23" s="659"/>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721" t="s">
        <v>399</v>
      </c>
      <c r="AB23" s="634"/>
      <c r="AC23" s="634"/>
      <c r="AD23" s="634"/>
      <c r="AE23" s="634"/>
      <c r="AF23" s="634"/>
      <c r="AG23" s="634"/>
      <c r="AH23" s="634"/>
      <c r="AI23" s="634"/>
      <c r="AJ23" s="634"/>
      <c r="AK23" s="634"/>
      <c r="AL23" s="634"/>
      <c r="AM23" s="628"/>
      <c r="AN23" s="628"/>
      <c r="AO23" s="628"/>
      <c r="AP23" s="628"/>
      <c r="AQ23" s="628"/>
      <c r="AR23" s="628"/>
      <c r="AS23" s="117" t="s">
        <v>404</v>
      </c>
      <c r="AT23" s="628"/>
      <c r="AU23" s="628"/>
      <c r="AV23" s="628"/>
      <c r="AW23" s="628"/>
      <c r="AX23" s="628"/>
      <c r="AY23" s="628"/>
      <c r="AZ23" s="118" t="s">
        <v>405</v>
      </c>
      <c r="BA23" s="111"/>
    </row>
    <row r="24" spans="1:53" s="1" customFormat="1" ht="15" customHeight="1">
      <c r="A24" s="699" t="s">
        <v>33</v>
      </c>
      <c r="B24" s="700"/>
      <c r="C24" s="700"/>
      <c r="D24" s="701"/>
      <c r="E24" s="701"/>
      <c r="F24" s="701"/>
      <c r="G24" s="701"/>
      <c r="H24" s="701"/>
      <c r="I24" s="701"/>
      <c r="J24" s="701"/>
      <c r="K24" s="701"/>
      <c r="L24" s="701"/>
      <c r="M24" s="701"/>
      <c r="N24" s="701"/>
      <c r="O24" s="701"/>
      <c r="P24" s="701"/>
      <c r="Q24" s="701"/>
      <c r="R24" s="701"/>
      <c r="S24" s="701"/>
      <c r="T24" s="701"/>
      <c r="U24" s="701"/>
      <c r="V24" s="701"/>
      <c r="W24" s="701"/>
      <c r="X24" s="701"/>
      <c r="Y24" s="701"/>
      <c r="Z24" s="701"/>
      <c r="AA24" s="598" t="s">
        <v>796</v>
      </c>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5"/>
      <c r="BA24" s="111"/>
    </row>
    <row r="25" spans="1:53" s="1" customFormat="1" ht="15" customHeight="1">
      <c r="A25" s="641" t="s">
        <v>384</v>
      </c>
      <c r="B25" s="642"/>
      <c r="C25" s="64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14"/>
      <c r="AB25" s="715"/>
      <c r="AC25" s="715"/>
      <c r="AD25" s="715"/>
      <c r="AE25" s="715"/>
      <c r="AF25" s="715"/>
      <c r="AG25" s="715"/>
      <c r="AH25" s="715"/>
      <c r="AI25" s="715"/>
      <c r="AJ25" s="715"/>
      <c r="AK25" s="628"/>
      <c r="AL25" s="628"/>
      <c r="AM25" s="628"/>
      <c r="AN25" s="628"/>
      <c r="AO25" s="628"/>
      <c r="AP25" s="628"/>
      <c r="AQ25" s="628"/>
      <c r="AR25" s="628"/>
      <c r="AS25" s="628"/>
      <c r="AT25" s="628"/>
      <c r="AU25" s="628"/>
      <c r="AV25" s="628"/>
      <c r="AW25" s="628"/>
      <c r="AX25" s="628"/>
      <c r="AY25" s="594"/>
      <c r="AZ25" s="595"/>
      <c r="BA25" s="111"/>
    </row>
    <row r="26" spans="1:53" s="1" customFormat="1" ht="15" customHeight="1">
      <c r="A26" s="641"/>
      <c r="B26" s="642"/>
      <c r="C26" s="642"/>
      <c r="D26" s="702"/>
      <c r="E26" s="702"/>
      <c r="F26" s="702"/>
      <c r="G26" s="702"/>
      <c r="H26" s="702"/>
      <c r="I26" s="702"/>
      <c r="J26" s="702"/>
      <c r="K26" s="702"/>
      <c r="L26" s="702"/>
      <c r="M26" s="702"/>
      <c r="N26" s="702"/>
      <c r="O26" s="702"/>
      <c r="P26" s="702"/>
      <c r="Q26" s="702"/>
      <c r="R26" s="702"/>
      <c r="S26" s="702"/>
      <c r="T26" s="702"/>
      <c r="U26" s="702"/>
      <c r="V26" s="702"/>
      <c r="W26" s="702"/>
      <c r="X26" s="702"/>
      <c r="Y26" s="702"/>
      <c r="Z26" s="702"/>
      <c r="AA26" s="406"/>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5"/>
      <c r="BA26" s="111"/>
    </row>
    <row r="27" spans="1:53" s="1" customFormat="1" ht="15" customHeight="1">
      <c r="A27" s="572" t="s">
        <v>1</v>
      </c>
      <c r="B27" s="573"/>
      <c r="C27" s="574"/>
      <c r="D27" s="431" t="s">
        <v>2</v>
      </c>
      <c r="E27" s="692"/>
      <c r="F27" s="692"/>
      <c r="G27" s="692"/>
      <c r="H27" s="692"/>
      <c r="I27" s="692"/>
      <c r="J27" s="692"/>
      <c r="K27" s="692"/>
      <c r="L27" s="692"/>
      <c r="M27" s="692"/>
      <c r="N27" s="692"/>
      <c r="O27" s="692"/>
      <c r="P27" s="692"/>
      <c r="Q27" s="692"/>
      <c r="R27" s="692"/>
      <c r="S27" s="692"/>
      <c r="T27" s="692"/>
      <c r="U27" s="692"/>
      <c r="V27" s="692"/>
      <c r="W27" s="692"/>
      <c r="X27" s="692"/>
      <c r="Y27" s="692"/>
      <c r="Z27" s="693"/>
      <c r="AA27" s="407"/>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9"/>
      <c r="BA27" s="111"/>
    </row>
    <row r="28" spans="1:53" s="1" customFormat="1" ht="15" customHeight="1">
      <c r="A28" s="575"/>
      <c r="B28" s="576"/>
      <c r="C28" s="577"/>
      <c r="D28" s="686"/>
      <c r="E28" s="687"/>
      <c r="F28" s="687"/>
      <c r="G28" s="687"/>
      <c r="H28" s="687"/>
      <c r="I28" s="687"/>
      <c r="J28" s="687"/>
      <c r="K28" s="687"/>
      <c r="L28" s="687"/>
      <c r="M28" s="687"/>
      <c r="N28" s="687"/>
      <c r="O28" s="687"/>
      <c r="P28" s="687"/>
      <c r="Q28" s="687"/>
      <c r="R28" s="687"/>
      <c r="S28" s="687"/>
      <c r="T28" s="687"/>
      <c r="U28" s="687"/>
      <c r="V28" s="687"/>
      <c r="W28" s="687"/>
      <c r="X28" s="687"/>
      <c r="Y28" s="687"/>
      <c r="Z28" s="688"/>
      <c r="AA28" s="598" t="s">
        <v>829</v>
      </c>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5"/>
      <c r="BA28" s="111"/>
    </row>
    <row r="29" spans="1:53" s="1" customFormat="1" ht="15" customHeight="1">
      <c r="A29" s="575"/>
      <c r="B29" s="576"/>
      <c r="C29" s="577"/>
      <c r="D29" s="686"/>
      <c r="E29" s="687"/>
      <c r="F29" s="687"/>
      <c r="G29" s="687"/>
      <c r="H29" s="687"/>
      <c r="I29" s="687"/>
      <c r="J29" s="687"/>
      <c r="K29" s="687"/>
      <c r="L29" s="687"/>
      <c r="M29" s="687"/>
      <c r="N29" s="687"/>
      <c r="O29" s="687"/>
      <c r="P29" s="687"/>
      <c r="Q29" s="687"/>
      <c r="R29" s="687"/>
      <c r="S29" s="687"/>
      <c r="T29" s="687"/>
      <c r="U29" s="687"/>
      <c r="V29" s="687"/>
      <c r="W29" s="687"/>
      <c r="X29" s="687"/>
      <c r="Y29" s="687"/>
      <c r="Z29" s="688"/>
      <c r="AA29" s="643" t="s">
        <v>772</v>
      </c>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4"/>
      <c r="AY29" s="644"/>
      <c r="AZ29" s="645"/>
      <c r="BA29" s="111"/>
    </row>
    <row r="30" spans="1:53" s="1" customFormat="1" ht="15" customHeight="1">
      <c r="A30" s="578"/>
      <c r="B30" s="579"/>
      <c r="C30" s="580"/>
      <c r="D30" s="689"/>
      <c r="E30" s="690"/>
      <c r="F30" s="690"/>
      <c r="G30" s="690"/>
      <c r="H30" s="690"/>
      <c r="I30" s="690"/>
      <c r="J30" s="690"/>
      <c r="K30" s="690"/>
      <c r="L30" s="690"/>
      <c r="M30" s="690"/>
      <c r="N30" s="690"/>
      <c r="O30" s="690"/>
      <c r="P30" s="690"/>
      <c r="Q30" s="690"/>
      <c r="R30" s="690"/>
      <c r="S30" s="690"/>
      <c r="T30" s="690"/>
      <c r="U30" s="690"/>
      <c r="V30" s="690"/>
      <c r="W30" s="690"/>
      <c r="X30" s="690"/>
      <c r="Y30" s="690"/>
      <c r="Z30" s="691"/>
      <c r="AA30" s="646" t="s">
        <v>797</v>
      </c>
      <c r="AB30" s="647"/>
      <c r="AC30" s="647"/>
      <c r="AD30" s="647"/>
      <c r="AE30" s="647"/>
      <c r="AF30" s="647"/>
      <c r="AG30" s="647"/>
      <c r="AH30" s="647"/>
      <c r="AI30" s="647"/>
      <c r="AJ30" s="647"/>
      <c r="AK30" s="647"/>
      <c r="AL30" s="647"/>
      <c r="AM30" s="647"/>
      <c r="AN30" s="647"/>
      <c r="AO30" s="647"/>
      <c r="AP30" s="647"/>
      <c r="AQ30" s="647"/>
      <c r="AR30" s="647"/>
      <c r="AS30" s="647"/>
      <c r="AT30" s="647"/>
      <c r="AU30" s="647"/>
      <c r="AV30" s="647"/>
      <c r="AW30" s="647"/>
      <c r="AX30" s="647"/>
      <c r="AY30" s="647"/>
      <c r="AZ30" s="648"/>
      <c r="BA30" s="111"/>
    </row>
    <row r="31" spans="1:53" s="1" customFormat="1" ht="17.25" customHeight="1">
      <c r="A31" s="658" t="s">
        <v>385</v>
      </c>
      <c r="B31" s="659"/>
      <c r="C31" s="659"/>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407"/>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9"/>
      <c r="BA31" s="111"/>
    </row>
    <row r="32" spans="1:53" s="1" customFormat="1" ht="15" customHeight="1">
      <c r="A32" s="658"/>
      <c r="B32" s="659"/>
      <c r="C32" s="659"/>
      <c r="D32" s="660"/>
      <c r="E32" s="660"/>
      <c r="F32" s="660"/>
      <c r="G32" s="660"/>
      <c r="H32" s="660"/>
      <c r="I32" s="660"/>
      <c r="J32" s="660"/>
      <c r="K32" s="660"/>
      <c r="L32" s="660"/>
      <c r="M32" s="660"/>
      <c r="N32" s="660"/>
      <c r="O32" s="660"/>
      <c r="P32" s="660"/>
      <c r="Q32" s="660"/>
      <c r="R32" s="660"/>
      <c r="S32" s="660"/>
      <c r="T32" s="660"/>
      <c r="U32" s="660"/>
      <c r="V32" s="660"/>
      <c r="W32" s="660"/>
      <c r="X32" s="660"/>
      <c r="Y32" s="660"/>
      <c r="Z32" s="660"/>
      <c r="AA32" s="598"/>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5"/>
      <c r="BA32" s="111"/>
    </row>
    <row r="33" spans="1:53" s="1" customFormat="1" ht="15" customHeight="1">
      <c r="A33" s="658" t="s">
        <v>3</v>
      </c>
      <c r="B33" s="659"/>
      <c r="C33" s="659"/>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341"/>
      <c r="BA33" s="111"/>
    </row>
    <row r="34" spans="1:53" s="1" customFormat="1" ht="15" customHeight="1">
      <c r="A34" s="658"/>
      <c r="B34" s="659"/>
      <c r="C34" s="659"/>
      <c r="D34" s="661"/>
      <c r="E34" s="661"/>
      <c r="F34" s="661"/>
      <c r="G34" s="661"/>
      <c r="H34" s="661"/>
      <c r="I34" s="661"/>
      <c r="J34" s="661"/>
      <c r="K34" s="661"/>
      <c r="L34" s="661"/>
      <c r="M34" s="661"/>
      <c r="N34" s="661"/>
      <c r="O34" s="661"/>
      <c r="P34" s="661"/>
      <c r="Q34" s="661"/>
      <c r="R34" s="661"/>
      <c r="S34" s="661"/>
      <c r="T34" s="661"/>
      <c r="U34" s="661"/>
      <c r="V34" s="661"/>
      <c r="W34" s="661"/>
      <c r="X34" s="661"/>
      <c r="Y34" s="661"/>
      <c r="Z34" s="661"/>
      <c r="AA34" s="420" t="s">
        <v>781</v>
      </c>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341"/>
      <c r="BA34" s="111"/>
    </row>
    <row r="35" spans="1:53" s="1" customFormat="1" ht="15" customHeight="1">
      <c r="A35" s="658" t="s">
        <v>386</v>
      </c>
      <c r="B35" s="659"/>
      <c r="C35" s="659"/>
      <c r="D35" s="661"/>
      <c r="E35" s="661"/>
      <c r="F35" s="661"/>
      <c r="G35" s="661"/>
      <c r="H35" s="661"/>
      <c r="I35" s="661"/>
      <c r="J35" s="661"/>
      <c r="K35" s="661"/>
      <c r="L35" s="661"/>
      <c r="M35" s="661"/>
      <c r="N35" s="661"/>
      <c r="O35" s="661"/>
      <c r="P35" s="661"/>
      <c r="Q35" s="661"/>
      <c r="R35" s="661"/>
      <c r="S35" s="661"/>
      <c r="T35" s="661"/>
      <c r="U35" s="661"/>
      <c r="V35" s="661"/>
      <c r="W35" s="661"/>
      <c r="X35" s="661"/>
      <c r="Y35" s="661"/>
      <c r="Z35" s="661"/>
      <c r="AA35" s="384" t="s">
        <v>782</v>
      </c>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341"/>
      <c r="BA35" s="111"/>
    </row>
    <row r="36" spans="1:53" s="1" customFormat="1" ht="15" customHeight="1">
      <c r="A36" s="658"/>
      <c r="B36" s="659"/>
      <c r="C36" s="659"/>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1"/>
      <c r="BA36" s="111"/>
    </row>
    <row r="37" spans="1:53" s="1" customFormat="1" ht="15" customHeight="1">
      <c r="A37" s="545" t="s">
        <v>387</v>
      </c>
      <c r="B37" s="546"/>
      <c r="C37" s="547"/>
      <c r="D37" s="551"/>
      <c r="E37" s="552"/>
      <c r="F37" s="552"/>
      <c r="G37" s="552"/>
      <c r="H37" s="552"/>
      <c r="I37" s="552"/>
      <c r="J37" s="552"/>
      <c r="K37" s="552"/>
      <c r="L37" s="552"/>
      <c r="M37" s="552"/>
      <c r="N37" s="552"/>
      <c r="O37" s="552"/>
      <c r="P37" s="552"/>
      <c r="Q37" s="552"/>
      <c r="R37" s="552"/>
      <c r="S37" s="552"/>
      <c r="T37" s="552"/>
      <c r="U37" s="552"/>
      <c r="V37" s="552"/>
      <c r="W37" s="552"/>
      <c r="X37" s="552"/>
      <c r="Y37" s="552"/>
      <c r="Z37" s="553"/>
      <c r="AA37" s="389"/>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0"/>
      <c r="AX37" s="390"/>
      <c r="AY37" s="390"/>
      <c r="AZ37" s="391"/>
      <c r="BA37" s="111"/>
    </row>
    <row r="38" spans="1:53" s="1" customFormat="1" ht="15" customHeight="1" thickBot="1">
      <c r="A38" s="548"/>
      <c r="B38" s="549"/>
      <c r="C38" s="550"/>
      <c r="D38" s="554"/>
      <c r="E38" s="555"/>
      <c r="F38" s="555"/>
      <c r="G38" s="555"/>
      <c r="H38" s="555"/>
      <c r="I38" s="555"/>
      <c r="J38" s="555"/>
      <c r="K38" s="555"/>
      <c r="L38" s="555"/>
      <c r="M38" s="555"/>
      <c r="N38" s="555"/>
      <c r="O38" s="555"/>
      <c r="P38" s="555"/>
      <c r="Q38" s="555"/>
      <c r="R38" s="555"/>
      <c r="S38" s="555"/>
      <c r="T38" s="555"/>
      <c r="U38" s="555"/>
      <c r="V38" s="555"/>
      <c r="W38" s="555"/>
      <c r="X38" s="555"/>
      <c r="Y38" s="555"/>
      <c r="Z38" s="556"/>
      <c r="AA38" s="389"/>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0"/>
      <c r="AZ38" s="391"/>
      <c r="BA38" s="111"/>
    </row>
    <row r="39" spans="1:53" s="1" customFormat="1" ht="13.5" customHeight="1">
      <c r="A39" s="694" t="s">
        <v>400</v>
      </c>
      <c r="B39" s="694"/>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c r="AY39" s="694"/>
      <c r="AZ39" s="694"/>
      <c r="BA39" s="111"/>
    </row>
  </sheetData>
  <mergeCells count="184">
    <mergeCell ref="D28:Z30"/>
    <mergeCell ref="E27:Z27"/>
    <mergeCell ref="A39:AZ39"/>
    <mergeCell ref="D35:Z36"/>
    <mergeCell ref="D14:Z16"/>
    <mergeCell ref="D17:Z17"/>
    <mergeCell ref="A23:Z23"/>
    <mergeCell ref="A24:C24"/>
    <mergeCell ref="A25:C26"/>
    <mergeCell ref="D24:Z24"/>
    <mergeCell ref="D25:Z26"/>
    <mergeCell ref="A35:C36"/>
    <mergeCell ref="A21:C22"/>
    <mergeCell ref="D21:Z22"/>
    <mergeCell ref="AI14:AK14"/>
    <mergeCell ref="AL14:AN14"/>
    <mergeCell ref="AA25:AJ25"/>
    <mergeCell ref="AY25:AZ25"/>
    <mergeCell ref="AK25:AX25"/>
    <mergeCell ref="AA16:AB18"/>
    <mergeCell ref="AC16:AH16"/>
    <mergeCell ref="AA20:AZ20"/>
    <mergeCell ref="AO15:AP15"/>
    <mergeCell ref="AA23:AL23"/>
    <mergeCell ref="AM22:AR22"/>
    <mergeCell ref="AL16:AN16"/>
    <mergeCell ref="BC2:BD4"/>
    <mergeCell ref="A27:C30"/>
    <mergeCell ref="A31:C32"/>
    <mergeCell ref="D31:Z32"/>
    <mergeCell ref="D33:Z34"/>
    <mergeCell ref="A33:C34"/>
    <mergeCell ref="AY5:AZ6"/>
    <mergeCell ref="AI6:AK6"/>
    <mergeCell ref="AL6:AN6"/>
    <mergeCell ref="AQ6:AS6"/>
    <mergeCell ref="AT6:AV6"/>
    <mergeCell ref="AQ5:AX5"/>
    <mergeCell ref="AW6:AX6"/>
    <mergeCell ref="A1:AZ3"/>
    <mergeCell ref="D5:Z5"/>
    <mergeCell ref="D6:Z7"/>
    <mergeCell ref="A6:C7"/>
    <mergeCell ref="AX4:AY4"/>
    <mergeCell ref="A5:C5"/>
    <mergeCell ref="AO6:AP6"/>
    <mergeCell ref="AI5:AP5"/>
    <mergeCell ref="AA5:AH6"/>
    <mergeCell ref="A12:C13"/>
    <mergeCell ref="AT9:AV9"/>
    <mergeCell ref="AA7:AH7"/>
    <mergeCell ref="AA9:AH9"/>
    <mergeCell ref="AA32:AZ32"/>
    <mergeCell ref="AA29:AZ29"/>
    <mergeCell ref="AA30:AZ30"/>
    <mergeCell ref="AQ7:AS7"/>
    <mergeCell ref="AQ9:AS9"/>
    <mergeCell ref="AQ10:AS10"/>
    <mergeCell ref="AQ11:AS11"/>
    <mergeCell ref="AQ12:AS12"/>
    <mergeCell ref="AQ13:AS13"/>
    <mergeCell ref="AT7:AV7"/>
    <mergeCell ref="AW14:AX14"/>
    <mergeCell ref="AW15:AX15"/>
    <mergeCell ref="AY7:AZ7"/>
    <mergeCell ref="AY9:AZ9"/>
    <mergeCell ref="AY10:AZ10"/>
    <mergeCell ref="AY11:AZ11"/>
    <mergeCell ref="AY12:AZ12"/>
    <mergeCell ref="AY13:AZ13"/>
    <mergeCell ref="AO14:AP14"/>
    <mergeCell ref="AM23:AR23"/>
    <mergeCell ref="AS22:AT22"/>
    <mergeCell ref="AU4:AV4"/>
    <mergeCell ref="AR4:AS4"/>
    <mergeCell ref="AN4:AQ4"/>
    <mergeCell ref="AW7:AX7"/>
    <mergeCell ref="AW9:AX9"/>
    <mergeCell ref="AW10:AX10"/>
    <mergeCell ref="AW11:AX11"/>
    <mergeCell ref="AW12:AX12"/>
    <mergeCell ref="AW13:AX13"/>
    <mergeCell ref="AO7:AP7"/>
    <mergeCell ref="AO9:AP9"/>
    <mergeCell ref="AO10:AP10"/>
    <mergeCell ref="AO11:AP11"/>
    <mergeCell ref="AO12:AP12"/>
    <mergeCell ref="AO13:AP13"/>
    <mergeCell ref="AW8:AX8"/>
    <mergeCell ref="AT10:AV10"/>
    <mergeCell ref="AT11:AV11"/>
    <mergeCell ref="AT12:AV12"/>
    <mergeCell ref="AT13:AV13"/>
    <mergeCell ref="AO8:AP8"/>
    <mergeCell ref="AQ8:AS8"/>
    <mergeCell ref="AT8:AV8"/>
    <mergeCell ref="AI7:AK7"/>
    <mergeCell ref="AI9:AK9"/>
    <mergeCell ref="AI10:AK10"/>
    <mergeCell ref="AI11:AK11"/>
    <mergeCell ref="AI12:AK12"/>
    <mergeCell ref="AI13:AK13"/>
    <mergeCell ref="AL7:AN7"/>
    <mergeCell ref="AL9:AN9"/>
    <mergeCell ref="AL10:AN10"/>
    <mergeCell ref="AL11:AN11"/>
    <mergeCell ref="AL12:AN12"/>
    <mergeCell ref="AL13:AN13"/>
    <mergeCell ref="AA24:AZ24"/>
    <mergeCell ref="AY19:AZ19"/>
    <mergeCell ref="AA15:AH15"/>
    <mergeCell ref="AY15:AZ15"/>
    <mergeCell ref="AQ15:AS15"/>
    <mergeCell ref="AI18:AK18"/>
    <mergeCell ref="AL18:AN18"/>
    <mergeCell ref="AO18:AP18"/>
    <mergeCell ref="AQ18:AS18"/>
    <mergeCell ref="AT18:AV18"/>
    <mergeCell ref="AW18:AX18"/>
    <mergeCell ref="AY18:AZ18"/>
    <mergeCell ref="AL19:AN19"/>
    <mergeCell ref="AO19:AP19"/>
    <mergeCell ref="AQ19:AS19"/>
    <mergeCell ref="AT19:AV19"/>
    <mergeCell ref="AW19:AX19"/>
    <mergeCell ref="AM21:AZ21"/>
    <mergeCell ref="AT23:AY23"/>
    <mergeCell ref="AW22:AX22"/>
    <mergeCell ref="AA22:AL22"/>
    <mergeCell ref="AO16:AP16"/>
    <mergeCell ref="AQ16:AS16"/>
    <mergeCell ref="AI17:AK17"/>
    <mergeCell ref="AC18:AH18"/>
    <mergeCell ref="AL15:AN15"/>
    <mergeCell ref="AC17:AH17"/>
    <mergeCell ref="AT17:AV17"/>
    <mergeCell ref="AW17:AX17"/>
    <mergeCell ref="AY17:AZ17"/>
    <mergeCell ref="AL17:AN17"/>
    <mergeCell ref="AO17:AP17"/>
    <mergeCell ref="AQ17:AS17"/>
    <mergeCell ref="AI16:AK16"/>
    <mergeCell ref="AT15:AV15"/>
    <mergeCell ref="AT16:AV16"/>
    <mergeCell ref="R13:S13"/>
    <mergeCell ref="U12:V12"/>
    <mergeCell ref="U13:V13"/>
    <mergeCell ref="X12:Y12"/>
    <mergeCell ref="X13:Y13"/>
    <mergeCell ref="AA10:AH10"/>
    <mergeCell ref="AA11:AH11"/>
    <mergeCell ref="AW16:AX16"/>
    <mergeCell ref="AY16:AZ16"/>
    <mergeCell ref="AA12:AH12"/>
    <mergeCell ref="AA13:AH13"/>
    <mergeCell ref="AA14:AH14"/>
    <mergeCell ref="AY14:AZ14"/>
    <mergeCell ref="AQ14:AS14"/>
    <mergeCell ref="AI15:AK15"/>
    <mergeCell ref="AT14:AV14"/>
    <mergeCell ref="AY8:AZ8"/>
    <mergeCell ref="A37:C38"/>
    <mergeCell ref="D37:Z38"/>
    <mergeCell ref="A8:C11"/>
    <mergeCell ref="D8:Z11"/>
    <mergeCell ref="A14:C20"/>
    <mergeCell ref="D18:Z20"/>
    <mergeCell ref="AA8:AH8"/>
    <mergeCell ref="AI8:AK8"/>
    <mergeCell ref="AL8:AN8"/>
    <mergeCell ref="AB26:AZ26"/>
    <mergeCell ref="AA21:AL21"/>
    <mergeCell ref="AA28:AZ28"/>
    <mergeCell ref="AA19:AH19"/>
    <mergeCell ref="AI19:AK19"/>
    <mergeCell ref="D12:E12"/>
    <mergeCell ref="D13:E13"/>
    <mergeCell ref="G12:I12"/>
    <mergeCell ref="G13:I13"/>
    <mergeCell ref="K12:L12"/>
    <mergeCell ref="K13:L13"/>
    <mergeCell ref="N13:O13"/>
    <mergeCell ref="N12:O12"/>
    <mergeCell ref="R12:S12"/>
  </mergeCells>
  <phoneticPr fontId="3"/>
  <hyperlinks>
    <hyperlink ref="BC2:BD4" location="目次!B18" display="目次へ" xr:uid="{00000000-0004-0000-0100-000000000000}"/>
  </hyperlinks>
  <pageMargins left="0.51181102362204722" right="0.31496062992125984" top="0.59055118110236227" bottom="0.39370078740157483" header="0.31496062992125984" footer="0.31496062992125984"/>
  <pageSetup paperSize="9" scale="99" fitToWidth="0"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41</xdr:col>
                    <xdr:colOff>19050</xdr:colOff>
                    <xdr:row>19</xdr:row>
                    <xdr:rowOff>180975</xdr:rowOff>
                  </from>
                  <to>
                    <xdr:col>43</xdr:col>
                    <xdr:colOff>85725</xdr:colOff>
                    <xdr:row>21</xdr:row>
                    <xdr:rowOff>38100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38</xdr:col>
                    <xdr:colOff>19050</xdr:colOff>
                    <xdr:row>19</xdr:row>
                    <xdr:rowOff>180975</xdr:rowOff>
                  </from>
                  <to>
                    <xdr:col>40</xdr:col>
                    <xdr:colOff>76200</xdr:colOff>
                    <xdr:row>21</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27</xdr:col>
                    <xdr:colOff>0</xdr:colOff>
                    <xdr:row>26</xdr:row>
                    <xdr:rowOff>38100</xdr:rowOff>
                  </from>
                  <to>
                    <xdr:col>51</xdr:col>
                    <xdr:colOff>142875</xdr:colOff>
                    <xdr:row>27</xdr:row>
                    <xdr:rowOff>0</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2</xdr:col>
                    <xdr:colOff>180975</xdr:colOff>
                    <xdr:row>13</xdr:row>
                    <xdr:rowOff>0</xdr:rowOff>
                  </from>
                  <to>
                    <xdr:col>10</xdr:col>
                    <xdr:colOff>123825</xdr:colOff>
                    <xdr:row>14</xdr:row>
                    <xdr:rowOff>47625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11</xdr:col>
                    <xdr:colOff>19050</xdr:colOff>
                    <xdr:row>13</xdr:row>
                    <xdr:rowOff>0</xdr:rowOff>
                  </from>
                  <to>
                    <xdr:col>17</xdr:col>
                    <xdr:colOff>38100</xdr:colOff>
                    <xdr:row>14</xdr:row>
                    <xdr:rowOff>47625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17</xdr:col>
                    <xdr:colOff>28575</xdr:colOff>
                    <xdr:row>13</xdr:row>
                    <xdr:rowOff>0</xdr:rowOff>
                  </from>
                  <to>
                    <xdr:col>21</xdr:col>
                    <xdr:colOff>142875</xdr:colOff>
                    <xdr:row>14</xdr:row>
                    <xdr:rowOff>47625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22</xdr:col>
                    <xdr:colOff>19050</xdr:colOff>
                    <xdr:row>13</xdr:row>
                    <xdr:rowOff>0</xdr:rowOff>
                  </from>
                  <to>
                    <xdr:col>26</xdr:col>
                    <xdr:colOff>19050</xdr:colOff>
                    <xdr:row>14</xdr:row>
                    <xdr:rowOff>47625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2</xdr:col>
                    <xdr:colOff>180975</xdr:colOff>
                    <xdr:row>13</xdr:row>
                    <xdr:rowOff>161925</xdr:rowOff>
                  </from>
                  <to>
                    <xdr:col>12</xdr:col>
                    <xdr:colOff>133350</xdr:colOff>
                    <xdr:row>15</xdr:row>
                    <xdr:rowOff>19050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11</xdr:col>
                    <xdr:colOff>19050</xdr:colOff>
                    <xdr:row>13</xdr:row>
                    <xdr:rowOff>171450</xdr:rowOff>
                  </from>
                  <to>
                    <xdr:col>16</xdr:col>
                    <xdr:colOff>57150</xdr:colOff>
                    <xdr:row>15</xdr:row>
                    <xdr:rowOff>28575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17</xdr:col>
                    <xdr:colOff>28575</xdr:colOff>
                    <xdr:row>13</xdr:row>
                    <xdr:rowOff>171450</xdr:rowOff>
                  </from>
                  <to>
                    <xdr:col>21</xdr:col>
                    <xdr:colOff>76200</xdr:colOff>
                    <xdr:row>15</xdr:row>
                    <xdr:rowOff>28575</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11</xdr:col>
                    <xdr:colOff>19050</xdr:colOff>
                    <xdr:row>14</xdr:row>
                    <xdr:rowOff>161925</xdr:rowOff>
                  </from>
                  <to>
                    <xdr:col>15</xdr:col>
                    <xdr:colOff>66675</xdr:colOff>
                    <xdr:row>16</xdr:row>
                    <xdr:rowOff>19050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17</xdr:col>
                    <xdr:colOff>28575</xdr:colOff>
                    <xdr:row>14</xdr:row>
                    <xdr:rowOff>171450</xdr:rowOff>
                  </from>
                  <to>
                    <xdr:col>21</xdr:col>
                    <xdr:colOff>76200</xdr:colOff>
                    <xdr:row>16</xdr:row>
                    <xdr:rowOff>28575</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38</xdr:col>
                    <xdr:colOff>19050</xdr:colOff>
                    <xdr:row>20</xdr:row>
                    <xdr:rowOff>171450</xdr:rowOff>
                  </from>
                  <to>
                    <xdr:col>40</xdr:col>
                    <xdr:colOff>76200</xdr:colOff>
                    <xdr:row>22</xdr:row>
                    <xdr:rowOff>28575</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41</xdr:col>
                    <xdr:colOff>19050</xdr:colOff>
                    <xdr:row>20</xdr:row>
                    <xdr:rowOff>171450</xdr:rowOff>
                  </from>
                  <to>
                    <xdr:col>43</xdr:col>
                    <xdr:colOff>95250</xdr:colOff>
                    <xdr:row>22</xdr:row>
                    <xdr:rowOff>28575</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38</xdr:col>
                    <xdr:colOff>19050</xdr:colOff>
                    <xdr:row>21</xdr:row>
                    <xdr:rowOff>171450</xdr:rowOff>
                  </from>
                  <to>
                    <xdr:col>40</xdr:col>
                    <xdr:colOff>76200</xdr:colOff>
                    <xdr:row>23</xdr:row>
                    <xdr:rowOff>28575</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41</xdr:col>
                    <xdr:colOff>19050</xdr:colOff>
                    <xdr:row>21</xdr:row>
                    <xdr:rowOff>180975</xdr:rowOff>
                  </from>
                  <to>
                    <xdr:col>43</xdr:col>
                    <xdr:colOff>85725</xdr:colOff>
                    <xdr:row>23</xdr:row>
                    <xdr:rowOff>38100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44</xdr:col>
                    <xdr:colOff>57150</xdr:colOff>
                    <xdr:row>21</xdr:row>
                    <xdr:rowOff>171450</xdr:rowOff>
                  </from>
                  <to>
                    <xdr:col>48</xdr:col>
                    <xdr:colOff>171450</xdr:colOff>
                    <xdr:row>23</xdr:row>
                    <xdr:rowOff>28575</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47</xdr:col>
                    <xdr:colOff>180975</xdr:colOff>
                    <xdr:row>21</xdr:row>
                    <xdr:rowOff>180975</xdr:rowOff>
                  </from>
                  <to>
                    <xdr:col>53</xdr:col>
                    <xdr:colOff>38100</xdr:colOff>
                    <xdr:row>23</xdr:row>
                    <xdr:rowOff>38100</xdr:rowOff>
                  </to>
                </anchor>
              </controlPr>
            </control>
          </mc:Choice>
        </mc:AlternateContent>
        <mc:AlternateContent xmlns:mc="http://schemas.openxmlformats.org/markup-compatibility/2006">
          <mc:Choice Requires="x14">
            <control shapeId="1065" r:id="rId22" name="Check Box 41">
              <controlPr defaultSize="0" autoFill="0" autoLine="0" autoPict="0">
                <anchor moveWithCells="1">
                  <from>
                    <xdr:col>27</xdr:col>
                    <xdr:colOff>0</xdr:colOff>
                    <xdr:row>23</xdr:row>
                    <xdr:rowOff>171450</xdr:rowOff>
                  </from>
                  <to>
                    <xdr:col>51</xdr:col>
                    <xdr:colOff>57150</xdr:colOff>
                    <xdr:row>25</xdr:row>
                    <xdr:rowOff>28575</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27</xdr:col>
                    <xdr:colOff>0</xdr:colOff>
                    <xdr:row>24</xdr:row>
                    <xdr:rowOff>171450</xdr:rowOff>
                  </from>
                  <to>
                    <xdr:col>51</xdr:col>
                    <xdr:colOff>142875</xdr:colOff>
                    <xdr:row>26</xdr:row>
                    <xdr:rowOff>28575</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38</xdr:col>
                    <xdr:colOff>19050</xdr:colOff>
                    <xdr:row>26</xdr:row>
                    <xdr:rowOff>152400</xdr:rowOff>
                  </from>
                  <to>
                    <xdr:col>42</xdr:col>
                    <xdr:colOff>171450</xdr:colOff>
                    <xdr:row>28</xdr:row>
                    <xdr:rowOff>9525</xdr:rowOff>
                  </to>
                </anchor>
              </controlPr>
            </control>
          </mc:Choice>
        </mc:AlternateContent>
        <mc:AlternateContent xmlns:mc="http://schemas.openxmlformats.org/markup-compatibility/2006">
          <mc:Choice Requires="x14">
            <control shapeId="1068" r:id="rId25" name="Check Box 44">
              <controlPr defaultSize="0" autoFill="0" autoLine="0" autoPict="0">
                <anchor moveWithCells="1">
                  <from>
                    <xdr:col>43</xdr:col>
                    <xdr:colOff>66675</xdr:colOff>
                    <xdr:row>26</xdr:row>
                    <xdr:rowOff>152400</xdr:rowOff>
                  </from>
                  <to>
                    <xdr:col>48</xdr:col>
                    <xdr:colOff>19050</xdr:colOff>
                    <xdr:row>28</xdr:row>
                    <xdr:rowOff>9525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26</xdr:col>
                    <xdr:colOff>180975</xdr:colOff>
                    <xdr:row>30</xdr:row>
                    <xdr:rowOff>19050</xdr:rowOff>
                  </from>
                  <to>
                    <xdr:col>28</xdr:col>
                    <xdr:colOff>19050</xdr:colOff>
                    <xdr:row>31</xdr:row>
                    <xdr:rowOff>38100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26</xdr:col>
                    <xdr:colOff>180975</xdr:colOff>
                    <xdr:row>30</xdr:row>
                    <xdr:rowOff>200025</xdr:rowOff>
                  </from>
                  <to>
                    <xdr:col>28</xdr:col>
                    <xdr:colOff>19050</xdr:colOff>
                    <xdr:row>32</xdr:row>
                    <xdr:rowOff>28575</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26</xdr:col>
                    <xdr:colOff>180975</xdr:colOff>
                    <xdr:row>31</xdr:row>
                    <xdr:rowOff>161925</xdr:rowOff>
                  </from>
                  <to>
                    <xdr:col>28</xdr:col>
                    <xdr:colOff>19050</xdr:colOff>
                    <xdr:row>33</xdr:row>
                    <xdr:rowOff>19050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42</xdr:col>
                    <xdr:colOff>19050</xdr:colOff>
                    <xdr:row>32</xdr:row>
                    <xdr:rowOff>180975</xdr:rowOff>
                  </from>
                  <to>
                    <xdr:col>45</xdr:col>
                    <xdr:colOff>123825</xdr:colOff>
                    <xdr:row>34</xdr:row>
                    <xdr:rowOff>38100</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45</xdr:col>
                    <xdr:colOff>171450</xdr:colOff>
                    <xdr:row>32</xdr:row>
                    <xdr:rowOff>180975</xdr:rowOff>
                  </from>
                  <to>
                    <xdr:col>51</xdr:col>
                    <xdr:colOff>114300</xdr:colOff>
                    <xdr:row>34</xdr:row>
                    <xdr:rowOff>38100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2</xdr:col>
                    <xdr:colOff>180975</xdr:colOff>
                    <xdr:row>14</xdr:row>
                    <xdr:rowOff>161925</xdr:rowOff>
                  </from>
                  <to>
                    <xdr:col>7</xdr:col>
                    <xdr:colOff>0</xdr:colOff>
                    <xdr:row>16</xdr:row>
                    <xdr:rowOff>19050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22</xdr:col>
                    <xdr:colOff>19050</xdr:colOff>
                    <xdr:row>13</xdr:row>
                    <xdr:rowOff>171450</xdr:rowOff>
                  </from>
                  <to>
                    <xdr:col>26</xdr:col>
                    <xdr:colOff>66675</xdr:colOff>
                    <xdr:row>15</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sheetPr>
  <dimension ref="A1:AG124"/>
  <sheetViews>
    <sheetView showZeros="0" view="pageBreakPreview" zoomScaleNormal="100" zoomScaleSheetLayoutView="100" workbookViewId="0">
      <selection activeCell="O6" sqref="O6:Q6"/>
    </sheetView>
  </sheetViews>
  <sheetFormatPr defaultRowHeight="13.5"/>
  <cols>
    <col min="1" max="33" width="2.625" style="68" customWidth="1"/>
    <col min="34" max="149" width="2.625" customWidth="1"/>
  </cols>
  <sheetData>
    <row r="1" spans="1:33">
      <c r="A1" s="2275" t="s">
        <v>570</v>
      </c>
      <c r="B1" s="2275"/>
      <c r="C1" s="2275"/>
      <c r="D1" s="2275"/>
      <c r="E1" s="2275"/>
      <c r="F1" s="2275"/>
      <c r="G1" s="2275"/>
      <c r="H1" s="2275"/>
      <c r="I1" s="2275"/>
      <c r="J1" s="2275"/>
      <c r="K1" s="2275"/>
      <c r="L1" s="2275"/>
      <c r="M1" s="2275"/>
      <c r="N1" s="2275"/>
      <c r="O1" s="2275"/>
      <c r="P1" s="2275"/>
      <c r="Q1" s="2275"/>
      <c r="R1" s="2275"/>
      <c r="S1" s="2275"/>
      <c r="T1" s="2275"/>
      <c r="U1" s="2275"/>
      <c r="V1" s="2275"/>
      <c r="W1" s="2275"/>
      <c r="X1" s="2275"/>
      <c r="Y1" s="2275"/>
      <c r="Z1" s="2275"/>
      <c r="AA1" s="2275"/>
      <c r="AB1" s="2275"/>
      <c r="AC1" s="2275"/>
      <c r="AD1" s="2275"/>
      <c r="AE1" s="2275"/>
      <c r="AF1" s="2275"/>
      <c r="AG1" s="2275"/>
    </row>
    <row r="2" spans="1:33">
      <c r="A2" s="2275"/>
      <c r="B2" s="2275"/>
      <c r="C2" s="2275"/>
      <c r="D2" s="2275"/>
      <c r="E2" s="2275"/>
      <c r="F2" s="2275"/>
      <c r="G2" s="2275"/>
      <c r="H2" s="2275"/>
      <c r="I2" s="2275"/>
      <c r="J2" s="2275"/>
      <c r="K2" s="2275"/>
      <c r="L2" s="2275"/>
      <c r="M2" s="2275"/>
      <c r="N2" s="2275"/>
      <c r="O2" s="2275"/>
      <c r="P2" s="2275"/>
      <c r="Q2" s="2275"/>
      <c r="R2" s="2275"/>
      <c r="S2" s="2275"/>
      <c r="T2" s="2275"/>
      <c r="U2" s="2275"/>
      <c r="V2" s="2275"/>
      <c r="W2" s="2275"/>
      <c r="X2" s="2275"/>
      <c r="Y2" s="2275"/>
      <c r="Z2" s="2275"/>
      <c r="AA2" s="2275"/>
      <c r="AB2" s="2275"/>
      <c r="AC2" s="2275"/>
      <c r="AD2" s="2275"/>
      <c r="AE2" s="2275"/>
      <c r="AF2" s="2275"/>
      <c r="AG2" s="2275"/>
    </row>
    <row r="3" spans="1:33" ht="14.25" thickBot="1">
      <c r="A3" s="2276" t="s">
        <v>571</v>
      </c>
      <c r="B3" s="2276"/>
      <c r="C3" s="2276"/>
      <c r="D3" s="2276"/>
      <c r="E3" s="2276"/>
      <c r="F3" s="2276"/>
      <c r="G3" s="2276"/>
      <c r="H3" s="2276"/>
      <c r="I3" s="2276"/>
      <c r="J3" s="2276"/>
      <c r="K3" s="2276"/>
      <c r="L3" s="2276"/>
      <c r="M3" s="2276"/>
      <c r="N3" s="2276"/>
      <c r="O3" s="2276"/>
      <c r="P3" s="2276"/>
      <c r="Q3" s="2276"/>
      <c r="R3" s="2276"/>
      <c r="S3" s="2276"/>
      <c r="T3" s="2276"/>
      <c r="U3" s="2276"/>
      <c r="V3" s="2276"/>
      <c r="W3" s="2276"/>
      <c r="X3" s="2276"/>
      <c r="Y3" s="2276"/>
      <c r="Z3" s="2276"/>
      <c r="AA3" s="2276"/>
      <c r="AB3" s="2276"/>
      <c r="AC3" s="2276"/>
      <c r="AD3" s="2276"/>
      <c r="AE3" s="2276"/>
      <c r="AF3" s="2276"/>
      <c r="AG3" s="2276"/>
    </row>
    <row r="4" spans="1:33" ht="14.25" thickBot="1">
      <c r="A4" s="2014" t="s">
        <v>572</v>
      </c>
      <c r="B4" s="2007"/>
      <c r="C4" s="2007"/>
      <c r="D4" s="2007"/>
      <c r="E4" s="2007"/>
      <c r="F4" s="2007"/>
      <c r="G4" s="2007"/>
      <c r="H4" s="2007"/>
      <c r="I4" s="2007"/>
      <c r="J4" s="2007"/>
      <c r="K4" s="2007"/>
      <c r="L4" s="2007" t="s">
        <v>573</v>
      </c>
      <c r="M4" s="2007"/>
      <c r="N4" s="2007"/>
      <c r="O4" s="2007" t="s">
        <v>574</v>
      </c>
      <c r="P4" s="2007"/>
      <c r="Q4" s="2007"/>
      <c r="R4" s="2007" t="s">
        <v>575</v>
      </c>
      <c r="S4" s="2007"/>
      <c r="T4" s="2007"/>
      <c r="U4" s="2007"/>
      <c r="V4" s="2007" t="s">
        <v>214</v>
      </c>
      <c r="W4" s="2007"/>
      <c r="X4" s="2007"/>
      <c r="Y4" s="2007"/>
      <c r="Z4" s="2007"/>
      <c r="AA4" s="2007"/>
      <c r="AB4" s="2007"/>
      <c r="AC4" s="2007"/>
      <c r="AD4" s="2007"/>
      <c r="AE4" s="2007"/>
      <c r="AF4" s="2007"/>
      <c r="AG4" s="2008"/>
    </row>
    <row r="5" spans="1:33" ht="14.25" thickBot="1">
      <c r="A5" s="2174" t="s">
        <v>795</v>
      </c>
      <c r="B5" s="1976"/>
      <c r="C5" s="1976"/>
      <c r="D5" s="1976"/>
      <c r="E5" s="1976"/>
      <c r="F5" s="1976"/>
      <c r="G5" s="1976"/>
      <c r="H5" s="1976"/>
      <c r="I5" s="1976"/>
      <c r="J5" s="1976"/>
      <c r="K5" s="1976"/>
      <c r="L5" s="1976"/>
      <c r="M5" s="1976"/>
      <c r="N5" s="1976"/>
      <c r="O5" s="1976"/>
      <c r="P5" s="1976"/>
      <c r="Q5" s="1976"/>
      <c r="R5" s="1976"/>
      <c r="S5" s="1976"/>
      <c r="T5" s="1976"/>
      <c r="U5" s="1976"/>
      <c r="V5" s="1976"/>
      <c r="W5" s="1976"/>
      <c r="X5" s="1976"/>
      <c r="Y5" s="1976"/>
      <c r="Z5" s="1976"/>
      <c r="AA5" s="1976"/>
      <c r="AB5" s="1976"/>
      <c r="AC5" s="1976"/>
      <c r="AD5" s="1976"/>
      <c r="AE5" s="1976"/>
      <c r="AF5" s="1976"/>
      <c r="AG5" s="1977"/>
    </row>
    <row r="6" spans="1:33">
      <c r="A6" s="1978" t="s">
        <v>791</v>
      </c>
      <c r="B6" s="1979"/>
      <c r="C6" s="1979"/>
      <c r="D6" s="1979"/>
      <c r="E6" s="1979"/>
      <c r="F6" s="1979"/>
      <c r="G6" s="1979"/>
      <c r="H6" s="1979"/>
      <c r="I6" s="1979"/>
      <c r="J6" s="1979"/>
      <c r="K6" s="1980"/>
      <c r="L6" s="1987">
        <v>300</v>
      </c>
      <c r="M6" s="1987"/>
      <c r="N6" s="1987"/>
      <c r="O6" s="1987"/>
      <c r="P6" s="1987"/>
      <c r="Q6" s="1987"/>
      <c r="R6" s="1987">
        <f>L6*O6</f>
        <v>0</v>
      </c>
      <c r="S6" s="1987"/>
      <c r="T6" s="1987"/>
      <c r="U6" s="1987"/>
      <c r="V6" s="1988" t="s">
        <v>790</v>
      </c>
      <c r="W6" s="1989"/>
      <c r="X6" s="1989"/>
      <c r="Y6" s="1989"/>
      <c r="Z6" s="1989"/>
      <c r="AA6" s="1989"/>
      <c r="AB6" s="1989"/>
      <c r="AC6" s="1989"/>
      <c r="AD6" s="1989"/>
      <c r="AE6" s="1989"/>
      <c r="AF6" s="1989"/>
      <c r="AG6" s="1990"/>
    </row>
    <row r="7" spans="1:33">
      <c r="A7" s="1981" t="s">
        <v>792</v>
      </c>
      <c r="B7" s="1982"/>
      <c r="C7" s="1982"/>
      <c r="D7" s="1982"/>
      <c r="E7" s="1982"/>
      <c r="F7" s="1982"/>
      <c r="G7" s="1982"/>
      <c r="H7" s="1982"/>
      <c r="I7" s="1982"/>
      <c r="J7" s="1982"/>
      <c r="K7" s="1983"/>
      <c r="L7" s="1987">
        <v>600</v>
      </c>
      <c r="M7" s="1987"/>
      <c r="N7" s="1987"/>
      <c r="O7" s="1987"/>
      <c r="P7" s="1987"/>
      <c r="Q7" s="1987"/>
      <c r="R7" s="1987">
        <f>L7*O7</f>
        <v>0</v>
      </c>
      <c r="S7" s="1987"/>
      <c r="T7" s="1987"/>
      <c r="U7" s="1987"/>
      <c r="V7" s="1991"/>
      <c r="W7" s="1992"/>
      <c r="X7" s="1992"/>
      <c r="Y7" s="1992"/>
      <c r="Z7" s="1992"/>
      <c r="AA7" s="1992"/>
      <c r="AB7" s="1992"/>
      <c r="AC7" s="1992"/>
      <c r="AD7" s="1992"/>
      <c r="AE7" s="1992"/>
      <c r="AF7" s="1992"/>
      <c r="AG7" s="1993"/>
    </row>
    <row r="8" spans="1:33">
      <c r="A8" s="1981" t="s">
        <v>793</v>
      </c>
      <c r="B8" s="1982"/>
      <c r="C8" s="1982"/>
      <c r="D8" s="1982"/>
      <c r="E8" s="1982"/>
      <c r="F8" s="1982"/>
      <c r="G8" s="1982"/>
      <c r="H8" s="1982"/>
      <c r="I8" s="1982"/>
      <c r="J8" s="1982"/>
      <c r="K8" s="1983"/>
      <c r="L8" s="1987">
        <v>1200</v>
      </c>
      <c r="M8" s="1987"/>
      <c r="N8" s="1987"/>
      <c r="O8" s="1987"/>
      <c r="P8" s="1987"/>
      <c r="Q8" s="1987"/>
      <c r="R8" s="1987">
        <f>L8*O8</f>
        <v>0</v>
      </c>
      <c r="S8" s="1987"/>
      <c r="T8" s="1987"/>
      <c r="U8" s="1987"/>
      <c r="V8" s="1991"/>
      <c r="W8" s="1992"/>
      <c r="X8" s="1992"/>
      <c r="Y8" s="1992"/>
      <c r="Z8" s="1992"/>
      <c r="AA8" s="1992"/>
      <c r="AB8" s="1992"/>
      <c r="AC8" s="1992"/>
      <c r="AD8" s="1992"/>
      <c r="AE8" s="1992"/>
      <c r="AF8" s="1992"/>
      <c r="AG8" s="1993"/>
    </row>
    <row r="9" spans="1:33" ht="14.25" thickBot="1">
      <c r="A9" s="1984" t="s">
        <v>794</v>
      </c>
      <c r="B9" s="1985"/>
      <c r="C9" s="1985"/>
      <c r="D9" s="1985"/>
      <c r="E9" s="1985"/>
      <c r="F9" s="1985"/>
      <c r="G9" s="1985"/>
      <c r="H9" s="1985"/>
      <c r="I9" s="1985"/>
      <c r="J9" s="1985"/>
      <c r="K9" s="1986"/>
      <c r="L9" s="1997">
        <v>2500</v>
      </c>
      <c r="M9" s="1997"/>
      <c r="N9" s="1997"/>
      <c r="O9" s="1997"/>
      <c r="P9" s="1997"/>
      <c r="Q9" s="1997"/>
      <c r="R9" s="1987">
        <f>L9*O9</f>
        <v>0</v>
      </c>
      <c r="S9" s="1987"/>
      <c r="T9" s="1987"/>
      <c r="U9" s="1987"/>
      <c r="V9" s="1994"/>
      <c r="W9" s="1995"/>
      <c r="X9" s="1995"/>
      <c r="Y9" s="1995"/>
      <c r="Z9" s="1995"/>
      <c r="AA9" s="1995"/>
      <c r="AB9" s="1995"/>
      <c r="AC9" s="1995"/>
      <c r="AD9" s="1995"/>
      <c r="AE9" s="1995"/>
      <c r="AF9" s="1995"/>
      <c r="AG9" s="1996"/>
    </row>
    <row r="10" spans="1:33" ht="14.25" thickBot="1">
      <c r="A10" s="2174" t="s">
        <v>576</v>
      </c>
      <c r="B10" s="1976"/>
      <c r="C10" s="1976"/>
      <c r="D10" s="1976"/>
      <c r="E10" s="1976"/>
      <c r="F10" s="1976"/>
      <c r="G10" s="1976"/>
      <c r="H10" s="1976"/>
      <c r="I10" s="1976"/>
      <c r="J10" s="1976"/>
      <c r="K10" s="1976"/>
      <c r="L10" s="2270"/>
      <c r="M10" s="2270"/>
      <c r="N10" s="2270"/>
      <c r="O10" s="2270"/>
      <c r="P10" s="2270"/>
      <c r="Q10" s="2270"/>
      <c r="R10" s="2270"/>
      <c r="S10" s="2270"/>
      <c r="T10" s="2270"/>
      <c r="U10" s="2270"/>
      <c r="V10" s="2271"/>
      <c r="W10" s="2271"/>
      <c r="X10" s="2271"/>
      <c r="Y10" s="2271"/>
      <c r="Z10" s="2271"/>
      <c r="AA10" s="2271"/>
      <c r="AB10" s="2271"/>
      <c r="AC10" s="2271"/>
      <c r="AD10" s="2271"/>
      <c r="AE10" s="2271"/>
      <c r="AF10" s="2271"/>
      <c r="AG10" s="2272"/>
    </row>
    <row r="11" spans="1:33">
      <c r="A11" s="2273" t="s">
        <v>577</v>
      </c>
      <c r="B11" s="2274"/>
      <c r="C11" s="2274"/>
      <c r="D11" s="2274"/>
      <c r="E11" s="2274"/>
      <c r="F11" s="2274"/>
      <c r="G11" s="2274"/>
      <c r="H11" s="2274"/>
      <c r="I11" s="2274"/>
      <c r="J11" s="2274"/>
      <c r="K11" s="2274"/>
      <c r="L11" s="2258">
        <v>9000</v>
      </c>
      <c r="M11" s="2258"/>
      <c r="N11" s="2258"/>
      <c r="O11" s="2258"/>
      <c r="P11" s="2258"/>
      <c r="Q11" s="2258"/>
      <c r="R11" s="2258">
        <f>L11*O11</f>
        <v>0</v>
      </c>
      <c r="S11" s="2258"/>
      <c r="T11" s="2258"/>
      <c r="U11" s="2258"/>
      <c r="V11" s="2277" t="s">
        <v>611</v>
      </c>
      <c r="W11" s="2277"/>
      <c r="X11" s="2277"/>
      <c r="Y11" s="2277"/>
      <c r="Z11" s="2277"/>
      <c r="AA11" s="2277"/>
      <c r="AB11" s="2277"/>
      <c r="AC11" s="2277"/>
      <c r="AD11" s="2277"/>
      <c r="AE11" s="2277"/>
      <c r="AF11" s="2277"/>
      <c r="AG11" s="2278"/>
    </row>
    <row r="12" spans="1:33">
      <c r="A12" s="2230" t="s">
        <v>578</v>
      </c>
      <c r="B12" s="2000"/>
      <c r="C12" s="2000"/>
      <c r="D12" s="2000"/>
      <c r="E12" s="2000"/>
      <c r="F12" s="2000"/>
      <c r="G12" s="2000"/>
      <c r="H12" s="2000"/>
      <c r="I12" s="2000"/>
      <c r="J12" s="2000"/>
      <c r="K12" s="2000"/>
      <c r="L12" s="2001">
        <v>6000</v>
      </c>
      <c r="M12" s="2001"/>
      <c r="N12" s="2001"/>
      <c r="O12" s="2001"/>
      <c r="P12" s="2001"/>
      <c r="Q12" s="2001"/>
      <c r="R12" s="2269">
        <f t="shared" ref="R12:R15" si="0">L12*O12</f>
        <v>0</v>
      </c>
      <c r="S12" s="2269"/>
      <c r="T12" s="2269"/>
      <c r="U12" s="2269"/>
      <c r="V12" s="2002" t="s">
        <v>612</v>
      </c>
      <c r="W12" s="2002"/>
      <c r="X12" s="2002"/>
      <c r="Y12" s="2002"/>
      <c r="Z12" s="2002"/>
      <c r="AA12" s="2002"/>
      <c r="AB12" s="2002"/>
      <c r="AC12" s="2002"/>
      <c r="AD12" s="2002"/>
      <c r="AE12" s="2002"/>
      <c r="AF12" s="2002"/>
      <c r="AG12" s="2003"/>
    </row>
    <row r="13" spans="1:33" hidden="1">
      <c r="A13" s="2229" t="s">
        <v>579</v>
      </c>
      <c r="B13" s="2227"/>
      <c r="C13" s="2227"/>
      <c r="D13" s="2227"/>
      <c r="E13" s="2227"/>
      <c r="F13" s="2227"/>
      <c r="G13" s="2227"/>
      <c r="H13" s="2227"/>
      <c r="I13" s="2227"/>
      <c r="J13" s="2227"/>
      <c r="K13" s="2227"/>
      <c r="L13" s="1975">
        <v>5000</v>
      </c>
      <c r="M13" s="1975"/>
      <c r="N13" s="1975"/>
      <c r="O13" s="1975"/>
      <c r="P13" s="1975"/>
      <c r="Q13" s="1975"/>
      <c r="R13" s="2258">
        <f t="shared" si="0"/>
        <v>0</v>
      </c>
      <c r="S13" s="2258"/>
      <c r="T13" s="2258"/>
      <c r="U13" s="2258"/>
      <c r="V13" s="1998" t="s">
        <v>613</v>
      </c>
      <c r="W13" s="1998"/>
      <c r="X13" s="1998"/>
      <c r="Y13" s="1998"/>
      <c r="Z13" s="1998"/>
      <c r="AA13" s="1998"/>
      <c r="AB13" s="1998"/>
      <c r="AC13" s="1998"/>
      <c r="AD13" s="1998"/>
      <c r="AE13" s="1998"/>
      <c r="AF13" s="1998"/>
      <c r="AG13" s="1999"/>
    </row>
    <row r="14" spans="1:33" hidden="1">
      <c r="A14" s="2229" t="s">
        <v>195</v>
      </c>
      <c r="B14" s="2227"/>
      <c r="C14" s="2227"/>
      <c r="D14" s="2227"/>
      <c r="E14" s="2227"/>
      <c r="F14" s="2227"/>
      <c r="G14" s="2227"/>
      <c r="H14" s="2227"/>
      <c r="I14" s="2227"/>
      <c r="J14" s="2227"/>
      <c r="K14" s="2227"/>
      <c r="L14" s="1975">
        <v>5000</v>
      </c>
      <c r="M14" s="1975"/>
      <c r="N14" s="1975"/>
      <c r="O14" s="1975"/>
      <c r="P14" s="1975"/>
      <c r="Q14" s="1975"/>
      <c r="R14" s="2258">
        <f t="shared" si="0"/>
        <v>0</v>
      </c>
      <c r="S14" s="2258"/>
      <c r="T14" s="2258"/>
      <c r="U14" s="2258"/>
      <c r="V14" s="1998" t="s">
        <v>622</v>
      </c>
      <c r="W14" s="1998"/>
      <c r="X14" s="1998"/>
      <c r="Y14" s="1998"/>
      <c r="Z14" s="1998"/>
      <c r="AA14" s="1998"/>
      <c r="AB14" s="1998"/>
      <c r="AC14" s="1998"/>
      <c r="AD14" s="1998"/>
      <c r="AE14" s="1998"/>
      <c r="AF14" s="1998"/>
      <c r="AG14" s="1999"/>
    </row>
    <row r="15" spans="1:33" ht="14.25" thickBot="1">
      <c r="A15" s="2261" t="s">
        <v>196</v>
      </c>
      <c r="B15" s="2262"/>
      <c r="C15" s="2262"/>
      <c r="D15" s="2262"/>
      <c r="E15" s="2262"/>
      <c r="F15" s="2262"/>
      <c r="G15" s="2262"/>
      <c r="H15" s="2262"/>
      <c r="I15" s="2262"/>
      <c r="J15" s="2262"/>
      <c r="K15" s="2262"/>
      <c r="L15" s="2263">
        <v>5000</v>
      </c>
      <c r="M15" s="2263"/>
      <c r="N15" s="2263"/>
      <c r="O15" s="2263"/>
      <c r="P15" s="2263"/>
      <c r="Q15" s="2263"/>
      <c r="R15" s="1987">
        <f t="shared" si="0"/>
        <v>0</v>
      </c>
      <c r="S15" s="1987"/>
      <c r="T15" s="1987"/>
      <c r="U15" s="1987"/>
      <c r="V15" s="2264" t="s">
        <v>614</v>
      </c>
      <c r="W15" s="2264"/>
      <c r="X15" s="2264"/>
      <c r="Y15" s="2264"/>
      <c r="Z15" s="2264"/>
      <c r="AA15" s="2264"/>
      <c r="AB15" s="2264"/>
      <c r="AC15" s="2264"/>
      <c r="AD15" s="2264"/>
      <c r="AE15" s="2264"/>
      <c r="AF15" s="2264"/>
      <c r="AG15" s="2265"/>
    </row>
    <row r="16" spans="1:33" ht="15" thickTop="1" thickBot="1">
      <c r="A16" s="2067" t="s">
        <v>580</v>
      </c>
      <c r="B16" s="2068"/>
      <c r="C16" s="2068"/>
      <c r="D16" s="2068"/>
      <c r="E16" s="2068"/>
      <c r="F16" s="2068"/>
      <c r="G16" s="2068"/>
      <c r="H16" s="2068"/>
      <c r="I16" s="2068"/>
      <c r="J16" s="2068"/>
      <c r="K16" s="2068"/>
      <c r="L16" s="2068"/>
      <c r="M16" s="2068"/>
      <c r="N16" s="2068"/>
      <c r="O16" s="2068"/>
      <c r="P16" s="2068"/>
      <c r="Q16" s="2068"/>
      <c r="R16" s="2068"/>
      <c r="S16" s="2068"/>
      <c r="T16" s="2068"/>
      <c r="U16" s="2068"/>
      <c r="V16" s="2266">
        <f>SUM(R6:U9,R11:U15)</f>
        <v>0</v>
      </c>
      <c r="W16" s="2267"/>
      <c r="X16" s="2267"/>
      <c r="Y16" s="2267"/>
      <c r="Z16" s="2267"/>
      <c r="AA16" s="2267"/>
      <c r="AB16" s="2267"/>
      <c r="AC16" s="2267"/>
      <c r="AD16" s="2267"/>
      <c r="AE16" s="2267"/>
      <c r="AF16" s="2267"/>
      <c r="AG16" s="2268"/>
    </row>
    <row r="17" spans="1:33">
      <c r="A17" s="2259"/>
      <c r="B17" s="2259"/>
      <c r="C17" s="2259"/>
      <c r="D17" s="2259"/>
      <c r="E17" s="2259"/>
      <c r="F17" s="2259"/>
      <c r="G17" s="2259"/>
      <c r="H17" s="2259"/>
      <c r="I17" s="2259"/>
      <c r="J17" s="2259"/>
      <c r="K17" s="2259"/>
      <c r="L17" s="2260"/>
      <c r="M17" s="2260"/>
      <c r="N17" s="2260"/>
      <c r="O17" s="2260"/>
      <c r="P17" s="2260"/>
      <c r="Q17" s="2260"/>
      <c r="R17" s="2260"/>
      <c r="S17" s="2260"/>
      <c r="T17" s="2260"/>
      <c r="U17" s="2260"/>
      <c r="V17" s="909"/>
      <c r="W17" s="909"/>
      <c r="X17" s="909"/>
      <c r="Y17" s="909"/>
      <c r="Z17" s="909"/>
      <c r="AA17" s="909"/>
      <c r="AB17" s="909"/>
      <c r="AC17" s="909"/>
      <c r="AD17" s="909"/>
      <c r="AE17" s="909"/>
      <c r="AF17" s="909"/>
      <c r="AG17" s="909"/>
    </row>
    <row r="18" spans="1:33" ht="14.25" thickBot="1">
      <c r="A18" s="885"/>
      <c r="B18" s="885"/>
      <c r="C18" s="885"/>
      <c r="D18" s="885"/>
      <c r="E18" s="885"/>
      <c r="F18" s="885"/>
      <c r="G18" s="885"/>
      <c r="H18" s="885"/>
      <c r="I18" s="885"/>
      <c r="J18" s="885"/>
      <c r="K18" s="885"/>
      <c r="L18" s="2013"/>
      <c r="M18" s="2013"/>
      <c r="N18" s="2013"/>
      <c r="O18" s="2013"/>
      <c r="P18" s="2013"/>
      <c r="Q18" s="2013"/>
      <c r="R18" s="2013"/>
      <c r="S18" s="2013"/>
      <c r="T18" s="2013"/>
      <c r="U18" s="2013"/>
      <c r="V18" s="2012"/>
      <c r="W18" s="2012"/>
      <c r="X18" s="2012"/>
      <c r="Y18" s="2012"/>
      <c r="Z18" s="2012"/>
      <c r="AA18" s="2012"/>
      <c r="AB18" s="2012"/>
      <c r="AC18" s="2012"/>
      <c r="AD18" s="2012"/>
      <c r="AE18" s="2012"/>
      <c r="AF18" s="2012"/>
      <c r="AG18" s="2012"/>
    </row>
    <row r="19" spans="1:33" ht="14.25" thickBot="1">
      <c r="A19" s="2014" t="s">
        <v>572</v>
      </c>
      <c r="B19" s="2007"/>
      <c r="C19" s="2007"/>
      <c r="D19" s="2007"/>
      <c r="E19" s="2007"/>
      <c r="F19" s="2007"/>
      <c r="G19" s="2007"/>
      <c r="H19" s="2007"/>
      <c r="I19" s="2007"/>
      <c r="J19" s="2007"/>
      <c r="K19" s="2007"/>
      <c r="L19" s="2007" t="s">
        <v>573</v>
      </c>
      <c r="M19" s="2007"/>
      <c r="N19" s="2007"/>
      <c r="O19" s="2007" t="s">
        <v>574</v>
      </c>
      <c r="P19" s="2007"/>
      <c r="Q19" s="2007"/>
      <c r="R19" s="2007" t="s">
        <v>575</v>
      </c>
      <c r="S19" s="2007"/>
      <c r="T19" s="2007"/>
      <c r="U19" s="2007"/>
      <c r="V19" s="2007" t="s">
        <v>214</v>
      </c>
      <c r="W19" s="2007"/>
      <c r="X19" s="2007"/>
      <c r="Y19" s="2007"/>
      <c r="Z19" s="2007"/>
      <c r="AA19" s="2007"/>
      <c r="AB19" s="2007"/>
      <c r="AC19" s="2007"/>
      <c r="AD19" s="2007"/>
      <c r="AE19" s="2007"/>
      <c r="AF19" s="2007"/>
      <c r="AG19" s="2008"/>
    </row>
    <row r="20" spans="1:33" ht="14.25" thickBot="1">
      <c r="A20" s="2174" t="s">
        <v>581</v>
      </c>
      <c r="B20" s="1976"/>
      <c r="C20" s="1976"/>
      <c r="D20" s="1976"/>
      <c r="E20" s="1976"/>
      <c r="F20" s="1976"/>
      <c r="G20" s="1976"/>
      <c r="H20" s="1976"/>
      <c r="I20" s="1976"/>
      <c r="J20" s="1976"/>
      <c r="K20" s="1976"/>
      <c r="L20" s="1976"/>
      <c r="M20" s="1976"/>
      <c r="N20" s="1976"/>
      <c r="O20" s="1976"/>
      <c r="P20" s="1976"/>
      <c r="Q20" s="1976"/>
      <c r="R20" s="1976"/>
      <c r="S20" s="1976"/>
      <c r="T20" s="1976"/>
      <c r="U20" s="1976"/>
      <c r="V20" s="1976"/>
      <c r="W20" s="1976"/>
      <c r="X20" s="1976"/>
      <c r="Y20" s="1976"/>
      <c r="Z20" s="1976"/>
      <c r="AA20" s="1976"/>
      <c r="AB20" s="1976"/>
      <c r="AC20" s="1976"/>
      <c r="AD20" s="1976"/>
      <c r="AE20" s="1976"/>
      <c r="AF20" s="1976"/>
      <c r="AG20" s="1977"/>
    </row>
    <row r="21" spans="1:33">
      <c r="A21" s="2253" t="s">
        <v>26</v>
      </c>
      <c r="B21" s="2254"/>
      <c r="C21" s="2254"/>
      <c r="D21" s="2254"/>
      <c r="E21" s="2255"/>
      <c r="F21" s="2256" t="s">
        <v>820</v>
      </c>
      <c r="G21" s="2256"/>
      <c r="H21" s="2256"/>
      <c r="I21" s="2256"/>
      <c r="J21" s="2256"/>
      <c r="K21" s="2257"/>
      <c r="L21" s="2079">
        <v>410</v>
      </c>
      <c r="M21" s="2079"/>
      <c r="N21" s="2079"/>
      <c r="O21" s="2079">
        <f>SUM(③【2ヵ月前】食事注文票!H17:I28)</f>
        <v>0</v>
      </c>
      <c r="P21" s="2079"/>
      <c r="Q21" s="2079"/>
      <c r="R21" s="2079">
        <f t="shared" ref="R21:R29" si="1">L21*O21</f>
        <v>0</v>
      </c>
      <c r="S21" s="2079"/>
      <c r="T21" s="2079"/>
      <c r="U21" s="2079"/>
      <c r="V21" s="2245" t="s">
        <v>834</v>
      </c>
      <c r="W21" s="2246"/>
      <c r="X21" s="2246"/>
      <c r="Y21" s="2246"/>
      <c r="Z21" s="2246"/>
      <c r="AA21" s="2246"/>
      <c r="AB21" s="2246"/>
      <c r="AC21" s="2246"/>
      <c r="AD21" s="2246"/>
      <c r="AE21" s="2246"/>
      <c r="AF21" s="2246"/>
      <c r="AG21" s="2247"/>
    </row>
    <row r="22" spans="1:33">
      <c r="A22" s="2238"/>
      <c r="B22" s="2198"/>
      <c r="C22" s="2198"/>
      <c r="D22" s="2198"/>
      <c r="E22" s="2239"/>
      <c r="F22" s="2034" t="s">
        <v>39</v>
      </c>
      <c r="G22" s="2034"/>
      <c r="H22" s="2034"/>
      <c r="I22" s="2034"/>
      <c r="J22" s="2034"/>
      <c r="K22" s="2035"/>
      <c r="L22" s="2001">
        <v>510</v>
      </c>
      <c r="M22" s="2001"/>
      <c r="N22" s="2001"/>
      <c r="O22" s="2001">
        <f>SUM(③【2ヵ月前】食事注文票!I17:K28)</f>
        <v>0</v>
      </c>
      <c r="P22" s="2001"/>
      <c r="Q22" s="2001"/>
      <c r="R22" s="2001">
        <f t="shared" si="1"/>
        <v>0</v>
      </c>
      <c r="S22" s="2001"/>
      <c r="T22" s="2001"/>
      <c r="U22" s="2001"/>
      <c r="V22" s="2248"/>
      <c r="W22" s="1038"/>
      <c r="X22" s="1038"/>
      <c r="Y22" s="1038"/>
      <c r="Z22" s="1038"/>
      <c r="AA22" s="1038"/>
      <c r="AB22" s="1038"/>
      <c r="AC22" s="1038"/>
      <c r="AD22" s="1038"/>
      <c r="AE22" s="1038"/>
      <c r="AF22" s="1038"/>
      <c r="AG22" s="2249"/>
    </row>
    <row r="23" spans="1:33">
      <c r="A23" s="2238"/>
      <c r="B23" s="2198"/>
      <c r="C23" s="2198"/>
      <c r="D23" s="2198"/>
      <c r="E23" s="2239"/>
      <c r="F23" s="2198" t="s">
        <v>40</v>
      </c>
      <c r="G23" s="2198"/>
      <c r="H23" s="2198"/>
      <c r="I23" s="2198"/>
      <c r="J23" s="2198"/>
      <c r="K23" s="2239"/>
      <c r="L23" s="1975">
        <v>530</v>
      </c>
      <c r="M23" s="1975"/>
      <c r="N23" s="1975"/>
      <c r="O23" s="1975">
        <f>SUM(③【2ヵ月前】食事注文票!L17:O28)</f>
        <v>0</v>
      </c>
      <c r="P23" s="1975"/>
      <c r="Q23" s="1975"/>
      <c r="R23" s="1975">
        <f t="shared" si="1"/>
        <v>0</v>
      </c>
      <c r="S23" s="1975"/>
      <c r="T23" s="1975"/>
      <c r="U23" s="1975"/>
      <c r="V23" s="2248"/>
      <c r="W23" s="1038"/>
      <c r="X23" s="1038"/>
      <c r="Y23" s="1038"/>
      <c r="Z23" s="1038"/>
      <c r="AA23" s="1038"/>
      <c r="AB23" s="1038"/>
      <c r="AC23" s="1038"/>
      <c r="AD23" s="1038"/>
      <c r="AE23" s="1038"/>
      <c r="AF23" s="1038"/>
      <c r="AG23" s="2249"/>
    </row>
    <row r="24" spans="1:33">
      <c r="A24" s="2238" t="s">
        <v>27</v>
      </c>
      <c r="B24" s="2198"/>
      <c r="C24" s="2198"/>
      <c r="D24" s="2198"/>
      <c r="E24" s="2239"/>
      <c r="F24" s="2195" t="s">
        <v>820</v>
      </c>
      <c r="G24" s="2195"/>
      <c r="H24" s="2195"/>
      <c r="I24" s="2195"/>
      <c r="J24" s="2195"/>
      <c r="K24" s="2203"/>
      <c r="L24" s="2001">
        <v>560</v>
      </c>
      <c r="M24" s="2001"/>
      <c r="N24" s="2001"/>
      <c r="O24" s="2001">
        <f>SUM(③【2ヵ月前】食事注文票!R17:S28)</f>
        <v>0</v>
      </c>
      <c r="P24" s="2001"/>
      <c r="Q24" s="2001"/>
      <c r="R24" s="2001">
        <f t="shared" si="1"/>
        <v>0</v>
      </c>
      <c r="S24" s="2001"/>
      <c r="T24" s="2001"/>
      <c r="U24" s="2001"/>
      <c r="V24" s="2248"/>
      <c r="W24" s="1038"/>
      <c r="X24" s="1038"/>
      <c r="Y24" s="1038"/>
      <c r="Z24" s="1038"/>
      <c r="AA24" s="1038"/>
      <c r="AB24" s="1038"/>
      <c r="AC24" s="1038"/>
      <c r="AD24" s="1038"/>
      <c r="AE24" s="1038"/>
      <c r="AF24" s="1038"/>
      <c r="AG24" s="2249"/>
    </row>
    <row r="25" spans="1:33">
      <c r="A25" s="2238"/>
      <c r="B25" s="2198"/>
      <c r="C25" s="2198"/>
      <c r="D25" s="2198"/>
      <c r="E25" s="2239"/>
      <c r="F25" s="2198" t="s">
        <v>39</v>
      </c>
      <c r="G25" s="2198"/>
      <c r="H25" s="2198"/>
      <c r="I25" s="2198"/>
      <c r="J25" s="2198"/>
      <c r="K25" s="2239"/>
      <c r="L25" s="1975">
        <v>700</v>
      </c>
      <c r="M25" s="1975"/>
      <c r="N25" s="1975"/>
      <c r="O25" s="1975">
        <f>SUM(③【2ヵ月前】食事注文票!S17:U28)</f>
        <v>0</v>
      </c>
      <c r="P25" s="1975"/>
      <c r="Q25" s="1975"/>
      <c r="R25" s="1975">
        <f t="shared" si="1"/>
        <v>0</v>
      </c>
      <c r="S25" s="1975"/>
      <c r="T25" s="1975"/>
      <c r="U25" s="1975"/>
      <c r="V25" s="2248"/>
      <c r="W25" s="1038"/>
      <c r="X25" s="1038"/>
      <c r="Y25" s="1038"/>
      <c r="Z25" s="1038"/>
      <c r="AA25" s="1038"/>
      <c r="AB25" s="1038"/>
      <c r="AC25" s="1038"/>
      <c r="AD25" s="1038"/>
      <c r="AE25" s="1038"/>
      <c r="AF25" s="1038"/>
      <c r="AG25" s="2249"/>
    </row>
    <row r="26" spans="1:33">
      <c r="A26" s="2238"/>
      <c r="B26" s="2198"/>
      <c r="C26" s="2198"/>
      <c r="D26" s="2198"/>
      <c r="E26" s="2239"/>
      <c r="F26" s="2034" t="s">
        <v>40</v>
      </c>
      <c r="G26" s="2034"/>
      <c r="H26" s="2034"/>
      <c r="I26" s="2034"/>
      <c r="J26" s="2034"/>
      <c r="K26" s="2035"/>
      <c r="L26" s="2001">
        <v>730</v>
      </c>
      <c r="M26" s="2001"/>
      <c r="N26" s="2001"/>
      <c r="O26" s="2001">
        <f>SUM(③【2ヵ月前】食事注文票!V17:Y28)</f>
        <v>0</v>
      </c>
      <c r="P26" s="2001"/>
      <c r="Q26" s="2001"/>
      <c r="R26" s="2001">
        <f t="shared" si="1"/>
        <v>0</v>
      </c>
      <c r="S26" s="2001"/>
      <c r="T26" s="2001"/>
      <c r="U26" s="2001"/>
      <c r="V26" s="2248"/>
      <c r="W26" s="1038"/>
      <c r="X26" s="1038"/>
      <c r="Y26" s="1038"/>
      <c r="Z26" s="1038"/>
      <c r="AA26" s="1038"/>
      <c r="AB26" s="1038"/>
      <c r="AC26" s="1038"/>
      <c r="AD26" s="1038"/>
      <c r="AE26" s="1038"/>
      <c r="AF26" s="1038"/>
      <c r="AG26" s="2249"/>
    </row>
    <row r="27" spans="1:33">
      <c r="A27" s="2238" t="s">
        <v>28</v>
      </c>
      <c r="B27" s="2198"/>
      <c r="C27" s="2198"/>
      <c r="D27" s="2198"/>
      <c r="E27" s="2239"/>
      <c r="F27" s="2243" t="s">
        <v>820</v>
      </c>
      <c r="G27" s="2243"/>
      <c r="H27" s="2243"/>
      <c r="I27" s="2243"/>
      <c r="J27" s="2243"/>
      <c r="K27" s="2244"/>
      <c r="L27" s="1975">
        <v>660</v>
      </c>
      <c r="M27" s="1975"/>
      <c r="N27" s="1975"/>
      <c r="O27" s="1975">
        <f>SUM(③【2ヵ月前】食事注文票!AB17:AC28)</f>
        <v>0</v>
      </c>
      <c r="P27" s="1975"/>
      <c r="Q27" s="1975"/>
      <c r="R27" s="1975">
        <f t="shared" si="1"/>
        <v>0</v>
      </c>
      <c r="S27" s="1975"/>
      <c r="T27" s="1975"/>
      <c r="U27" s="1975"/>
      <c r="V27" s="2248"/>
      <c r="W27" s="1038"/>
      <c r="X27" s="1038"/>
      <c r="Y27" s="1038"/>
      <c r="Z27" s="1038"/>
      <c r="AA27" s="1038"/>
      <c r="AB27" s="1038"/>
      <c r="AC27" s="1038"/>
      <c r="AD27" s="1038"/>
      <c r="AE27" s="1038"/>
      <c r="AF27" s="1038"/>
      <c r="AG27" s="2249"/>
    </row>
    <row r="28" spans="1:33">
      <c r="A28" s="2238"/>
      <c r="B28" s="2198"/>
      <c r="C28" s="2198"/>
      <c r="D28" s="2198"/>
      <c r="E28" s="2239"/>
      <c r="F28" s="2034" t="s">
        <v>39</v>
      </c>
      <c r="G28" s="2034"/>
      <c r="H28" s="2034"/>
      <c r="I28" s="2034"/>
      <c r="J28" s="2034"/>
      <c r="K28" s="2035"/>
      <c r="L28" s="2001">
        <v>830</v>
      </c>
      <c r="M28" s="2001"/>
      <c r="N28" s="2001"/>
      <c r="O28" s="2001">
        <f>SUM(③【2ヵ月前】食事注文票!AC17:AE28)</f>
        <v>0</v>
      </c>
      <c r="P28" s="2001"/>
      <c r="Q28" s="2001"/>
      <c r="R28" s="2001">
        <f t="shared" si="1"/>
        <v>0</v>
      </c>
      <c r="S28" s="2001"/>
      <c r="T28" s="2001"/>
      <c r="U28" s="2001"/>
      <c r="V28" s="2248"/>
      <c r="W28" s="1038"/>
      <c r="X28" s="1038"/>
      <c r="Y28" s="1038"/>
      <c r="Z28" s="1038"/>
      <c r="AA28" s="1038"/>
      <c r="AB28" s="1038"/>
      <c r="AC28" s="1038"/>
      <c r="AD28" s="1038"/>
      <c r="AE28" s="1038"/>
      <c r="AF28" s="1038"/>
      <c r="AG28" s="2249"/>
    </row>
    <row r="29" spans="1:33" ht="14.25" thickBot="1">
      <c r="A29" s="2240"/>
      <c r="B29" s="2241"/>
      <c r="C29" s="2241"/>
      <c r="D29" s="2241"/>
      <c r="E29" s="2242"/>
      <c r="F29" s="2241" t="s">
        <v>40</v>
      </c>
      <c r="G29" s="2241"/>
      <c r="H29" s="2241"/>
      <c r="I29" s="2241"/>
      <c r="J29" s="2241"/>
      <c r="K29" s="2242"/>
      <c r="L29" s="2234">
        <v>840</v>
      </c>
      <c r="M29" s="2234"/>
      <c r="N29" s="2234"/>
      <c r="O29" s="2234">
        <f>SUM(③【2ヵ月前】食事注文票!AF17:AI28)</f>
        <v>0</v>
      </c>
      <c r="P29" s="2234"/>
      <c r="Q29" s="2234"/>
      <c r="R29" s="2235">
        <f t="shared" si="1"/>
        <v>0</v>
      </c>
      <c r="S29" s="2235"/>
      <c r="T29" s="2235"/>
      <c r="U29" s="2235"/>
      <c r="V29" s="2250"/>
      <c r="W29" s="2251"/>
      <c r="X29" s="2251"/>
      <c r="Y29" s="2251"/>
      <c r="Z29" s="2251"/>
      <c r="AA29" s="2251"/>
      <c r="AB29" s="2251"/>
      <c r="AC29" s="2251"/>
      <c r="AD29" s="2251"/>
      <c r="AE29" s="2251"/>
      <c r="AF29" s="2251"/>
      <c r="AG29" s="2252"/>
    </row>
    <row r="30" spans="1:33" ht="15" thickTop="1" thickBot="1">
      <c r="A30" s="2067" t="s">
        <v>582</v>
      </c>
      <c r="B30" s="2068"/>
      <c r="C30" s="2068"/>
      <c r="D30" s="2068"/>
      <c r="E30" s="2068"/>
      <c r="F30" s="2068"/>
      <c r="G30" s="2068"/>
      <c r="H30" s="2068"/>
      <c r="I30" s="2068"/>
      <c r="J30" s="2068"/>
      <c r="K30" s="2068"/>
      <c r="L30" s="2068"/>
      <c r="M30" s="2068"/>
      <c r="N30" s="2068"/>
      <c r="O30" s="2068"/>
      <c r="P30" s="2068"/>
      <c r="Q30" s="2068"/>
      <c r="R30" s="2068"/>
      <c r="S30" s="2068"/>
      <c r="T30" s="2068"/>
      <c r="U30" s="2068"/>
      <c r="V30" s="2168">
        <f>SUM(R21:U29)</f>
        <v>0</v>
      </c>
      <c r="W30" s="2169"/>
      <c r="X30" s="2169"/>
      <c r="Y30" s="2169"/>
      <c r="Z30" s="2169"/>
      <c r="AA30" s="2169"/>
      <c r="AB30" s="2169"/>
      <c r="AC30" s="2169"/>
      <c r="AD30" s="2169"/>
      <c r="AE30" s="2169"/>
      <c r="AF30" s="2169"/>
      <c r="AG30" s="2170"/>
    </row>
    <row r="31" spans="1:33" s="8" customFormat="1">
      <c r="A31" s="269"/>
      <c r="B31" s="269"/>
      <c r="C31" s="269"/>
      <c r="D31" s="269"/>
      <c r="E31" s="269"/>
      <c r="F31" s="269"/>
      <c r="G31" s="269"/>
      <c r="H31" s="269"/>
      <c r="I31" s="269"/>
      <c r="J31" s="269"/>
      <c r="K31" s="269"/>
      <c r="L31" s="269"/>
      <c r="M31" s="269"/>
      <c r="N31" s="269"/>
      <c r="O31" s="269"/>
      <c r="P31" s="269"/>
      <c r="Q31" s="269"/>
      <c r="R31" s="269"/>
      <c r="S31" s="269"/>
      <c r="T31" s="269"/>
      <c r="U31" s="269"/>
      <c r="V31" s="270"/>
      <c r="W31" s="132"/>
      <c r="X31" s="132"/>
      <c r="Y31" s="132"/>
      <c r="Z31" s="132"/>
      <c r="AA31" s="132"/>
      <c r="AB31" s="132"/>
      <c r="AC31" s="132"/>
      <c r="AD31" s="132"/>
      <c r="AE31" s="132"/>
      <c r="AF31" s="132"/>
      <c r="AG31" s="132"/>
    </row>
    <row r="32" spans="1:33" ht="14.25" thickBot="1">
      <c r="A32" s="271"/>
      <c r="B32" s="271"/>
      <c r="C32" s="271"/>
      <c r="D32" s="271"/>
      <c r="E32" s="271"/>
      <c r="F32" s="271"/>
      <c r="G32" s="271"/>
      <c r="H32" s="271"/>
      <c r="I32" s="271"/>
      <c r="J32" s="271"/>
      <c r="K32" s="271"/>
      <c r="L32" s="271"/>
      <c r="M32" s="271"/>
      <c r="N32" s="271"/>
      <c r="O32" s="271"/>
      <c r="P32" s="271"/>
      <c r="Q32" s="271"/>
      <c r="R32" s="271"/>
      <c r="S32" s="271"/>
      <c r="T32" s="271"/>
      <c r="U32" s="271"/>
      <c r="V32" s="270"/>
      <c r="W32" s="132"/>
      <c r="X32" s="132"/>
      <c r="Y32" s="132"/>
      <c r="Z32" s="132"/>
      <c r="AA32" s="132"/>
      <c r="AB32" s="132"/>
      <c r="AC32" s="132"/>
      <c r="AD32" s="132"/>
      <c r="AE32" s="132"/>
      <c r="AF32" s="132"/>
      <c r="AG32" s="132"/>
    </row>
    <row r="33" spans="1:33" ht="14.25" thickBot="1">
      <c r="A33" s="2014" t="s">
        <v>572</v>
      </c>
      <c r="B33" s="2007"/>
      <c r="C33" s="2007"/>
      <c r="D33" s="2007"/>
      <c r="E33" s="2007"/>
      <c r="F33" s="2007"/>
      <c r="G33" s="2007"/>
      <c r="H33" s="2007"/>
      <c r="I33" s="2007"/>
      <c r="J33" s="2007"/>
      <c r="K33" s="2007"/>
      <c r="L33" s="2007" t="s">
        <v>573</v>
      </c>
      <c r="M33" s="2007"/>
      <c r="N33" s="2007"/>
      <c r="O33" s="2007" t="s">
        <v>574</v>
      </c>
      <c r="P33" s="2007"/>
      <c r="Q33" s="2007"/>
      <c r="R33" s="2007" t="s">
        <v>575</v>
      </c>
      <c r="S33" s="2007"/>
      <c r="T33" s="2007"/>
      <c r="U33" s="2007"/>
      <c r="V33" s="2007" t="s">
        <v>214</v>
      </c>
      <c r="W33" s="2007"/>
      <c r="X33" s="2007"/>
      <c r="Y33" s="2007"/>
      <c r="Z33" s="2007"/>
      <c r="AA33" s="2007"/>
      <c r="AB33" s="2007"/>
      <c r="AC33" s="2007"/>
      <c r="AD33" s="2007"/>
      <c r="AE33" s="2007"/>
      <c r="AF33" s="2007"/>
      <c r="AG33" s="2008"/>
    </row>
    <row r="34" spans="1:33" ht="14.25" thickBot="1">
      <c r="A34" s="2174" t="s">
        <v>24</v>
      </c>
      <c r="B34" s="1976"/>
      <c r="C34" s="1976"/>
      <c r="D34" s="1976"/>
      <c r="E34" s="1976"/>
      <c r="F34" s="1976"/>
      <c r="G34" s="1976"/>
      <c r="H34" s="1976"/>
      <c r="I34" s="1976"/>
      <c r="J34" s="1976"/>
      <c r="K34" s="1976"/>
      <c r="L34" s="1976"/>
      <c r="M34" s="1976"/>
      <c r="N34" s="1976"/>
      <c r="O34" s="1976"/>
      <c r="P34" s="1976"/>
      <c r="Q34" s="1976"/>
      <c r="R34" s="1976"/>
      <c r="S34" s="1976"/>
      <c r="T34" s="1976"/>
      <c r="U34" s="1976"/>
      <c r="V34" s="2236"/>
      <c r="W34" s="2236"/>
      <c r="X34" s="2236"/>
      <c r="Y34" s="2236"/>
      <c r="Z34" s="2236"/>
      <c r="AA34" s="2236"/>
      <c r="AB34" s="2236"/>
      <c r="AC34" s="2236"/>
      <c r="AD34" s="2236"/>
      <c r="AE34" s="2236"/>
      <c r="AF34" s="2236"/>
      <c r="AG34" s="2237"/>
    </row>
    <row r="35" spans="1:33">
      <c r="A35" s="2231" t="s">
        <v>65</v>
      </c>
      <c r="B35" s="2078"/>
      <c r="C35" s="2078"/>
      <c r="D35" s="2078"/>
      <c r="E35" s="2078"/>
      <c r="F35" s="2078"/>
      <c r="G35" s="2078"/>
      <c r="H35" s="2078"/>
      <c r="I35" s="2078"/>
      <c r="J35" s="2078"/>
      <c r="K35" s="2078"/>
      <c r="L35" s="2079">
        <v>600</v>
      </c>
      <c r="M35" s="2079"/>
      <c r="N35" s="2079"/>
      <c r="O35" s="2079">
        <f>③【2ヵ月前】食事注文票!AW24</f>
        <v>0</v>
      </c>
      <c r="P35" s="2079"/>
      <c r="Q35" s="2079"/>
      <c r="R35" s="2079">
        <f t="shared" ref="R35:R56" si="2">L35*O35</f>
        <v>0</v>
      </c>
      <c r="S35" s="2079"/>
      <c r="T35" s="2079"/>
      <c r="U35" s="2079"/>
      <c r="V35" s="2232"/>
      <c r="W35" s="2232"/>
      <c r="X35" s="2232"/>
      <c r="Y35" s="2232"/>
      <c r="Z35" s="2232"/>
      <c r="AA35" s="2232"/>
      <c r="AB35" s="2232"/>
      <c r="AC35" s="2232"/>
      <c r="AD35" s="2232"/>
      <c r="AE35" s="2232"/>
      <c r="AF35" s="2232"/>
      <c r="AG35" s="2233"/>
    </row>
    <row r="36" spans="1:33">
      <c r="A36" s="2230" t="s">
        <v>583</v>
      </c>
      <c r="B36" s="2000"/>
      <c r="C36" s="2000"/>
      <c r="D36" s="2000"/>
      <c r="E36" s="2000"/>
      <c r="F36" s="2000"/>
      <c r="G36" s="2000"/>
      <c r="H36" s="2000"/>
      <c r="I36" s="2000"/>
      <c r="J36" s="2000"/>
      <c r="K36" s="2000"/>
      <c r="L36" s="2001">
        <v>600</v>
      </c>
      <c r="M36" s="2001"/>
      <c r="N36" s="2001"/>
      <c r="O36" s="2001">
        <f>③【2ヵ月前】食事注文票!AW25</f>
        <v>0</v>
      </c>
      <c r="P36" s="2001"/>
      <c r="Q36" s="2001"/>
      <c r="R36" s="2001">
        <f t="shared" si="2"/>
        <v>0</v>
      </c>
      <c r="S36" s="2001"/>
      <c r="T36" s="2001"/>
      <c r="U36" s="2001"/>
      <c r="V36" s="2002"/>
      <c r="W36" s="2002"/>
      <c r="X36" s="2002"/>
      <c r="Y36" s="2002"/>
      <c r="Z36" s="2002"/>
      <c r="AA36" s="2002"/>
      <c r="AB36" s="2002"/>
      <c r="AC36" s="2002"/>
      <c r="AD36" s="2002"/>
      <c r="AE36" s="2002"/>
      <c r="AF36" s="2002"/>
      <c r="AG36" s="2003"/>
    </row>
    <row r="37" spans="1:33">
      <c r="A37" s="2229" t="s">
        <v>66</v>
      </c>
      <c r="B37" s="2227"/>
      <c r="C37" s="2227"/>
      <c r="D37" s="2227"/>
      <c r="E37" s="2227"/>
      <c r="F37" s="2227"/>
      <c r="G37" s="2227"/>
      <c r="H37" s="2227"/>
      <c r="I37" s="2227"/>
      <c r="J37" s="2227"/>
      <c r="K37" s="2227"/>
      <c r="L37" s="1975">
        <v>600</v>
      </c>
      <c r="M37" s="1975"/>
      <c r="N37" s="1975"/>
      <c r="O37" s="1975">
        <f>③【2ヵ月前】食事注文票!AW26</f>
        <v>0</v>
      </c>
      <c r="P37" s="1975"/>
      <c r="Q37" s="1975"/>
      <c r="R37" s="1975">
        <f t="shared" si="2"/>
        <v>0</v>
      </c>
      <c r="S37" s="1975"/>
      <c r="T37" s="1975"/>
      <c r="U37" s="1975"/>
      <c r="V37" s="1998"/>
      <c r="W37" s="1998"/>
      <c r="X37" s="1998"/>
      <c r="Y37" s="1998"/>
      <c r="Z37" s="1998"/>
      <c r="AA37" s="1998"/>
      <c r="AB37" s="1998"/>
      <c r="AC37" s="1998"/>
      <c r="AD37" s="1998"/>
      <c r="AE37" s="1998"/>
      <c r="AF37" s="1998"/>
      <c r="AG37" s="1999"/>
    </row>
    <row r="38" spans="1:33">
      <c r="A38" s="2230" t="s">
        <v>584</v>
      </c>
      <c r="B38" s="2000"/>
      <c r="C38" s="2000"/>
      <c r="D38" s="2000"/>
      <c r="E38" s="2000"/>
      <c r="F38" s="2000"/>
      <c r="G38" s="2000"/>
      <c r="H38" s="2000"/>
      <c r="I38" s="2000"/>
      <c r="J38" s="2000"/>
      <c r="K38" s="2000"/>
      <c r="L38" s="2001">
        <v>600</v>
      </c>
      <c r="M38" s="2001"/>
      <c r="N38" s="2001"/>
      <c r="O38" s="2001">
        <f>③【2ヵ月前】食事注文票!AW27</f>
        <v>0</v>
      </c>
      <c r="P38" s="2001"/>
      <c r="Q38" s="2001"/>
      <c r="R38" s="2001">
        <f t="shared" si="2"/>
        <v>0</v>
      </c>
      <c r="S38" s="2001"/>
      <c r="T38" s="2001"/>
      <c r="U38" s="2001"/>
      <c r="V38" s="2002"/>
      <c r="W38" s="2002"/>
      <c r="X38" s="2002"/>
      <c r="Y38" s="2002"/>
      <c r="Z38" s="2002"/>
      <c r="AA38" s="2002"/>
      <c r="AB38" s="2002"/>
      <c r="AC38" s="2002"/>
      <c r="AD38" s="2002"/>
      <c r="AE38" s="2002"/>
      <c r="AF38" s="2002"/>
      <c r="AG38" s="2003"/>
    </row>
    <row r="39" spans="1:33">
      <c r="A39" s="2229" t="s">
        <v>67</v>
      </c>
      <c r="B39" s="2227"/>
      <c r="C39" s="2227"/>
      <c r="D39" s="2227"/>
      <c r="E39" s="2227"/>
      <c r="F39" s="2227"/>
      <c r="G39" s="2227"/>
      <c r="H39" s="2227"/>
      <c r="I39" s="2227"/>
      <c r="J39" s="2227"/>
      <c r="K39" s="2227"/>
      <c r="L39" s="1975">
        <v>600</v>
      </c>
      <c r="M39" s="1975"/>
      <c r="N39" s="1975"/>
      <c r="O39" s="1975">
        <f>③【2ヵ月前】食事注文票!AW28</f>
        <v>0</v>
      </c>
      <c r="P39" s="1975"/>
      <c r="Q39" s="1975"/>
      <c r="R39" s="1975">
        <f t="shared" si="2"/>
        <v>0</v>
      </c>
      <c r="S39" s="1975"/>
      <c r="T39" s="1975"/>
      <c r="U39" s="1975"/>
      <c r="V39" s="1998"/>
      <c r="W39" s="1998"/>
      <c r="X39" s="1998"/>
      <c r="Y39" s="1998"/>
      <c r="Z39" s="1998"/>
      <c r="AA39" s="1998"/>
      <c r="AB39" s="1998"/>
      <c r="AC39" s="1998"/>
      <c r="AD39" s="1998"/>
      <c r="AE39" s="1998"/>
      <c r="AF39" s="1998"/>
      <c r="AG39" s="1999"/>
    </row>
    <row r="40" spans="1:33">
      <c r="A40" s="2230" t="s">
        <v>68</v>
      </c>
      <c r="B40" s="2000"/>
      <c r="C40" s="2000"/>
      <c r="D40" s="2000"/>
      <c r="E40" s="2000"/>
      <c r="F40" s="2000"/>
      <c r="G40" s="2000"/>
      <c r="H40" s="2000"/>
      <c r="I40" s="2000"/>
      <c r="J40" s="2000"/>
      <c r="K40" s="2000"/>
      <c r="L40" s="2001">
        <v>600</v>
      </c>
      <c r="M40" s="2001"/>
      <c r="N40" s="2001"/>
      <c r="O40" s="2001">
        <f>③【2ヵ月前】食事注文票!AW29</f>
        <v>0</v>
      </c>
      <c r="P40" s="2001"/>
      <c r="Q40" s="2001"/>
      <c r="R40" s="2001">
        <f t="shared" si="2"/>
        <v>0</v>
      </c>
      <c r="S40" s="2001"/>
      <c r="T40" s="2001"/>
      <c r="U40" s="2001"/>
      <c r="V40" s="2002"/>
      <c r="W40" s="2002"/>
      <c r="X40" s="2002"/>
      <c r="Y40" s="2002"/>
      <c r="Z40" s="2002"/>
      <c r="AA40" s="2002"/>
      <c r="AB40" s="2002"/>
      <c r="AC40" s="2002"/>
      <c r="AD40" s="2002"/>
      <c r="AE40" s="2002"/>
      <c r="AF40" s="2002"/>
      <c r="AG40" s="2003"/>
    </row>
    <row r="41" spans="1:33">
      <c r="A41" s="2229" t="s">
        <v>69</v>
      </c>
      <c r="B41" s="2227"/>
      <c r="C41" s="2227"/>
      <c r="D41" s="2227"/>
      <c r="E41" s="2227"/>
      <c r="F41" s="2227"/>
      <c r="G41" s="2227"/>
      <c r="H41" s="2227"/>
      <c r="I41" s="2227"/>
      <c r="J41" s="2227"/>
      <c r="K41" s="2227"/>
      <c r="L41" s="1975">
        <v>600</v>
      </c>
      <c r="M41" s="1975"/>
      <c r="N41" s="1975"/>
      <c r="O41" s="1975">
        <f>③【2ヵ月前】食事注文票!AW30</f>
        <v>0</v>
      </c>
      <c r="P41" s="1975"/>
      <c r="Q41" s="1975"/>
      <c r="R41" s="1975">
        <f t="shared" si="2"/>
        <v>0</v>
      </c>
      <c r="S41" s="1975"/>
      <c r="T41" s="1975"/>
      <c r="U41" s="1975"/>
      <c r="V41" s="1998"/>
      <c r="W41" s="1998"/>
      <c r="X41" s="1998"/>
      <c r="Y41" s="1998"/>
      <c r="Z41" s="1998"/>
      <c r="AA41" s="1998"/>
      <c r="AB41" s="1998"/>
      <c r="AC41" s="1998"/>
      <c r="AD41" s="1998"/>
      <c r="AE41" s="1998"/>
      <c r="AF41" s="1998"/>
      <c r="AG41" s="1999"/>
    </row>
    <row r="42" spans="1:33">
      <c r="A42" s="2230" t="s">
        <v>585</v>
      </c>
      <c r="B42" s="2000"/>
      <c r="C42" s="2000"/>
      <c r="D42" s="2000"/>
      <c r="E42" s="2000"/>
      <c r="F42" s="2000"/>
      <c r="G42" s="2000"/>
      <c r="H42" s="2000"/>
      <c r="I42" s="2000"/>
      <c r="J42" s="2000"/>
      <c r="K42" s="2000"/>
      <c r="L42" s="2001">
        <v>600</v>
      </c>
      <c r="M42" s="2001"/>
      <c r="N42" s="2001"/>
      <c r="O42" s="2001">
        <f>③【2ヵ月前】食事注文票!AW31</f>
        <v>0</v>
      </c>
      <c r="P42" s="2001"/>
      <c r="Q42" s="2001"/>
      <c r="R42" s="2001">
        <f t="shared" si="2"/>
        <v>0</v>
      </c>
      <c r="S42" s="2001"/>
      <c r="T42" s="2001"/>
      <c r="U42" s="2001"/>
      <c r="V42" s="2002"/>
      <c r="W42" s="2002"/>
      <c r="X42" s="2002"/>
      <c r="Y42" s="2002"/>
      <c r="Z42" s="2002"/>
      <c r="AA42" s="2002"/>
      <c r="AB42" s="2002"/>
      <c r="AC42" s="2002"/>
      <c r="AD42" s="2002"/>
      <c r="AE42" s="2002"/>
      <c r="AF42" s="2002"/>
      <c r="AG42" s="2003"/>
    </row>
    <row r="43" spans="1:33">
      <c r="A43" s="2229" t="s">
        <v>70</v>
      </c>
      <c r="B43" s="2227"/>
      <c r="C43" s="2227"/>
      <c r="D43" s="2227"/>
      <c r="E43" s="2227"/>
      <c r="F43" s="2227"/>
      <c r="G43" s="2227"/>
      <c r="H43" s="2227"/>
      <c r="I43" s="2227"/>
      <c r="J43" s="2227"/>
      <c r="K43" s="2227"/>
      <c r="L43" s="1975">
        <v>600</v>
      </c>
      <c r="M43" s="1975"/>
      <c r="N43" s="1975"/>
      <c r="O43" s="1975">
        <f>③【2ヵ月前】食事注文票!AW32</f>
        <v>0</v>
      </c>
      <c r="P43" s="1975"/>
      <c r="Q43" s="1975"/>
      <c r="R43" s="1975">
        <f t="shared" si="2"/>
        <v>0</v>
      </c>
      <c r="S43" s="1975"/>
      <c r="T43" s="1975"/>
      <c r="U43" s="1975"/>
      <c r="V43" s="1998"/>
      <c r="W43" s="1998"/>
      <c r="X43" s="1998"/>
      <c r="Y43" s="1998"/>
      <c r="Z43" s="1998"/>
      <c r="AA43" s="1998"/>
      <c r="AB43" s="1998"/>
      <c r="AC43" s="1998"/>
      <c r="AD43" s="1998"/>
      <c r="AE43" s="1998"/>
      <c r="AF43" s="1998"/>
      <c r="AG43" s="1999"/>
    </row>
    <row r="44" spans="1:33">
      <c r="A44" s="2230" t="s">
        <v>71</v>
      </c>
      <c r="B44" s="2000"/>
      <c r="C44" s="2000"/>
      <c r="D44" s="2000"/>
      <c r="E44" s="2000"/>
      <c r="F44" s="2000"/>
      <c r="G44" s="2000"/>
      <c r="H44" s="2000"/>
      <c r="I44" s="2000"/>
      <c r="J44" s="2000"/>
      <c r="K44" s="2000"/>
      <c r="L44" s="2001">
        <v>400</v>
      </c>
      <c r="M44" s="2001"/>
      <c r="N44" s="2001"/>
      <c r="O44" s="2001">
        <f>③【2ヵ月前】食事注文票!AW33</f>
        <v>0</v>
      </c>
      <c r="P44" s="2001"/>
      <c r="Q44" s="2001"/>
      <c r="R44" s="2001">
        <f t="shared" si="2"/>
        <v>0</v>
      </c>
      <c r="S44" s="2001"/>
      <c r="T44" s="2001"/>
      <c r="U44" s="2001"/>
      <c r="V44" s="2002"/>
      <c r="W44" s="2002"/>
      <c r="X44" s="2002"/>
      <c r="Y44" s="2002"/>
      <c r="Z44" s="2002"/>
      <c r="AA44" s="2002"/>
      <c r="AB44" s="2002"/>
      <c r="AC44" s="2002"/>
      <c r="AD44" s="2002"/>
      <c r="AE44" s="2002"/>
      <c r="AF44" s="2002"/>
      <c r="AG44" s="2003"/>
    </row>
    <row r="45" spans="1:33">
      <c r="A45" s="2228" t="s">
        <v>586</v>
      </c>
      <c r="B45" s="2089"/>
      <c r="C45" s="2089"/>
      <c r="D45" s="2089"/>
      <c r="E45" s="2089"/>
      <c r="F45" s="2089"/>
      <c r="G45" s="2089"/>
      <c r="H45" s="2089"/>
      <c r="I45" s="2089"/>
      <c r="J45" s="2089"/>
      <c r="K45" s="2089"/>
      <c r="L45" s="1975">
        <v>400</v>
      </c>
      <c r="M45" s="1975"/>
      <c r="N45" s="1975"/>
      <c r="O45" s="1975">
        <f>③【2ヵ月前】食事注文票!AW34</f>
        <v>0</v>
      </c>
      <c r="P45" s="1975"/>
      <c r="Q45" s="1975"/>
      <c r="R45" s="1975">
        <f t="shared" si="2"/>
        <v>0</v>
      </c>
      <c r="S45" s="1975"/>
      <c r="T45" s="1975"/>
      <c r="U45" s="1975"/>
      <c r="V45" s="1998"/>
      <c r="W45" s="1998"/>
      <c r="X45" s="1998"/>
      <c r="Y45" s="1998"/>
      <c r="Z45" s="1998"/>
      <c r="AA45" s="1998"/>
      <c r="AB45" s="1998"/>
      <c r="AC45" s="1998"/>
      <c r="AD45" s="1998"/>
      <c r="AE45" s="1998"/>
      <c r="AF45" s="1998"/>
      <c r="AG45" s="1999"/>
    </row>
    <row r="46" spans="1:33">
      <c r="A46" s="2033" t="s">
        <v>623</v>
      </c>
      <c r="B46" s="2034"/>
      <c r="C46" s="2034"/>
      <c r="D46" s="2034"/>
      <c r="E46" s="2034"/>
      <c r="F46" s="2034"/>
      <c r="G46" s="2034"/>
      <c r="H46" s="2034"/>
      <c r="I46" s="2034"/>
      <c r="J46" s="2034"/>
      <c r="K46" s="2035"/>
      <c r="L46" s="2001">
        <v>950</v>
      </c>
      <c r="M46" s="2001"/>
      <c r="N46" s="2001"/>
      <c r="O46" s="2001">
        <f>③【2ヵ月前】食事注文票!AW35</f>
        <v>0</v>
      </c>
      <c r="P46" s="2001"/>
      <c r="Q46" s="2001"/>
      <c r="R46" s="2001">
        <f t="shared" si="2"/>
        <v>0</v>
      </c>
      <c r="S46" s="2001"/>
      <c r="T46" s="2001"/>
      <c r="U46" s="2001"/>
      <c r="V46" s="2002" t="s">
        <v>615</v>
      </c>
      <c r="W46" s="2002"/>
      <c r="X46" s="2002"/>
      <c r="Y46" s="2002"/>
      <c r="Z46" s="2002"/>
      <c r="AA46" s="2002"/>
      <c r="AB46" s="2002"/>
      <c r="AC46" s="2002"/>
      <c r="AD46" s="2002"/>
      <c r="AE46" s="2002"/>
      <c r="AF46" s="2002"/>
      <c r="AG46" s="2003"/>
    </row>
    <row r="47" spans="1:33">
      <c r="A47" s="2036" t="s">
        <v>624</v>
      </c>
      <c r="B47" s="2037"/>
      <c r="C47" s="2037"/>
      <c r="D47" s="2037"/>
      <c r="E47" s="2037"/>
      <c r="F47" s="2037"/>
      <c r="G47" s="2037"/>
      <c r="H47" s="2037"/>
      <c r="I47" s="2037"/>
      <c r="J47" s="2037"/>
      <c r="K47" s="2038"/>
      <c r="L47" s="2156">
        <v>650</v>
      </c>
      <c r="M47" s="2156"/>
      <c r="N47" s="2156"/>
      <c r="O47" s="2156">
        <f>③【2ヵ月前】食事注文票!AW36</f>
        <v>0</v>
      </c>
      <c r="P47" s="2156"/>
      <c r="Q47" s="2156"/>
      <c r="R47" s="2156">
        <f t="shared" si="2"/>
        <v>0</v>
      </c>
      <c r="S47" s="2156"/>
      <c r="T47" s="2156"/>
      <c r="U47" s="2156"/>
      <c r="V47" s="2220" t="s">
        <v>615</v>
      </c>
      <c r="W47" s="2220"/>
      <c r="X47" s="2220"/>
      <c r="Y47" s="2220"/>
      <c r="Z47" s="2220"/>
      <c r="AA47" s="2220"/>
      <c r="AB47" s="2220"/>
      <c r="AC47" s="2220"/>
      <c r="AD47" s="2220"/>
      <c r="AE47" s="2220"/>
      <c r="AF47" s="2220"/>
      <c r="AG47" s="2221"/>
    </row>
    <row r="48" spans="1:33">
      <c r="A48" s="2033" t="s">
        <v>816</v>
      </c>
      <c r="B48" s="2034"/>
      <c r="C48" s="2034"/>
      <c r="D48" s="2034"/>
      <c r="E48" s="2034"/>
      <c r="F48" s="2034"/>
      <c r="G48" s="2034"/>
      <c r="H48" s="2034"/>
      <c r="I48" s="2034"/>
      <c r="J48" s="2034"/>
      <c r="K48" s="2035"/>
      <c r="L48" s="2001">
        <v>650</v>
      </c>
      <c r="M48" s="2001"/>
      <c r="N48" s="2001"/>
      <c r="O48" s="2001">
        <f>③【2ヵ月前】食事注文票!AW37</f>
        <v>0</v>
      </c>
      <c r="P48" s="2001"/>
      <c r="Q48" s="2001"/>
      <c r="R48" s="2001">
        <f t="shared" si="2"/>
        <v>0</v>
      </c>
      <c r="S48" s="2001"/>
      <c r="T48" s="2001"/>
      <c r="U48" s="2001"/>
      <c r="V48" s="2002" t="s">
        <v>615</v>
      </c>
      <c r="W48" s="2002"/>
      <c r="X48" s="2002"/>
      <c r="Y48" s="2002"/>
      <c r="Z48" s="2002"/>
      <c r="AA48" s="2002"/>
      <c r="AB48" s="2002"/>
      <c r="AC48" s="2002"/>
      <c r="AD48" s="2002"/>
      <c r="AE48" s="2002"/>
      <c r="AF48" s="2002"/>
      <c r="AG48" s="2003"/>
    </row>
    <row r="49" spans="1:33">
      <c r="A49" s="2222" t="s">
        <v>819</v>
      </c>
      <c r="B49" s="2223"/>
      <c r="C49" s="2223"/>
      <c r="D49" s="2223"/>
      <c r="E49" s="2227" t="s">
        <v>625</v>
      </c>
      <c r="F49" s="2227"/>
      <c r="G49" s="2227"/>
      <c r="H49" s="2227"/>
      <c r="I49" s="2227"/>
      <c r="J49" s="2227"/>
      <c r="K49" s="2227"/>
      <c r="L49" s="1975">
        <v>100</v>
      </c>
      <c r="M49" s="1975"/>
      <c r="N49" s="1975"/>
      <c r="O49" s="1975">
        <f>④【2ヵ月前】追加食材・補助食注文票!N10</f>
        <v>0</v>
      </c>
      <c r="P49" s="1975"/>
      <c r="Q49" s="1975"/>
      <c r="R49" s="1975">
        <f t="shared" si="2"/>
        <v>0</v>
      </c>
      <c r="S49" s="1975"/>
      <c r="T49" s="1975"/>
      <c r="U49" s="1975"/>
      <c r="V49" s="1998"/>
      <c r="W49" s="1998"/>
      <c r="X49" s="1998"/>
      <c r="Y49" s="1998"/>
      <c r="Z49" s="1998"/>
      <c r="AA49" s="1998"/>
      <c r="AB49" s="1998"/>
      <c r="AC49" s="1998"/>
      <c r="AD49" s="1998"/>
      <c r="AE49" s="1998"/>
      <c r="AF49" s="1998"/>
      <c r="AG49" s="1999"/>
    </row>
    <row r="50" spans="1:33">
      <c r="A50" s="2224"/>
      <c r="B50" s="636"/>
      <c r="C50" s="636"/>
      <c r="D50" s="636"/>
      <c r="E50" s="2000" t="s">
        <v>626</v>
      </c>
      <c r="F50" s="2000"/>
      <c r="G50" s="2000"/>
      <c r="H50" s="2000"/>
      <c r="I50" s="2000"/>
      <c r="J50" s="2000"/>
      <c r="K50" s="2000"/>
      <c r="L50" s="2001">
        <v>1000</v>
      </c>
      <c r="M50" s="2001"/>
      <c r="N50" s="2001"/>
      <c r="O50" s="2001">
        <f>④【2ヵ月前】追加食材・補助食注文票!N15</f>
        <v>0</v>
      </c>
      <c r="P50" s="2001"/>
      <c r="Q50" s="2001"/>
      <c r="R50" s="2001">
        <f t="shared" si="2"/>
        <v>0</v>
      </c>
      <c r="S50" s="2001"/>
      <c r="T50" s="2001"/>
      <c r="U50" s="2001"/>
      <c r="V50" s="2002"/>
      <c r="W50" s="2002"/>
      <c r="X50" s="2002"/>
      <c r="Y50" s="2002"/>
      <c r="Z50" s="2002"/>
      <c r="AA50" s="2002"/>
      <c r="AB50" s="2002"/>
      <c r="AC50" s="2002"/>
      <c r="AD50" s="2002"/>
      <c r="AE50" s="2002"/>
      <c r="AF50" s="2002"/>
      <c r="AG50" s="2003"/>
    </row>
    <row r="51" spans="1:33">
      <c r="A51" s="2224"/>
      <c r="B51" s="636"/>
      <c r="C51" s="636"/>
      <c r="D51" s="636"/>
      <c r="E51" s="2227" t="s">
        <v>627</v>
      </c>
      <c r="F51" s="2227"/>
      <c r="G51" s="2227"/>
      <c r="H51" s="2227"/>
      <c r="I51" s="2227"/>
      <c r="J51" s="2227"/>
      <c r="K51" s="2227"/>
      <c r="L51" s="1975">
        <v>600</v>
      </c>
      <c r="M51" s="1975"/>
      <c r="N51" s="1975"/>
      <c r="O51" s="1975">
        <f>④【2ヵ月前】追加食材・補助食注文票!N13</f>
        <v>0</v>
      </c>
      <c r="P51" s="1975"/>
      <c r="Q51" s="1975"/>
      <c r="R51" s="1975">
        <f t="shared" si="2"/>
        <v>0</v>
      </c>
      <c r="S51" s="1975"/>
      <c r="T51" s="1975"/>
      <c r="U51" s="1975"/>
      <c r="V51" s="1998"/>
      <c r="W51" s="1998"/>
      <c r="X51" s="1998"/>
      <c r="Y51" s="1998"/>
      <c r="Z51" s="1998"/>
      <c r="AA51" s="1998"/>
      <c r="AB51" s="1998"/>
      <c r="AC51" s="1998"/>
      <c r="AD51" s="1998"/>
      <c r="AE51" s="1998"/>
      <c r="AF51" s="1998"/>
      <c r="AG51" s="1999"/>
    </row>
    <row r="52" spans="1:33">
      <c r="A52" s="2224"/>
      <c r="B52" s="636"/>
      <c r="C52" s="636"/>
      <c r="D52" s="636"/>
      <c r="E52" s="2000" t="s">
        <v>817</v>
      </c>
      <c r="F52" s="2000"/>
      <c r="G52" s="2000"/>
      <c r="H52" s="2000"/>
      <c r="I52" s="2000"/>
      <c r="J52" s="2000"/>
      <c r="K52" s="2000"/>
      <c r="L52" s="2001">
        <v>600</v>
      </c>
      <c r="M52" s="2001"/>
      <c r="N52" s="2001"/>
      <c r="O52" s="2001">
        <f>④【2ヵ月前】追加食材・補助食注文票!N14</f>
        <v>0</v>
      </c>
      <c r="P52" s="2001"/>
      <c r="Q52" s="2001"/>
      <c r="R52" s="2001">
        <f t="shared" si="2"/>
        <v>0</v>
      </c>
      <c r="S52" s="2001"/>
      <c r="T52" s="2001"/>
      <c r="U52" s="2001"/>
      <c r="V52" s="2002"/>
      <c r="W52" s="2002"/>
      <c r="X52" s="2002"/>
      <c r="Y52" s="2002"/>
      <c r="Z52" s="2002"/>
      <c r="AA52" s="2002"/>
      <c r="AB52" s="2002"/>
      <c r="AC52" s="2002"/>
      <c r="AD52" s="2002"/>
      <c r="AE52" s="2002"/>
      <c r="AF52" s="2002"/>
      <c r="AG52" s="2003"/>
    </row>
    <row r="53" spans="1:33">
      <c r="A53" s="2224"/>
      <c r="B53" s="636"/>
      <c r="C53" s="636"/>
      <c r="D53" s="636"/>
      <c r="E53" s="2227" t="s">
        <v>628</v>
      </c>
      <c r="F53" s="2227"/>
      <c r="G53" s="2227"/>
      <c r="H53" s="2227"/>
      <c r="I53" s="2227"/>
      <c r="J53" s="2227"/>
      <c r="K53" s="2227"/>
      <c r="L53" s="1975">
        <v>270</v>
      </c>
      <c r="M53" s="1975"/>
      <c r="N53" s="1975"/>
      <c r="O53" s="1975">
        <f>④【2ヵ月前】追加食材・補助食注文票!N11</f>
        <v>0</v>
      </c>
      <c r="P53" s="1975"/>
      <c r="Q53" s="1975"/>
      <c r="R53" s="1975">
        <f t="shared" si="2"/>
        <v>0</v>
      </c>
      <c r="S53" s="1975"/>
      <c r="T53" s="1975"/>
      <c r="U53" s="1975"/>
      <c r="V53" s="1998"/>
      <c r="W53" s="1998"/>
      <c r="X53" s="1998"/>
      <c r="Y53" s="1998"/>
      <c r="Z53" s="1998"/>
      <c r="AA53" s="1998"/>
      <c r="AB53" s="1998"/>
      <c r="AC53" s="1998"/>
      <c r="AD53" s="1998"/>
      <c r="AE53" s="1998"/>
      <c r="AF53" s="1998"/>
      <c r="AG53" s="1999"/>
    </row>
    <row r="54" spans="1:33">
      <c r="A54" s="2224"/>
      <c r="B54" s="636"/>
      <c r="C54" s="636"/>
      <c r="D54" s="636"/>
      <c r="E54" s="2039" t="s">
        <v>818</v>
      </c>
      <c r="F54" s="2039"/>
      <c r="G54" s="2039"/>
      <c r="H54" s="2039"/>
      <c r="I54" s="2039"/>
      <c r="J54" s="2039"/>
      <c r="K54" s="2039"/>
      <c r="L54" s="2001">
        <v>250</v>
      </c>
      <c r="M54" s="2001"/>
      <c r="N54" s="2001"/>
      <c r="O54" s="2001">
        <f>④【2ヵ月前】追加食材・補助食注文票!N12</f>
        <v>0</v>
      </c>
      <c r="P54" s="2001"/>
      <c r="Q54" s="2001"/>
      <c r="R54" s="2001">
        <f t="shared" ref="R54" si="3">L54*O54</f>
        <v>0</v>
      </c>
      <c r="S54" s="2001"/>
      <c r="T54" s="2001"/>
      <c r="U54" s="2001"/>
      <c r="V54" s="2002"/>
      <c r="W54" s="2002"/>
      <c r="X54" s="2002"/>
      <c r="Y54" s="2002"/>
      <c r="Z54" s="2002"/>
      <c r="AA54" s="2002"/>
      <c r="AB54" s="2002"/>
      <c r="AC54" s="2002"/>
      <c r="AD54" s="2002"/>
      <c r="AE54" s="2002"/>
      <c r="AF54" s="2002"/>
      <c r="AG54" s="2003"/>
    </row>
    <row r="55" spans="1:33">
      <c r="A55" s="2224"/>
      <c r="B55" s="636"/>
      <c r="C55" s="636"/>
      <c r="D55" s="636"/>
      <c r="E55" s="2037" t="s">
        <v>814</v>
      </c>
      <c r="F55" s="2037"/>
      <c r="G55" s="2037"/>
      <c r="H55" s="2037"/>
      <c r="I55" s="2037"/>
      <c r="J55" s="2037"/>
      <c r="K55" s="2038"/>
      <c r="L55" s="2156">
        <v>30</v>
      </c>
      <c r="M55" s="2156"/>
      <c r="N55" s="2156"/>
      <c r="O55" s="2156">
        <f>④【2ヵ月前】追加食材・補助食注文票!N16</f>
        <v>0</v>
      </c>
      <c r="P55" s="2156"/>
      <c r="Q55" s="2156"/>
      <c r="R55" s="2156">
        <f>L55*O55</f>
        <v>0</v>
      </c>
      <c r="S55" s="2156"/>
      <c r="T55" s="2156"/>
      <c r="U55" s="2156"/>
      <c r="V55" s="2220"/>
      <c r="W55" s="2220"/>
      <c r="X55" s="2220"/>
      <c r="Y55" s="2220"/>
      <c r="Z55" s="2220"/>
      <c r="AA55" s="2220"/>
      <c r="AB55" s="2220"/>
      <c r="AC55" s="2220"/>
      <c r="AD55" s="2220"/>
      <c r="AE55" s="2220"/>
      <c r="AF55" s="2220"/>
      <c r="AG55" s="2221"/>
    </row>
    <row r="56" spans="1:33">
      <c r="A56" s="2225"/>
      <c r="B56" s="2226"/>
      <c r="C56" s="2226"/>
      <c r="D56" s="2226"/>
      <c r="E56" s="2185" t="s">
        <v>815</v>
      </c>
      <c r="F56" s="2185"/>
      <c r="G56" s="2185"/>
      <c r="H56" s="2185"/>
      <c r="I56" s="2185"/>
      <c r="J56" s="2185"/>
      <c r="K56" s="2186"/>
      <c r="L56" s="2087">
        <v>30</v>
      </c>
      <c r="M56" s="2087"/>
      <c r="N56" s="2087"/>
      <c r="O56" s="2087">
        <f>④【2ヵ月前】追加食材・補助食注文票!N17</f>
        <v>0</v>
      </c>
      <c r="P56" s="2087"/>
      <c r="Q56" s="2087"/>
      <c r="R56" s="2087">
        <f t="shared" si="2"/>
        <v>0</v>
      </c>
      <c r="S56" s="2087"/>
      <c r="T56" s="2087"/>
      <c r="U56" s="2087"/>
      <c r="V56" s="2218"/>
      <c r="W56" s="2218"/>
      <c r="X56" s="2218"/>
      <c r="Y56" s="2218"/>
      <c r="Z56" s="2218"/>
      <c r="AA56" s="2218"/>
      <c r="AB56" s="2218"/>
      <c r="AC56" s="2218"/>
      <c r="AD56" s="2218"/>
      <c r="AE56" s="2218"/>
      <c r="AF56" s="2218"/>
      <c r="AG56" s="2219"/>
    </row>
    <row r="57" spans="1:33" ht="14.25" thickBot="1">
      <c r="A57" s="2036" t="s">
        <v>732</v>
      </c>
      <c r="B57" s="2037"/>
      <c r="C57" s="2037"/>
      <c r="D57" s="2037"/>
      <c r="E57" s="2037"/>
      <c r="F57" s="2037"/>
      <c r="G57" s="2037"/>
      <c r="H57" s="2037"/>
      <c r="I57" s="2037"/>
      <c r="J57" s="2037"/>
      <c r="K57" s="2038"/>
      <c r="L57" s="2156">
        <v>700</v>
      </c>
      <c r="M57" s="2156"/>
      <c r="N57" s="2156"/>
      <c r="O57" s="2156">
        <f>③【2ヵ月前】食事注文票!AW41</f>
        <v>0</v>
      </c>
      <c r="P57" s="2156"/>
      <c r="Q57" s="2156"/>
      <c r="R57" s="2156">
        <f>L57*O57</f>
        <v>0</v>
      </c>
      <c r="S57" s="2156"/>
      <c r="T57" s="2156"/>
      <c r="U57" s="2156"/>
      <c r="V57" s="2220" t="s">
        <v>733</v>
      </c>
      <c r="W57" s="2220"/>
      <c r="X57" s="2220"/>
      <c r="Y57" s="2220"/>
      <c r="Z57" s="2220"/>
      <c r="AA57" s="2220"/>
      <c r="AB57" s="2220"/>
      <c r="AC57" s="2220"/>
      <c r="AD57" s="2220"/>
      <c r="AE57" s="2220"/>
      <c r="AF57" s="2220"/>
      <c r="AG57" s="2221"/>
    </row>
    <row r="58" spans="1:33" ht="15" thickTop="1" thickBot="1">
      <c r="A58" s="2067" t="s">
        <v>582</v>
      </c>
      <c r="B58" s="2068"/>
      <c r="C58" s="2068"/>
      <c r="D58" s="2068"/>
      <c r="E58" s="2068"/>
      <c r="F58" s="2068"/>
      <c r="G58" s="2068"/>
      <c r="H58" s="2068"/>
      <c r="I58" s="2068"/>
      <c r="J58" s="2068"/>
      <c r="K58" s="2068"/>
      <c r="L58" s="2068"/>
      <c r="M58" s="2068"/>
      <c r="N58" s="2068"/>
      <c r="O58" s="2068"/>
      <c r="P58" s="2068"/>
      <c r="Q58" s="2068"/>
      <c r="R58" s="2068"/>
      <c r="S58" s="2068"/>
      <c r="T58" s="2068"/>
      <c r="U58" s="2068"/>
      <c r="V58" s="2168">
        <f>SUM(R35:U57)</f>
        <v>0</v>
      </c>
      <c r="W58" s="2169"/>
      <c r="X58" s="2169"/>
      <c r="Y58" s="2169"/>
      <c r="Z58" s="2169"/>
      <c r="AA58" s="2169"/>
      <c r="AB58" s="2169"/>
      <c r="AC58" s="2169"/>
      <c r="AD58" s="2169"/>
      <c r="AE58" s="2169"/>
      <c r="AF58" s="2169"/>
      <c r="AG58" s="2170"/>
    </row>
    <row r="60" spans="1:33" ht="14.25" thickBot="1"/>
    <row r="61" spans="1:33" ht="14.25" thickBot="1">
      <c r="A61" s="2014" t="s">
        <v>572</v>
      </c>
      <c r="B61" s="2007"/>
      <c r="C61" s="2007"/>
      <c r="D61" s="2007"/>
      <c r="E61" s="2007"/>
      <c r="F61" s="2007"/>
      <c r="G61" s="2007"/>
      <c r="H61" s="2007"/>
      <c r="I61" s="2007"/>
      <c r="J61" s="2007"/>
      <c r="K61" s="2007"/>
      <c r="L61" s="2007" t="s">
        <v>573</v>
      </c>
      <c r="M61" s="2007"/>
      <c r="N61" s="2007"/>
      <c r="O61" s="2007" t="s">
        <v>574</v>
      </c>
      <c r="P61" s="2007"/>
      <c r="Q61" s="2007"/>
      <c r="R61" s="2007" t="s">
        <v>575</v>
      </c>
      <c r="S61" s="2007"/>
      <c r="T61" s="2007"/>
      <c r="U61" s="2007"/>
      <c r="V61" s="2007" t="s">
        <v>214</v>
      </c>
      <c r="W61" s="2007"/>
      <c r="X61" s="2007"/>
      <c r="Y61" s="2007"/>
      <c r="Z61" s="2007"/>
      <c r="AA61" s="2007"/>
      <c r="AB61" s="2007"/>
      <c r="AC61" s="2007"/>
      <c r="AD61" s="2007"/>
      <c r="AE61" s="2007"/>
      <c r="AF61" s="2007"/>
      <c r="AG61" s="2008"/>
    </row>
    <row r="62" spans="1:33" ht="14.25" thickBot="1">
      <c r="A62" s="2174" t="s">
        <v>588</v>
      </c>
      <c r="B62" s="1976"/>
      <c r="C62" s="1976"/>
      <c r="D62" s="1976"/>
      <c r="E62" s="1976"/>
      <c r="F62" s="1976"/>
      <c r="G62" s="1976"/>
      <c r="H62" s="1976"/>
      <c r="I62" s="1976"/>
      <c r="J62" s="1976"/>
      <c r="K62" s="1976"/>
      <c r="L62" s="1976"/>
      <c r="M62" s="1976"/>
      <c r="N62" s="1976"/>
      <c r="O62" s="1976"/>
      <c r="P62" s="1976"/>
      <c r="Q62" s="1976"/>
      <c r="R62" s="1976"/>
      <c r="S62" s="1976"/>
      <c r="T62" s="1976"/>
      <c r="U62" s="1976"/>
      <c r="V62" s="1976"/>
      <c r="W62" s="1976"/>
      <c r="X62" s="1976"/>
      <c r="Y62" s="1976"/>
      <c r="Z62" s="1976"/>
      <c r="AA62" s="1976"/>
      <c r="AB62" s="1976"/>
      <c r="AC62" s="1976"/>
      <c r="AD62" s="1976"/>
      <c r="AE62" s="1976"/>
      <c r="AF62" s="1976"/>
      <c r="AG62" s="1977"/>
    </row>
    <row r="63" spans="1:33">
      <c r="A63" s="2213" t="s">
        <v>589</v>
      </c>
      <c r="B63" s="2201"/>
      <c r="C63" s="2201"/>
      <c r="D63" s="2201"/>
      <c r="E63" s="2202"/>
      <c r="F63" s="2201" t="s">
        <v>29</v>
      </c>
      <c r="G63" s="2201"/>
      <c r="H63" s="2201"/>
      <c r="I63" s="2201"/>
      <c r="J63" s="2201"/>
      <c r="K63" s="2202"/>
      <c r="L63" s="2214">
        <v>550</v>
      </c>
      <c r="M63" s="2214"/>
      <c r="N63" s="2214"/>
      <c r="O63" s="2079">
        <f>③【2ヵ月前】食事注文票!AW22</f>
        <v>0</v>
      </c>
      <c r="P63" s="2079"/>
      <c r="Q63" s="2079"/>
      <c r="R63" s="2079">
        <f t="shared" ref="R63:R66" si="4">L63*O63</f>
        <v>0</v>
      </c>
      <c r="S63" s="2079"/>
      <c r="T63" s="2079"/>
      <c r="U63" s="2079"/>
      <c r="V63" s="2215" t="s">
        <v>590</v>
      </c>
      <c r="W63" s="2216"/>
      <c r="X63" s="2216"/>
      <c r="Y63" s="2216"/>
      <c r="Z63" s="2216"/>
      <c r="AA63" s="2216"/>
      <c r="AB63" s="2216"/>
      <c r="AC63" s="2216"/>
      <c r="AD63" s="2216"/>
      <c r="AE63" s="2216"/>
      <c r="AF63" s="2216"/>
      <c r="AG63" s="2217"/>
    </row>
    <row r="64" spans="1:33">
      <c r="A64" s="2206" t="s">
        <v>591</v>
      </c>
      <c r="B64" s="2207"/>
      <c r="C64" s="2207"/>
      <c r="D64" s="2207"/>
      <c r="E64" s="2208"/>
      <c r="F64" s="2209" t="s">
        <v>592</v>
      </c>
      <c r="G64" s="2209"/>
      <c r="H64" s="2209"/>
      <c r="I64" s="2209"/>
      <c r="J64" s="2209"/>
      <c r="K64" s="2210"/>
      <c r="L64" s="2001">
        <v>620</v>
      </c>
      <c r="M64" s="2001"/>
      <c r="N64" s="2001"/>
      <c r="O64" s="2001">
        <f>③【2ヵ月前】食事注文票!AW18</f>
        <v>0</v>
      </c>
      <c r="P64" s="2001"/>
      <c r="Q64" s="2001"/>
      <c r="R64" s="2001">
        <f t="shared" si="4"/>
        <v>0</v>
      </c>
      <c r="S64" s="2001"/>
      <c r="T64" s="2001"/>
      <c r="U64" s="2001"/>
      <c r="V64" s="2211" t="s">
        <v>808</v>
      </c>
      <c r="W64" s="2209"/>
      <c r="X64" s="2209"/>
      <c r="Y64" s="2209"/>
      <c r="Z64" s="2209"/>
      <c r="AA64" s="2209"/>
      <c r="AB64" s="2209"/>
      <c r="AC64" s="2209"/>
      <c r="AD64" s="2209"/>
      <c r="AE64" s="2209"/>
      <c r="AF64" s="2209"/>
      <c r="AG64" s="2212"/>
    </row>
    <row r="65" spans="1:33">
      <c r="A65" s="2206"/>
      <c r="B65" s="2207"/>
      <c r="C65" s="2207"/>
      <c r="D65" s="2207"/>
      <c r="E65" s="2208"/>
      <c r="F65" s="2207" t="s">
        <v>724</v>
      </c>
      <c r="G65" s="2207"/>
      <c r="H65" s="2207"/>
      <c r="I65" s="2207"/>
      <c r="J65" s="2207"/>
      <c r="K65" s="2208"/>
      <c r="L65" s="1975">
        <v>620</v>
      </c>
      <c r="M65" s="1975"/>
      <c r="N65" s="1975"/>
      <c r="O65" s="1975">
        <f>③【2ヵ月前】食事注文票!AW19</f>
        <v>0</v>
      </c>
      <c r="P65" s="1975"/>
      <c r="Q65" s="1975"/>
      <c r="R65" s="1975">
        <f>L65*O65</f>
        <v>0</v>
      </c>
      <c r="S65" s="1975"/>
      <c r="T65" s="1975"/>
      <c r="U65" s="1975"/>
      <c r="V65" s="2197" t="s">
        <v>616</v>
      </c>
      <c r="W65" s="2198"/>
      <c r="X65" s="2198"/>
      <c r="Y65" s="2198"/>
      <c r="Z65" s="2198"/>
      <c r="AA65" s="2198"/>
      <c r="AB65" s="2198"/>
      <c r="AC65" s="2198"/>
      <c r="AD65" s="2198"/>
      <c r="AE65" s="2198"/>
      <c r="AF65" s="2198"/>
      <c r="AG65" s="2199"/>
    </row>
    <row r="66" spans="1:33" ht="14.25" thickBot="1">
      <c r="A66" s="2206"/>
      <c r="B66" s="2207"/>
      <c r="C66" s="2207"/>
      <c r="D66" s="2207"/>
      <c r="E66" s="2208"/>
      <c r="F66" s="2195" t="s">
        <v>723</v>
      </c>
      <c r="G66" s="2195"/>
      <c r="H66" s="2195"/>
      <c r="I66" s="2195"/>
      <c r="J66" s="2195"/>
      <c r="K66" s="2203"/>
      <c r="L66" s="2001">
        <v>550</v>
      </c>
      <c r="M66" s="2001"/>
      <c r="N66" s="2001"/>
      <c r="O66" s="2001">
        <f>③【2ヵ月前】食事注文票!AW21</f>
        <v>0</v>
      </c>
      <c r="P66" s="2001"/>
      <c r="Q66" s="2001"/>
      <c r="R66" s="2001">
        <f t="shared" si="4"/>
        <v>0</v>
      </c>
      <c r="S66" s="2001"/>
      <c r="T66" s="2001"/>
      <c r="U66" s="2001"/>
      <c r="V66" s="2204" t="s">
        <v>725</v>
      </c>
      <c r="W66" s="2034"/>
      <c r="X66" s="2034"/>
      <c r="Y66" s="2034"/>
      <c r="Z66" s="2034"/>
      <c r="AA66" s="2034"/>
      <c r="AB66" s="2034"/>
      <c r="AC66" s="2034"/>
      <c r="AD66" s="2034"/>
      <c r="AE66" s="2034"/>
      <c r="AF66" s="2034"/>
      <c r="AG66" s="2205"/>
    </row>
    <row r="67" spans="1:33" ht="15" thickTop="1" thickBot="1">
      <c r="A67" s="2067" t="s">
        <v>582</v>
      </c>
      <c r="B67" s="2068"/>
      <c r="C67" s="2068"/>
      <c r="D67" s="2068"/>
      <c r="E67" s="2068"/>
      <c r="F67" s="2068"/>
      <c r="G67" s="2068"/>
      <c r="H67" s="2068"/>
      <c r="I67" s="2068"/>
      <c r="J67" s="2068"/>
      <c r="K67" s="2068"/>
      <c r="L67" s="2068"/>
      <c r="M67" s="2068"/>
      <c r="N67" s="2068"/>
      <c r="O67" s="2068"/>
      <c r="P67" s="2068"/>
      <c r="Q67" s="2068"/>
      <c r="R67" s="2068"/>
      <c r="S67" s="2068"/>
      <c r="T67" s="2068"/>
      <c r="U67" s="2068"/>
      <c r="V67" s="2138">
        <f>SUM(R63:U66)</f>
        <v>0</v>
      </c>
      <c r="W67" s="2139"/>
      <c r="X67" s="2139"/>
      <c r="Y67" s="2139"/>
      <c r="Z67" s="2139"/>
      <c r="AA67" s="2139"/>
      <c r="AB67" s="2139"/>
      <c r="AC67" s="2139"/>
      <c r="AD67" s="2139"/>
      <c r="AE67" s="2139"/>
      <c r="AF67" s="2139"/>
      <c r="AG67" s="2140"/>
    </row>
    <row r="69" spans="1:33" ht="14.25" thickBot="1"/>
    <row r="70" spans="1:33" ht="14.25" thickBot="1">
      <c r="A70" s="2014" t="s">
        <v>572</v>
      </c>
      <c r="B70" s="2007"/>
      <c r="C70" s="2007"/>
      <c r="D70" s="2007"/>
      <c r="E70" s="2007"/>
      <c r="F70" s="2007"/>
      <c r="G70" s="2007"/>
      <c r="H70" s="2007"/>
      <c r="I70" s="2007"/>
      <c r="J70" s="2007"/>
      <c r="K70" s="2007"/>
      <c r="L70" s="2007" t="s">
        <v>573</v>
      </c>
      <c r="M70" s="2007"/>
      <c r="N70" s="2007"/>
      <c r="O70" s="2007" t="s">
        <v>574</v>
      </c>
      <c r="P70" s="2007"/>
      <c r="Q70" s="2007"/>
      <c r="R70" s="2007" t="s">
        <v>575</v>
      </c>
      <c r="S70" s="2007"/>
      <c r="T70" s="2007"/>
      <c r="U70" s="2007"/>
      <c r="V70" s="2007" t="s">
        <v>214</v>
      </c>
      <c r="W70" s="2007"/>
      <c r="X70" s="2007"/>
      <c r="Y70" s="2007"/>
      <c r="Z70" s="2007"/>
      <c r="AA70" s="2007"/>
      <c r="AB70" s="2007"/>
      <c r="AC70" s="2007"/>
      <c r="AD70" s="2007"/>
      <c r="AE70" s="2007"/>
      <c r="AF70" s="2007"/>
      <c r="AG70" s="2008"/>
    </row>
    <row r="71" spans="1:33" ht="14.25" thickBot="1">
      <c r="A71" s="2174" t="s">
        <v>642</v>
      </c>
      <c r="B71" s="1976"/>
      <c r="C71" s="1976"/>
      <c r="D71" s="1976"/>
      <c r="E71" s="1976"/>
      <c r="F71" s="1976"/>
      <c r="G71" s="1976"/>
      <c r="H71" s="1976"/>
      <c r="I71" s="1976"/>
      <c r="J71" s="1976"/>
      <c r="K71" s="1976"/>
      <c r="L71" s="1976"/>
      <c r="M71" s="1976"/>
      <c r="N71" s="1976"/>
      <c r="O71" s="1976"/>
      <c r="P71" s="1976"/>
      <c r="Q71" s="1976"/>
      <c r="R71" s="1976"/>
      <c r="S71" s="1976"/>
      <c r="T71" s="1976"/>
      <c r="U71" s="1976"/>
      <c r="V71" s="1976"/>
      <c r="W71" s="1976"/>
      <c r="X71" s="1976"/>
      <c r="Y71" s="1976"/>
      <c r="Z71" s="1976"/>
      <c r="AA71" s="1976"/>
      <c r="AB71" s="1976"/>
      <c r="AC71" s="1976"/>
      <c r="AD71" s="1976"/>
      <c r="AE71" s="1976"/>
      <c r="AF71" s="1976"/>
      <c r="AG71" s="1977"/>
    </row>
    <row r="72" spans="1:33">
      <c r="A72" s="2200" t="s">
        <v>593</v>
      </c>
      <c r="B72" s="2201"/>
      <c r="C72" s="2201"/>
      <c r="D72" s="2201"/>
      <c r="E72" s="2201"/>
      <c r="F72" s="2201"/>
      <c r="G72" s="2201"/>
      <c r="H72" s="2201"/>
      <c r="I72" s="2201"/>
      <c r="J72" s="2201"/>
      <c r="K72" s="2202"/>
      <c r="L72" s="1975">
        <v>140</v>
      </c>
      <c r="M72" s="1975"/>
      <c r="N72" s="1975"/>
      <c r="O72" s="1975">
        <f>SUM(④【2ヵ月前】追加食材・補助食注文票!N23:P25)</f>
        <v>0</v>
      </c>
      <c r="P72" s="1975"/>
      <c r="Q72" s="1975"/>
      <c r="R72" s="1975">
        <f t="shared" ref="R72:R73" si="5">L72*O72</f>
        <v>0</v>
      </c>
      <c r="S72" s="1975"/>
      <c r="T72" s="1975"/>
      <c r="U72" s="1975"/>
      <c r="V72" s="2197" t="s">
        <v>842</v>
      </c>
      <c r="W72" s="2198"/>
      <c r="X72" s="2198"/>
      <c r="Y72" s="2198"/>
      <c r="Z72" s="2198"/>
      <c r="AA72" s="2198"/>
      <c r="AB72" s="2198"/>
      <c r="AC72" s="2198"/>
      <c r="AD72" s="2198"/>
      <c r="AE72" s="2198"/>
      <c r="AF72" s="2198"/>
      <c r="AG72" s="2199"/>
    </row>
    <row r="73" spans="1:33">
      <c r="A73" s="2147" t="s">
        <v>637</v>
      </c>
      <c r="B73" s="2148"/>
      <c r="C73" s="2148"/>
      <c r="D73" s="2148"/>
      <c r="E73" s="2148"/>
      <c r="F73" s="2148"/>
      <c r="G73" s="2148"/>
      <c r="H73" s="2148"/>
      <c r="I73" s="2148"/>
      <c r="J73" s="2148"/>
      <c r="K73" s="2149"/>
      <c r="L73" s="2092">
        <v>110</v>
      </c>
      <c r="M73" s="2092"/>
      <c r="N73" s="2092"/>
      <c r="O73" s="2092">
        <f>SUM(④【2ヵ月前】追加食材・補助食注文票!N28:P29)</f>
        <v>0</v>
      </c>
      <c r="P73" s="2092"/>
      <c r="Q73" s="2092"/>
      <c r="R73" s="2092">
        <f t="shared" si="5"/>
        <v>0</v>
      </c>
      <c r="S73" s="2092"/>
      <c r="T73" s="2092"/>
      <c r="U73" s="2092"/>
      <c r="V73" s="2118" t="s">
        <v>636</v>
      </c>
      <c r="W73" s="2098"/>
      <c r="X73" s="2098"/>
      <c r="Y73" s="2098"/>
      <c r="Z73" s="2098"/>
      <c r="AA73" s="2098"/>
      <c r="AB73" s="2098"/>
      <c r="AC73" s="2098"/>
      <c r="AD73" s="2098"/>
      <c r="AE73" s="2098"/>
      <c r="AF73" s="2098"/>
      <c r="AG73" s="2119"/>
    </row>
    <row r="74" spans="1:33">
      <c r="A74" s="2153" t="s">
        <v>587</v>
      </c>
      <c r="B74" s="2154"/>
      <c r="C74" s="2154"/>
      <c r="D74" s="2154"/>
      <c r="E74" s="2154"/>
      <c r="F74" s="2154"/>
      <c r="G74" s="2154"/>
      <c r="H74" s="2154"/>
      <c r="I74" s="2154"/>
      <c r="J74" s="2154"/>
      <c r="K74" s="2155"/>
      <c r="L74" s="2156">
        <v>110</v>
      </c>
      <c r="M74" s="2156"/>
      <c r="N74" s="2156"/>
      <c r="O74" s="2156">
        <f>SUM(④【2ヵ月前】追加食材・補助食注文票!N26:P27)</f>
        <v>0</v>
      </c>
      <c r="P74" s="2156"/>
      <c r="Q74" s="2156"/>
      <c r="R74" s="2156">
        <f t="shared" ref="R74:R82" si="6">L74*O74</f>
        <v>0</v>
      </c>
      <c r="S74" s="2156"/>
      <c r="T74" s="2156"/>
      <c r="U74" s="2156"/>
      <c r="V74" s="2159" t="s">
        <v>638</v>
      </c>
      <c r="W74" s="2037"/>
      <c r="X74" s="2037"/>
      <c r="Y74" s="2037"/>
      <c r="Z74" s="2037"/>
      <c r="AA74" s="2037"/>
      <c r="AB74" s="2037"/>
      <c r="AC74" s="2037"/>
      <c r="AD74" s="2037"/>
      <c r="AE74" s="2037"/>
      <c r="AF74" s="2037"/>
      <c r="AG74" s="2160"/>
    </row>
    <row r="75" spans="1:33">
      <c r="A75" s="2147" t="s">
        <v>639</v>
      </c>
      <c r="B75" s="2148"/>
      <c r="C75" s="2148"/>
      <c r="D75" s="2148"/>
      <c r="E75" s="2148"/>
      <c r="F75" s="2148"/>
      <c r="G75" s="2148"/>
      <c r="H75" s="2148"/>
      <c r="I75" s="2148"/>
      <c r="J75" s="2148"/>
      <c r="K75" s="2149"/>
      <c r="L75" s="2092">
        <v>60</v>
      </c>
      <c r="M75" s="2092"/>
      <c r="N75" s="2092"/>
      <c r="O75" s="2092">
        <f>SUM(④【2ヵ月前】追加食材・補助食注文票!N19:P20)</f>
        <v>0</v>
      </c>
      <c r="P75" s="2092"/>
      <c r="Q75" s="2092"/>
      <c r="R75" s="2092">
        <f t="shared" si="6"/>
        <v>0</v>
      </c>
      <c r="S75" s="2092"/>
      <c r="T75" s="2092"/>
      <c r="U75" s="2092"/>
      <c r="V75" s="2118"/>
      <c r="W75" s="2098"/>
      <c r="X75" s="2098"/>
      <c r="Y75" s="2098"/>
      <c r="Z75" s="2098"/>
      <c r="AA75" s="2098"/>
      <c r="AB75" s="2098"/>
      <c r="AC75" s="2098"/>
      <c r="AD75" s="2098"/>
      <c r="AE75" s="2098"/>
      <c r="AF75" s="2098"/>
      <c r="AG75" s="2119"/>
    </row>
    <row r="76" spans="1:33">
      <c r="A76" s="2150" t="s">
        <v>640</v>
      </c>
      <c r="B76" s="2151"/>
      <c r="C76" s="2151"/>
      <c r="D76" s="2151"/>
      <c r="E76" s="2151"/>
      <c r="F76" s="2151"/>
      <c r="G76" s="2151"/>
      <c r="H76" s="2151"/>
      <c r="I76" s="2151"/>
      <c r="J76" s="2151"/>
      <c r="K76" s="2152"/>
      <c r="L76" s="1997">
        <v>200</v>
      </c>
      <c r="M76" s="1997"/>
      <c r="N76" s="1997"/>
      <c r="O76" s="1997">
        <f>④【2ヵ月前】追加食材・補助食注文票!N21</f>
        <v>0</v>
      </c>
      <c r="P76" s="1997"/>
      <c r="Q76" s="1997"/>
      <c r="R76" s="2156">
        <f t="shared" si="6"/>
        <v>0</v>
      </c>
      <c r="S76" s="2156"/>
      <c r="T76" s="2156"/>
      <c r="U76" s="2156"/>
      <c r="V76" s="2159" t="s">
        <v>641</v>
      </c>
      <c r="W76" s="2037"/>
      <c r="X76" s="2037"/>
      <c r="Y76" s="2037"/>
      <c r="Z76" s="2037"/>
      <c r="AA76" s="2037"/>
      <c r="AB76" s="2037"/>
      <c r="AC76" s="2037"/>
      <c r="AD76" s="2037"/>
      <c r="AE76" s="2037"/>
      <c r="AF76" s="2037"/>
      <c r="AG76" s="2160"/>
    </row>
    <row r="77" spans="1:33">
      <c r="A77" s="2147" t="s">
        <v>643</v>
      </c>
      <c r="B77" s="2148"/>
      <c r="C77" s="2148"/>
      <c r="D77" s="2148"/>
      <c r="E77" s="2148"/>
      <c r="F77" s="2148"/>
      <c r="G77" s="2148"/>
      <c r="H77" s="2148"/>
      <c r="I77" s="2148"/>
      <c r="J77" s="2148"/>
      <c r="K77" s="2149"/>
      <c r="L77" s="2092">
        <v>130</v>
      </c>
      <c r="M77" s="2092"/>
      <c r="N77" s="2092"/>
      <c r="O77" s="2092">
        <f>④【2ヵ月前】追加食材・補助食注文票!N31</f>
        <v>0</v>
      </c>
      <c r="P77" s="2092"/>
      <c r="Q77" s="2092"/>
      <c r="R77" s="2158">
        <f t="shared" si="6"/>
        <v>0</v>
      </c>
      <c r="S77" s="2158"/>
      <c r="T77" s="2158"/>
      <c r="U77" s="2158"/>
      <c r="V77" s="2118" t="s">
        <v>648</v>
      </c>
      <c r="W77" s="2098"/>
      <c r="X77" s="2098"/>
      <c r="Y77" s="2098"/>
      <c r="Z77" s="2098"/>
      <c r="AA77" s="2098"/>
      <c r="AB77" s="2098"/>
      <c r="AC77" s="2098"/>
      <c r="AD77" s="2098"/>
      <c r="AE77" s="2098"/>
      <c r="AF77" s="2098"/>
      <c r="AG77" s="2119"/>
    </row>
    <row r="78" spans="1:33">
      <c r="A78" s="2153" t="s">
        <v>643</v>
      </c>
      <c r="B78" s="2154"/>
      <c r="C78" s="2154"/>
      <c r="D78" s="2154"/>
      <c r="E78" s="2154"/>
      <c r="F78" s="2154"/>
      <c r="G78" s="2154"/>
      <c r="H78" s="2154"/>
      <c r="I78" s="2154"/>
      <c r="J78" s="2154"/>
      <c r="K78" s="2155"/>
      <c r="L78" s="2156">
        <v>160</v>
      </c>
      <c r="M78" s="2156"/>
      <c r="N78" s="2156"/>
      <c r="O78" s="2156">
        <f>④【2ヵ月前】追加食材・補助食注文票!N32</f>
        <v>0</v>
      </c>
      <c r="P78" s="2156"/>
      <c r="Q78" s="2156"/>
      <c r="R78" s="2156">
        <f t="shared" si="6"/>
        <v>0</v>
      </c>
      <c r="S78" s="2156"/>
      <c r="T78" s="2156"/>
      <c r="U78" s="2156"/>
      <c r="V78" s="2084" t="s">
        <v>649</v>
      </c>
      <c r="W78" s="2084"/>
      <c r="X78" s="2084"/>
      <c r="Y78" s="2084"/>
      <c r="Z78" s="2084"/>
      <c r="AA78" s="2084"/>
      <c r="AB78" s="2084"/>
      <c r="AC78" s="2084"/>
      <c r="AD78" s="2084"/>
      <c r="AE78" s="2084"/>
      <c r="AF78" s="2084"/>
      <c r="AG78" s="2157"/>
    </row>
    <row r="79" spans="1:33">
      <c r="A79" s="2097" t="s">
        <v>680</v>
      </c>
      <c r="B79" s="2098"/>
      <c r="C79" s="2098"/>
      <c r="D79" s="2098"/>
      <c r="E79" s="2098"/>
      <c r="F79" s="2098"/>
      <c r="G79" s="2098"/>
      <c r="H79" s="2098"/>
      <c r="I79" s="2098"/>
      <c r="J79" s="2098"/>
      <c r="K79" s="2099"/>
      <c r="L79" s="2165">
        <v>160</v>
      </c>
      <c r="M79" s="2166"/>
      <c r="N79" s="2167"/>
      <c r="O79" s="2092">
        <f>④【2ヵ月前】追加食材・補助食注文票!N33</f>
        <v>0</v>
      </c>
      <c r="P79" s="2092"/>
      <c r="Q79" s="2092"/>
      <c r="R79" s="2092">
        <f t="shared" ref="R79" si="7">L79*O79</f>
        <v>0</v>
      </c>
      <c r="S79" s="2092"/>
      <c r="T79" s="2092"/>
      <c r="U79" s="2092"/>
      <c r="V79" s="2163" t="s">
        <v>649</v>
      </c>
      <c r="W79" s="2163"/>
      <c r="X79" s="2163"/>
      <c r="Y79" s="2163"/>
      <c r="Z79" s="2163"/>
      <c r="AA79" s="2163"/>
      <c r="AB79" s="2163"/>
      <c r="AC79" s="2163"/>
      <c r="AD79" s="2163"/>
      <c r="AE79" s="2163"/>
      <c r="AF79" s="2163"/>
      <c r="AG79" s="2164"/>
    </row>
    <row r="80" spans="1:33">
      <c r="A80" s="2036" t="s">
        <v>644</v>
      </c>
      <c r="B80" s="2037"/>
      <c r="C80" s="2037"/>
      <c r="D80" s="2037"/>
      <c r="E80" s="2037"/>
      <c r="F80" s="2037"/>
      <c r="G80" s="2037"/>
      <c r="H80" s="2037"/>
      <c r="I80" s="2037"/>
      <c r="J80" s="2037"/>
      <c r="K80" s="2038"/>
      <c r="L80" s="2156">
        <v>120</v>
      </c>
      <c r="M80" s="2156"/>
      <c r="N80" s="2156"/>
      <c r="O80" s="2156">
        <f>④【2ヵ月前】追加食材・補助食注文票!N34</f>
        <v>0</v>
      </c>
      <c r="P80" s="2156"/>
      <c r="Q80" s="2156"/>
      <c r="R80" s="2156">
        <f t="shared" si="6"/>
        <v>0</v>
      </c>
      <c r="S80" s="2156"/>
      <c r="T80" s="2156"/>
      <c r="U80" s="2156"/>
      <c r="V80" s="2084" t="s">
        <v>650</v>
      </c>
      <c r="W80" s="2084"/>
      <c r="X80" s="2084"/>
      <c r="Y80" s="2084"/>
      <c r="Z80" s="2084"/>
      <c r="AA80" s="2084"/>
      <c r="AB80" s="2084"/>
      <c r="AC80" s="2084"/>
      <c r="AD80" s="2084"/>
      <c r="AE80" s="2084"/>
      <c r="AF80" s="2084"/>
      <c r="AG80" s="2157"/>
    </row>
    <row r="81" spans="1:33">
      <c r="A81" s="2097" t="s">
        <v>645</v>
      </c>
      <c r="B81" s="2098"/>
      <c r="C81" s="2098"/>
      <c r="D81" s="2098"/>
      <c r="E81" s="2098"/>
      <c r="F81" s="2098"/>
      <c r="G81" s="2098"/>
      <c r="H81" s="2098"/>
      <c r="I81" s="2098"/>
      <c r="J81" s="2098"/>
      <c r="K81" s="2099"/>
      <c r="L81" s="2092">
        <v>240</v>
      </c>
      <c r="M81" s="2092"/>
      <c r="N81" s="2092"/>
      <c r="O81" s="2092">
        <f>④【2ヵ月前】追加食材・補助食注文票!N36</f>
        <v>0</v>
      </c>
      <c r="P81" s="2092"/>
      <c r="Q81" s="2092"/>
      <c r="R81" s="2092">
        <f t="shared" si="6"/>
        <v>0</v>
      </c>
      <c r="S81" s="2092"/>
      <c r="T81" s="2092"/>
      <c r="U81" s="2092"/>
      <c r="V81" s="2161"/>
      <c r="W81" s="2161"/>
      <c r="X81" s="2161"/>
      <c r="Y81" s="2161"/>
      <c r="Z81" s="2161"/>
      <c r="AA81" s="2161"/>
      <c r="AB81" s="2161"/>
      <c r="AC81" s="2161"/>
      <c r="AD81" s="2161"/>
      <c r="AE81" s="2161"/>
      <c r="AF81" s="2161"/>
      <c r="AG81" s="2162"/>
    </row>
    <row r="82" spans="1:33" ht="14.25" thickBot="1">
      <c r="A82" s="2100" t="s">
        <v>646</v>
      </c>
      <c r="B82" s="2101"/>
      <c r="C82" s="2101"/>
      <c r="D82" s="2101"/>
      <c r="E82" s="2101"/>
      <c r="F82" s="2101"/>
      <c r="G82" s="2101"/>
      <c r="H82" s="2101"/>
      <c r="I82" s="2101"/>
      <c r="J82" s="2101"/>
      <c r="K82" s="2102"/>
      <c r="L82" s="2141">
        <v>150</v>
      </c>
      <c r="M82" s="2142"/>
      <c r="N82" s="2143"/>
      <c r="O82" s="2141"/>
      <c r="P82" s="2142"/>
      <c r="Q82" s="2143"/>
      <c r="R82" s="2141">
        <f t="shared" si="6"/>
        <v>0</v>
      </c>
      <c r="S82" s="2142"/>
      <c r="T82" s="2142"/>
      <c r="U82" s="2143"/>
      <c r="V82" s="2144" t="s">
        <v>647</v>
      </c>
      <c r="W82" s="2145"/>
      <c r="X82" s="2145"/>
      <c r="Y82" s="2145"/>
      <c r="Z82" s="2145"/>
      <c r="AA82" s="2145"/>
      <c r="AB82" s="2145"/>
      <c r="AC82" s="2145"/>
      <c r="AD82" s="2145"/>
      <c r="AE82" s="2145"/>
      <c r="AF82" s="2145"/>
      <c r="AG82" s="2146"/>
    </row>
    <row r="83" spans="1:33" ht="15" thickTop="1" thickBot="1">
      <c r="A83" s="2067" t="s">
        <v>582</v>
      </c>
      <c r="B83" s="2068"/>
      <c r="C83" s="2068"/>
      <c r="D83" s="2068"/>
      <c r="E83" s="2068"/>
      <c r="F83" s="2068"/>
      <c r="G83" s="2068"/>
      <c r="H83" s="2068"/>
      <c r="I83" s="2068"/>
      <c r="J83" s="2068"/>
      <c r="K83" s="2068"/>
      <c r="L83" s="2068"/>
      <c r="M83" s="2068"/>
      <c r="N83" s="2068"/>
      <c r="O83" s="2068"/>
      <c r="P83" s="2068"/>
      <c r="Q83" s="2068"/>
      <c r="R83" s="2068"/>
      <c r="S83" s="2068"/>
      <c r="T83" s="2068"/>
      <c r="U83" s="2068"/>
      <c r="V83" s="2138">
        <f>SUM(R72:U82)</f>
        <v>0</v>
      </c>
      <c r="W83" s="2139"/>
      <c r="X83" s="2139"/>
      <c r="Y83" s="2139"/>
      <c r="Z83" s="2139"/>
      <c r="AA83" s="2139"/>
      <c r="AB83" s="2139"/>
      <c r="AC83" s="2139"/>
      <c r="AD83" s="2139"/>
      <c r="AE83" s="2139"/>
      <c r="AF83" s="2139"/>
      <c r="AG83" s="2140"/>
    </row>
    <row r="84" spans="1:33" s="8" customFormat="1">
      <c r="A84" s="132"/>
      <c r="B84" s="132"/>
      <c r="C84" s="132"/>
      <c r="D84" s="132"/>
      <c r="E84" s="132"/>
      <c r="F84" s="132"/>
      <c r="G84" s="132"/>
      <c r="H84" s="132"/>
      <c r="I84" s="132"/>
      <c r="J84" s="132"/>
      <c r="K84" s="132"/>
      <c r="L84" s="132"/>
      <c r="M84" s="132"/>
      <c r="N84" s="132"/>
      <c r="O84" s="132"/>
      <c r="P84" s="132"/>
      <c r="Q84" s="132"/>
      <c r="R84" s="132"/>
      <c r="S84" s="132"/>
      <c r="T84" s="132"/>
      <c r="U84" s="132"/>
      <c r="V84" s="270"/>
      <c r="W84" s="132"/>
      <c r="X84" s="132"/>
      <c r="Y84" s="132"/>
      <c r="Z84" s="132"/>
      <c r="AA84" s="132"/>
      <c r="AB84" s="132"/>
      <c r="AC84" s="132"/>
      <c r="AD84" s="132"/>
      <c r="AE84" s="132"/>
      <c r="AF84" s="132"/>
      <c r="AG84" s="132"/>
    </row>
    <row r="85" spans="1:33" ht="14.25" thickBot="1"/>
    <row r="86" spans="1:33">
      <c r="A86" s="2103" t="s">
        <v>572</v>
      </c>
      <c r="B86" s="2104"/>
      <c r="C86" s="2104"/>
      <c r="D86" s="2104"/>
      <c r="E86" s="2104"/>
      <c r="F86" s="2104"/>
      <c r="G86" s="2104"/>
      <c r="H86" s="2104"/>
      <c r="I86" s="2104"/>
      <c r="J86" s="2104"/>
      <c r="K86" s="2104"/>
      <c r="L86" s="2107" t="s">
        <v>573</v>
      </c>
      <c r="M86" s="2107"/>
      <c r="N86" s="2107"/>
      <c r="O86" s="2109" t="s">
        <v>651</v>
      </c>
      <c r="P86" s="2109"/>
      <c r="Q86" s="2109" t="s">
        <v>652</v>
      </c>
      <c r="R86" s="2109"/>
      <c r="S86" s="2109" t="s">
        <v>653</v>
      </c>
      <c r="T86" s="2109"/>
      <c r="U86" s="2109"/>
      <c r="V86" s="2120" t="s">
        <v>654</v>
      </c>
      <c r="W86" s="2120"/>
      <c r="X86" s="2120"/>
      <c r="Y86" s="2104" t="s">
        <v>214</v>
      </c>
      <c r="Z86" s="2104"/>
      <c r="AA86" s="2104"/>
      <c r="AB86" s="2104"/>
      <c r="AC86" s="2104"/>
      <c r="AD86" s="2104"/>
      <c r="AE86" s="2104"/>
      <c r="AF86" s="2104"/>
      <c r="AG86" s="2122"/>
    </row>
    <row r="87" spans="1:33" ht="14.25" customHeight="1" thickBot="1">
      <c r="A87" s="2105"/>
      <c r="B87" s="2106"/>
      <c r="C87" s="2106"/>
      <c r="D87" s="2106"/>
      <c r="E87" s="2106"/>
      <c r="F87" s="2106"/>
      <c r="G87" s="2106"/>
      <c r="H87" s="2106"/>
      <c r="I87" s="2106"/>
      <c r="J87" s="2106"/>
      <c r="K87" s="2106"/>
      <c r="L87" s="2108"/>
      <c r="M87" s="2108"/>
      <c r="N87" s="2108"/>
      <c r="O87" s="2110"/>
      <c r="P87" s="2110"/>
      <c r="Q87" s="2110"/>
      <c r="R87" s="2110"/>
      <c r="S87" s="2110"/>
      <c r="T87" s="2110"/>
      <c r="U87" s="2110"/>
      <c r="V87" s="2121"/>
      <c r="W87" s="2121"/>
      <c r="X87" s="2121"/>
      <c r="Y87" s="2106"/>
      <c r="Z87" s="2106"/>
      <c r="AA87" s="2106"/>
      <c r="AB87" s="2106"/>
      <c r="AC87" s="2106"/>
      <c r="AD87" s="2106"/>
      <c r="AE87" s="2106"/>
      <c r="AF87" s="2106"/>
      <c r="AG87" s="2123"/>
    </row>
    <row r="88" spans="1:33" ht="14.25" thickBot="1">
      <c r="A88" s="2174" t="s">
        <v>594</v>
      </c>
      <c r="B88" s="1976"/>
      <c r="C88" s="1976"/>
      <c r="D88" s="1976"/>
      <c r="E88" s="1976"/>
      <c r="F88" s="1976"/>
      <c r="G88" s="1976"/>
      <c r="H88" s="1976"/>
      <c r="I88" s="1976"/>
      <c r="J88" s="1976"/>
      <c r="K88" s="1976"/>
      <c r="L88" s="1976"/>
      <c r="M88" s="1976"/>
      <c r="N88" s="1976"/>
      <c r="O88" s="2024"/>
      <c r="P88" s="2026"/>
      <c r="Q88" s="2024"/>
      <c r="R88" s="2025"/>
      <c r="S88" s="2024"/>
      <c r="T88" s="2025"/>
      <c r="U88" s="2026"/>
      <c r="V88" s="2024"/>
      <c r="W88" s="2025"/>
      <c r="X88" s="2026"/>
      <c r="Y88" s="2024"/>
      <c r="Z88" s="2025"/>
      <c r="AA88" s="2025"/>
      <c r="AB88" s="2025"/>
      <c r="AC88" s="2025"/>
      <c r="AD88" s="2025"/>
      <c r="AE88" s="2025"/>
      <c r="AF88" s="2025"/>
      <c r="AG88" s="2128"/>
    </row>
    <row r="89" spans="1:33">
      <c r="A89" s="2114" t="s">
        <v>595</v>
      </c>
      <c r="B89" s="2115"/>
      <c r="C89" s="2115"/>
      <c r="D89" s="2115"/>
      <c r="E89" s="2115"/>
      <c r="F89" s="2078" t="s">
        <v>629</v>
      </c>
      <c r="G89" s="2078"/>
      <c r="H89" s="2078"/>
      <c r="I89" s="2078"/>
      <c r="J89" s="2078"/>
      <c r="K89" s="2078"/>
      <c r="L89" s="2079">
        <v>6600</v>
      </c>
      <c r="M89" s="2079"/>
      <c r="N89" s="2079"/>
      <c r="O89" s="2080">
        <f>⑤【2ヵ月前】活動教材注文票!AC12</f>
        <v>0</v>
      </c>
      <c r="P89" s="2081"/>
      <c r="Q89" s="2125"/>
      <c r="R89" s="2126"/>
      <c r="S89" s="2124">
        <f>L89*O89</f>
        <v>0</v>
      </c>
      <c r="T89" s="2124"/>
      <c r="U89" s="2081"/>
      <c r="V89" s="2125"/>
      <c r="W89" s="2126"/>
      <c r="X89" s="2127"/>
      <c r="Y89" s="2129"/>
      <c r="Z89" s="2130"/>
      <c r="AA89" s="2130"/>
      <c r="AB89" s="2130"/>
      <c r="AC89" s="2130"/>
      <c r="AD89" s="2130"/>
      <c r="AE89" s="2130"/>
      <c r="AF89" s="2130"/>
      <c r="AG89" s="2131"/>
    </row>
    <row r="90" spans="1:33">
      <c r="A90" s="2116"/>
      <c r="B90" s="2117"/>
      <c r="C90" s="2117"/>
      <c r="D90" s="2117"/>
      <c r="E90" s="2117"/>
      <c r="F90" s="2000" t="s">
        <v>630</v>
      </c>
      <c r="G90" s="2000"/>
      <c r="H90" s="2000"/>
      <c r="I90" s="2000"/>
      <c r="J90" s="2000"/>
      <c r="K90" s="2000"/>
      <c r="L90" s="2001">
        <v>100</v>
      </c>
      <c r="M90" s="2001"/>
      <c r="N90" s="2001"/>
      <c r="O90" s="2071">
        <f>⑤【2ヵ月前】活動教材注文票!AC13</f>
        <v>0</v>
      </c>
      <c r="P90" s="2072"/>
      <c r="Q90" s="2027"/>
      <c r="R90" s="2029"/>
      <c r="S90" s="2071">
        <f>L90*O90</f>
        <v>0</v>
      </c>
      <c r="T90" s="2076"/>
      <c r="U90" s="2072"/>
      <c r="V90" s="2027"/>
      <c r="W90" s="2028"/>
      <c r="X90" s="2029"/>
      <c r="Y90" s="2132" t="s">
        <v>596</v>
      </c>
      <c r="Z90" s="2133"/>
      <c r="AA90" s="2133"/>
      <c r="AB90" s="2133"/>
      <c r="AC90" s="2133"/>
      <c r="AD90" s="2133"/>
      <c r="AE90" s="2133"/>
      <c r="AF90" s="2133"/>
      <c r="AG90" s="2134"/>
    </row>
    <row r="91" spans="1:33">
      <c r="A91" s="2116"/>
      <c r="B91" s="2117"/>
      <c r="C91" s="2117"/>
      <c r="D91" s="2117"/>
      <c r="E91" s="2117"/>
      <c r="F91" s="2112" t="s">
        <v>631</v>
      </c>
      <c r="G91" s="2113"/>
      <c r="H91" s="2113"/>
      <c r="I91" s="2113"/>
      <c r="J91" s="2113"/>
      <c r="K91" s="2113"/>
      <c r="L91" s="1975">
        <v>120</v>
      </c>
      <c r="M91" s="1975"/>
      <c r="N91" s="1975"/>
      <c r="O91" s="2069">
        <f>⑤【2ヵ月前】活動教材注文票!AC14</f>
        <v>0</v>
      </c>
      <c r="P91" s="2070"/>
      <c r="Q91" s="2030"/>
      <c r="R91" s="2032"/>
      <c r="S91" s="2069">
        <f>L91*O91</f>
        <v>0</v>
      </c>
      <c r="T91" s="2077"/>
      <c r="U91" s="2070"/>
      <c r="V91" s="2030"/>
      <c r="W91" s="2031"/>
      <c r="X91" s="2032"/>
      <c r="Y91" s="2135" t="s">
        <v>597</v>
      </c>
      <c r="Z91" s="2136"/>
      <c r="AA91" s="2136"/>
      <c r="AB91" s="2136"/>
      <c r="AC91" s="2136"/>
      <c r="AD91" s="2136"/>
      <c r="AE91" s="2136"/>
      <c r="AF91" s="2136"/>
      <c r="AG91" s="2137"/>
    </row>
    <row r="92" spans="1:33">
      <c r="A92" s="2093" t="s">
        <v>598</v>
      </c>
      <c r="B92" s="2094"/>
      <c r="C92" s="2094"/>
      <c r="D92" s="2094"/>
      <c r="E92" s="2094"/>
      <c r="F92" s="2039" t="s">
        <v>812</v>
      </c>
      <c r="G92" s="2039"/>
      <c r="H92" s="2039"/>
      <c r="I92" s="2039"/>
      <c r="J92" s="2039"/>
      <c r="K92" s="2039"/>
      <c r="L92" s="2096">
        <v>300</v>
      </c>
      <c r="M92" s="2096"/>
      <c r="N92" s="2096"/>
      <c r="O92" s="2071">
        <f>⑤【2ヵ月前】活動教材注文票!AC15</f>
        <v>0</v>
      </c>
      <c r="P92" s="2072"/>
      <c r="Q92" s="2071">
        <f>⑤【2ヵ月前】活動教材注文票!AE15</f>
        <v>0</v>
      </c>
      <c r="R92" s="2072"/>
      <c r="S92" s="2071">
        <f>L92*O92</f>
        <v>0</v>
      </c>
      <c r="T92" s="2076"/>
      <c r="U92" s="2072"/>
      <c r="V92" s="2071">
        <f>IFERROR(L92*Q92,"")</f>
        <v>0</v>
      </c>
      <c r="W92" s="2076"/>
      <c r="X92" s="2072"/>
      <c r="Y92" s="2194" t="s">
        <v>813</v>
      </c>
      <c r="Z92" s="2195"/>
      <c r="AA92" s="2195"/>
      <c r="AB92" s="2195"/>
      <c r="AC92" s="2195"/>
      <c r="AD92" s="2195"/>
      <c r="AE92" s="2195"/>
      <c r="AF92" s="2195"/>
      <c r="AG92" s="2196"/>
    </row>
    <row r="93" spans="1:33">
      <c r="A93" s="2095"/>
      <c r="B93" s="2094"/>
      <c r="C93" s="2094"/>
      <c r="D93" s="2094"/>
      <c r="E93" s="2094"/>
      <c r="F93" s="2089" t="s">
        <v>632</v>
      </c>
      <c r="G93" s="2089"/>
      <c r="H93" s="2089"/>
      <c r="I93" s="2089"/>
      <c r="J93" s="2089"/>
      <c r="K93" s="2089"/>
      <c r="L93" s="1975">
        <v>10</v>
      </c>
      <c r="M93" s="1975"/>
      <c r="N93" s="1975"/>
      <c r="O93" s="2069">
        <f>⑤【2ヵ月前】活動教材注文票!AC16</f>
        <v>0</v>
      </c>
      <c r="P93" s="2070"/>
      <c r="Q93" s="2069">
        <f>⑤【2ヵ月前】活動教材注文票!AE16</f>
        <v>0</v>
      </c>
      <c r="R93" s="2070"/>
      <c r="S93" s="2069">
        <f t="shared" ref="S93:S108" si="8">L93*O93</f>
        <v>0</v>
      </c>
      <c r="T93" s="2077"/>
      <c r="U93" s="2070"/>
      <c r="V93" s="2069">
        <f>IFERROR(L93*Q93,"")</f>
        <v>0</v>
      </c>
      <c r="W93" s="2077"/>
      <c r="X93" s="2070"/>
      <c r="Y93" s="2135" t="s">
        <v>599</v>
      </c>
      <c r="Z93" s="2136"/>
      <c r="AA93" s="2136"/>
      <c r="AB93" s="2136"/>
      <c r="AC93" s="2136"/>
      <c r="AD93" s="2136"/>
      <c r="AE93" s="2136"/>
      <c r="AF93" s="2136"/>
      <c r="AG93" s="2137"/>
    </row>
    <row r="94" spans="1:33">
      <c r="A94" s="2111" t="s">
        <v>600</v>
      </c>
      <c r="B94" s="2039"/>
      <c r="C94" s="2039"/>
      <c r="D94" s="2039"/>
      <c r="E94" s="2039"/>
      <c r="F94" s="2039"/>
      <c r="G94" s="2039"/>
      <c r="H94" s="2039"/>
      <c r="I94" s="2039"/>
      <c r="J94" s="2039"/>
      <c r="K94" s="2039"/>
      <c r="L94" s="2000">
        <v>400</v>
      </c>
      <c r="M94" s="2000"/>
      <c r="N94" s="2000"/>
      <c r="O94" s="2071">
        <f>⑤【2ヵ月前】活動教材注文票!AC17</f>
        <v>0</v>
      </c>
      <c r="P94" s="2072"/>
      <c r="Q94" s="2071">
        <f>⑤【2ヵ月前】活動教材注文票!AE17</f>
        <v>0</v>
      </c>
      <c r="R94" s="2072"/>
      <c r="S94" s="2071">
        <f t="shared" si="8"/>
        <v>0</v>
      </c>
      <c r="T94" s="2076"/>
      <c r="U94" s="2072"/>
      <c r="V94" s="2071">
        <f t="shared" ref="V94:V108" si="9">L94*Q94</f>
        <v>0</v>
      </c>
      <c r="W94" s="2076"/>
      <c r="X94" s="2072"/>
      <c r="Y94" s="2132" t="s">
        <v>617</v>
      </c>
      <c r="Z94" s="2133"/>
      <c r="AA94" s="2133"/>
      <c r="AB94" s="2133"/>
      <c r="AC94" s="2133"/>
      <c r="AD94" s="2133"/>
      <c r="AE94" s="2133"/>
      <c r="AF94" s="2133"/>
      <c r="AG94" s="2134"/>
    </row>
    <row r="95" spans="1:33">
      <c r="A95" s="2088" t="s">
        <v>601</v>
      </c>
      <c r="B95" s="2089"/>
      <c r="C95" s="2089"/>
      <c r="D95" s="2089"/>
      <c r="E95" s="2089"/>
      <c r="F95" s="2090" t="s">
        <v>852</v>
      </c>
      <c r="G95" s="2090"/>
      <c r="H95" s="2090"/>
      <c r="I95" s="2090"/>
      <c r="J95" s="2090"/>
      <c r="K95" s="2090"/>
      <c r="L95" s="2084">
        <v>150</v>
      </c>
      <c r="M95" s="2084"/>
      <c r="N95" s="2084"/>
      <c r="O95" s="2069">
        <f>⑤【2ヵ月前】活動教材注文票!AC18</f>
        <v>0</v>
      </c>
      <c r="P95" s="2070"/>
      <c r="Q95" s="2069">
        <f>⑤【2ヵ月前】活動教材注文票!AE18</f>
        <v>0</v>
      </c>
      <c r="R95" s="2070"/>
      <c r="S95" s="2069">
        <f t="shared" si="8"/>
        <v>0</v>
      </c>
      <c r="T95" s="2077"/>
      <c r="U95" s="2070"/>
      <c r="V95" s="2069">
        <f t="shared" si="9"/>
        <v>0</v>
      </c>
      <c r="W95" s="2077"/>
      <c r="X95" s="2070"/>
      <c r="Y95" s="2135"/>
      <c r="Z95" s="2136"/>
      <c r="AA95" s="2136"/>
      <c r="AB95" s="2136"/>
      <c r="AC95" s="2136"/>
      <c r="AD95" s="2136"/>
      <c r="AE95" s="2136"/>
      <c r="AF95" s="2136"/>
      <c r="AG95" s="2137"/>
    </row>
    <row r="96" spans="1:33">
      <c r="A96" s="2088"/>
      <c r="B96" s="2089"/>
      <c r="C96" s="2089"/>
      <c r="D96" s="2089"/>
      <c r="E96" s="2089"/>
      <c r="F96" s="2091" t="s">
        <v>853</v>
      </c>
      <c r="G96" s="2091"/>
      <c r="H96" s="2091"/>
      <c r="I96" s="2091"/>
      <c r="J96" s="2091"/>
      <c r="K96" s="2091"/>
      <c r="L96" s="2092">
        <v>200</v>
      </c>
      <c r="M96" s="2092"/>
      <c r="N96" s="2092"/>
      <c r="O96" s="2071">
        <f>⑤【2ヵ月前】活動教材注文票!AC19</f>
        <v>0</v>
      </c>
      <c r="P96" s="2072"/>
      <c r="Q96" s="2071">
        <f>⑤【2ヵ月前】活動教材注文票!AE19</f>
        <v>0</v>
      </c>
      <c r="R96" s="2072"/>
      <c r="S96" s="2071">
        <f t="shared" si="8"/>
        <v>0</v>
      </c>
      <c r="T96" s="2076"/>
      <c r="U96" s="2072"/>
      <c r="V96" s="2071">
        <f t="shared" si="9"/>
        <v>0</v>
      </c>
      <c r="W96" s="2076"/>
      <c r="X96" s="2072"/>
      <c r="Y96" s="2132"/>
      <c r="Z96" s="2133"/>
      <c r="AA96" s="2133"/>
      <c r="AB96" s="2133"/>
      <c r="AC96" s="2133"/>
      <c r="AD96" s="2133"/>
      <c r="AE96" s="2133"/>
      <c r="AF96" s="2133"/>
      <c r="AG96" s="2134"/>
    </row>
    <row r="97" spans="1:33" hidden="1">
      <c r="A97" s="2088"/>
      <c r="B97" s="2089"/>
      <c r="C97" s="2089"/>
      <c r="D97" s="2089"/>
      <c r="E97" s="2089"/>
      <c r="F97" s="2089" t="s">
        <v>602</v>
      </c>
      <c r="G97" s="2089"/>
      <c r="H97" s="2089"/>
      <c r="I97" s="2089"/>
      <c r="J97" s="2089"/>
      <c r="K97" s="2089"/>
      <c r="L97" s="1975">
        <v>5</v>
      </c>
      <c r="M97" s="1975"/>
      <c r="N97" s="1975"/>
      <c r="O97" s="2069"/>
      <c r="P97" s="2070"/>
      <c r="Q97" s="2069"/>
      <c r="R97" s="2070"/>
      <c r="S97" s="2069"/>
      <c r="T97" s="2077"/>
      <c r="U97" s="2070"/>
      <c r="V97" s="2069"/>
      <c r="W97" s="2077"/>
      <c r="X97" s="2070"/>
      <c r="Y97" s="2135"/>
      <c r="Z97" s="2136"/>
      <c r="AA97" s="2136"/>
      <c r="AB97" s="2136"/>
      <c r="AC97" s="2136"/>
      <c r="AD97" s="2136"/>
      <c r="AE97" s="2136"/>
      <c r="AF97" s="2136"/>
      <c r="AG97" s="2137"/>
    </row>
    <row r="98" spans="1:33" hidden="1">
      <c r="A98" s="2088"/>
      <c r="B98" s="2089"/>
      <c r="C98" s="2089"/>
      <c r="D98" s="2089"/>
      <c r="E98" s="2089"/>
      <c r="F98" s="2039" t="s">
        <v>633</v>
      </c>
      <c r="G98" s="2039"/>
      <c r="H98" s="2039"/>
      <c r="I98" s="2039"/>
      <c r="J98" s="2039"/>
      <c r="K98" s="2039"/>
      <c r="L98" s="2000">
        <v>60</v>
      </c>
      <c r="M98" s="2000"/>
      <c r="N98" s="2000"/>
      <c r="O98" s="2071"/>
      <c r="P98" s="2072"/>
      <c r="Q98" s="2071"/>
      <c r="R98" s="2072"/>
      <c r="S98" s="2071"/>
      <c r="T98" s="2076"/>
      <c r="U98" s="2072"/>
      <c r="V98" s="2071"/>
      <c r="W98" s="2076"/>
      <c r="X98" s="2072"/>
      <c r="Y98" s="2132"/>
      <c r="Z98" s="2133"/>
      <c r="AA98" s="2133"/>
      <c r="AB98" s="2133"/>
      <c r="AC98" s="2133"/>
      <c r="AD98" s="2133"/>
      <c r="AE98" s="2133"/>
      <c r="AF98" s="2133"/>
      <c r="AG98" s="2134"/>
    </row>
    <row r="99" spans="1:33" hidden="1">
      <c r="A99" s="2088"/>
      <c r="B99" s="2089"/>
      <c r="C99" s="2089"/>
      <c r="D99" s="2089"/>
      <c r="E99" s="2089"/>
      <c r="F99" s="2089" t="s">
        <v>634</v>
      </c>
      <c r="G99" s="2089"/>
      <c r="H99" s="2089"/>
      <c r="I99" s="2089"/>
      <c r="J99" s="2089"/>
      <c r="K99" s="2089"/>
      <c r="L99" s="1975">
        <v>10</v>
      </c>
      <c r="M99" s="1975"/>
      <c r="N99" s="1975"/>
      <c r="O99" s="2069"/>
      <c r="P99" s="2070"/>
      <c r="Q99" s="2069"/>
      <c r="R99" s="2070"/>
      <c r="S99" s="2069"/>
      <c r="T99" s="2077"/>
      <c r="U99" s="2070"/>
      <c r="V99" s="2069"/>
      <c r="W99" s="2077"/>
      <c r="X99" s="2070"/>
      <c r="Y99" s="2135"/>
      <c r="Z99" s="2136"/>
      <c r="AA99" s="2136"/>
      <c r="AB99" s="2136"/>
      <c r="AC99" s="2136"/>
      <c r="AD99" s="2136"/>
      <c r="AE99" s="2136"/>
      <c r="AF99" s="2136"/>
      <c r="AG99" s="2137"/>
    </row>
    <row r="100" spans="1:33" s="8" customFormat="1">
      <c r="A100" s="2082" t="s">
        <v>113</v>
      </c>
      <c r="B100" s="2083"/>
      <c r="C100" s="2083"/>
      <c r="D100" s="2083"/>
      <c r="E100" s="2083"/>
      <c r="F100" s="2083"/>
      <c r="G100" s="2083"/>
      <c r="H100" s="2083"/>
      <c r="I100" s="2083"/>
      <c r="J100" s="2083"/>
      <c r="K100" s="2083"/>
      <c r="L100" s="2084">
        <v>120</v>
      </c>
      <c r="M100" s="2084"/>
      <c r="N100" s="2084"/>
      <c r="O100" s="2018">
        <f>⑤【2ヵ月前】活動教材注文票!AC20</f>
        <v>0</v>
      </c>
      <c r="P100" s="2020"/>
      <c r="Q100" s="2018">
        <f>⑤【2ヵ月前】活動教材注文票!AE20</f>
        <v>0</v>
      </c>
      <c r="R100" s="2020"/>
      <c r="S100" s="2018">
        <f t="shared" si="8"/>
        <v>0</v>
      </c>
      <c r="T100" s="2019"/>
      <c r="U100" s="2020"/>
      <c r="V100" s="2018">
        <f t="shared" si="9"/>
        <v>0</v>
      </c>
      <c r="W100" s="2019"/>
      <c r="X100" s="2020"/>
      <c r="Y100" s="2073" t="s">
        <v>618</v>
      </c>
      <c r="Z100" s="2074"/>
      <c r="AA100" s="2074"/>
      <c r="AB100" s="2074"/>
      <c r="AC100" s="2074"/>
      <c r="AD100" s="2074"/>
      <c r="AE100" s="2074"/>
      <c r="AF100" s="2074"/>
      <c r="AG100" s="2075"/>
    </row>
    <row r="101" spans="1:33" s="8" customFormat="1">
      <c r="A101" s="2085" t="s">
        <v>603</v>
      </c>
      <c r="B101" s="2086"/>
      <c r="C101" s="2086"/>
      <c r="D101" s="2086"/>
      <c r="E101" s="2086"/>
      <c r="F101" s="2086"/>
      <c r="G101" s="2086"/>
      <c r="H101" s="2086"/>
      <c r="I101" s="2086"/>
      <c r="J101" s="2086"/>
      <c r="K101" s="2086"/>
      <c r="L101" s="2087">
        <v>500</v>
      </c>
      <c r="M101" s="2087"/>
      <c r="N101" s="2087"/>
      <c r="O101" s="2015">
        <f>⑤【2ヵ月前】活動教材注文票!AC21</f>
        <v>0</v>
      </c>
      <c r="P101" s="2017"/>
      <c r="Q101" s="2015">
        <f>⑤【2ヵ月前】活動教材注文票!AE21</f>
        <v>0</v>
      </c>
      <c r="R101" s="2017"/>
      <c r="S101" s="2015">
        <f t="shared" si="8"/>
        <v>0</v>
      </c>
      <c r="T101" s="2016"/>
      <c r="U101" s="2017"/>
      <c r="V101" s="2015">
        <f t="shared" si="9"/>
        <v>0</v>
      </c>
      <c r="W101" s="2016"/>
      <c r="X101" s="2017"/>
      <c r="Y101" s="2004" t="s">
        <v>619</v>
      </c>
      <c r="Z101" s="2005"/>
      <c r="AA101" s="2005"/>
      <c r="AB101" s="2005"/>
      <c r="AC101" s="2005"/>
      <c r="AD101" s="2005"/>
      <c r="AE101" s="2005"/>
      <c r="AF101" s="2005"/>
      <c r="AG101" s="2006"/>
    </row>
    <row r="102" spans="1:33" s="8" customFormat="1" hidden="1">
      <c r="A102" s="2183" t="s">
        <v>195</v>
      </c>
      <c r="B102" s="2084"/>
      <c r="C102" s="2084"/>
      <c r="D102" s="2084"/>
      <c r="E102" s="2084"/>
      <c r="F102" s="2084"/>
      <c r="G102" s="2084"/>
      <c r="H102" s="2084"/>
      <c r="I102" s="2084"/>
      <c r="J102" s="2084"/>
      <c r="K102" s="2084"/>
      <c r="L102" s="2156">
        <v>550</v>
      </c>
      <c r="M102" s="2156"/>
      <c r="N102" s="2156"/>
      <c r="O102" s="2018">
        <f>⑤【2ヵ月前】活動教材注文票!AC23</f>
        <v>0</v>
      </c>
      <c r="P102" s="2019"/>
      <c r="Q102" s="2019"/>
      <c r="R102" s="2020"/>
      <c r="S102" s="2018">
        <f t="shared" si="8"/>
        <v>0</v>
      </c>
      <c r="T102" s="2019"/>
      <c r="U102" s="2020"/>
      <c r="V102" s="2018">
        <f t="shared" ref="V102" si="10">L102*O102</f>
        <v>0</v>
      </c>
      <c r="W102" s="2019"/>
      <c r="X102" s="2020"/>
      <c r="Y102" s="2040" t="s">
        <v>657</v>
      </c>
      <c r="Z102" s="1982"/>
      <c r="AA102" s="1982"/>
      <c r="AB102" s="1982"/>
      <c r="AC102" s="1982"/>
      <c r="AD102" s="1982"/>
      <c r="AE102" s="1982"/>
      <c r="AF102" s="1982"/>
      <c r="AG102" s="2041"/>
    </row>
    <row r="103" spans="1:33" s="8" customFormat="1" hidden="1">
      <c r="A103" s="2036" t="s">
        <v>115</v>
      </c>
      <c r="B103" s="2037"/>
      <c r="C103" s="2037"/>
      <c r="D103" s="2037"/>
      <c r="E103" s="2038"/>
      <c r="F103" s="2159" t="s">
        <v>604</v>
      </c>
      <c r="G103" s="2037"/>
      <c r="H103" s="2037"/>
      <c r="I103" s="2037"/>
      <c r="J103" s="2037"/>
      <c r="K103" s="2038"/>
      <c r="L103" s="2084">
        <v>200</v>
      </c>
      <c r="M103" s="2084"/>
      <c r="N103" s="2084"/>
      <c r="O103" s="2018">
        <f>⑤【2ヵ月前】活動教材注文票!AC26</f>
        <v>0</v>
      </c>
      <c r="P103" s="2019"/>
      <c r="Q103" s="2019"/>
      <c r="R103" s="2020"/>
      <c r="S103" s="2018">
        <f t="shared" si="8"/>
        <v>0</v>
      </c>
      <c r="T103" s="2019"/>
      <c r="U103" s="2020"/>
      <c r="V103" s="2018">
        <f>L103*O103</f>
        <v>0</v>
      </c>
      <c r="W103" s="2019"/>
      <c r="X103" s="2020"/>
      <c r="Y103" s="2040"/>
      <c r="Z103" s="1982"/>
      <c r="AA103" s="1982"/>
      <c r="AB103" s="1982"/>
      <c r="AC103" s="1982"/>
      <c r="AD103" s="1982"/>
      <c r="AE103" s="1982"/>
      <c r="AF103" s="1982"/>
      <c r="AG103" s="2041"/>
    </row>
    <row r="104" spans="1:33" s="8" customFormat="1" hidden="1">
      <c r="A104" s="2036"/>
      <c r="B104" s="2037"/>
      <c r="C104" s="2037"/>
      <c r="D104" s="2037"/>
      <c r="E104" s="2038"/>
      <c r="F104" s="2159" t="s">
        <v>119</v>
      </c>
      <c r="G104" s="2037"/>
      <c r="H104" s="2037"/>
      <c r="I104" s="2037"/>
      <c r="J104" s="2037"/>
      <c r="K104" s="2038"/>
      <c r="L104" s="2159">
        <v>150</v>
      </c>
      <c r="M104" s="2037"/>
      <c r="N104" s="2038"/>
      <c r="O104" s="2018">
        <f>⑤【2ヵ月前】活動教材注文票!AC27</f>
        <v>0</v>
      </c>
      <c r="P104" s="2019"/>
      <c r="Q104" s="2019"/>
      <c r="R104" s="2020"/>
      <c r="S104" s="2018">
        <f t="shared" si="8"/>
        <v>0</v>
      </c>
      <c r="T104" s="2019"/>
      <c r="U104" s="2020"/>
      <c r="V104" s="2018">
        <f>L104*O104</f>
        <v>0</v>
      </c>
      <c r="W104" s="2019"/>
      <c r="X104" s="2020"/>
      <c r="Y104" s="2040"/>
      <c r="Z104" s="1982"/>
      <c r="AA104" s="1982"/>
      <c r="AB104" s="1982"/>
      <c r="AC104" s="1982"/>
      <c r="AD104" s="1982"/>
      <c r="AE104" s="1982"/>
      <c r="AF104" s="1982"/>
      <c r="AG104" s="2041"/>
    </row>
    <row r="105" spans="1:33" s="8" customFormat="1" hidden="1">
      <c r="A105" s="2183" t="s">
        <v>605</v>
      </c>
      <c r="B105" s="2084"/>
      <c r="C105" s="2084"/>
      <c r="D105" s="2084"/>
      <c r="E105" s="2084"/>
      <c r="F105" s="2084"/>
      <c r="G105" s="2084"/>
      <c r="H105" s="2084"/>
      <c r="I105" s="2084"/>
      <c r="J105" s="2084"/>
      <c r="K105" s="2084"/>
      <c r="L105" s="2084">
        <v>80</v>
      </c>
      <c r="M105" s="2084"/>
      <c r="N105" s="2084"/>
      <c r="O105" s="2018">
        <f>⑤【2ヵ月前】活動教材注文票!AC28</f>
        <v>0</v>
      </c>
      <c r="P105" s="2020"/>
      <c r="Q105" s="2018">
        <f>⑤【2ヵ月前】活動教材注文票!AE28</f>
        <v>0</v>
      </c>
      <c r="R105" s="2020"/>
      <c r="S105" s="2018">
        <f t="shared" si="8"/>
        <v>0</v>
      </c>
      <c r="T105" s="2019"/>
      <c r="U105" s="2020"/>
      <c r="V105" s="2018">
        <f t="shared" si="9"/>
        <v>0</v>
      </c>
      <c r="W105" s="2019"/>
      <c r="X105" s="2020"/>
      <c r="Y105" s="2040" t="s">
        <v>606</v>
      </c>
      <c r="Z105" s="1982"/>
      <c r="AA105" s="1982"/>
      <c r="AB105" s="1982"/>
      <c r="AC105" s="1982"/>
      <c r="AD105" s="1982"/>
      <c r="AE105" s="1982"/>
      <c r="AF105" s="1982"/>
      <c r="AG105" s="2041"/>
    </row>
    <row r="106" spans="1:33" s="8" customFormat="1">
      <c r="A106" s="2183" t="s">
        <v>114</v>
      </c>
      <c r="B106" s="2084"/>
      <c r="C106" s="2084"/>
      <c r="D106" s="2084"/>
      <c r="E106" s="2084"/>
      <c r="F106" s="2084"/>
      <c r="G106" s="2084"/>
      <c r="H106" s="2084"/>
      <c r="I106" s="2084"/>
      <c r="J106" s="2084"/>
      <c r="K106" s="2084"/>
      <c r="L106" s="2159">
        <v>15</v>
      </c>
      <c r="M106" s="2037"/>
      <c r="N106" s="2038"/>
      <c r="O106" s="2018">
        <f>⑤【2ヵ月前】活動教材注文票!AC25</f>
        <v>0</v>
      </c>
      <c r="P106" s="2020"/>
      <c r="Q106" s="2018">
        <f>⑤【2ヵ月前】活動教材注文票!AE28</f>
        <v>0</v>
      </c>
      <c r="R106" s="2020"/>
      <c r="S106" s="2018">
        <f t="shared" ref="S106" si="11">L106*O106</f>
        <v>0</v>
      </c>
      <c r="T106" s="2019"/>
      <c r="U106" s="2020"/>
      <c r="V106" s="2018">
        <f t="shared" ref="V106" si="12">L106*Q106</f>
        <v>0</v>
      </c>
      <c r="W106" s="2019"/>
      <c r="X106" s="2020"/>
      <c r="Y106" s="2040"/>
      <c r="Z106" s="1982"/>
      <c r="AA106" s="1982"/>
      <c r="AB106" s="1982"/>
      <c r="AC106" s="1982"/>
      <c r="AD106" s="1982"/>
      <c r="AE106" s="1982"/>
      <c r="AF106" s="1982"/>
      <c r="AG106" s="2041"/>
    </row>
    <row r="107" spans="1:33" s="8" customFormat="1">
      <c r="A107" s="2192" t="s">
        <v>116</v>
      </c>
      <c r="B107" s="2193"/>
      <c r="C107" s="2193"/>
      <c r="D107" s="2193"/>
      <c r="E107" s="2193"/>
      <c r="F107" s="2193"/>
      <c r="G107" s="2193"/>
      <c r="H107" s="2193"/>
      <c r="I107" s="2193"/>
      <c r="J107" s="2193"/>
      <c r="K107" s="2193"/>
      <c r="L107" s="2184">
        <v>50</v>
      </c>
      <c r="M107" s="2185"/>
      <c r="N107" s="2186"/>
      <c r="O107" s="2015">
        <f>⑤【2ヵ月前】活動教材注文票!AC29</f>
        <v>0</v>
      </c>
      <c r="P107" s="2017"/>
      <c r="Q107" s="2015">
        <f>⑤【2ヵ月前】活動教材注文票!AE29</f>
        <v>0</v>
      </c>
      <c r="R107" s="2017"/>
      <c r="S107" s="2015">
        <f t="shared" si="8"/>
        <v>0</v>
      </c>
      <c r="T107" s="2016"/>
      <c r="U107" s="2017"/>
      <c r="V107" s="2015">
        <f t="shared" si="9"/>
        <v>0</v>
      </c>
      <c r="W107" s="2016"/>
      <c r="X107" s="2017"/>
      <c r="Y107" s="2063" t="s">
        <v>620</v>
      </c>
      <c r="Z107" s="2064"/>
      <c r="AA107" s="2064"/>
      <c r="AB107" s="2064"/>
      <c r="AC107" s="2064"/>
      <c r="AD107" s="2064"/>
      <c r="AE107" s="2064"/>
      <c r="AF107" s="2064"/>
      <c r="AG107" s="2065"/>
    </row>
    <row r="108" spans="1:33" s="8" customFormat="1">
      <c r="A108" s="2183" t="s">
        <v>607</v>
      </c>
      <c r="B108" s="2084"/>
      <c r="C108" s="2084"/>
      <c r="D108" s="2084"/>
      <c r="E108" s="2084"/>
      <c r="F108" s="2084"/>
      <c r="G108" s="2084"/>
      <c r="H108" s="2084"/>
      <c r="I108" s="2084"/>
      <c r="J108" s="2084"/>
      <c r="K108" s="2084"/>
      <c r="L108" s="2084">
        <v>150</v>
      </c>
      <c r="M108" s="2084"/>
      <c r="N108" s="2084"/>
      <c r="O108" s="2018">
        <f>⑤【2ヵ月前】活動教材注文票!AC30</f>
        <v>0</v>
      </c>
      <c r="P108" s="2020"/>
      <c r="Q108" s="2018">
        <f>⑤【2ヵ月前】活動教材注文票!AE30</f>
        <v>0</v>
      </c>
      <c r="R108" s="2020"/>
      <c r="S108" s="2018">
        <f t="shared" si="8"/>
        <v>0</v>
      </c>
      <c r="T108" s="2019"/>
      <c r="U108" s="2020"/>
      <c r="V108" s="2018">
        <f t="shared" si="9"/>
        <v>0</v>
      </c>
      <c r="W108" s="2019"/>
      <c r="X108" s="2020"/>
      <c r="Y108" s="2040" t="s">
        <v>621</v>
      </c>
      <c r="Z108" s="1982"/>
      <c r="AA108" s="1982"/>
      <c r="AB108" s="1982"/>
      <c r="AC108" s="1982"/>
      <c r="AD108" s="1982"/>
      <c r="AE108" s="1982"/>
      <c r="AF108" s="1982"/>
      <c r="AG108" s="2041"/>
    </row>
    <row r="109" spans="1:33" s="8" customFormat="1">
      <c r="A109" s="2009" t="s">
        <v>635</v>
      </c>
      <c r="B109" s="2010"/>
      <c r="C109" s="2010"/>
      <c r="D109" s="2010"/>
      <c r="E109" s="2010"/>
      <c r="F109" s="2010"/>
      <c r="G109" s="2010"/>
      <c r="H109" s="2010"/>
      <c r="I109" s="2010"/>
      <c r="J109" s="2010"/>
      <c r="K109" s="2011"/>
      <c r="L109" s="2066">
        <v>700</v>
      </c>
      <c r="M109" s="2066"/>
      <c r="N109" s="2066"/>
      <c r="O109" s="2015">
        <f>⑤【2ヵ月前】活動教材注文票!AC31</f>
        <v>0</v>
      </c>
      <c r="P109" s="2017"/>
      <c r="Q109" s="2015">
        <f>⑤【2ヵ月前】活動教材注文票!AE31</f>
        <v>0</v>
      </c>
      <c r="R109" s="2017"/>
      <c r="S109" s="2021">
        <f>L109*O109</f>
        <v>0</v>
      </c>
      <c r="T109" s="2022"/>
      <c r="U109" s="2023"/>
      <c r="V109" s="2021">
        <f>L109*Q109</f>
        <v>0</v>
      </c>
      <c r="W109" s="2022"/>
      <c r="X109" s="2023"/>
      <c r="Y109" s="2060" t="s">
        <v>809</v>
      </c>
      <c r="Z109" s="2061"/>
      <c r="AA109" s="2061"/>
      <c r="AB109" s="2061"/>
      <c r="AC109" s="2061"/>
      <c r="AD109" s="2061"/>
      <c r="AE109" s="2061"/>
      <c r="AF109" s="2061"/>
      <c r="AG109" s="2062"/>
    </row>
    <row r="110" spans="1:33" s="8" customFormat="1">
      <c r="A110" s="2183" t="s">
        <v>758</v>
      </c>
      <c r="B110" s="2084"/>
      <c r="C110" s="2084"/>
      <c r="D110" s="2084"/>
      <c r="E110" s="2084"/>
      <c r="F110" s="2084"/>
      <c r="G110" s="2084"/>
      <c r="H110" s="2084"/>
      <c r="I110" s="2084"/>
      <c r="J110" s="2084"/>
      <c r="K110" s="2084"/>
      <c r="L110" s="2084">
        <v>300</v>
      </c>
      <c r="M110" s="2084"/>
      <c r="N110" s="2084"/>
      <c r="O110" s="2018">
        <f>⑤【2ヵ月前】活動教材注文票!AC32</f>
        <v>0</v>
      </c>
      <c r="P110" s="2020"/>
      <c r="Q110" s="2018">
        <f>⑤【2ヵ月前】活動教材注文票!AE32</f>
        <v>0</v>
      </c>
      <c r="R110" s="2020"/>
      <c r="S110" s="2018">
        <f t="shared" ref="S110" si="13">L110*O110</f>
        <v>0</v>
      </c>
      <c r="T110" s="2019"/>
      <c r="U110" s="2020"/>
      <c r="V110" s="2018">
        <f t="shared" ref="V110" si="14">L110*Q110</f>
        <v>0</v>
      </c>
      <c r="W110" s="2019"/>
      <c r="X110" s="2020"/>
      <c r="Y110" s="2040" t="s">
        <v>760</v>
      </c>
      <c r="Z110" s="1982"/>
      <c r="AA110" s="1982"/>
      <c r="AB110" s="1982"/>
      <c r="AC110" s="1982"/>
      <c r="AD110" s="1982"/>
      <c r="AE110" s="1982"/>
      <c r="AF110" s="1982"/>
      <c r="AG110" s="2041"/>
    </row>
    <row r="111" spans="1:33" s="8" customFormat="1" ht="14.25" thickBot="1">
      <c r="A111" s="2042" t="s">
        <v>759</v>
      </c>
      <c r="B111" s="2043"/>
      <c r="C111" s="2043"/>
      <c r="D111" s="2043"/>
      <c r="E111" s="2043"/>
      <c r="F111" s="2043"/>
      <c r="G111" s="2043"/>
      <c r="H111" s="2043"/>
      <c r="I111" s="2043"/>
      <c r="J111" s="2043"/>
      <c r="K111" s="2044"/>
      <c r="L111" s="2045">
        <v>300</v>
      </c>
      <c r="M111" s="2045"/>
      <c r="N111" s="2045"/>
      <c r="O111" s="2046">
        <f>⑤【2ヵ月前】活動教材注文票!AC33</f>
        <v>0</v>
      </c>
      <c r="P111" s="2047"/>
      <c r="Q111" s="2046">
        <f>⑤【2ヵ月前】活動教材注文票!AE33</f>
        <v>0</v>
      </c>
      <c r="R111" s="2047"/>
      <c r="S111" s="2046">
        <f>L111*O111</f>
        <v>0</v>
      </c>
      <c r="T111" s="2048"/>
      <c r="U111" s="2047"/>
      <c r="V111" s="2049">
        <f>L111*Q111</f>
        <v>0</v>
      </c>
      <c r="W111" s="2050"/>
      <c r="X111" s="2051"/>
      <c r="Y111" s="2057"/>
      <c r="Z111" s="2058"/>
      <c r="AA111" s="2058"/>
      <c r="AB111" s="2058"/>
      <c r="AC111" s="2058"/>
      <c r="AD111" s="2058"/>
      <c r="AE111" s="2058"/>
      <c r="AF111" s="2058"/>
      <c r="AG111" s="2059"/>
    </row>
    <row r="112" spans="1:33" ht="14.25" thickBot="1">
      <c r="A112" s="2187" t="s">
        <v>655</v>
      </c>
      <c r="B112" s="2188"/>
      <c r="C112" s="2188"/>
      <c r="D112" s="2188"/>
      <c r="E112" s="2188"/>
      <c r="F112" s="2188"/>
      <c r="G112" s="2188"/>
      <c r="H112" s="2188"/>
      <c r="I112" s="2188"/>
      <c r="J112" s="2188"/>
      <c r="K112" s="2188"/>
      <c r="L112" s="2188"/>
      <c r="M112" s="2188"/>
      <c r="N112" s="2188"/>
      <c r="O112" s="2188"/>
      <c r="P112" s="2188"/>
      <c r="Q112" s="2188"/>
      <c r="R112" s="2188"/>
      <c r="S112" s="2188"/>
      <c r="T112" s="2188"/>
      <c r="U112" s="2188"/>
      <c r="V112" s="2189">
        <f>SUM(S89:U111)</f>
        <v>0</v>
      </c>
      <c r="W112" s="2190"/>
      <c r="X112" s="2190"/>
      <c r="Y112" s="2190"/>
      <c r="Z112" s="2190"/>
      <c r="AA112" s="2190"/>
      <c r="AB112" s="2190"/>
      <c r="AC112" s="2190"/>
      <c r="AD112" s="2190"/>
      <c r="AE112" s="2190"/>
      <c r="AF112" s="2190"/>
      <c r="AG112" s="2191"/>
    </row>
    <row r="113" spans="1:33" ht="15" thickTop="1" thickBot="1">
      <c r="A113" s="2067" t="s">
        <v>656</v>
      </c>
      <c r="B113" s="2068"/>
      <c r="C113" s="2068"/>
      <c r="D113" s="2068"/>
      <c r="E113" s="2068"/>
      <c r="F113" s="2068"/>
      <c r="G113" s="2068"/>
      <c r="H113" s="2068"/>
      <c r="I113" s="2068"/>
      <c r="J113" s="2068"/>
      <c r="K113" s="2068"/>
      <c r="L113" s="2068"/>
      <c r="M113" s="2068"/>
      <c r="N113" s="2068"/>
      <c r="O113" s="2068"/>
      <c r="P113" s="2068"/>
      <c r="Q113" s="2068"/>
      <c r="R113" s="2068"/>
      <c r="S113" s="2068"/>
      <c r="T113" s="2068"/>
      <c r="U113" s="2068"/>
      <c r="V113" s="2171">
        <f>SUM(V92:X111)</f>
        <v>0</v>
      </c>
      <c r="W113" s="2172"/>
      <c r="X113" s="2172"/>
      <c r="Y113" s="2172"/>
      <c r="Z113" s="2172"/>
      <c r="AA113" s="2172"/>
      <c r="AB113" s="2172"/>
      <c r="AC113" s="2172"/>
      <c r="AD113" s="2172"/>
      <c r="AE113" s="2172"/>
      <c r="AF113" s="2172"/>
      <c r="AG113" s="2173"/>
    </row>
    <row r="115" spans="1:33" ht="14.25" thickBot="1"/>
    <row r="116" spans="1:33" ht="14.25" thickBot="1">
      <c r="A116" s="2014" t="s">
        <v>572</v>
      </c>
      <c r="B116" s="2007"/>
      <c r="C116" s="2007"/>
      <c r="D116" s="2007"/>
      <c r="E116" s="2007"/>
      <c r="F116" s="2007"/>
      <c r="G116" s="2007"/>
      <c r="H116" s="2007"/>
      <c r="I116" s="2007"/>
      <c r="J116" s="2007"/>
      <c r="K116" s="2007"/>
      <c r="L116" s="2007" t="s">
        <v>573</v>
      </c>
      <c r="M116" s="2007"/>
      <c r="N116" s="2007"/>
      <c r="O116" s="2007" t="s">
        <v>574</v>
      </c>
      <c r="P116" s="2007"/>
      <c r="Q116" s="2007"/>
      <c r="R116" s="2007" t="s">
        <v>575</v>
      </c>
      <c r="S116" s="2007"/>
      <c r="T116" s="2007"/>
      <c r="U116" s="2007"/>
      <c r="V116" s="2007" t="s">
        <v>214</v>
      </c>
      <c r="W116" s="2007"/>
      <c r="X116" s="2007"/>
      <c r="Y116" s="2007"/>
      <c r="Z116" s="2007"/>
      <c r="AA116" s="2007"/>
      <c r="AB116" s="2007"/>
      <c r="AC116" s="2007"/>
      <c r="AD116" s="2007"/>
      <c r="AE116" s="2007"/>
      <c r="AF116" s="2007"/>
      <c r="AG116" s="2008"/>
    </row>
    <row r="117" spans="1:33" ht="14.25" thickBot="1">
      <c r="A117" s="2174" t="s">
        <v>154</v>
      </c>
      <c r="B117" s="1976"/>
      <c r="C117" s="1976"/>
      <c r="D117" s="1976"/>
      <c r="E117" s="1976"/>
      <c r="F117" s="1976"/>
      <c r="G117" s="1976"/>
      <c r="H117" s="1976"/>
      <c r="I117" s="1976"/>
      <c r="J117" s="1976"/>
      <c r="K117" s="1976"/>
      <c r="L117" s="1976"/>
      <c r="M117" s="1976"/>
      <c r="N117" s="1976"/>
      <c r="O117" s="1976"/>
      <c r="P117" s="1976"/>
      <c r="Q117" s="1976"/>
      <c r="R117" s="1976"/>
      <c r="S117" s="1976"/>
      <c r="T117" s="1976"/>
      <c r="U117" s="1976"/>
      <c r="V117" s="1976"/>
      <c r="W117" s="1976"/>
      <c r="X117" s="1976"/>
      <c r="Y117" s="1976"/>
      <c r="Z117" s="1976"/>
      <c r="AA117" s="1976"/>
      <c r="AB117" s="1976"/>
      <c r="AC117" s="1976"/>
      <c r="AD117" s="1976"/>
      <c r="AE117" s="1976"/>
      <c r="AF117" s="1976"/>
      <c r="AG117" s="1977"/>
    </row>
    <row r="118" spans="1:33" ht="13.5" customHeight="1">
      <c r="A118" s="1030" t="s">
        <v>608</v>
      </c>
      <c r="B118" s="1031"/>
      <c r="C118" s="1031"/>
      <c r="D118" s="1031"/>
      <c r="E118" s="2175"/>
      <c r="F118" s="2078" t="s">
        <v>609</v>
      </c>
      <c r="G118" s="2078"/>
      <c r="H118" s="2078"/>
      <c r="I118" s="2078"/>
      <c r="J118" s="2078"/>
      <c r="K118" s="2078"/>
      <c r="L118" s="2079">
        <v>1220</v>
      </c>
      <c r="M118" s="2079"/>
      <c r="N118" s="2079"/>
      <c r="O118" s="2079"/>
      <c r="P118" s="2079"/>
      <c r="Q118" s="2079"/>
      <c r="R118" s="2079">
        <f t="shared" ref="R118:R119" si="15">L118*O118</f>
        <v>0</v>
      </c>
      <c r="S118" s="2079"/>
      <c r="T118" s="2079"/>
      <c r="U118" s="2079"/>
      <c r="V118" s="2177" t="s">
        <v>810</v>
      </c>
      <c r="W118" s="2178"/>
      <c r="X118" s="2178"/>
      <c r="Y118" s="2178"/>
      <c r="Z118" s="2178"/>
      <c r="AA118" s="2178"/>
      <c r="AB118" s="2178"/>
      <c r="AC118" s="2178"/>
      <c r="AD118" s="2178"/>
      <c r="AE118" s="2178"/>
      <c r="AF118" s="2178"/>
      <c r="AG118" s="2179"/>
    </row>
    <row r="119" spans="1:33" ht="14.25" thickBot="1">
      <c r="A119" s="1033"/>
      <c r="B119" s="1034"/>
      <c r="C119" s="1034"/>
      <c r="D119" s="1034"/>
      <c r="E119" s="2176"/>
      <c r="F119" s="2112" t="s">
        <v>610</v>
      </c>
      <c r="G119" s="2113"/>
      <c r="H119" s="2113"/>
      <c r="I119" s="2113"/>
      <c r="J119" s="2113"/>
      <c r="K119" s="2113"/>
      <c r="L119" s="1975">
        <v>1220</v>
      </c>
      <c r="M119" s="1975"/>
      <c r="N119" s="1975"/>
      <c r="O119" s="1975"/>
      <c r="P119" s="1975"/>
      <c r="Q119" s="1975"/>
      <c r="R119" s="1975">
        <f t="shared" si="15"/>
        <v>0</v>
      </c>
      <c r="S119" s="1975"/>
      <c r="T119" s="1975"/>
      <c r="U119" s="1975"/>
      <c r="V119" s="2180"/>
      <c r="W119" s="2181"/>
      <c r="X119" s="2181"/>
      <c r="Y119" s="2181"/>
      <c r="Z119" s="2181"/>
      <c r="AA119" s="2181"/>
      <c r="AB119" s="2181"/>
      <c r="AC119" s="2181"/>
      <c r="AD119" s="2181"/>
      <c r="AE119" s="2181"/>
      <c r="AF119" s="2181"/>
      <c r="AG119" s="2182"/>
    </row>
    <row r="120" spans="1:33" ht="15" thickTop="1" thickBot="1">
      <c r="A120" s="2067" t="s">
        <v>582</v>
      </c>
      <c r="B120" s="2068"/>
      <c r="C120" s="2068"/>
      <c r="D120" s="2068"/>
      <c r="E120" s="2068"/>
      <c r="F120" s="2068"/>
      <c r="G120" s="2068"/>
      <c r="H120" s="2068"/>
      <c r="I120" s="2068"/>
      <c r="J120" s="2068"/>
      <c r="K120" s="2068"/>
      <c r="L120" s="2068"/>
      <c r="M120" s="2068"/>
      <c r="N120" s="2068"/>
      <c r="O120" s="2068"/>
      <c r="P120" s="2068"/>
      <c r="Q120" s="2068"/>
      <c r="R120" s="2068"/>
      <c r="S120" s="2068"/>
      <c r="T120" s="2068"/>
      <c r="U120" s="2068"/>
      <c r="V120" s="2168">
        <f>SUM(R118:U119)</f>
        <v>0</v>
      </c>
      <c r="W120" s="2169"/>
      <c r="X120" s="2169"/>
      <c r="Y120" s="2169"/>
      <c r="Z120" s="2169"/>
      <c r="AA120" s="2169"/>
      <c r="AB120" s="2169"/>
      <c r="AC120" s="2169"/>
      <c r="AD120" s="2169"/>
      <c r="AE120" s="2169"/>
      <c r="AF120" s="2169"/>
      <c r="AG120" s="2170"/>
    </row>
    <row r="121" spans="1:33" ht="14.25" thickBot="1"/>
    <row r="122" spans="1:33" ht="15" thickTop="1" thickBot="1">
      <c r="N122" s="2055" t="s">
        <v>369</v>
      </c>
      <c r="O122" s="2055"/>
      <c r="P122" s="2055"/>
      <c r="Q122" s="2055"/>
      <c r="R122" s="2055"/>
      <c r="S122" s="2055"/>
      <c r="T122" s="2055"/>
      <c r="U122" s="2056"/>
      <c r="V122" s="2052">
        <f>SUM(V120,V112,V67,V58,V30,V16,V83)</f>
        <v>0</v>
      </c>
      <c r="W122" s="2053"/>
      <c r="X122" s="2053"/>
      <c r="Y122" s="2053"/>
      <c r="Z122" s="2053"/>
      <c r="AA122" s="2053"/>
      <c r="AB122" s="2053"/>
      <c r="AC122" s="2053"/>
      <c r="AD122" s="2053"/>
      <c r="AE122" s="2053"/>
      <c r="AF122" s="2053"/>
      <c r="AG122" s="2054"/>
    </row>
    <row r="123" spans="1:33" ht="15" thickTop="1" thickBot="1">
      <c r="N123" s="2055" t="s">
        <v>368</v>
      </c>
      <c r="O123" s="2055"/>
      <c r="P123" s="2055"/>
      <c r="Q123" s="2055"/>
      <c r="R123" s="2055"/>
      <c r="S123" s="2055"/>
      <c r="T123" s="2055"/>
      <c r="U123" s="2056"/>
      <c r="V123" s="2052">
        <f>SUM(V120,V113,V67,V58,V30,V16,V83)</f>
        <v>0</v>
      </c>
      <c r="W123" s="2053"/>
      <c r="X123" s="2053"/>
      <c r="Y123" s="2053"/>
      <c r="Z123" s="2053"/>
      <c r="AA123" s="2053"/>
      <c r="AB123" s="2053"/>
      <c r="AC123" s="2053"/>
      <c r="AD123" s="2053"/>
      <c r="AE123" s="2053"/>
      <c r="AF123" s="2053"/>
      <c r="AG123" s="2054"/>
    </row>
    <row r="124" spans="1:33" ht="14.25" thickTop="1"/>
  </sheetData>
  <sheetProtection formatCells="0" formatColumns="0" formatRows="0" insertColumns="0" insertRows="0" insertHyperlinks="0" deleteColumns="0" deleteRows="0" sort="0"/>
  <mergeCells count="558">
    <mergeCell ref="A10:K10"/>
    <mergeCell ref="L10:N10"/>
    <mergeCell ref="O10:Q10"/>
    <mergeCell ref="R10:U10"/>
    <mergeCell ref="V10:AG10"/>
    <mergeCell ref="A11:K11"/>
    <mergeCell ref="L11:N11"/>
    <mergeCell ref="O11:Q11"/>
    <mergeCell ref="A1:AG2"/>
    <mergeCell ref="A3:AG3"/>
    <mergeCell ref="A4:K4"/>
    <mergeCell ref="L4:N4"/>
    <mergeCell ref="O4:Q4"/>
    <mergeCell ref="R4:U4"/>
    <mergeCell ref="V4:AG4"/>
    <mergeCell ref="L6:N6"/>
    <mergeCell ref="O6:Q6"/>
    <mergeCell ref="R6:U6"/>
    <mergeCell ref="R11:U11"/>
    <mergeCell ref="V11:AG11"/>
    <mergeCell ref="A5:K5"/>
    <mergeCell ref="L5:N5"/>
    <mergeCell ref="O5:Q5"/>
    <mergeCell ref="R5:U5"/>
    <mergeCell ref="A12:K12"/>
    <mergeCell ref="L12:N12"/>
    <mergeCell ref="O12:Q12"/>
    <mergeCell ref="R12:U12"/>
    <mergeCell ref="V12:AG12"/>
    <mergeCell ref="A13:K13"/>
    <mergeCell ref="L13:N13"/>
    <mergeCell ref="O13:Q13"/>
    <mergeCell ref="R13:U13"/>
    <mergeCell ref="V13:AG13"/>
    <mergeCell ref="A14:K14"/>
    <mergeCell ref="L14:N14"/>
    <mergeCell ref="O14:Q14"/>
    <mergeCell ref="R14:U14"/>
    <mergeCell ref="V14:AG14"/>
    <mergeCell ref="A17:K17"/>
    <mergeCell ref="L17:N17"/>
    <mergeCell ref="O17:Q17"/>
    <mergeCell ref="R17:U17"/>
    <mergeCell ref="V17:AG17"/>
    <mergeCell ref="A15:K15"/>
    <mergeCell ref="L15:N15"/>
    <mergeCell ref="O15:Q15"/>
    <mergeCell ref="R15:U15"/>
    <mergeCell ref="V15:AG15"/>
    <mergeCell ref="A16:U16"/>
    <mergeCell ref="V16:AG16"/>
    <mergeCell ref="A19:K19"/>
    <mergeCell ref="L19:N19"/>
    <mergeCell ref="O19:Q19"/>
    <mergeCell ref="R19:U19"/>
    <mergeCell ref="V19:AG19"/>
    <mergeCell ref="A20:K20"/>
    <mergeCell ref="L20:N20"/>
    <mergeCell ref="O20:Q20"/>
    <mergeCell ref="R20:U20"/>
    <mergeCell ref="V20:AG20"/>
    <mergeCell ref="A24:E26"/>
    <mergeCell ref="F24:K24"/>
    <mergeCell ref="L24:N24"/>
    <mergeCell ref="O24:Q24"/>
    <mergeCell ref="R24:U24"/>
    <mergeCell ref="F25:K25"/>
    <mergeCell ref="A21:E23"/>
    <mergeCell ref="F21:K21"/>
    <mergeCell ref="L21:N21"/>
    <mergeCell ref="O21:Q21"/>
    <mergeCell ref="R21:U21"/>
    <mergeCell ref="F22:K22"/>
    <mergeCell ref="L22:N22"/>
    <mergeCell ref="O22:Q22"/>
    <mergeCell ref="R22:U22"/>
    <mergeCell ref="L25:N25"/>
    <mergeCell ref="O25:Q25"/>
    <mergeCell ref="R25:U25"/>
    <mergeCell ref="F26:K26"/>
    <mergeCell ref="L26:N26"/>
    <mergeCell ref="O26:Q26"/>
    <mergeCell ref="R26:U26"/>
    <mergeCell ref="F23:K23"/>
    <mergeCell ref="L23:N23"/>
    <mergeCell ref="O23:Q23"/>
    <mergeCell ref="R23:U23"/>
    <mergeCell ref="L29:N29"/>
    <mergeCell ref="O29:Q29"/>
    <mergeCell ref="R29:U29"/>
    <mergeCell ref="A30:U30"/>
    <mergeCell ref="V30:AG30"/>
    <mergeCell ref="A34:K34"/>
    <mergeCell ref="L34:N34"/>
    <mergeCell ref="O34:Q34"/>
    <mergeCell ref="R34:U34"/>
    <mergeCell ref="V34:AG34"/>
    <mergeCell ref="A27:E29"/>
    <mergeCell ref="F27:K27"/>
    <mergeCell ref="L27:N27"/>
    <mergeCell ref="O27:Q27"/>
    <mergeCell ref="R27:U27"/>
    <mergeCell ref="F28:K28"/>
    <mergeCell ref="L28:N28"/>
    <mergeCell ref="O28:Q28"/>
    <mergeCell ref="R28:U28"/>
    <mergeCell ref="F29:K29"/>
    <mergeCell ref="V21:AG29"/>
    <mergeCell ref="R33:U33"/>
    <mergeCell ref="A35:K35"/>
    <mergeCell ref="L35:N35"/>
    <mergeCell ref="O35:Q35"/>
    <mergeCell ref="R35:U35"/>
    <mergeCell ref="V35:AG35"/>
    <mergeCell ref="A36:K36"/>
    <mergeCell ref="L36:N36"/>
    <mergeCell ref="O36:Q36"/>
    <mergeCell ref="R36:U36"/>
    <mergeCell ref="V36:AG36"/>
    <mergeCell ref="A37:K37"/>
    <mergeCell ref="L37:N37"/>
    <mergeCell ref="O37:Q37"/>
    <mergeCell ref="R37:U37"/>
    <mergeCell ref="V37:AG37"/>
    <mergeCell ref="A38:K38"/>
    <mergeCell ref="L38:N38"/>
    <mergeCell ref="O38:Q38"/>
    <mergeCell ref="R38:U38"/>
    <mergeCell ref="V38:AG38"/>
    <mergeCell ref="A39:K39"/>
    <mergeCell ref="L39:N39"/>
    <mergeCell ref="O39:Q39"/>
    <mergeCell ref="R39:U39"/>
    <mergeCell ref="V39:AG39"/>
    <mergeCell ref="A40:K40"/>
    <mergeCell ref="L40:N40"/>
    <mergeCell ref="O40:Q40"/>
    <mergeCell ref="R40:U40"/>
    <mergeCell ref="V40:AG40"/>
    <mergeCell ref="L45:N45"/>
    <mergeCell ref="A41:K41"/>
    <mergeCell ref="L41:N41"/>
    <mergeCell ref="O41:Q41"/>
    <mergeCell ref="R41:U41"/>
    <mergeCell ref="V41:AG41"/>
    <mergeCell ref="A42:K42"/>
    <mergeCell ref="L42:N42"/>
    <mergeCell ref="O42:Q42"/>
    <mergeCell ref="R42:U42"/>
    <mergeCell ref="V42:AG42"/>
    <mergeCell ref="A43:K43"/>
    <mergeCell ref="L43:N43"/>
    <mergeCell ref="O43:Q43"/>
    <mergeCell ref="R43:U43"/>
    <mergeCell ref="V43:AG43"/>
    <mergeCell ref="A44:K44"/>
    <mergeCell ref="L44:N44"/>
    <mergeCell ref="O44:Q44"/>
    <mergeCell ref="R44:U44"/>
    <mergeCell ref="V44:AG44"/>
    <mergeCell ref="O45:Q45"/>
    <mergeCell ref="R45:U45"/>
    <mergeCell ref="V45:AG45"/>
    <mergeCell ref="R48:U48"/>
    <mergeCell ref="V48:AG48"/>
    <mergeCell ref="E49:K49"/>
    <mergeCell ref="L49:N49"/>
    <mergeCell ref="O49:Q49"/>
    <mergeCell ref="V46:AG46"/>
    <mergeCell ref="L47:N47"/>
    <mergeCell ref="O47:Q47"/>
    <mergeCell ref="R47:U47"/>
    <mergeCell ref="V47:AG47"/>
    <mergeCell ref="V54:AG54"/>
    <mergeCell ref="E55:K55"/>
    <mergeCell ref="E56:K56"/>
    <mergeCell ref="A49:D56"/>
    <mergeCell ref="R54:U54"/>
    <mergeCell ref="E53:K53"/>
    <mergeCell ref="L53:N53"/>
    <mergeCell ref="O53:Q53"/>
    <mergeCell ref="A45:K45"/>
    <mergeCell ref="E51:K51"/>
    <mergeCell ref="L51:N51"/>
    <mergeCell ref="O51:Q51"/>
    <mergeCell ref="R51:U51"/>
    <mergeCell ref="V51:AG51"/>
    <mergeCell ref="L52:N52"/>
    <mergeCell ref="O52:Q52"/>
    <mergeCell ref="R52:U52"/>
    <mergeCell ref="V52:AG52"/>
    <mergeCell ref="E52:K52"/>
    <mergeCell ref="L46:N46"/>
    <mergeCell ref="O46:Q46"/>
    <mergeCell ref="R46:U46"/>
    <mergeCell ref="R49:U49"/>
    <mergeCell ref="V49:AG49"/>
    <mergeCell ref="A58:U58"/>
    <mergeCell ref="V58:AG58"/>
    <mergeCell ref="O56:Q56"/>
    <mergeCell ref="V56:AG56"/>
    <mergeCell ref="R55:U55"/>
    <mergeCell ref="R56:U56"/>
    <mergeCell ref="V55:AG55"/>
    <mergeCell ref="L55:N55"/>
    <mergeCell ref="L56:N56"/>
    <mergeCell ref="O55:Q55"/>
    <mergeCell ref="A57:K57"/>
    <mergeCell ref="L57:N57"/>
    <mergeCell ref="O57:Q57"/>
    <mergeCell ref="R57:U57"/>
    <mergeCell ref="V57:AG57"/>
    <mergeCell ref="A63:E63"/>
    <mergeCell ref="F63:K63"/>
    <mergeCell ref="L63:N63"/>
    <mergeCell ref="O63:Q63"/>
    <mergeCell ref="R63:U63"/>
    <mergeCell ref="V63:AG63"/>
    <mergeCell ref="A61:K61"/>
    <mergeCell ref="L61:N61"/>
    <mergeCell ref="O61:Q61"/>
    <mergeCell ref="R61:U61"/>
    <mergeCell ref="V61:AG61"/>
    <mergeCell ref="A62:K62"/>
    <mergeCell ref="L62:N62"/>
    <mergeCell ref="O62:Q62"/>
    <mergeCell ref="R62:U62"/>
    <mergeCell ref="V62:AG62"/>
    <mergeCell ref="V65:AG65"/>
    <mergeCell ref="F66:K66"/>
    <mergeCell ref="L66:N66"/>
    <mergeCell ref="O66:Q66"/>
    <mergeCell ref="R66:U66"/>
    <mergeCell ref="V66:AG66"/>
    <mergeCell ref="A64:E66"/>
    <mergeCell ref="F64:K64"/>
    <mergeCell ref="L64:N64"/>
    <mergeCell ref="O64:Q64"/>
    <mergeCell ref="R64:U64"/>
    <mergeCell ref="V64:AG64"/>
    <mergeCell ref="F65:K65"/>
    <mergeCell ref="L65:N65"/>
    <mergeCell ref="O65:Q65"/>
    <mergeCell ref="R65:U65"/>
    <mergeCell ref="A67:U67"/>
    <mergeCell ref="V67:AG67"/>
    <mergeCell ref="A73:K73"/>
    <mergeCell ref="A74:K74"/>
    <mergeCell ref="A70:K70"/>
    <mergeCell ref="L70:N70"/>
    <mergeCell ref="O70:Q70"/>
    <mergeCell ref="R70:U70"/>
    <mergeCell ref="V70:AG70"/>
    <mergeCell ref="A71:K71"/>
    <mergeCell ref="L71:N71"/>
    <mergeCell ref="O71:Q71"/>
    <mergeCell ref="R71:U71"/>
    <mergeCell ref="V71:AG71"/>
    <mergeCell ref="L72:N72"/>
    <mergeCell ref="O72:Q72"/>
    <mergeCell ref="R72:U72"/>
    <mergeCell ref="V72:AG72"/>
    <mergeCell ref="A72:K72"/>
    <mergeCell ref="V73:AG73"/>
    <mergeCell ref="S92:U92"/>
    <mergeCell ref="S93:U93"/>
    <mergeCell ref="S94:U94"/>
    <mergeCell ref="Y92:AG92"/>
    <mergeCell ref="V92:X92"/>
    <mergeCell ref="V93:X93"/>
    <mergeCell ref="L90:N90"/>
    <mergeCell ref="A88:K88"/>
    <mergeCell ref="L88:N88"/>
    <mergeCell ref="F93:K93"/>
    <mergeCell ref="L93:N93"/>
    <mergeCell ref="O92:P92"/>
    <mergeCell ref="Q92:R92"/>
    <mergeCell ref="Q93:R93"/>
    <mergeCell ref="Q94:R94"/>
    <mergeCell ref="S95:U95"/>
    <mergeCell ref="S96:U96"/>
    <mergeCell ref="S97:U97"/>
    <mergeCell ref="S98:U98"/>
    <mergeCell ref="S99:U99"/>
    <mergeCell ref="V98:X98"/>
    <mergeCell ref="V99:X99"/>
    <mergeCell ref="Y93:AG93"/>
    <mergeCell ref="Y94:AG94"/>
    <mergeCell ref="V94:X94"/>
    <mergeCell ref="Y95:AG95"/>
    <mergeCell ref="Y96:AG96"/>
    <mergeCell ref="Y97:AG97"/>
    <mergeCell ref="Y98:AG98"/>
    <mergeCell ref="Y99:AG99"/>
    <mergeCell ref="S101:U101"/>
    <mergeCell ref="S100:U100"/>
    <mergeCell ref="A106:K106"/>
    <mergeCell ref="L106:N106"/>
    <mergeCell ref="O106:P106"/>
    <mergeCell ref="Q106:R106"/>
    <mergeCell ref="S106:U106"/>
    <mergeCell ref="Q105:R105"/>
    <mergeCell ref="A107:K107"/>
    <mergeCell ref="S102:U102"/>
    <mergeCell ref="S105:U105"/>
    <mergeCell ref="S107:U107"/>
    <mergeCell ref="A102:K102"/>
    <mergeCell ref="L102:N102"/>
    <mergeCell ref="R119:U119"/>
    <mergeCell ref="A118:E119"/>
    <mergeCell ref="V118:AG119"/>
    <mergeCell ref="A108:K108"/>
    <mergeCell ref="L108:N108"/>
    <mergeCell ref="A105:K105"/>
    <mergeCell ref="L105:N105"/>
    <mergeCell ref="A103:E104"/>
    <mergeCell ref="F103:K103"/>
    <mergeCell ref="L103:N103"/>
    <mergeCell ref="F104:K104"/>
    <mergeCell ref="L104:N104"/>
    <mergeCell ref="L107:N107"/>
    <mergeCell ref="V106:X106"/>
    <mergeCell ref="Y106:AG106"/>
    <mergeCell ref="S108:U108"/>
    <mergeCell ref="A112:U112"/>
    <mergeCell ref="V112:AG112"/>
    <mergeCell ref="Q109:R109"/>
    <mergeCell ref="A110:K110"/>
    <mergeCell ref="L110:N110"/>
    <mergeCell ref="O110:P110"/>
    <mergeCell ref="Q110:R110"/>
    <mergeCell ref="S110:U110"/>
    <mergeCell ref="A79:K79"/>
    <mergeCell ref="L79:N79"/>
    <mergeCell ref="O79:Q79"/>
    <mergeCell ref="O81:Q81"/>
    <mergeCell ref="V120:AG120"/>
    <mergeCell ref="R118:U118"/>
    <mergeCell ref="A113:U113"/>
    <mergeCell ref="V113:AG113"/>
    <mergeCell ref="A116:K116"/>
    <mergeCell ref="L116:N116"/>
    <mergeCell ref="O116:Q116"/>
    <mergeCell ref="R116:U116"/>
    <mergeCell ref="V116:AG116"/>
    <mergeCell ref="A117:K117"/>
    <mergeCell ref="L117:N117"/>
    <mergeCell ref="O117:Q117"/>
    <mergeCell ref="R117:U117"/>
    <mergeCell ref="V117:AG117"/>
    <mergeCell ref="F118:K118"/>
    <mergeCell ref="L118:N118"/>
    <mergeCell ref="O118:Q118"/>
    <mergeCell ref="F119:K119"/>
    <mergeCell ref="L119:N119"/>
    <mergeCell ref="O119:Q119"/>
    <mergeCell ref="R78:U78"/>
    <mergeCell ref="R81:U81"/>
    <mergeCell ref="V81:AG81"/>
    <mergeCell ref="L82:N82"/>
    <mergeCell ref="O82:Q82"/>
    <mergeCell ref="L78:N78"/>
    <mergeCell ref="O78:Q78"/>
    <mergeCell ref="L81:N81"/>
    <mergeCell ref="V79:AG79"/>
    <mergeCell ref="R79:U79"/>
    <mergeCell ref="A75:K75"/>
    <mergeCell ref="A76:K76"/>
    <mergeCell ref="A77:K77"/>
    <mergeCell ref="A78:K78"/>
    <mergeCell ref="O73:Q73"/>
    <mergeCell ref="R73:U73"/>
    <mergeCell ref="L74:N74"/>
    <mergeCell ref="V78:AG78"/>
    <mergeCell ref="L80:N80"/>
    <mergeCell ref="O80:Q80"/>
    <mergeCell ref="R80:U80"/>
    <mergeCell ref="V80:AG80"/>
    <mergeCell ref="A80:K80"/>
    <mergeCell ref="L77:N77"/>
    <mergeCell ref="O77:Q77"/>
    <mergeCell ref="R77:U77"/>
    <mergeCell ref="V77:AG77"/>
    <mergeCell ref="O76:Q76"/>
    <mergeCell ref="R76:U76"/>
    <mergeCell ref="V76:AG76"/>
    <mergeCell ref="L73:N73"/>
    <mergeCell ref="O74:Q74"/>
    <mergeCell ref="R74:U74"/>
    <mergeCell ref="V74:AG74"/>
    <mergeCell ref="V75:AG75"/>
    <mergeCell ref="L76:N76"/>
    <mergeCell ref="S86:U87"/>
    <mergeCell ref="V86:X87"/>
    <mergeCell ref="Y86:AG87"/>
    <mergeCell ref="S89:U89"/>
    <mergeCell ref="S90:U90"/>
    <mergeCell ref="S91:U91"/>
    <mergeCell ref="V88:X88"/>
    <mergeCell ref="V89:X89"/>
    <mergeCell ref="Y88:AG88"/>
    <mergeCell ref="Y89:AG89"/>
    <mergeCell ref="Y90:AG90"/>
    <mergeCell ref="Y91:AG91"/>
    <mergeCell ref="Q89:R89"/>
    <mergeCell ref="Q90:R90"/>
    <mergeCell ref="Q91:R91"/>
    <mergeCell ref="L75:N75"/>
    <mergeCell ref="O75:Q75"/>
    <mergeCell ref="R75:U75"/>
    <mergeCell ref="A83:U83"/>
    <mergeCell ref="V83:AG83"/>
    <mergeCell ref="R82:U82"/>
    <mergeCell ref="V82:AG82"/>
    <mergeCell ref="A81:K81"/>
    <mergeCell ref="A82:K82"/>
    <mergeCell ref="Q98:R98"/>
    <mergeCell ref="Q99:R99"/>
    <mergeCell ref="Q100:R100"/>
    <mergeCell ref="Q101:R101"/>
    <mergeCell ref="Q96:R96"/>
    <mergeCell ref="Q97:R97"/>
    <mergeCell ref="A86:K87"/>
    <mergeCell ref="L86:N87"/>
    <mergeCell ref="O86:P87"/>
    <mergeCell ref="Q86:R87"/>
    <mergeCell ref="F98:K98"/>
    <mergeCell ref="L98:N98"/>
    <mergeCell ref="F99:K99"/>
    <mergeCell ref="L99:N99"/>
    <mergeCell ref="F97:K97"/>
    <mergeCell ref="L97:N97"/>
    <mergeCell ref="A94:K94"/>
    <mergeCell ref="L94:N94"/>
    <mergeCell ref="F91:K91"/>
    <mergeCell ref="L91:N91"/>
    <mergeCell ref="A89:E91"/>
    <mergeCell ref="Q88:R88"/>
    <mergeCell ref="Y100:AG100"/>
    <mergeCell ref="V100:X100"/>
    <mergeCell ref="V101:X101"/>
    <mergeCell ref="V96:X96"/>
    <mergeCell ref="V97:X97"/>
    <mergeCell ref="V95:X95"/>
    <mergeCell ref="F89:K89"/>
    <mergeCell ref="L89:N89"/>
    <mergeCell ref="F90:K90"/>
    <mergeCell ref="O89:P89"/>
    <mergeCell ref="O90:P90"/>
    <mergeCell ref="O91:P91"/>
    <mergeCell ref="A100:K100"/>
    <mergeCell ref="L100:N100"/>
    <mergeCell ref="A101:K101"/>
    <mergeCell ref="L101:N101"/>
    <mergeCell ref="A95:E99"/>
    <mergeCell ref="F95:K95"/>
    <mergeCell ref="L95:N95"/>
    <mergeCell ref="F96:K96"/>
    <mergeCell ref="L96:N96"/>
    <mergeCell ref="A92:E93"/>
    <mergeCell ref="F92:K92"/>
    <mergeCell ref="L92:N92"/>
    <mergeCell ref="Q95:R95"/>
    <mergeCell ref="O105:P105"/>
    <mergeCell ref="O88:P88"/>
    <mergeCell ref="O104:R104"/>
    <mergeCell ref="O101:P101"/>
    <mergeCell ref="O95:P95"/>
    <mergeCell ref="O96:P96"/>
    <mergeCell ref="O97:P97"/>
    <mergeCell ref="O93:P93"/>
    <mergeCell ref="O94:P94"/>
    <mergeCell ref="O98:P98"/>
    <mergeCell ref="O99:P99"/>
    <mergeCell ref="O100:P100"/>
    <mergeCell ref="V123:AG123"/>
    <mergeCell ref="N122:U122"/>
    <mergeCell ref="N123:U123"/>
    <mergeCell ref="V102:X102"/>
    <mergeCell ref="V103:X103"/>
    <mergeCell ref="V104:X104"/>
    <mergeCell ref="V105:X105"/>
    <mergeCell ref="V122:AG122"/>
    <mergeCell ref="Y111:AG111"/>
    <mergeCell ref="Y109:AG109"/>
    <mergeCell ref="Y102:AG102"/>
    <mergeCell ref="Y103:AG103"/>
    <mergeCell ref="Y104:AG104"/>
    <mergeCell ref="Y105:AG105"/>
    <mergeCell ref="Y107:AG107"/>
    <mergeCell ref="Y108:AG108"/>
    <mergeCell ref="Q108:R108"/>
    <mergeCell ref="Q107:R107"/>
    <mergeCell ref="O102:R102"/>
    <mergeCell ref="O103:R103"/>
    <mergeCell ref="L109:N109"/>
    <mergeCell ref="A120:U120"/>
    <mergeCell ref="O109:P109"/>
    <mergeCell ref="O107:P107"/>
    <mergeCell ref="V110:X110"/>
    <mergeCell ref="Y110:AG110"/>
    <mergeCell ref="A111:K111"/>
    <mergeCell ref="L111:N111"/>
    <mergeCell ref="O111:P111"/>
    <mergeCell ref="Q111:R111"/>
    <mergeCell ref="S111:U111"/>
    <mergeCell ref="V111:X111"/>
    <mergeCell ref="S103:U103"/>
    <mergeCell ref="S104:U104"/>
    <mergeCell ref="O108:P108"/>
    <mergeCell ref="Y101:AG101"/>
    <mergeCell ref="V33:AG33"/>
    <mergeCell ref="A109:K109"/>
    <mergeCell ref="V18:AG18"/>
    <mergeCell ref="R18:U18"/>
    <mergeCell ref="O18:Q18"/>
    <mergeCell ref="L18:N18"/>
    <mergeCell ref="A18:K18"/>
    <mergeCell ref="A33:K33"/>
    <mergeCell ref="L33:N33"/>
    <mergeCell ref="O33:Q33"/>
    <mergeCell ref="V107:X107"/>
    <mergeCell ref="V108:X108"/>
    <mergeCell ref="S109:U109"/>
    <mergeCell ref="V109:X109"/>
    <mergeCell ref="S88:U88"/>
    <mergeCell ref="V90:X90"/>
    <mergeCell ref="V91:X91"/>
    <mergeCell ref="A46:K46"/>
    <mergeCell ref="A47:K47"/>
    <mergeCell ref="A48:K48"/>
    <mergeCell ref="E54:K54"/>
    <mergeCell ref="L54:N54"/>
    <mergeCell ref="O54:Q54"/>
    <mergeCell ref="R53:U53"/>
    <mergeCell ref="V5:AG5"/>
    <mergeCell ref="A6:K6"/>
    <mergeCell ref="A7:K7"/>
    <mergeCell ref="A8:K8"/>
    <mergeCell ref="A9:K9"/>
    <mergeCell ref="L7:N7"/>
    <mergeCell ref="O7:Q7"/>
    <mergeCell ref="R7:U7"/>
    <mergeCell ref="V6:AG9"/>
    <mergeCell ref="L8:N8"/>
    <mergeCell ref="O8:Q8"/>
    <mergeCell ref="R8:U8"/>
    <mergeCell ref="L9:N9"/>
    <mergeCell ref="O9:Q9"/>
    <mergeCell ref="R9:U9"/>
    <mergeCell ref="V53:AG53"/>
    <mergeCell ref="E50:K50"/>
    <mergeCell ref="L50:N50"/>
    <mergeCell ref="O50:Q50"/>
    <mergeCell ref="R50:U50"/>
    <mergeCell ref="V50:AG50"/>
    <mergeCell ref="L48:N48"/>
    <mergeCell ref="O48:Q48"/>
  </mergeCells>
  <phoneticPr fontId="3"/>
  <dataValidations count="3">
    <dataValidation type="whole" imeMode="halfAlpha" operator="lessThanOrEqual" allowBlank="1" showInputMessage="1" showErrorMessage="1" errorTitle="入力に誤りがあります" error="洋室シングルは7室しかありません。_x000a_7以下の数字を入力してください。" sqref="O118:Q118" xr:uid="{00000000-0002-0000-1000-000000000000}">
      <formula1>7</formula1>
    </dataValidation>
    <dataValidation type="whole" imeMode="halfAlpha" operator="lessThanOrEqual" allowBlank="1" showInputMessage="1" showErrorMessage="1" errorTitle="入力に誤りがあります" error="和室は1室しかありません。_x000a_1以外の数字は入力できません。" sqref="O119:Q119" xr:uid="{00000000-0002-0000-1000-000002000000}">
      <formula1>1</formula1>
    </dataValidation>
    <dataValidation imeMode="halfAlpha" allowBlank="1" showInputMessage="1" showErrorMessage="1" sqref="O21:Q29 O63:Q66 Q89:Q101 O6:Q9 O11:Q15 O72:Q82 O35:Q57 O89:O111 Q105:Q111" xr:uid="{00000000-0002-0000-1000-000003000000}"/>
  </dataValidations>
  <pageMargins left="0.70866141732283472" right="0.70866141732283472" top="0.74803149606299213" bottom="0.74803149606299213" header="0.31496062992125984" footer="0.31496062992125984"/>
  <pageSetup paperSize="9" scale="98" fitToWidth="0" fitToHeight="2" orientation="portrait" r:id="rId1"/>
  <rowBreaks count="2" manualBreakCount="2">
    <brk id="59" max="32" man="1"/>
    <brk id="115"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tint="0.499984740745262"/>
  </sheetPr>
  <dimension ref="A2:W20"/>
  <sheetViews>
    <sheetView topLeftCell="B1" workbookViewId="0">
      <selection activeCell="F18" sqref="F18"/>
    </sheetView>
  </sheetViews>
  <sheetFormatPr defaultRowHeight="13.5"/>
  <sheetData>
    <row r="2" spans="1:23">
      <c r="B2" t="s">
        <v>26</v>
      </c>
      <c r="C2" t="s">
        <v>27</v>
      </c>
      <c r="D2" t="s">
        <v>28</v>
      </c>
      <c r="F2" t="s">
        <v>64</v>
      </c>
      <c r="H2" t="s">
        <v>84</v>
      </c>
      <c r="J2" t="s">
        <v>133</v>
      </c>
      <c r="K2" t="s">
        <v>137</v>
      </c>
      <c r="L2" t="s">
        <v>139</v>
      </c>
      <c r="M2" t="s">
        <v>142</v>
      </c>
      <c r="N2" t="s">
        <v>131</v>
      </c>
      <c r="O2" t="s">
        <v>165</v>
      </c>
      <c r="P2" t="s">
        <v>170</v>
      </c>
    </row>
    <row r="3" spans="1:23">
      <c r="A3" t="s">
        <v>210</v>
      </c>
      <c r="B3" s="4" t="s">
        <v>23</v>
      </c>
      <c r="C3" s="4" t="s">
        <v>23</v>
      </c>
      <c r="D3" s="4" t="s">
        <v>23</v>
      </c>
      <c r="E3" s="4" t="s">
        <v>343</v>
      </c>
      <c r="J3" t="s">
        <v>134</v>
      </c>
      <c r="K3" s="20" t="s">
        <v>138</v>
      </c>
      <c r="L3" t="s">
        <v>677</v>
      </c>
      <c r="M3" t="s">
        <v>143</v>
      </c>
      <c r="N3" t="s">
        <v>677</v>
      </c>
      <c r="O3" t="s">
        <v>166</v>
      </c>
      <c r="P3" t="s">
        <v>171</v>
      </c>
      <c r="R3" s="23">
        <v>1</v>
      </c>
      <c r="S3" s="23">
        <v>2</v>
      </c>
      <c r="T3" s="23">
        <v>3</v>
      </c>
      <c r="U3" s="23">
        <v>4</v>
      </c>
      <c r="V3" s="23">
        <v>5</v>
      </c>
      <c r="W3" s="23">
        <v>6</v>
      </c>
    </row>
    <row r="4" spans="1:23">
      <c r="A4" t="s">
        <v>211</v>
      </c>
      <c r="B4" s="4" t="s">
        <v>29</v>
      </c>
      <c r="C4" s="4" t="s">
        <v>24</v>
      </c>
      <c r="D4" s="4" t="s">
        <v>24</v>
      </c>
      <c r="E4" s="4" t="s">
        <v>344</v>
      </c>
      <c r="F4" s="4" t="s">
        <v>65</v>
      </c>
      <c r="H4" s="4" t="s">
        <v>30</v>
      </c>
      <c r="J4" t="s">
        <v>135</v>
      </c>
      <c r="L4" t="s">
        <v>140</v>
      </c>
      <c r="M4" t="s">
        <v>144</v>
      </c>
      <c r="N4" t="s">
        <v>140</v>
      </c>
      <c r="O4" t="s">
        <v>167</v>
      </c>
      <c r="P4" t="s">
        <v>172</v>
      </c>
      <c r="R4" s="333" t="s">
        <v>197</v>
      </c>
      <c r="S4" s="23" t="s">
        <v>198</v>
      </c>
      <c r="T4" s="23" t="s">
        <v>199</v>
      </c>
      <c r="U4" s="23" t="s">
        <v>200</v>
      </c>
      <c r="V4" s="23" t="s">
        <v>201</v>
      </c>
      <c r="W4" s="23" t="s">
        <v>202</v>
      </c>
    </row>
    <row r="5" spans="1:23">
      <c r="A5" t="s">
        <v>212</v>
      </c>
      <c r="B5" s="4" t="s">
        <v>25</v>
      </c>
      <c r="C5" s="4" t="s">
        <v>30</v>
      </c>
      <c r="D5" s="4"/>
      <c r="F5" s="4" t="s">
        <v>567</v>
      </c>
      <c r="H5" s="4" t="s">
        <v>724</v>
      </c>
      <c r="J5" t="s">
        <v>136</v>
      </c>
      <c r="L5" t="s">
        <v>141</v>
      </c>
      <c r="M5" t="s">
        <v>694</v>
      </c>
      <c r="N5" t="s">
        <v>141</v>
      </c>
      <c r="O5" t="s">
        <v>168</v>
      </c>
      <c r="P5" t="s">
        <v>173</v>
      </c>
    </row>
    <row r="6" spans="1:23">
      <c r="B6" s="4"/>
      <c r="C6" s="4" t="s">
        <v>724</v>
      </c>
      <c r="D6" s="4"/>
      <c r="F6" s="4" t="s">
        <v>66</v>
      </c>
      <c r="H6" s="4" t="s">
        <v>723</v>
      </c>
      <c r="L6" t="s">
        <v>720</v>
      </c>
      <c r="N6" t="s">
        <v>154</v>
      </c>
      <c r="O6" t="s">
        <v>169</v>
      </c>
    </row>
    <row r="7" spans="1:23">
      <c r="B7" s="4" t="s">
        <v>25</v>
      </c>
      <c r="C7" s="4" t="s">
        <v>723</v>
      </c>
      <c r="D7" s="4"/>
      <c r="F7" s="4" t="s">
        <v>73</v>
      </c>
      <c r="H7" s="4" t="s">
        <v>29</v>
      </c>
      <c r="N7" t="s">
        <v>719</v>
      </c>
    </row>
    <row r="8" spans="1:23">
      <c r="B8" s="4"/>
      <c r="C8" s="4" t="s">
        <v>29</v>
      </c>
      <c r="D8" s="4"/>
      <c r="F8" s="4" t="s">
        <v>67</v>
      </c>
      <c r="H8" s="4"/>
    </row>
    <row r="9" spans="1:23">
      <c r="B9" s="4"/>
      <c r="C9" s="4"/>
      <c r="D9" s="4" t="s">
        <v>25</v>
      </c>
      <c r="F9" s="4" t="s">
        <v>68</v>
      </c>
    </row>
    <row r="10" spans="1:23">
      <c r="C10" t="s">
        <v>25</v>
      </c>
      <c r="F10" s="4" t="s">
        <v>69</v>
      </c>
    </row>
    <row r="11" spans="1:23">
      <c r="F11" s="4" t="s">
        <v>74</v>
      </c>
    </row>
    <row r="12" spans="1:23">
      <c r="F12" s="4" t="s">
        <v>70</v>
      </c>
    </row>
    <row r="13" spans="1:23">
      <c r="F13" s="4" t="s">
        <v>71</v>
      </c>
    </row>
    <row r="14" spans="1:23">
      <c r="F14" s="4" t="s">
        <v>72</v>
      </c>
    </row>
    <row r="15" spans="1:23">
      <c r="F15" s="4" t="s">
        <v>75</v>
      </c>
    </row>
    <row r="16" spans="1:23">
      <c r="F16" s="4" t="s">
        <v>76</v>
      </c>
    </row>
    <row r="17" spans="6:6">
      <c r="F17" s="4" t="s">
        <v>833</v>
      </c>
    </row>
    <row r="18" spans="6:6">
      <c r="F18" s="4"/>
    </row>
    <row r="19" spans="6:6">
      <c r="F19" s="4"/>
    </row>
    <row r="20" spans="6:6">
      <c r="F20" s="4"/>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BC42"/>
  <sheetViews>
    <sheetView showGridLines="0" showZeros="0" view="pageBreakPreview" zoomScaleNormal="100" zoomScaleSheetLayoutView="100" workbookViewId="0">
      <selection activeCell="K7" sqref="K7:N7"/>
    </sheetView>
  </sheetViews>
  <sheetFormatPr defaultRowHeight="13.5"/>
  <cols>
    <col min="1" max="1" width="3.625" style="68" customWidth="1"/>
    <col min="2" max="10" width="3.125" style="68" customWidth="1"/>
    <col min="11" max="11" width="3.625" style="68" customWidth="1"/>
    <col min="12" max="13" width="4.625" style="68" customWidth="1"/>
    <col min="14" max="14" width="3.625" style="68" customWidth="1"/>
    <col min="15" max="18" width="3.125" style="68" customWidth="1"/>
    <col min="19" max="19" width="4.625" style="68" customWidth="1"/>
    <col min="20" max="42" width="3.125" style="68" customWidth="1"/>
    <col min="43" max="55" width="3.125" customWidth="1"/>
    <col min="56" max="62" width="2.625" customWidth="1"/>
  </cols>
  <sheetData>
    <row r="1" spans="1:55" ht="13.5" customHeight="1" thickBot="1">
      <c r="A1" s="804" t="s">
        <v>828</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804"/>
      <c r="AN1" s="804"/>
      <c r="AO1" s="804"/>
      <c r="AP1" s="804"/>
      <c r="AQ1" s="3"/>
      <c r="AR1" s="3"/>
      <c r="AS1" s="3"/>
      <c r="AT1" s="3"/>
      <c r="AU1" s="3"/>
      <c r="AV1" s="3"/>
      <c r="AW1" s="3"/>
      <c r="AX1" s="3"/>
      <c r="AY1" s="3"/>
      <c r="AZ1" s="3"/>
    </row>
    <row r="2" spans="1:55" ht="13.5" customHeight="1">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804"/>
      <c r="AK2" s="804"/>
      <c r="AL2" s="804"/>
      <c r="AM2" s="804"/>
      <c r="AN2" s="804"/>
      <c r="AO2" s="804"/>
      <c r="AP2" s="804"/>
      <c r="AQ2" s="3"/>
      <c r="AR2" s="842" t="s">
        <v>663</v>
      </c>
      <c r="AS2" s="843"/>
      <c r="AT2" s="843"/>
      <c r="AU2" s="843"/>
      <c r="AV2" s="844"/>
      <c r="AW2" s="3"/>
      <c r="AX2" s="3"/>
      <c r="AY2" s="3"/>
      <c r="AZ2" s="3"/>
    </row>
    <row r="3" spans="1:55" s="2" customFormat="1" ht="11.25" customHeight="1">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J3" s="804"/>
      <c r="AK3" s="804"/>
      <c r="AL3" s="804"/>
      <c r="AM3" s="804"/>
      <c r="AN3" s="804"/>
      <c r="AO3" s="804"/>
      <c r="AP3" s="804"/>
      <c r="AQ3" s="3"/>
      <c r="AR3" s="845"/>
      <c r="AS3" s="846"/>
      <c r="AT3" s="846"/>
      <c r="AU3" s="846"/>
      <c r="AV3" s="847"/>
      <c r="AW3" s="3"/>
      <c r="AX3" s="3"/>
      <c r="AY3" s="3"/>
      <c r="AZ3" s="3"/>
    </row>
    <row r="4" spans="1:55" s="2" customFormat="1" ht="13.5" customHeight="1" thickBot="1">
      <c r="A4" s="108"/>
      <c r="B4" s="108"/>
      <c r="C4" s="108"/>
      <c r="D4" s="108"/>
      <c r="E4" s="108"/>
      <c r="F4" s="108"/>
      <c r="G4" s="67"/>
      <c r="H4" s="67"/>
      <c r="I4" s="67"/>
      <c r="J4" s="67"/>
      <c r="K4" s="67"/>
      <c r="L4" s="67"/>
      <c r="M4" s="67"/>
      <c r="N4" s="67"/>
      <c r="O4" s="67"/>
      <c r="P4" s="67"/>
      <c r="Q4" s="67"/>
      <c r="R4" s="67"/>
      <c r="S4" s="67"/>
      <c r="T4" s="67"/>
      <c r="U4" s="67"/>
      <c r="V4" s="67"/>
      <c r="W4" s="108"/>
      <c r="X4" s="108"/>
      <c r="Y4" s="108"/>
      <c r="Z4" s="67"/>
      <c r="AA4" s="67"/>
      <c r="AB4" s="67"/>
      <c r="AC4" s="805" t="s">
        <v>379</v>
      </c>
      <c r="AD4" s="805"/>
      <c r="AE4" s="805"/>
      <c r="AF4" s="805"/>
      <c r="AG4" s="805">
        <f>①【2ヵ月前】利用申込書!AR4</f>
        <v>0</v>
      </c>
      <c r="AH4" s="805"/>
      <c r="AI4" s="805"/>
      <c r="AJ4" s="273" t="s">
        <v>9</v>
      </c>
      <c r="AK4" s="805">
        <f>①【2ヵ月前】利用申込書!AU4</f>
        <v>0</v>
      </c>
      <c r="AL4" s="805"/>
      <c r="AM4" s="273" t="s">
        <v>10</v>
      </c>
      <c r="AN4" s="635">
        <f>①【2ヵ月前】利用申込書!AX4</f>
        <v>0</v>
      </c>
      <c r="AO4" s="635"/>
      <c r="AP4" s="66" t="s">
        <v>11</v>
      </c>
      <c r="AR4" s="848"/>
      <c r="AS4" s="849"/>
      <c r="AT4" s="849"/>
      <c r="AU4" s="849"/>
      <c r="AV4" s="850"/>
      <c r="AW4" s="3"/>
    </row>
    <row r="5" spans="1:55" s="46" customFormat="1" ht="24.95" customHeight="1" thickBot="1">
      <c r="A5" s="802" t="s">
        <v>22</v>
      </c>
      <c r="B5" s="803"/>
      <c r="C5" s="803"/>
      <c r="D5" s="806">
        <f>①【2ヵ月前】利用申込書!D6</f>
        <v>0</v>
      </c>
      <c r="E5" s="806"/>
      <c r="F5" s="806"/>
      <c r="G5" s="806"/>
      <c r="H5" s="806"/>
      <c r="I5" s="806"/>
      <c r="J5" s="806"/>
      <c r="K5" s="806"/>
      <c r="L5" s="806"/>
      <c r="M5" s="806"/>
      <c r="N5" s="810" t="s">
        <v>339</v>
      </c>
      <c r="O5" s="811"/>
      <c r="P5" s="811"/>
      <c r="Q5" s="806">
        <f>①【2ヵ月前】利用申込書!D25</f>
        <v>0</v>
      </c>
      <c r="R5" s="806"/>
      <c r="S5" s="806"/>
      <c r="T5" s="806"/>
      <c r="U5" s="806"/>
      <c r="V5" s="806"/>
      <c r="W5" s="806"/>
      <c r="X5" s="806"/>
      <c r="Y5" s="812"/>
      <c r="Z5" s="810" t="s">
        <v>565</v>
      </c>
      <c r="AA5" s="811"/>
      <c r="AB5" s="811"/>
      <c r="AC5" s="806">
        <f>①【2ヵ月前】利用申込書!D31</f>
        <v>0</v>
      </c>
      <c r="AD5" s="806"/>
      <c r="AE5" s="806"/>
      <c r="AF5" s="806"/>
      <c r="AG5" s="806"/>
      <c r="AH5" s="806"/>
      <c r="AI5" s="806"/>
      <c r="AJ5" s="806"/>
      <c r="AK5" s="806"/>
      <c r="AL5" s="807"/>
      <c r="AM5" s="808"/>
      <c r="AN5" s="808"/>
      <c r="AO5" s="808"/>
      <c r="AP5" s="809"/>
      <c r="AR5" s="332"/>
      <c r="AS5" s="332"/>
      <c r="AT5" s="332"/>
      <c r="AU5" s="332"/>
      <c r="AV5" s="332"/>
    </row>
    <row r="6" spans="1:55" s="48" customFormat="1" ht="14.25" customHeight="1">
      <c r="A6" s="799" t="s">
        <v>415</v>
      </c>
      <c r="B6" s="799"/>
      <c r="C6" s="799"/>
      <c r="D6" s="799">
        <v>6</v>
      </c>
      <c r="E6" s="799"/>
      <c r="F6" s="799">
        <v>7</v>
      </c>
      <c r="G6" s="799"/>
      <c r="H6" s="799">
        <v>8</v>
      </c>
      <c r="I6" s="799"/>
      <c r="J6" s="799">
        <v>9</v>
      </c>
      <c r="K6" s="801"/>
      <c r="L6" s="801">
        <v>10</v>
      </c>
      <c r="M6" s="801"/>
      <c r="N6" s="801">
        <v>11</v>
      </c>
      <c r="O6" s="799"/>
      <c r="P6" s="799">
        <v>12</v>
      </c>
      <c r="Q6" s="799"/>
      <c r="R6" s="799">
        <v>13</v>
      </c>
      <c r="S6" s="801"/>
      <c r="T6" s="801">
        <v>14</v>
      </c>
      <c r="U6" s="801"/>
      <c r="V6" s="801">
        <v>15</v>
      </c>
      <c r="W6" s="801"/>
      <c r="X6" s="801">
        <v>16</v>
      </c>
      <c r="Y6" s="801"/>
      <c r="Z6" s="799">
        <v>17</v>
      </c>
      <c r="AA6" s="799"/>
      <c r="AB6" s="799">
        <v>18</v>
      </c>
      <c r="AC6" s="799"/>
      <c r="AD6" s="799">
        <v>19</v>
      </c>
      <c r="AE6" s="799"/>
      <c r="AF6" s="799">
        <v>20</v>
      </c>
      <c r="AG6" s="799"/>
      <c r="AH6" s="799">
        <v>21</v>
      </c>
      <c r="AI6" s="799"/>
      <c r="AJ6" s="799">
        <v>22</v>
      </c>
      <c r="AK6" s="799"/>
      <c r="AL6" s="798" t="s">
        <v>425</v>
      </c>
      <c r="AM6" s="798"/>
      <c r="AN6" s="798"/>
      <c r="AO6" s="798"/>
      <c r="AP6" s="798"/>
      <c r="AQ6" s="47"/>
      <c r="AR6" s="652" t="s">
        <v>666</v>
      </c>
      <c r="AS6" s="765"/>
      <c r="AT6" s="765"/>
      <c r="AU6" s="765"/>
      <c r="AV6" s="653"/>
      <c r="AX6" s="47"/>
      <c r="AY6" s="47"/>
      <c r="AZ6" s="47"/>
      <c r="BA6" s="47"/>
      <c r="BB6" s="47"/>
      <c r="BC6" s="47"/>
    </row>
    <row r="7" spans="1:55" s="46" customFormat="1" ht="13.5" customHeight="1">
      <c r="A7" s="822">
        <f>①【2ヵ月前】利用申込書!K12</f>
        <v>0</v>
      </c>
      <c r="B7" s="825" t="s">
        <v>416</v>
      </c>
      <c r="C7" s="836" t="s">
        <v>417</v>
      </c>
      <c r="D7" s="819" t="s">
        <v>419</v>
      </c>
      <c r="E7" s="820"/>
      <c r="F7" s="800" t="s">
        <v>21</v>
      </c>
      <c r="G7" s="722" t="s">
        <v>4</v>
      </c>
      <c r="H7" s="723"/>
      <c r="I7" s="723"/>
      <c r="J7" s="724"/>
      <c r="K7" s="755"/>
      <c r="L7" s="756"/>
      <c r="M7" s="756"/>
      <c r="N7" s="757"/>
      <c r="O7" s="722" t="s">
        <v>5</v>
      </c>
      <c r="P7" s="723"/>
      <c r="Q7" s="723"/>
      <c r="R7" s="724"/>
      <c r="S7" s="725"/>
      <c r="T7" s="726"/>
      <c r="U7" s="726"/>
      <c r="V7" s="726"/>
      <c r="W7" s="726"/>
      <c r="X7" s="726"/>
      <c r="Y7" s="726"/>
      <c r="Z7" s="727"/>
      <c r="AA7" s="722" t="s">
        <v>6</v>
      </c>
      <c r="AB7" s="723"/>
      <c r="AC7" s="723"/>
      <c r="AD7" s="724"/>
      <c r="AE7" s="755"/>
      <c r="AF7" s="756"/>
      <c r="AG7" s="756"/>
      <c r="AH7" s="756"/>
      <c r="AI7" s="756"/>
      <c r="AJ7" s="757"/>
      <c r="AK7" s="839" t="s">
        <v>424</v>
      </c>
      <c r="AL7" s="838"/>
      <c r="AM7" s="838"/>
      <c r="AN7" s="838"/>
      <c r="AO7" s="838"/>
      <c r="AP7" s="838"/>
      <c r="AR7" s="654"/>
      <c r="AS7" s="766"/>
      <c r="AT7" s="766"/>
      <c r="AU7" s="766"/>
      <c r="AV7" s="655"/>
    </row>
    <row r="8" spans="1:55" s="46" customFormat="1" ht="13.5" customHeight="1" thickBot="1">
      <c r="A8" s="822"/>
      <c r="B8" s="826"/>
      <c r="C8" s="813"/>
      <c r="D8" s="819"/>
      <c r="E8" s="820"/>
      <c r="F8" s="800"/>
      <c r="G8" s="422"/>
      <c r="H8" s="423"/>
      <c r="I8" s="423"/>
      <c r="J8" s="424"/>
      <c r="K8" s="737"/>
      <c r="L8" s="738"/>
      <c r="M8" s="738"/>
      <c r="N8" s="739"/>
      <c r="O8" s="422"/>
      <c r="P8" s="423"/>
      <c r="Q8" s="423"/>
      <c r="R8" s="424"/>
      <c r="S8" s="728"/>
      <c r="T8" s="729"/>
      <c r="U8" s="729"/>
      <c r="V8" s="729"/>
      <c r="W8" s="729"/>
      <c r="X8" s="729"/>
      <c r="Y8" s="729"/>
      <c r="Z8" s="730"/>
      <c r="AA8" s="422"/>
      <c r="AB8" s="423"/>
      <c r="AC8" s="423"/>
      <c r="AD8" s="424"/>
      <c r="AE8" s="737"/>
      <c r="AF8" s="738"/>
      <c r="AG8" s="738"/>
      <c r="AH8" s="738"/>
      <c r="AI8" s="738"/>
      <c r="AJ8" s="739"/>
      <c r="AK8" s="839"/>
      <c r="AL8" s="838"/>
      <c r="AM8" s="838"/>
      <c r="AN8" s="838"/>
      <c r="AO8" s="838"/>
      <c r="AP8" s="838"/>
      <c r="AR8" s="656"/>
      <c r="AS8" s="767"/>
      <c r="AT8" s="767"/>
      <c r="AU8" s="767"/>
      <c r="AV8" s="657"/>
    </row>
    <row r="9" spans="1:55" s="46" customFormat="1" ht="13.5" customHeight="1">
      <c r="A9" s="822"/>
      <c r="B9" s="826"/>
      <c r="C9" s="813"/>
      <c r="D9" s="819"/>
      <c r="E9" s="820"/>
      <c r="F9" s="800"/>
      <c r="G9" s="422"/>
      <c r="H9" s="423"/>
      <c r="I9" s="423"/>
      <c r="J9" s="424"/>
      <c r="K9" s="737"/>
      <c r="L9" s="738"/>
      <c r="M9" s="738"/>
      <c r="N9" s="739"/>
      <c r="O9" s="422"/>
      <c r="P9" s="423"/>
      <c r="Q9" s="423"/>
      <c r="R9" s="424"/>
      <c r="S9" s="728"/>
      <c r="T9" s="729"/>
      <c r="U9" s="729"/>
      <c r="V9" s="729"/>
      <c r="W9" s="729"/>
      <c r="X9" s="729"/>
      <c r="Y9" s="729"/>
      <c r="Z9" s="730"/>
      <c r="AA9" s="422"/>
      <c r="AB9" s="423"/>
      <c r="AC9" s="423"/>
      <c r="AD9" s="424"/>
      <c r="AE9" s="737"/>
      <c r="AF9" s="738"/>
      <c r="AG9" s="738"/>
      <c r="AH9" s="738"/>
      <c r="AI9" s="738"/>
      <c r="AJ9" s="739"/>
      <c r="AK9" s="839"/>
      <c r="AL9" s="838"/>
      <c r="AM9" s="838"/>
      <c r="AN9" s="838"/>
      <c r="AO9" s="838"/>
      <c r="AP9" s="838"/>
    </row>
    <row r="10" spans="1:55" s="46" customFormat="1" ht="13.5" customHeight="1">
      <c r="A10" s="109" t="s">
        <v>7</v>
      </c>
      <c r="B10" s="826"/>
      <c r="C10" s="813"/>
      <c r="D10" s="819"/>
      <c r="E10" s="820"/>
      <c r="F10" s="800"/>
      <c r="G10" s="778"/>
      <c r="H10" s="768"/>
      <c r="I10" s="768"/>
      <c r="J10" s="770"/>
      <c r="K10" s="737"/>
      <c r="L10" s="738"/>
      <c r="M10" s="738"/>
      <c r="N10" s="739"/>
      <c r="O10" s="422"/>
      <c r="P10" s="423"/>
      <c r="Q10" s="423"/>
      <c r="R10" s="424"/>
      <c r="S10" s="728"/>
      <c r="T10" s="729"/>
      <c r="U10" s="729"/>
      <c r="V10" s="729"/>
      <c r="W10" s="729"/>
      <c r="X10" s="729"/>
      <c r="Y10" s="729"/>
      <c r="Z10" s="730"/>
      <c r="AA10" s="422"/>
      <c r="AB10" s="423"/>
      <c r="AC10" s="423"/>
      <c r="AD10" s="424"/>
      <c r="AE10" s="737"/>
      <c r="AF10" s="738"/>
      <c r="AG10" s="738"/>
      <c r="AH10" s="738"/>
      <c r="AI10" s="738"/>
      <c r="AJ10" s="739"/>
      <c r="AK10" s="839"/>
      <c r="AL10" s="838"/>
      <c r="AM10" s="838"/>
      <c r="AN10" s="838"/>
      <c r="AO10" s="838"/>
      <c r="AP10" s="838"/>
    </row>
    <row r="11" spans="1:55" s="46" customFormat="1" ht="13.5" customHeight="1">
      <c r="A11" s="822">
        <f>①【2ヵ月前】利用申込書!N12</f>
        <v>0</v>
      </c>
      <c r="B11" s="826"/>
      <c r="C11" s="813"/>
      <c r="D11" s="819"/>
      <c r="E11" s="820"/>
      <c r="F11" s="800"/>
      <c r="G11" s="779"/>
      <c r="H11" s="769"/>
      <c r="I11" s="769"/>
      <c r="J11" s="771"/>
      <c r="K11" s="737"/>
      <c r="L11" s="738"/>
      <c r="M11" s="738"/>
      <c r="N11" s="739"/>
      <c r="O11" s="790"/>
      <c r="P11" s="789"/>
      <c r="Q11" s="789"/>
      <c r="R11" s="770"/>
      <c r="S11" s="728"/>
      <c r="T11" s="729"/>
      <c r="U11" s="729"/>
      <c r="V11" s="729"/>
      <c r="W11" s="729"/>
      <c r="X11" s="729"/>
      <c r="Y11" s="729"/>
      <c r="Z11" s="730"/>
      <c r="AA11" s="790"/>
      <c r="AB11" s="789"/>
      <c r="AC11" s="789"/>
      <c r="AD11" s="770"/>
      <c r="AE11" s="737"/>
      <c r="AF11" s="738"/>
      <c r="AG11" s="738"/>
      <c r="AH11" s="738"/>
      <c r="AI11" s="738"/>
      <c r="AJ11" s="739"/>
      <c r="AK11" s="839"/>
      <c r="AL11" s="838"/>
      <c r="AM11" s="838"/>
      <c r="AN11" s="838"/>
      <c r="AO11" s="838"/>
      <c r="AP11" s="838"/>
    </row>
    <row r="12" spans="1:55" s="46" customFormat="1" ht="13.5" customHeight="1">
      <c r="A12" s="822"/>
      <c r="B12" s="826"/>
      <c r="C12" s="813"/>
      <c r="D12" s="819"/>
      <c r="E12" s="820"/>
      <c r="F12" s="800"/>
      <c r="G12" s="772" t="s">
        <v>420</v>
      </c>
      <c r="H12" s="773"/>
      <c r="I12" s="773"/>
      <c r="J12" s="774"/>
      <c r="K12" s="737"/>
      <c r="L12" s="738"/>
      <c r="M12" s="738"/>
      <c r="N12" s="739"/>
      <c r="O12" s="790"/>
      <c r="P12" s="789"/>
      <c r="Q12" s="789"/>
      <c r="R12" s="770"/>
      <c r="S12" s="728"/>
      <c r="T12" s="729"/>
      <c r="U12" s="729"/>
      <c r="V12" s="729"/>
      <c r="W12" s="729"/>
      <c r="X12" s="729"/>
      <c r="Y12" s="729"/>
      <c r="Z12" s="730"/>
      <c r="AA12" s="821"/>
      <c r="AB12" s="791"/>
      <c r="AC12" s="791"/>
      <c r="AD12" s="771"/>
      <c r="AE12" s="737"/>
      <c r="AF12" s="738"/>
      <c r="AG12" s="738"/>
      <c r="AH12" s="738"/>
      <c r="AI12" s="738"/>
      <c r="AJ12" s="739"/>
      <c r="AK12" s="839"/>
      <c r="AL12" s="838"/>
      <c r="AM12" s="838"/>
      <c r="AN12" s="838"/>
      <c r="AO12" s="838"/>
      <c r="AP12" s="838"/>
    </row>
    <row r="13" spans="1:55" s="46" customFormat="1" ht="13.5" customHeight="1">
      <c r="A13" s="822"/>
      <c r="B13" s="826"/>
      <c r="C13" s="813" t="s">
        <v>418</v>
      </c>
      <c r="D13" s="819"/>
      <c r="E13" s="820"/>
      <c r="F13" s="800"/>
      <c r="G13" s="775"/>
      <c r="H13" s="776"/>
      <c r="I13" s="776"/>
      <c r="J13" s="777"/>
      <c r="K13" s="755"/>
      <c r="L13" s="756"/>
      <c r="M13" s="756"/>
      <c r="N13" s="757"/>
      <c r="O13" s="790"/>
      <c r="P13" s="789"/>
      <c r="Q13" s="789"/>
      <c r="R13" s="770"/>
      <c r="S13" s="725"/>
      <c r="T13" s="726"/>
      <c r="U13" s="726"/>
      <c r="V13" s="726"/>
      <c r="W13" s="726"/>
      <c r="X13" s="726"/>
      <c r="Y13" s="726"/>
      <c r="Z13" s="727"/>
      <c r="AA13" s="746" t="s">
        <v>675</v>
      </c>
      <c r="AB13" s="747"/>
      <c r="AC13" s="747"/>
      <c r="AD13" s="748"/>
      <c r="AE13" s="755"/>
      <c r="AF13" s="756"/>
      <c r="AG13" s="756"/>
      <c r="AH13" s="756"/>
      <c r="AI13" s="756"/>
      <c r="AJ13" s="757"/>
      <c r="AK13" s="839"/>
      <c r="AL13" s="838"/>
      <c r="AM13" s="838"/>
      <c r="AN13" s="838"/>
      <c r="AO13" s="838"/>
      <c r="AP13" s="838"/>
    </row>
    <row r="14" spans="1:55" s="46" customFormat="1" ht="13.5" customHeight="1">
      <c r="A14" s="109" t="s">
        <v>8</v>
      </c>
      <c r="B14" s="826"/>
      <c r="C14" s="813"/>
      <c r="D14" s="819"/>
      <c r="E14" s="820"/>
      <c r="F14" s="800"/>
      <c r="G14" s="780" t="s">
        <v>426</v>
      </c>
      <c r="H14" s="781"/>
      <c r="I14" s="781"/>
      <c r="J14" s="782"/>
      <c r="K14" s="737"/>
      <c r="L14" s="738"/>
      <c r="M14" s="738"/>
      <c r="N14" s="739"/>
      <c r="O14" s="790"/>
      <c r="P14" s="789"/>
      <c r="Q14" s="789"/>
      <c r="R14" s="770"/>
      <c r="S14" s="728"/>
      <c r="T14" s="729"/>
      <c r="U14" s="729"/>
      <c r="V14" s="729"/>
      <c r="W14" s="729"/>
      <c r="X14" s="729"/>
      <c r="Y14" s="729"/>
      <c r="Z14" s="730"/>
      <c r="AA14" s="749"/>
      <c r="AB14" s="750"/>
      <c r="AC14" s="750"/>
      <c r="AD14" s="751"/>
      <c r="AE14" s="737"/>
      <c r="AF14" s="738"/>
      <c r="AG14" s="738"/>
      <c r="AH14" s="738"/>
      <c r="AI14" s="738"/>
      <c r="AJ14" s="739"/>
      <c r="AK14" s="839"/>
      <c r="AL14" s="838"/>
      <c r="AM14" s="838"/>
      <c r="AN14" s="838"/>
      <c r="AO14" s="838"/>
      <c r="AP14" s="838"/>
    </row>
    <row r="15" spans="1:55" s="46" customFormat="1" ht="13.5" customHeight="1">
      <c r="A15" s="834"/>
      <c r="B15" s="826"/>
      <c r="C15" s="813"/>
      <c r="D15" s="819"/>
      <c r="E15" s="820"/>
      <c r="F15" s="800"/>
      <c r="G15" s="783"/>
      <c r="H15" s="784"/>
      <c r="I15" s="784"/>
      <c r="J15" s="785"/>
      <c r="K15" s="737"/>
      <c r="L15" s="738"/>
      <c r="M15" s="738"/>
      <c r="N15" s="739"/>
      <c r="O15" s="792"/>
      <c r="P15" s="793"/>
      <c r="Q15" s="793"/>
      <c r="R15" s="794"/>
      <c r="S15" s="728"/>
      <c r="T15" s="729"/>
      <c r="U15" s="729"/>
      <c r="V15" s="729"/>
      <c r="W15" s="729"/>
      <c r="X15" s="729"/>
      <c r="Y15" s="729"/>
      <c r="Z15" s="730"/>
      <c r="AA15" s="752"/>
      <c r="AB15" s="753"/>
      <c r="AC15" s="753"/>
      <c r="AD15" s="754"/>
      <c r="AE15" s="737"/>
      <c r="AF15" s="738"/>
      <c r="AG15" s="738"/>
      <c r="AH15" s="738"/>
      <c r="AI15" s="738"/>
      <c r="AJ15" s="739"/>
      <c r="AK15" s="839"/>
      <c r="AL15" s="838"/>
      <c r="AM15" s="838"/>
      <c r="AN15" s="838"/>
      <c r="AO15" s="838"/>
      <c r="AP15" s="838"/>
    </row>
    <row r="16" spans="1:55" s="46" customFormat="1" ht="13.5" customHeight="1">
      <c r="A16" s="834"/>
      <c r="B16" s="826"/>
      <c r="C16" s="813"/>
      <c r="D16" s="819"/>
      <c r="E16" s="820"/>
      <c r="F16" s="800"/>
      <c r="G16" s="783"/>
      <c r="H16" s="784"/>
      <c r="I16" s="784"/>
      <c r="J16" s="785"/>
      <c r="K16" s="737"/>
      <c r="L16" s="738"/>
      <c r="M16" s="738"/>
      <c r="N16" s="739"/>
      <c r="O16" s="792"/>
      <c r="P16" s="793"/>
      <c r="Q16" s="793"/>
      <c r="R16" s="794"/>
      <c r="S16" s="728"/>
      <c r="T16" s="729"/>
      <c r="U16" s="729"/>
      <c r="V16" s="729"/>
      <c r="W16" s="729"/>
      <c r="X16" s="729"/>
      <c r="Y16" s="729"/>
      <c r="Z16" s="730"/>
      <c r="AA16" s="795" t="s">
        <v>421</v>
      </c>
      <c r="AB16" s="796"/>
      <c r="AC16" s="796"/>
      <c r="AD16" s="797"/>
      <c r="AE16" s="737"/>
      <c r="AF16" s="738"/>
      <c r="AG16" s="738"/>
      <c r="AH16" s="738"/>
      <c r="AI16" s="738"/>
      <c r="AJ16" s="739"/>
      <c r="AK16" s="839"/>
      <c r="AL16" s="838"/>
      <c r="AM16" s="838"/>
      <c r="AN16" s="838"/>
      <c r="AO16" s="838"/>
      <c r="AP16" s="838"/>
    </row>
    <row r="17" spans="1:42" s="46" customFormat="1" ht="13.5" customHeight="1">
      <c r="A17" s="834"/>
      <c r="B17" s="826"/>
      <c r="C17" s="813"/>
      <c r="D17" s="819"/>
      <c r="E17" s="820"/>
      <c r="F17" s="800"/>
      <c r="G17" s="783"/>
      <c r="H17" s="784"/>
      <c r="I17" s="784"/>
      <c r="J17" s="785"/>
      <c r="K17" s="737"/>
      <c r="L17" s="738"/>
      <c r="M17" s="738"/>
      <c r="N17" s="739"/>
      <c r="O17" s="792"/>
      <c r="P17" s="793"/>
      <c r="Q17" s="793"/>
      <c r="R17" s="794"/>
      <c r="S17" s="728"/>
      <c r="T17" s="729"/>
      <c r="U17" s="729"/>
      <c r="V17" s="729"/>
      <c r="W17" s="729"/>
      <c r="X17" s="729"/>
      <c r="Y17" s="729"/>
      <c r="Z17" s="730"/>
      <c r="AA17" s="758"/>
      <c r="AB17" s="734" t="s">
        <v>423</v>
      </c>
      <c r="AC17" s="735"/>
      <c r="AD17" s="736" t="s">
        <v>422</v>
      </c>
      <c r="AE17" s="737"/>
      <c r="AF17" s="738"/>
      <c r="AG17" s="738"/>
      <c r="AH17" s="738"/>
      <c r="AI17" s="738"/>
      <c r="AJ17" s="739"/>
      <c r="AK17" s="839"/>
      <c r="AL17" s="838"/>
      <c r="AM17" s="838"/>
      <c r="AN17" s="838"/>
      <c r="AO17" s="838"/>
      <c r="AP17" s="838"/>
    </row>
    <row r="18" spans="1:42" s="46" customFormat="1" ht="13.5" customHeight="1">
      <c r="A18" s="834"/>
      <c r="B18" s="827"/>
      <c r="C18" s="837"/>
      <c r="D18" s="819"/>
      <c r="E18" s="820"/>
      <c r="F18" s="800"/>
      <c r="G18" s="783"/>
      <c r="H18" s="784"/>
      <c r="I18" s="784"/>
      <c r="J18" s="785"/>
      <c r="K18" s="737"/>
      <c r="L18" s="738"/>
      <c r="M18" s="738"/>
      <c r="N18" s="739"/>
      <c r="O18" s="792"/>
      <c r="P18" s="793"/>
      <c r="Q18" s="793"/>
      <c r="R18" s="794"/>
      <c r="S18" s="731"/>
      <c r="T18" s="732"/>
      <c r="U18" s="732"/>
      <c r="V18" s="732"/>
      <c r="W18" s="732"/>
      <c r="X18" s="732"/>
      <c r="Y18" s="732"/>
      <c r="Z18" s="733"/>
      <c r="AA18" s="758"/>
      <c r="AB18" s="734"/>
      <c r="AC18" s="735"/>
      <c r="AD18" s="736"/>
      <c r="AE18" s="737"/>
      <c r="AF18" s="738"/>
      <c r="AG18" s="738"/>
      <c r="AH18" s="738"/>
      <c r="AI18" s="738"/>
      <c r="AJ18" s="739"/>
      <c r="AK18" s="840"/>
      <c r="AL18" s="838"/>
      <c r="AM18" s="838"/>
      <c r="AN18" s="838"/>
      <c r="AO18" s="838"/>
      <c r="AP18" s="838"/>
    </row>
    <row r="19" spans="1:42" s="46" customFormat="1" ht="13.5" customHeight="1">
      <c r="A19" s="831"/>
      <c r="B19" s="826" t="s">
        <v>416</v>
      </c>
      <c r="C19" s="813" t="s">
        <v>417</v>
      </c>
      <c r="D19" s="772" t="s">
        <v>419</v>
      </c>
      <c r="E19" s="773"/>
      <c r="F19" s="817" t="s">
        <v>21</v>
      </c>
      <c r="G19" s="722" t="s">
        <v>4</v>
      </c>
      <c r="H19" s="723"/>
      <c r="I19" s="723"/>
      <c r="J19" s="724"/>
      <c r="K19" s="755"/>
      <c r="L19" s="756"/>
      <c r="M19" s="756"/>
      <c r="N19" s="757"/>
      <c r="O19" s="722" t="s">
        <v>5</v>
      </c>
      <c r="P19" s="723"/>
      <c r="Q19" s="723"/>
      <c r="R19" s="724"/>
      <c r="S19" s="725"/>
      <c r="T19" s="726"/>
      <c r="U19" s="726"/>
      <c r="V19" s="726"/>
      <c r="W19" s="726"/>
      <c r="X19" s="726"/>
      <c r="Y19" s="726"/>
      <c r="Z19" s="727"/>
      <c r="AA19" s="722" t="s">
        <v>6</v>
      </c>
      <c r="AB19" s="723"/>
      <c r="AC19" s="723"/>
      <c r="AD19" s="724"/>
      <c r="AE19" s="755"/>
      <c r="AF19" s="756"/>
      <c r="AG19" s="756"/>
      <c r="AH19" s="756"/>
      <c r="AI19" s="756"/>
      <c r="AJ19" s="757"/>
      <c r="AK19" s="839" t="s">
        <v>424</v>
      </c>
      <c r="AL19" s="838"/>
      <c r="AM19" s="838"/>
      <c r="AN19" s="838"/>
      <c r="AO19" s="838"/>
      <c r="AP19" s="838"/>
    </row>
    <row r="20" spans="1:42" s="46" customFormat="1" ht="13.5" customHeight="1">
      <c r="A20" s="822"/>
      <c r="B20" s="826"/>
      <c r="C20" s="813"/>
      <c r="D20" s="819"/>
      <c r="E20" s="820"/>
      <c r="F20" s="800"/>
      <c r="G20" s="422"/>
      <c r="H20" s="423"/>
      <c r="I20" s="423"/>
      <c r="J20" s="424"/>
      <c r="K20" s="737"/>
      <c r="L20" s="738"/>
      <c r="M20" s="738"/>
      <c r="N20" s="739"/>
      <c r="O20" s="422"/>
      <c r="P20" s="423"/>
      <c r="Q20" s="423"/>
      <c r="R20" s="424"/>
      <c r="S20" s="728"/>
      <c r="T20" s="729"/>
      <c r="U20" s="729"/>
      <c r="V20" s="729"/>
      <c r="W20" s="729"/>
      <c r="X20" s="729"/>
      <c r="Y20" s="729"/>
      <c r="Z20" s="730"/>
      <c r="AA20" s="425"/>
      <c r="AB20" s="426"/>
      <c r="AC20" s="426"/>
      <c r="AD20" s="427"/>
      <c r="AE20" s="737"/>
      <c r="AF20" s="738"/>
      <c r="AG20" s="738"/>
      <c r="AH20" s="738"/>
      <c r="AI20" s="738"/>
      <c r="AJ20" s="739"/>
      <c r="AK20" s="839"/>
      <c r="AL20" s="838"/>
      <c r="AM20" s="838"/>
      <c r="AN20" s="838"/>
      <c r="AO20" s="838"/>
      <c r="AP20" s="838"/>
    </row>
    <row r="21" spans="1:42" s="46" customFormat="1" ht="13.5" customHeight="1">
      <c r="A21" s="822"/>
      <c r="B21" s="826"/>
      <c r="C21" s="813"/>
      <c r="D21" s="819"/>
      <c r="E21" s="820"/>
      <c r="F21" s="800"/>
      <c r="G21" s="422"/>
      <c r="H21" s="423"/>
      <c r="I21" s="423"/>
      <c r="J21" s="424"/>
      <c r="K21" s="737"/>
      <c r="L21" s="738"/>
      <c r="M21" s="738"/>
      <c r="N21" s="739"/>
      <c r="O21" s="422"/>
      <c r="P21" s="423"/>
      <c r="Q21" s="423"/>
      <c r="R21" s="424"/>
      <c r="S21" s="728"/>
      <c r="T21" s="729"/>
      <c r="U21" s="729"/>
      <c r="V21" s="729"/>
      <c r="W21" s="729"/>
      <c r="X21" s="729"/>
      <c r="Y21" s="729"/>
      <c r="Z21" s="730"/>
      <c r="AA21" s="425"/>
      <c r="AB21" s="426"/>
      <c r="AC21" s="426"/>
      <c r="AD21" s="427"/>
      <c r="AE21" s="737"/>
      <c r="AF21" s="738"/>
      <c r="AG21" s="738"/>
      <c r="AH21" s="738"/>
      <c r="AI21" s="738"/>
      <c r="AJ21" s="739"/>
      <c r="AK21" s="839"/>
      <c r="AL21" s="838"/>
      <c r="AM21" s="838"/>
      <c r="AN21" s="838"/>
      <c r="AO21" s="838"/>
      <c r="AP21" s="838"/>
    </row>
    <row r="22" spans="1:42" s="46" customFormat="1" ht="13.5" customHeight="1">
      <c r="A22" s="109" t="s">
        <v>7</v>
      </c>
      <c r="B22" s="826"/>
      <c r="C22" s="813"/>
      <c r="D22" s="819"/>
      <c r="E22" s="820"/>
      <c r="F22" s="800"/>
      <c r="G22" s="778"/>
      <c r="H22" s="768"/>
      <c r="I22" s="768"/>
      <c r="J22" s="770"/>
      <c r="K22" s="737"/>
      <c r="L22" s="738"/>
      <c r="M22" s="738"/>
      <c r="N22" s="739"/>
      <c r="O22" s="422"/>
      <c r="P22" s="423"/>
      <c r="Q22" s="423"/>
      <c r="R22" s="424"/>
      <c r="S22" s="728"/>
      <c r="T22" s="729"/>
      <c r="U22" s="729"/>
      <c r="V22" s="729"/>
      <c r="W22" s="729"/>
      <c r="X22" s="729"/>
      <c r="Y22" s="729"/>
      <c r="Z22" s="730"/>
      <c r="AA22" s="425"/>
      <c r="AB22" s="426"/>
      <c r="AC22" s="426"/>
      <c r="AD22" s="427"/>
      <c r="AE22" s="737"/>
      <c r="AF22" s="738"/>
      <c r="AG22" s="738"/>
      <c r="AH22" s="738"/>
      <c r="AI22" s="738"/>
      <c r="AJ22" s="739"/>
      <c r="AK22" s="839"/>
      <c r="AL22" s="838"/>
      <c r="AM22" s="838"/>
      <c r="AN22" s="838"/>
      <c r="AO22" s="838"/>
      <c r="AP22" s="838"/>
    </row>
    <row r="23" spans="1:42" s="46" customFormat="1" ht="13.5" customHeight="1">
      <c r="A23" s="822"/>
      <c r="B23" s="826"/>
      <c r="C23" s="813"/>
      <c r="D23" s="819"/>
      <c r="E23" s="820"/>
      <c r="F23" s="800"/>
      <c r="G23" s="779"/>
      <c r="H23" s="769"/>
      <c r="I23" s="769"/>
      <c r="J23" s="771"/>
      <c r="K23" s="737"/>
      <c r="L23" s="738"/>
      <c r="M23" s="738"/>
      <c r="N23" s="739"/>
      <c r="O23" s="790"/>
      <c r="P23" s="789"/>
      <c r="Q23" s="789"/>
      <c r="R23" s="770"/>
      <c r="S23" s="728"/>
      <c r="T23" s="729"/>
      <c r="U23" s="729"/>
      <c r="V23" s="729"/>
      <c r="W23" s="729"/>
      <c r="X23" s="729"/>
      <c r="Y23" s="729"/>
      <c r="Z23" s="730"/>
      <c r="AA23" s="740"/>
      <c r="AB23" s="742"/>
      <c r="AC23" s="742"/>
      <c r="AD23" s="744"/>
      <c r="AE23" s="737"/>
      <c r="AF23" s="738"/>
      <c r="AG23" s="738"/>
      <c r="AH23" s="738"/>
      <c r="AI23" s="738"/>
      <c r="AJ23" s="739"/>
      <c r="AK23" s="839"/>
      <c r="AL23" s="838"/>
      <c r="AM23" s="838"/>
      <c r="AN23" s="838"/>
      <c r="AO23" s="838"/>
      <c r="AP23" s="838"/>
    </row>
    <row r="24" spans="1:42" s="46" customFormat="1" ht="13.5" customHeight="1">
      <c r="A24" s="822"/>
      <c r="B24" s="826"/>
      <c r="C24" s="813"/>
      <c r="D24" s="819"/>
      <c r="E24" s="820"/>
      <c r="F24" s="800"/>
      <c r="G24" s="772" t="s">
        <v>420</v>
      </c>
      <c r="H24" s="773"/>
      <c r="I24" s="773"/>
      <c r="J24" s="774"/>
      <c r="K24" s="737"/>
      <c r="L24" s="738"/>
      <c r="M24" s="738"/>
      <c r="N24" s="739"/>
      <c r="O24" s="790"/>
      <c r="P24" s="789"/>
      <c r="Q24" s="789"/>
      <c r="R24" s="770"/>
      <c r="S24" s="728"/>
      <c r="T24" s="729"/>
      <c r="U24" s="729"/>
      <c r="V24" s="729"/>
      <c r="W24" s="729"/>
      <c r="X24" s="729"/>
      <c r="Y24" s="729"/>
      <c r="Z24" s="730"/>
      <c r="AA24" s="741"/>
      <c r="AB24" s="743"/>
      <c r="AC24" s="743"/>
      <c r="AD24" s="745"/>
      <c r="AE24" s="737"/>
      <c r="AF24" s="738"/>
      <c r="AG24" s="738"/>
      <c r="AH24" s="738"/>
      <c r="AI24" s="738"/>
      <c r="AJ24" s="739"/>
      <c r="AK24" s="839"/>
      <c r="AL24" s="838"/>
      <c r="AM24" s="838"/>
      <c r="AN24" s="838"/>
      <c r="AO24" s="838"/>
      <c r="AP24" s="838"/>
    </row>
    <row r="25" spans="1:42" s="46" customFormat="1" ht="13.5" customHeight="1">
      <c r="A25" s="822"/>
      <c r="B25" s="826"/>
      <c r="C25" s="813" t="s">
        <v>418</v>
      </c>
      <c r="D25" s="819"/>
      <c r="E25" s="820"/>
      <c r="F25" s="800"/>
      <c r="G25" s="775"/>
      <c r="H25" s="776"/>
      <c r="I25" s="776"/>
      <c r="J25" s="777"/>
      <c r="K25" s="755"/>
      <c r="L25" s="756"/>
      <c r="M25" s="756"/>
      <c r="N25" s="757"/>
      <c r="O25" s="790"/>
      <c r="P25" s="789"/>
      <c r="Q25" s="789"/>
      <c r="R25" s="770"/>
      <c r="S25" s="725"/>
      <c r="T25" s="726"/>
      <c r="U25" s="726"/>
      <c r="V25" s="726"/>
      <c r="W25" s="726"/>
      <c r="X25" s="726"/>
      <c r="Y25" s="726"/>
      <c r="Z25" s="727"/>
      <c r="AA25" s="746" t="s">
        <v>675</v>
      </c>
      <c r="AB25" s="747"/>
      <c r="AC25" s="747"/>
      <c r="AD25" s="748"/>
      <c r="AE25" s="755"/>
      <c r="AF25" s="756"/>
      <c r="AG25" s="756"/>
      <c r="AH25" s="756"/>
      <c r="AI25" s="756"/>
      <c r="AJ25" s="757"/>
      <c r="AK25" s="839"/>
      <c r="AL25" s="838"/>
      <c r="AM25" s="838"/>
      <c r="AN25" s="838"/>
      <c r="AO25" s="838"/>
      <c r="AP25" s="838"/>
    </row>
    <row r="26" spans="1:42" s="46" customFormat="1" ht="13.5" customHeight="1">
      <c r="A26" s="109" t="s">
        <v>8</v>
      </c>
      <c r="B26" s="826"/>
      <c r="C26" s="813"/>
      <c r="D26" s="819"/>
      <c r="E26" s="820"/>
      <c r="F26" s="800"/>
      <c r="G26" s="780" t="s">
        <v>426</v>
      </c>
      <c r="H26" s="781"/>
      <c r="I26" s="781"/>
      <c r="J26" s="782"/>
      <c r="K26" s="737"/>
      <c r="L26" s="738"/>
      <c r="M26" s="738"/>
      <c r="N26" s="739"/>
      <c r="O26" s="790"/>
      <c r="P26" s="789"/>
      <c r="Q26" s="789"/>
      <c r="R26" s="770"/>
      <c r="S26" s="728"/>
      <c r="T26" s="729"/>
      <c r="U26" s="729"/>
      <c r="V26" s="729"/>
      <c r="W26" s="729"/>
      <c r="X26" s="729"/>
      <c r="Y26" s="729"/>
      <c r="Z26" s="730"/>
      <c r="AA26" s="749"/>
      <c r="AB26" s="750"/>
      <c r="AC26" s="750"/>
      <c r="AD26" s="751"/>
      <c r="AE26" s="737"/>
      <c r="AF26" s="738"/>
      <c r="AG26" s="738"/>
      <c r="AH26" s="738"/>
      <c r="AI26" s="738"/>
      <c r="AJ26" s="739"/>
      <c r="AK26" s="839"/>
      <c r="AL26" s="838"/>
      <c r="AM26" s="838"/>
      <c r="AN26" s="838"/>
      <c r="AO26" s="838"/>
      <c r="AP26" s="838"/>
    </row>
    <row r="27" spans="1:42" s="46" customFormat="1" ht="13.5" customHeight="1">
      <c r="A27" s="834"/>
      <c r="B27" s="826"/>
      <c r="C27" s="813"/>
      <c r="D27" s="819"/>
      <c r="E27" s="820"/>
      <c r="F27" s="800"/>
      <c r="G27" s="783"/>
      <c r="H27" s="784"/>
      <c r="I27" s="784"/>
      <c r="J27" s="785"/>
      <c r="K27" s="737"/>
      <c r="L27" s="738"/>
      <c r="M27" s="738"/>
      <c r="N27" s="739"/>
      <c r="O27" s="792"/>
      <c r="P27" s="793"/>
      <c r="Q27" s="793"/>
      <c r="R27" s="794"/>
      <c r="S27" s="728"/>
      <c r="T27" s="729"/>
      <c r="U27" s="729"/>
      <c r="V27" s="729"/>
      <c r="W27" s="729"/>
      <c r="X27" s="729"/>
      <c r="Y27" s="729"/>
      <c r="Z27" s="730"/>
      <c r="AA27" s="752"/>
      <c r="AB27" s="753"/>
      <c r="AC27" s="753"/>
      <c r="AD27" s="754"/>
      <c r="AE27" s="737"/>
      <c r="AF27" s="738"/>
      <c r="AG27" s="738"/>
      <c r="AH27" s="738"/>
      <c r="AI27" s="738"/>
      <c r="AJ27" s="739"/>
      <c r="AK27" s="839"/>
      <c r="AL27" s="838"/>
      <c r="AM27" s="838"/>
      <c r="AN27" s="838"/>
      <c r="AO27" s="838"/>
      <c r="AP27" s="838"/>
    </row>
    <row r="28" spans="1:42" s="46" customFormat="1" ht="13.5" customHeight="1">
      <c r="A28" s="834"/>
      <c r="B28" s="826"/>
      <c r="C28" s="813"/>
      <c r="D28" s="819"/>
      <c r="E28" s="820"/>
      <c r="F28" s="800"/>
      <c r="G28" s="783"/>
      <c r="H28" s="784"/>
      <c r="I28" s="784"/>
      <c r="J28" s="785"/>
      <c r="K28" s="737"/>
      <c r="L28" s="738"/>
      <c r="M28" s="738"/>
      <c r="N28" s="739"/>
      <c r="O28" s="792"/>
      <c r="P28" s="793"/>
      <c r="Q28" s="793"/>
      <c r="R28" s="794"/>
      <c r="S28" s="728"/>
      <c r="T28" s="729"/>
      <c r="U28" s="729"/>
      <c r="V28" s="729"/>
      <c r="W28" s="729"/>
      <c r="X28" s="729"/>
      <c r="Y28" s="729"/>
      <c r="Z28" s="730"/>
      <c r="AA28" s="795" t="s">
        <v>421</v>
      </c>
      <c r="AB28" s="796"/>
      <c r="AC28" s="796"/>
      <c r="AD28" s="797"/>
      <c r="AE28" s="737"/>
      <c r="AF28" s="738"/>
      <c r="AG28" s="738"/>
      <c r="AH28" s="738"/>
      <c r="AI28" s="738"/>
      <c r="AJ28" s="739"/>
      <c r="AK28" s="839"/>
      <c r="AL28" s="838"/>
      <c r="AM28" s="838"/>
      <c r="AN28" s="838"/>
      <c r="AO28" s="838"/>
      <c r="AP28" s="838"/>
    </row>
    <row r="29" spans="1:42" s="46" customFormat="1" ht="13.5" customHeight="1">
      <c r="A29" s="834"/>
      <c r="B29" s="826"/>
      <c r="C29" s="813"/>
      <c r="D29" s="819"/>
      <c r="E29" s="820"/>
      <c r="F29" s="800"/>
      <c r="G29" s="783"/>
      <c r="H29" s="784"/>
      <c r="I29" s="784"/>
      <c r="J29" s="785"/>
      <c r="K29" s="737"/>
      <c r="L29" s="738"/>
      <c r="M29" s="738"/>
      <c r="N29" s="739"/>
      <c r="O29" s="792"/>
      <c r="P29" s="793"/>
      <c r="Q29" s="793"/>
      <c r="R29" s="794"/>
      <c r="S29" s="728"/>
      <c r="T29" s="729"/>
      <c r="U29" s="729"/>
      <c r="V29" s="729"/>
      <c r="W29" s="729"/>
      <c r="X29" s="729"/>
      <c r="Y29" s="729"/>
      <c r="Z29" s="730"/>
      <c r="AA29" s="758"/>
      <c r="AB29" s="734" t="s">
        <v>31</v>
      </c>
      <c r="AC29" s="735"/>
      <c r="AD29" s="736" t="s">
        <v>32</v>
      </c>
      <c r="AE29" s="737"/>
      <c r="AF29" s="738"/>
      <c r="AG29" s="738"/>
      <c r="AH29" s="738"/>
      <c r="AI29" s="738"/>
      <c r="AJ29" s="739"/>
      <c r="AK29" s="839"/>
      <c r="AL29" s="838"/>
      <c r="AM29" s="838"/>
      <c r="AN29" s="838"/>
      <c r="AO29" s="838"/>
      <c r="AP29" s="838"/>
    </row>
    <row r="30" spans="1:42" s="46" customFormat="1" ht="13.5" customHeight="1">
      <c r="A30" s="835"/>
      <c r="B30" s="826"/>
      <c r="C30" s="813"/>
      <c r="D30" s="775"/>
      <c r="E30" s="776"/>
      <c r="F30" s="818"/>
      <c r="G30" s="786"/>
      <c r="H30" s="787"/>
      <c r="I30" s="787"/>
      <c r="J30" s="788"/>
      <c r="K30" s="737"/>
      <c r="L30" s="738"/>
      <c r="M30" s="738"/>
      <c r="N30" s="739"/>
      <c r="O30" s="814"/>
      <c r="P30" s="815"/>
      <c r="Q30" s="815"/>
      <c r="R30" s="816"/>
      <c r="S30" s="731"/>
      <c r="T30" s="732"/>
      <c r="U30" s="732"/>
      <c r="V30" s="732"/>
      <c r="W30" s="732"/>
      <c r="X30" s="732"/>
      <c r="Y30" s="732"/>
      <c r="Z30" s="733"/>
      <c r="AA30" s="758"/>
      <c r="AB30" s="734"/>
      <c r="AC30" s="735"/>
      <c r="AD30" s="736"/>
      <c r="AE30" s="737"/>
      <c r="AF30" s="738"/>
      <c r="AG30" s="738"/>
      <c r="AH30" s="738"/>
      <c r="AI30" s="738"/>
      <c r="AJ30" s="739"/>
      <c r="AK30" s="839"/>
      <c r="AL30" s="838"/>
      <c r="AM30" s="838"/>
      <c r="AN30" s="838"/>
      <c r="AO30" s="838"/>
      <c r="AP30" s="838"/>
    </row>
    <row r="31" spans="1:42" s="46" customFormat="1" ht="13.5" customHeight="1">
      <c r="A31" s="832"/>
      <c r="B31" s="828" t="s">
        <v>416</v>
      </c>
      <c r="C31" s="813" t="s">
        <v>417</v>
      </c>
      <c r="D31" s="772" t="s">
        <v>419</v>
      </c>
      <c r="E31" s="773"/>
      <c r="F31" s="817" t="s">
        <v>21</v>
      </c>
      <c r="G31" s="722" t="s">
        <v>4</v>
      </c>
      <c r="H31" s="723"/>
      <c r="I31" s="723"/>
      <c r="J31" s="724"/>
      <c r="K31" s="755"/>
      <c r="L31" s="756"/>
      <c r="M31" s="756"/>
      <c r="N31" s="757"/>
      <c r="O31" s="722" t="s">
        <v>5</v>
      </c>
      <c r="P31" s="723"/>
      <c r="Q31" s="723"/>
      <c r="R31" s="724"/>
      <c r="S31" s="725"/>
      <c r="T31" s="726"/>
      <c r="U31" s="726"/>
      <c r="V31" s="726"/>
      <c r="W31" s="726"/>
      <c r="X31" s="726"/>
      <c r="Y31" s="726"/>
      <c r="Z31" s="727"/>
      <c r="AA31" s="722" t="s">
        <v>6</v>
      </c>
      <c r="AB31" s="723"/>
      <c r="AC31" s="723"/>
      <c r="AD31" s="724"/>
      <c r="AE31" s="755"/>
      <c r="AF31" s="756"/>
      <c r="AG31" s="756"/>
      <c r="AH31" s="756"/>
      <c r="AI31" s="756"/>
      <c r="AJ31" s="757"/>
      <c r="AK31" s="839" t="s">
        <v>424</v>
      </c>
      <c r="AL31" s="838"/>
      <c r="AM31" s="838"/>
      <c r="AN31" s="838"/>
      <c r="AO31" s="838"/>
      <c r="AP31" s="838"/>
    </row>
    <row r="32" spans="1:42" s="46" customFormat="1" ht="13.5" customHeight="1">
      <c r="A32" s="833"/>
      <c r="B32" s="829"/>
      <c r="C32" s="813"/>
      <c r="D32" s="819"/>
      <c r="E32" s="820"/>
      <c r="F32" s="800"/>
      <c r="G32" s="422"/>
      <c r="H32" s="423"/>
      <c r="I32" s="423"/>
      <c r="J32" s="424"/>
      <c r="K32" s="737"/>
      <c r="L32" s="738"/>
      <c r="M32" s="738"/>
      <c r="N32" s="739"/>
      <c r="O32" s="422"/>
      <c r="P32" s="423"/>
      <c r="Q32" s="423"/>
      <c r="R32" s="424"/>
      <c r="S32" s="728"/>
      <c r="T32" s="729"/>
      <c r="U32" s="729"/>
      <c r="V32" s="729"/>
      <c r="W32" s="729"/>
      <c r="X32" s="729"/>
      <c r="Y32" s="729"/>
      <c r="Z32" s="730"/>
      <c r="AA32" s="422"/>
      <c r="AB32" s="423"/>
      <c r="AC32" s="423"/>
      <c r="AD32" s="424"/>
      <c r="AE32" s="737"/>
      <c r="AF32" s="738"/>
      <c r="AG32" s="738"/>
      <c r="AH32" s="738"/>
      <c r="AI32" s="738"/>
      <c r="AJ32" s="739"/>
      <c r="AK32" s="839"/>
      <c r="AL32" s="838"/>
      <c r="AM32" s="838"/>
      <c r="AN32" s="838"/>
      <c r="AO32" s="838"/>
      <c r="AP32" s="838"/>
    </row>
    <row r="33" spans="1:42" s="46" customFormat="1" ht="13.5" customHeight="1">
      <c r="A33" s="833"/>
      <c r="B33" s="829"/>
      <c r="C33" s="813"/>
      <c r="D33" s="819"/>
      <c r="E33" s="820"/>
      <c r="F33" s="800"/>
      <c r="G33" s="422"/>
      <c r="H33" s="423"/>
      <c r="I33" s="423"/>
      <c r="J33" s="424"/>
      <c r="K33" s="737"/>
      <c r="L33" s="738"/>
      <c r="M33" s="738"/>
      <c r="N33" s="739"/>
      <c r="O33" s="422"/>
      <c r="P33" s="423"/>
      <c r="Q33" s="423"/>
      <c r="R33" s="424"/>
      <c r="S33" s="728"/>
      <c r="T33" s="729"/>
      <c r="U33" s="729"/>
      <c r="V33" s="729"/>
      <c r="W33" s="729"/>
      <c r="X33" s="729"/>
      <c r="Y33" s="729"/>
      <c r="Z33" s="730"/>
      <c r="AA33" s="422"/>
      <c r="AB33" s="423"/>
      <c r="AC33" s="423"/>
      <c r="AD33" s="424"/>
      <c r="AE33" s="737"/>
      <c r="AF33" s="738"/>
      <c r="AG33" s="738"/>
      <c r="AH33" s="738"/>
      <c r="AI33" s="738"/>
      <c r="AJ33" s="739"/>
      <c r="AK33" s="839"/>
      <c r="AL33" s="838"/>
      <c r="AM33" s="838"/>
      <c r="AN33" s="838"/>
      <c r="AO33" s="838"/>
      <c r="AP33" s="838"/>
    </row>
    <row r="34" spans="1:42" s="46" customFormat="1" ht="13.5" customHeight="1">
      <c r="A34" s="110" t="s">
        <v>7</v>
      </c>
      <c r="B34" s="829"/>
      <c r="C34" s="813"/>
      <c r="D34" s="819"/>
      <c r="E34" s="820"/>
      <c r="F34" s="800"/>
      <c r="G34" s="778"/>
      <c r="H34" s="768"/>
      <c r="I34" s="768"/>
      <c r="J34" s="770"/>
      <c r="K34" s="737"/>
      <c r="L34" s="738"/>
      <c r="M34" s="738"/>
      <c r="N34" s="739"/>
      <c r="O34" s="422"/>
      <c r="P34" s="423"/>
      <c r="Q34" s="423"/>
      <c r="R34" s="424"/>
      <c r="S34" s="728"/>
      <c r="T34" s="729"/>
      <c r="U34" s="729"/>
      <c r="V34" s="729"/>
      <c r="W34" s="729"/>
      <c r="X34" s="729"/>
      <c r="Y34" s="729"/>
      <c r="Z34" s="730"/>
      <c r="AA34" s="422"/>
      <c r="AB34" s="423"/>
      <c r="AC34" s="423"/>
      <c r="AD34" s="424"/>
      <c r="AE34" s="737"/>
      <c r="AF34" s="738"/>
      <c r="AG34" s="738"/>
      <c r="AH34" s="738"/>
      <c r="AI34" s="738"/>
      <c r="AJ34" s="739"/>
      <c r="AK34" s="839"/>
      <c r="AL34" s="838"/>
      <c r="AM34" s="838"/>
      <c r="AN34" s="838"/>
      <c r="AO34" s="838"/>
      <c r="AP34" s="838"/>
    </row>
    <row r="35" spans="1:42" s="46" customFormat="1" ht="13.5" customHeight="1">
      <c r="A35" s="833"/>
      <c r="B35" s="829"/>
      <c r="C35" s="813"/>
      <c r="D35" s="819"/>
      <c r="E35" s="820"/>
      <c r="F35" s="800"/>
      <c r="G35" s="779"/>
      <c r="H35" s="769"/>
      <c r="I35" s="769"/>
      <c r="J35" s="771"/>
      <c r="K35" s="737"/>
      <c r="L35" s="738"/>
      <c r="M35" s="738"/>
      <c r="N35" s="739"/>
      <c r="O35" s="790"/>
      <c r="P35" s="789"/>
      <c r="Q35" s="789"/>
      <c r="R35" s="770"/>
      <c r="S35" s="728"/>
      <c r="T35" s="729"/>
      <c r="U35" s="729"/>
      <c r="V35" s="729"/>
      <c r="W35" s="729"/>
      <c r="X35" s="729"/>
      <c r="Y35" s="729"/>
      <c r="Z35" s="730"/>
      <c r="AA35" s="790"/>
      <c r="AB35" s="789"/>
      <c r="AC35" s="789"/>
      <c r="AD35" s="770"/>
      <c r="AE35" s="737"/>
      <c r="AF35" s="738"/>
      <c r="AG35" s="738"/>
      <c r="AH35" s="738"/>
      <c r="AI35" s="738"/>
      <c r="AJ35" s="739"/>
      <c r="AK35" s="839"/>
      <c r="AL35" s="838"/>
      <c r="AM35" s="838"/>
      <c r="AN35" s="838"/>
      <c r="AO35" s="838"/>
      <c r="AP35" s="838"/>
    </row>
    <row r="36" spans="1:42" s="46" customFormat="1" ht="13.5" customHeight="1">
      <c r="A36" s="833"/>
      <c r="B36" s="829"/>
      <c r="C36" s="813"/>
      <c r="D36" s="819"/>
      <c r="E36" s="820"/>
      <c r="F36" s="800"/>
      <c r="G36" s="772" t="s">
        <v>420</v>
      </c>
      <c r="H36" s="773"/>
      <c r="I36" s="773"/>
      <c r="J36" s="774"/>
      <c r="K36" s="737"/>
      <c r="L36" s="738"/>
      <c r="M36" s="738"/>
      <c r="N36" s="739"/>
      <c r="O36" s="790"/>
      <c r="P36" s="789"/>
      <c r="Q36" s="789"/>
      <c r="R36" s="770"/>
      <c r="S36" s="728"/>
      <c r="T36" s="729"/>
      <c r="U36" s="729"/>
      <c r="V36" s="729"/>
      <c r="W36" s="729"/>
      <c r="X36" s="729"/>
      <c r="Y36" s="729"/>
      <c r="Z36" s="730"/>
      <c r="AA36" s="821"/>
      <c r="AB36" s="791"/>
      <c r="AC36" s="791"/>
      <c r="AD36" s="771"/>
      <c r="AE36" s="737"/>
      <c r="AF36" s="738"/>
      <c r="AG36" s="738"/>
      <c r="AH36" s="738"/>
      <c r="AI36" s="738"/>
      <c r="AJ36" s="739"/>
      <c r="AK36" s="839"/>
      <c r="AL36" s="838"/>
      <c r="AM36" s="838"/>
      <c r="AN36" s="838"/>
      <c r="AO36" s="838"/>
      <c r="AP36" s="838"/>
    </row>
    <row r="37" spans="1:42" s="46" customFormat="1" ht="13.5" customHeight="1">
      <c r="A37" s="833"/>
      <c r="B37" s="829"/>
      <c r="C37" s="813" t="s">
        <v>418</v>
      </c>
      <c r="D37" s="819"/>
      <c r="E37" s="820"/>
      <c r="F37" s="800"/>
      <c r="G37" s="775"/>
      <c r="H37" s="776"/>
      <c r="I37" s="776"/>
      <c r="J37" s="777"/>
      <c r="K37" s="755"/>
      <c r="L37" s="756"/>
      <c r="M37" s="756"/>
      <c r="N37" s="757"/>
      <c r="O37" s="790"/>
      <c r="P37" s="789"/>
      <c r="Q37" s="789"/>
      <c r="R37" s="770"/>
      <c r="S37" s="725"/>
      <c r="T37" s="726"/>
      <c r="U37" s="726"/>
      <c r="V37" s="726"/>
      <c r="W37" s="726"/>
      <c r="X37" s="726"/>
      <c r="Y37" s="726"/>
      <c r="Z37" s="727"/>
      <c r="AA37" s="746" t="s">
        <v>675</v>
      </c>
      <c r="AB37" s="747"/>
      <c r="AC37" s="747"/>
      <c r="AD37" s="748"/>
      <c r="AE37" s="755"/>
      <c r="AF37" s="756"/>
      <c r="AG37" s="756"/>
      <c r="AH37" s="756"/>
      <c r="AI37" s="756"/>
      <c r="AJ37" s="757"/>
      <c r="AK37" s="839"/>
      <c r="AL37" s="838"/>
      <c r="AM37" s="838"/>
      <c r="AN37" s="838"/>
      <c r="AO37" s="838"/>
      <c r="AP37" s="838"/>
    </row>
    <row r="38" spans="1:42" s="46" customFormat="1" ht="13.5" customHeight="1">
      <c r="A38" s="110" t="s">
        <v>8</v>
      </c>
      <c r="B38" s="829"/>
      <c r="C38" s="813"/>
      <c r="D38" s="819"/>
      <c r="E38" s="820"/>
      <c r="F38" s="800"/>
      <c r="G38" s="780" t="s">
        <v>426</v>
      </c>
      <c r="H38" s="781"/>
      <c r="I38" s="781"/>
      <c r="J38" s="782"/>
      <c r="K38" s="737"/>
      <c r="L38" s="738"/>
      <c r="M38" s="738"/>
      <c r="N38" s="739"/>
      <c r="O38" s="790"/>
      <c r="P38" s="789"/>
      <c r="Q38" s="789"/>
      <c r="R38" s="770"/>
      <c r="S38" s="728"/>
      <c r="T38" s="729"/>
      <c r="U38" s="729"/>
      <c r="V38" s="729"/>
      <c r="W38" s="729"/>
      <c r="X38" s="729"/>
      <c r="Y38" s="729"/>
      <c r="Z38" s="730"/>
      <c r="AA38" s="749"/>
      <c r="AB38" s="750"/>
      <c r="AC38" s="750"/>
      <c r="AD38" s="751"/>
      <c r="AE38" s="737"/>
      <c r="AF38" s="738"/>
      <c r="AG38" s="738"/>
      <c r="AH38" s="738"/>
      <c r="AI38" s="738"/>
      <c r="AJ38" s="739"/>
      <c r="AK38" s="839"/>
      <c r="AL38" s="838"/>
      <c r="AM38" s="838"/>
      <c r="AN38" s="838"/>
      <c r="AO38" s="838"/>
      <c r="AP38" s="838"/>
    </row>
    <row r="39" spans="1:42" s="46" customFormat="1" ht="13.5" customHeight="1">
      <c r="A39" s="823"/>
      <c r="B39" s="829"/>
      <c r="C39" s="813"/>
      <c r="D39" s="819"/>
      <c r="E39" s="820"/>
      <c r="F39" s="800"/>
      <c r="G39" s="783"/>
      <c r="H39" s="784"/>
      <c r="I39" s="784"/>
      <c r="J39" s="785"/>
      <c r="K39" s="737"/>
      <c r="L39" s="738"/>
      <c r="M39" s="738"/>
      <c r="N39" s="739"/>
      <c r="O39" s="792"/>
      <c r="P39" s="793"/>
      <c r="Q39" s="793"/>
      <c r="R39" s="794"/>
      <c r="S39" s="728"/>
      <c r="T39" s="729"/>
      <c r="U39" s="729"/>
      <c r="V39" s="729"/>
      <c r="W39" s="729"/>
      <c r="X39" s="729"/>
      <c r="Y39" s="729"/>
      <c r="Z39" s="730"/>
      <c r="AA39" s="752"/>
      <c r="AB39" s="753"/>
      <c r="AC39" s="753"/>
      <c r="AD39" s="754"/>
      <c r="AE39" s="737"/>
      <c r="AF39" s="738"/>
      <c r="AG39" s="738"/>
      <c r="AH39" s="738"/>
      <c r="AI39" s="738"/>
      <c r="AJ39" s="739"/>
      <c r="AK39" s="839"/>
      <c r="AL39" s="838"/>
      <c r="AM39" s="838"/>
      <c r="AN39" s="838"/>
      <c r="AO39" s="838"/>
      <c r="AP39" s="838"/>
    </row>
    <row r="40" spans="1:42" s="46" customFormat="1" ht="13.5" customHeight="1">
      <c r="A40" s="823"/>
      <c r="B40" s="829"/>
      <c r="C40" s="813"/>
      <c r="D40" s="819"/>
      <c r="E40" s="820"/>
      <c r="F40" s="800"/>
      <c r="G40" s="783"/>
      <c r="H40" s="784"/>
      <c r="I40" s="784"/>
      <c r="J40" s="785"/>
      <c r="K40" s="737"/>
      <c r="L40" s="738"/>
      <c r="M40" s="738"/>
      <c r="N40" s="739"/>
      <c r="O40" s="792"/>
      <c r="P40" s="793"/>
      <c r="Q40" s="793"/>
      <c r="R40" s="794"/>
      <c r="S40" s="728"/>
      <c r="T40" s="729"/>
      <c r="U40" s="729"/>
      <c r="V40" s="729"/>
      <c r="W40" s="729"/>
      <c r="X40" s="729"/>
      <c r="Y40" s="729"/>
      <c r="Z40" s="730"/>
      <c r="AA40" s="795" t="s">
        <v>421</v>
      </c>
      <c r="AB40" s="796"/>
      <c r="AC40" s="796"/>
      <c r="AD40" s="797"/>
      <c r="AE40" s="737"/>
      <c r="AF40" s="738"/>
      <c r="AG40" s="738"/>
      <c r="AH40" s="738"/>
      <c r="AI40" s="738"/>
      <c r="AJ40" s="739"/>
      <c r="AK40" s="839"/>
      <c r="AL40" s="838"/>
      <c r="AM40" s="838"/>
      <c r="AN40" s="838"/>
      <c r="AO40" s="838"/>
      <c r="AP40" s="838"/>
    </row>
    <row r="41" spans="1:42" s="46" customFormat="1" ht="13.5" customHeight="1">
      <c r="A41" s="823"/>
      <c r="B41" s="829"/>
      <c r="C41" s="813"/>
      <c r="D41" s="819"/>
      <c r="E41" s="820"/>
      <c r="F41" s="800"/>
      <c r="G41" s="783"/>
      <c r="H41" s="784"/>
      <c r="I41" s="784"/>
      <c r="J41" s="785"/>
      <c r="K41" s="737"/>
      <c r="L41" s="738"/>
      <c r="M41" s="738"/>
      <c r="N41" s="739"/>
      <c r="O41" s="792"/>
      <c r="P41" s="793"/>
      <c r="Q41" s="793"/>
      <c r="R41" s="794"/>
      <c r="S41" s="728"/>
      <c r="T41" s="729"/>
      <c r="U41" s="729"/>
      <c r="V41" s="729"/>
      <c r="W41" s="729"/>
      <c r="X41" s="729"/>
      <c r="Y41" s="729"/>
      <c r="Z41" s="730"/>
      <c r="AA41" s="758"/>
      <c r="AB41" s="734" t="s">
        <v>31</v>
      </c>
      <c r="AC41" s="735"/>
      <c r="AD41" s="736" t="s">
        <v>32</v>
      </c>
      <c r="AE41" s="737"/>
      <c r="AF41" s="738"/>
      <c r="AG41" s="738"/>
      <c r="AH41" s="738"/>
      <c r="AI41" s="738"/>
      <c r="AJ41" s="739"/>
      <c r="AK41" s="839"/>
      <c r="AL41" s="838"/>
      <c r="AM41" s="838"/>
      <c r="AN41" s="838"/>
      <c r="AO41" s="838"/>
      <c r="AP41" s="838"/>
    </row>
    <row r="42" spans="1:42" s="5" customFormat="1">
      <c r="A42" s="824"/>
      <c r="B42" s="830"/>
      <c r="C42" s="813"/>
      <c r="D42" s="775"/>
      <c r="E42" s="776"/>
      <c r="F42" s="818"/>
      <c r="G42" s="786"/>
      <c r="H42" s="787"/>
      <c r="I42" s="787"/>
      <c r="J42" s="788"/>
      <c r="K42" s="762"/>
      <c r="L42" s="763"/>
      <c r="M42" s="763"/>
      <c r="N42" s="764"/>
      <c r="O42" s="814"/>
      <c r="P42" s="815"/>
      <c r="Q42" s="815"/>
      <c r="R42" s="816"/>
      <c r="S42" s="731"/>
      <c r="T42" s="732"/>
      <c r="U42" s="732"/>
      <c r="V42" s="732"/>
      <c r="W42" s="732"/>
      <c r="X42" s="732"/>
      <c r="Y42" s="732"/>
      <c r="Z42" s="733"/>
      <c r="AA42" s="759"/>
      <c r="AB42" s="760"/>
      <c r="AC42" s="761"/>
      <c r="AD42" s="841"/>
      <c r="AE42" s="762"/>
      <c r="AF42" s="763"/>
      <c r="AG42" s="763"/>
      <c r="AH42" s="763"/>
      <c r="AI42" s="763"/>
      <c r="AJ42" s="764"/>
      <c r="AK42" s="839"/>
      <c r="AL42" s="838"/>
      <c r="AM42" s="838"/>
      <c r="AN42" s="838"/>
      <c r="AO42" s="838"/>
      <c r="AP42" s="838"/>
    </row>
  </sheetData>
  <mergeCells count="204">
    <mergeCell ref="AJ6:AK6"/>
    <mergeCell ref="AF6:AG6"/>
    <mergeCell ref="K42:N42"/>
    <mergeCell ref="O39:R42"/>
    <mergeCell ref="J10:J11"/>
    <mergeCell ref="T6:U6"/>
    <mergeCell ref="AR2:AV4"/>
    <mergeCell ref="K41:N41"/>
    <mergeCell ref="AE32:AJ32"/>
    <mergeCell ref="AE33:AJ33"/>
    <mergeCell ref="AE34:AJ34"/>
    <mergeCell ref="AE35:AJ35"/>
    <mergeCell ref="AE36:AJ36"/>
    <mergeCell ref="AE37:AJ37"/>
    <mergeCell ref="AE38:AJ38"/>
    <mergeCell ref="AE39:AJ39"/>
    <mergeCell ref="K32:N32"/>
    <mergeCell ref="K33:N33"/>
    <mergeCell ref="K34:N34"/>
    <mergeCell ref="K35:N35"/>
    <mergeCell ref="K36:N36"/>
    <mergeCell ref="K37:N37"/>
    <mergeCell ref="K38:N38"/>
    <mergeCell ref="K39:N39"/>
    <mergeCell ref="K40:N40"/>
    <mergeCell ref="AH6:AI6"/>
    <mergeCell ref="AL7:AP18"/>
    <mergeCell ref="AL19:AP30"/>
    <mergeCell ref="AL31:AP42"/>
    <mergeCell ref="AK7:AK18"/>
    <mergeCell ref="AK19:AK30"/>
    <mergeCell ref="AK31:AK42"/>
    <mergeCell ref="AD41:AD42"/>
    <mergeCell ref="AA35:AA36"/>
    <mergeCell ref="AB35:AC36"/>
    <mergeCell ref="AD35:AD36"/>
    <mergeCell ref="AA37:AD39"/>
    <mergeCell ref="AA40:AD40"/>
    <mergeCell ref="AA28:AD28"/>
    <mergeCell ref="AA29:AA30"/>
    <mergeCell ref="AB29:AB30"/>
    <mergeCell ref="AC29:AC30"/>
    <mergeCell ref="AD29:AD30"/>
    <mergeCell ref="AE19:AJ19"/>
    <mergeCell ref="AE20:AJ20"/>
    <mergeCell ref="AE21:AJ21"/>
    <mergeCell ref="AE22:AJ22"/>
    <mergeCell ref="V6:W6"/>
    <mergeCell ref="A39:A42"/>
    <mergeCell ref="B7:B18"/>
    <mergeCell ref="B19:B30"/>
    <mergeCell ref="C37:C42"/>
    <mergeCell ref="B31:B42"/>
    <mergeCell ref="C25:C30"/>
    <mergeCell ref="AE15:AJ15"/>
    <mergeCell ref="K25:N25"/>
    <mergeCell ref="K26:N26"/>
    <mergeCell ref="K31:N31"/>
    <mergeCell ref="A19:A21"/>
    <mergeCell ref="A23:A25"/>
    <mergeCell ref="A31:A33"/>
    <mergeCell ref="A35:A37"/>
    <mergeCell ref="A15:A18"/>
    <mergeCell ref="A27:A30"/>
    <mergeCell ref="C7:C12"/>
    <mergeCell ref="C13:C18"/>
    <mergeCell ref="C19:C24"/>
    <mergeCell ref="AE17:AJ17"/>
    <mergeCell ref="AE18:AJ18"/>
    <mergeCell ref="K7:N7"/>
    <mergeCell ref="K8:N8"/>
    <mergeCell ref="K9:N9"/>
    <mergeCell ref="X6:Y6"/>
    <mergeCell ref="Z6:AA6"/>
    <mergeCell ref="AB6:AC6"/>
    <mergeCell ref="C31:C36"/>
    <mergeCell ref="O23:O26"/>
    <mergeCell ref="P23:Q26"/>
    <mergeCell ref="R23:R26"/>
    <mergeCell ref="O27:R30"/>
    <mergeCell ref="O35:O38"/>
    <mergeCell ref="P35:Q38"/>
    <mergeCell ref="R35:R38"/>
    <mergeCell ref="F19:F30"/>
    <mergeCell ref="F31:F42"/>
    <mergeCell ref="D7:E18"/>
    <mergeCell ref="D19:E30"/>
    <mergeCell ref="D31:E42"/>
    <mergeCell ref="A6:C6"/>
    <mergeCell ref="D6:E6"/>
    <mergeCell ref="AA11:AA12"/>
    <mergeCell ref="A7:A9"/>
    <mergeCell ref="A11:A13"/>
    <mergeCell ref="G38:J42"/>
    <mergeCell ref="H6:I6"/>
    <mergeCell ref="J6:K6"/>
    <mergeCell ref="A5:C5"/>
    <mergeCell ref="A1:AP3"/>
    <mergeCell ref="AK4:AL4"/>
    <mergeCell ref="D5:M5"/>
    <mergeCell ref="AC5:AK5"/>
    <mergeCell ref="AN4:AO4"/>
    <mergeCell ref="AC4:AF4"/>
    <mergeCell ref="AG4:AI4"/>
    <mergeCell ref="AL5:AP5"/>
    <mergeCell ref="N5:P5"/>
    <mergeCell ref="Q5:Y5"/>
    <mergeCell ref="Z5:AB5"/>
    <mergeCell ref="G34:G35"/>
    <mergeCell ref="K10:N10"/>
    <mergeCell ref="K11:N11"/>
    <mergeCell ref="K12:N12"/>
    <mergeCell ref="K19:N19"/>
    <mergeCell ref="K20:N20"/>
    <mergeCell ref="K21:N21"/>
    <mergeCell ref="K13:N13"/>
    <mergeCell ref="K14:N14"/>
    <mergeCell ref="K15:N15"/>
    <mergeCell ref="K16:N16"/>
    <mergeCell ref="K17:N17"/>
    <mergeCell ref="K18:N18"/>
    <mergeCell ref="L6:M6"/>
    <mergeCell ref="N6:O6"/>
    <mergeCell ref="G7:J7"/>
    <mergeCell ref="O7:R7"/>
    <mergeCell ref="P6:Q6"/>
    <mergeCell ref="K24:N24"/>
    <mergeCell ref="R6:S6"/>
    <mergeCell ref="K23:N23"/>
    <mergeCell ref="G10:G11"/>
    <mergeCell ref="H10:I11"/>
    <mergeCell ref="AR6:AV8"/>
    <mergeCell ref="H34:I35"/>
    <mergeCell ref="J34:J35"/>
    <mergeCell ref="G36:J37"/>
    <mergeCell ref="G22:G23"/>
    <mergeCell ref="H22:I23"/>
    <mergeCell ref="J22:J23"/>
    <mergeCell ref="G24:J25"/>
    <mergeCell ref="G26:J30"/>
    <mergeCell ref="P11:Q14"/>
    <mergeCell ref="O11:O14"/>
    <mergeCell ref="R11:R14"/>
    <mergeCell ref="AB11:AC12"/>
    <mergeCell ref="G12:J13"/>
    <mergeCell ref="G14:J18"/>
    <mergeCell ref="O15:R18"/>
    <mergeCell ref="AD11:AD12"/>
    <mergeCell ref="AA13:AD15"/>
    <mergeCell ref="AA16:AD16"/>
    <mergeCell ref="AA17:AA18"/>
    <mergeCell ref="AL6:AP6"/>
    <mergeCell ref="F6:G6"/>
    <mergeCell ref="F7:F18"/>
    <mergeCell ref="AD6:AE6"/>
    <mergeCell ref="AA41:AA42"/>
    <mergeCell ref="AB41:AB42"/>
    <mergeCell ref="AC41:AC42"/>
    <mergeCell ref="AE40:AJ40"/>
    <mergeCell ref="AE41:AJ41"/>
    <mergeCell ref="S37:Z42"/>
    <mergeCell ref="AE42:AJ42"/>
    <mergeCell ref="AE23:AJ23"/>
    <mergeCell ref="AE24:AJ24"/>
    <mergeCell ref="AE25:AJ25"/>
    <mergeCell ref="AE26:AJ26"/>
    <mergeCell ref="AE27:AJ27"/>
    <mergeCell ref="AE28:AJ28"/>
    <mergeCell ref="AE29:AJ29"/>
    <mergeCell ref="AE30:AJ30"/>
    <mergeCell ref="AE31:AJ31"/>
    <mergeCell ref="AE7:AJ7"/>
    <mergeCell ref="AE8:AJ8"/>
    <mergeCell ref="AE9:AJ9"/>
    <mergeCell ref="AE10:AJ10"/>
    <mergeCell ref="AE11:AJ11"/>
    <mergeCell ref="AE12:AJ12"/>
    <mergeCell ref="AE13:AJ13"/>
    <mergeCell ref="AE14:AJ14"/>
    <mergeCell ref="AE16:AJ16"/>
    <mergeCell ref="AA7:AD7"/>
    <mergeCell ref="G19:J19"/>
    <mergeCell ref="O19:R19"/>
    <mergeCell ref="G31:J31"/>
    <mergeCell ref="O31:R31"/>
    <mergeCell ref="AA19:AD19"/>
    <mergeCell ref="AA31:AD31"/>
    <mergeCell ref="S7:Z12"/>
    <mergeCell ref="S13:Z18"/>
    <mergeCell ref="S19:Z24"/>
    <mergeCell ref="S25:Z30"/>
    <mergeCell ref="S31:Z36"/>
    <mergeCell ref="AB17:AB18"/>
    <mergeCell ref="AC17:AC18"/>
    <mergeCell ref="AD17:AD18"/>
    <mergeCell ref="K27:N27"/>
    <mergeCell ref="K28:N28"/>
    <mergeCell ref="K29:N29"/>
    <mergeCell ref="K30:N30"/>
    <mergeCell ref="AA23:AA24"/>
    <mergeCell ref="AB23:AC24"/>
    <mergeCell ref="AD23:AD24"/>
    <mergeCell ref="AA25:AD27"/>
    <mergeCell ref="K22:N22"/>
  </mergeCells>
  <phoneticPr fontId="3"/>
  <hyperlinks>
    <hyperlink ref="AR2:AS3" location="目次!B18" display="目次へ" xr:uid="{00000000-0004-0000-0200-000000000000}"/>
    <hyperlink ref="AR6:AS7" location="目次!B18" display="目次へ" xr:uid="{00000000-0004-0000-0200-000001000000}"/>
    <hyperlink ref="AR6:AV8" location="①【2ヵ月前】利用申込書!A1" display="利用申込書へ" xr:uid="{00000000-0004-0000-0200-000002000000}"/>
  </hyperlinks>
  <pageMargins left="0.39370078740157483" right="0.39370078740157483" top="0.39370078740157483" bottom="0.39370078740157483"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66675</xdr:colOff>
                    <xdr:row>4</xdr:row>
                    <xdr:rowOff>9525</xdr:rowOff>
                  </from>
                  <to>
                    <xdr:col>41</xdr:col>
                    <xdr:colOff>76200</xdr:colOff>
                    <xdr:row>4</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66675</xdr:colOff>
                    <xdr:row>4</xdr:row>
                    <xdr:rowOff>152400</xdr:rowOff>
                  </from>
                  <to>
                    <xdr:col>40</xdr:col>
                    <xdr:colOff>38100</xdr:colOff>
                    <xdr:row>5</xdr:row>
                    <xdr:rowOff>0</xdr:rowOff>
                  </to>
                </anchor>
              </controlPr>
            </control>
          </mc:Choice>
        </mc:AlternateContent>
        <mc:AlternateContent xmlns:mc="http://schemas.openxmlformats.org/markup-compatibility/2006">
          <mc:Choice Requires="x14">
            <control shapeId="2084" r:id="rId6" name="Check Box 36">
              <controlPr defaultSize="0" autoFill="0" autoLine="0" autoPict="0">
                <anchor moveWithCells="1">
                  <from>
                    <xdr:col>6</xdr:col>
                    <xdr:colOff>123825</xdr:colOff>
                    <xdr:row>18</xdr:row>
                    <xdr:rowOff>161925</xdr:rowOff>
                  </from>
                  <to>
                    <xdr:col>9</xdr:col>
                    <xdr:colOff>28575</xdr:colOff>
                    <xdr:row>20</xdr:row>
                    <xdr:rowOff>57150</xdr:rowOff>
                  </to>
                </anchor>
              </controlPr>
            </control>
          </mc:Choice>
        </mc:AlternateContent>
        <mc:AlternateContent xmlns:mc="http://schemas.openxmlformats.org/markup-compatibility/2006">
          <mc:Choice Requires="x14">
            <control shapeId="2085" r:id="rId7" name="Check Box 37">
              <controlPr defaultSize="0" autoFill="0" autoLine="0" autoPict="0">
                <anchor moveWithCells="1">
                  <from>
                    <xdr:col>6</xdr:col>
                    <xdr:colOff>123825</xdr:colOff>
                    <xdr:row>21</xdr:row>
                    <xdr:rowOff>114300</xdr:rowOff>
                  </from>
                  <to>
                    <xdr:col>9</xdr:col>
                    <xdr:colOff>0</xdr:colOff>
                    <xdr:row>22</xdr:row>
                    <xdr:rowOff>171450</xdr:rowOff>
                  </to>
                </anchor>
              </controlPr>
            </control>
          </mc:Choice>
        </mc:AlternateContent>
        <mc:AlternateContent xmlns:mc="http://schemas.openxmlformats.org/markup-compatibility/2006">
          <mc:Choice Requires="x14">
            <control shapeId="2104" r:id="rId8" name="Check Box 56">
              <controlPr defaultSize="0" autoFill="0" autoLine="0" autoPict="0">
                <anchor moveWithCells="1">
                  <from>
                    <xdr:col>6</xdr:col>
                    <xdr:colOff>123825</xdr:colOff>
                    <xdr:row>19</xdr:row>
                    <xdr:rowOff>142875</xdr:rowOff>
                  </from>
                  <to>
                    <xdr:col>9</xdr:col>
                    <xdr:colOff>57150</xdr:colOff>
                    <xdr:row>21</xdr:row>
                    <xdr:rowOff>38100</xdr:rowOff>
                  </to>
                </anchor>
              </controlPr>
            </control>
          </mc:Choice>
        </mc:AlternateContent>
        <mc:AlternateContent xmlns:mc="http://schemas.openxmlformats.org/markup-compatibility/2006">
          <mc:Choice Requires="x14">
            <control shapeId="2111" r:id="rId9" name="Check Box 63">
              <controlPr defaultSize="0" autoFill="0" autoLine="0" autoPict="0">
                <anchor moveWithCells="1">
                  <from>
                    <xdr:col>6</xdr:col>
                    <xdr:colOff>123825</xdr:colOff>
                    <xdr:row>20</xdr:row>
                    <xdr:rowOff>123825</xdr:rowOff>
                  </from>
                  <to>
                    <xdr:col>9</xdr:col>
                    <xdr:colOff>85725</xdr:colOff>
                    <xdr:row>22</xdr:row>
                    <xdr:rowOff>19050</xdr:rowOff>
                  </to>
                </anchor>
              </controlPr>
            </control>
          </mc:Choice>
        </mc:AlternateContent>
        <mc:AlternateContent xmlns:mc="http://schemas.openxmlformats.org/markup-compatibility/2006">
          <mc:Choice Requires="x14">
            <control shapeId="2123" r:id="rId10" name="Check Box 75">
              <controlPr defaultSize="0" autoFill="0" autoLine="0" autoPict="0">
                <anchor moveWithCells="1">
                  <from>
                    <xdr:col>26</xdr:col>
                    <xdr:colOff>123825</xdr:colOff>
                    <xdr:row>7</xdr:row>
                    <xdr:rowOff>9525</xdr:rowOff>
                  </from>
                  <to>
                    <xdr:col>29</xdr:col>
                    <xdr:colOff>85725</xdr:colOff>
                    <xdr:row>8</xdr:row>
                    <xdr:rowOff>76200</xdr:rowOff>
                  </to>
                </anchor>
              </controlPr>
            </control>
          </mc:Choice>
        </mc:AlternateContent>
        <mc:AlternateContent xmlns:mc="http://schemas.openxmlformats.org/markup-compatibility/2006">
          <mc:Choice Requires="x14">
            <control shapeId="2124" r:id="rId11" name="Check Box 76">
              <controlPr defaultSize="0" autoFill="0" autoLine="0" autoPict="0">
                <anchor moveWithCells="1">
                  <from>
                    <xdr:col>26</xdr:col>
                    <xdr:colOff>123825</xdr:colOff>
                    <xdr:row>7</xdr:row>
                    <xdr:rowOff>161925</xdr:rowOff>
                  </from>
                  <to>
                    <xdr:col>29</xdr:col>
                    <xdr:colOff>28575</xdr:colOff>
                    <xdr:row>9</xdr:row>
                    <xdr:rowOff>57150</xdr:rowOff>
                  </to>
                </anchor>
              </controlPr>
            </control>
          </mc:Choice>
        </mc:AlternateContent>
        <mc:AlternateContent xmlns:mc="http://schemas.openxmlformats.org/markup-compatibility/2006">
          <mc:Choice Requires="x14">
            <control shapeId="2126" r:id="rId12" name="Check Box 78">
              <controlPr defaultSize="0" autoFill="0" autoLine="0" autoPict="0">
                <anchor moveWithCells="1">
                  <from>
                    <xdr:col>26</xdr:col>
                    <xdr:colOff>123825</xdr:colOff>
                    <xdr:row>9</xdr:row>
                    <xdr:rowOff>123825</xdr:rowOff>
                  </from>
                  <to>
                    <xdr:col>29</xdr:col>
                    <xdr:colOff>85725</xdr:colOff>
                    <xdr:row>11</xdr:row>
                    <xdr:rowOff>19050</xdr:rowOff>
                  </to>
                </anchor>
              </controlPr>
            </control>
          </mc:Choice>
        </mc:AlternateContent>
        <mc:AlternateContent xmlns:mc="http://schemas.openxmlformats.org/markup-compatibility/2006">
          <mc:Choice Requires="x14">
            <control shapeId="2127" r:id="rId13" name="Check Box 79">
              <controlPr defaultSize="0" autoFill="0" autoLine="0" autoPict="0">
                <anchor moveWithCells="1">
                  <from>
                    <xdr:col>26</xdr:col>
                    <xdr:colOff>123825</xdr:colOff>
                    <xdr:row>10</xdr:row>
                    <xdr:rowOff>114300</xdr:rowOff>
                  </from>
                  <to>
                    <xdr:col>29</xdr:col>
                    <xdr:colOff>57150</xdr:colOff>
                    <xdr:row>11</xdr:row>
                    <xdr:rowOff>171450</xdr:rowOff>
                  </to>
                </anchor>
              </controlPr>
            </control>
          </mc:Choice>
        </mc:AlternateContent>
        <mc:AlternateContent xmlns:mc="http://schemas.openxmlformats.org/markup-compatibility/2006">
          <mc:Choice Requires="x14">
            <control shapeId="2128" r:id="rId14" name="Check Box 80">
              <controlPr defaultSize="0" autoFill="0" autoLine="0" autoPict="0">
                <anchor moveWithCells="1">
                  <from>
                    <xdr:col>14</xdr:col>
                    <xdr:colOff>123825</xdr:colOff>
                    <xdr:row>9</xdr:row>
                    <xdr:rowOff>95250</xdr:rowOff>
                  </from>
                  <to>
                    <xdr:col>17</xdr:col>
                    <xdr:colOff>85725</xdr:colOff>
                    <xdr:row>10</xdr:row>
                    <xdr:rowOff>161925</xdr:rowOff>
                  </to>
                </anchor>
              </controlPr>
            </control>
          </mc:Choice>
        </mc:AlternateContent>
        <mc:AlternateContent xmlns:mc="http://schemas.openxmlformats.org/markup-compatibility/2006">
          <mc:Choice Requires="x14">
            <control shapeId="2129" r:id="rId15" name="Check Box 81">
              <controlPr defaultSize="0" autoFill="0" autoLine="0" autoPict="0">
                <anchor moveWithCells="1">
                  <from>
                    <xdr:col>14</xdr:col>
                    <xdr:colOff>123825</xdr:colOff>
                    <xdr:row>10</xdr:row>
                    <xdr:rowOff>76200</xdr:rowOff>
                  </from>
                  <to>
                    <xdr:col>17</xdr:col>
                    <xdr:colOff>28575</xdr:colOff>
                    <xdr:row>11</xdr:row>
                    <xdr:rowOff>142875</xdr:rowOff>
                  </to>
                </anchor>
              </controlPr>
            </control>
          </mc:Choice>
        </mc:AlternateContent>
        <mc:AlternateContent xmlns:mc="http://schemas.openxmlformats.org/markup-compatibility/2006">
          <mc:Choice Requires="x14">
            <control shapeId="2130" r:id="rId16" name="Check Box 82">
              <controlPr defaultSize="0" autoFill="0" autoLine="0" autoPict="0">
                <anchor moveWithCells="1">
                  <from>
                    <xdr:col>14</xdr:col>
                    <xdr:colOff>123825</xdr:colOff>
                    <xdr:row>11</xdr:row>
                    <xdr:rowOff>66675</xdr:rowOff>
                  </from>
                  <to>
                    <xdr:col>17</xdr:col>
                    <xdr:colOff>57150</xdr:colOff>
                    <xdr:row>12</xdr:row>
                    <xdr:rowOff>123825</xdr:rowOff>
                  </to>
                </anchor>
              </controlPr>
            </control>
          </mc:Choice>
        </mc:AlternateContent>
        <mc:AlternateContent xmlns:mc="http://schemas.openxmlformats.org/markup-compatibility/2006">
          <mc:Choice Requires="x14">
            <control shapeId="2131" r:id="rId17" name="Check Box 83">
              <controlPr defaultSize="0" autoFill="0" autoLine="0" autoPict="0">
                <anchor moveWithCells="1">
                  <from>
                    <xdr:col>14</xdr:col>
                    <xdr:colOff>123825</xdr:colOff>
                    <xdr:row>12</xdr:row>
                    <xdr:rowOff>38100</xdr:rowOff>
                  </from>
                  <to>
                    <xdr:col>17</xdr:col>
                    <xdr:colOff>85725</xdr:colOff>
                    <xdr:row>13</xdr:row>
                    <xdr:rowOff>104775</xdr:rowOff>
                  </to>
                </anchor>
              </controlPr>
            </control>
          </mc:Choice>
        </mc:AlternateContent>
        <mc:AlternateContent xmlns:mc="http://schemas.openxmlformats.org/markup-compatibility/2006">
          <mc:Choice Requires="x14">
            <control shapeId="2132" r:id="rId18" name="Check Box 84">
              <controlPr defaultSize="0" autoFill="0" autoLine="0" autoPict="0">
                <anchor moveWithCells="1">
                  <from>
                    <xdr:col>14</xdr:col>
                    <xdr:colOff>123825</xdr:colOff>
                    <xdr:row>13</xdr:row>
                    <xdr:rowOff>28575</xdr:rowOff>
                  </from>
                  <to>
                    <xdr:col>17</xdr:col>
                    <xdr:colOff>57150</xdr:colOff>
                    <xdr:row>14</xdr:row>
                    <xdr:rowOff>85725</xdr:rowOff>
                  </to>
                </anchor>
              </controlPr>
            </control>
          </mc:Choice>
        </mc:AlternateContent>
        <mc:AlternateContent xmlns:mc="http://schemas.openxmlformats.org/markup-compatibility/2006">
          <mc:Choice Requires="x14">
            <control shapeId="2148" r:id="rId19" name="Check Box 100">
              <controlPr defaultSize="0" autoFill="0" autoLine="0" autoPict="0">
                <anchor moveWithCells="1">
                  <from>
                    <xdr:col>14</xdr:col>
                    <xdr:colOff>123825</xdr:colOff>
                    <xdr:row>21</xdr:row>
                    <xdr:rowOff>85725</xdr:rowOff>
                  </from>
                  <to>
                    <xdr:col>17</xdr:col>
                    <xdr:colOff>85725</xdr:colOff>
                    <xdr:row>22</xdr:row>
                    <xdr:rowOff>152400</xdr:rowOff>
                  </to>
                </anchor>
              </controlPr>
            </control>
          </mc:Choice>
        </mc:AlternateContent>
        <mc:AlternateContent xmlns:mc="http://schemas.openxmlformats.org/markup-compatibility/2006">
          <mc:Choice Requires="x14">
            <control shapeId="2149" r:id="rId20" name="Check Box 101">
              <controlPr defaultSize="0" autoFill="0" autoLine="0" autoPict="0">
                <anchor moveWithCells="1">
                  <from>
                    <xdr:col>14</xdr:col>
                    <xdr:colOff>123825</xdr:colOff>
                    <xdr:row>22</xdr:row>
                    <xdr:rowOff>66675</xdr:rowOff>
                  </from>
                  <to>
                    <xdr:col>17</xdr:col>
                    <xdr:colOff>28575</xdr:colOff>
                    <xdr:row>23</xdr:row>
                    <xdr:rowOff>133350</xdr:rowOff>
                  </to>
                </anchor>
              </controlPr>
            </control>
          </mc:Choice>
        </mc:AlternateContent>
        <mc:AlternateContent xmlns:mc="http://schemas.openxmlformats.org/markup-compatibility/2006">
          <mc:Choice Requires="x14">
            <control shapeId="2150" r:id="rId21" name="Check Box 102">
              <controlPr defaultSize="0" autoFill="0" autoLine="0" autoPict="0">
                <anchor moveWithCells="1">
                  <from>
                    <xdr:col>14</xdr:col>
                    <xdr:colOff>123825</xdr:colOff>
                    <xdr:row>23</xdr:row>
                    <xdr:rowOff>57150</xdr:rowOff>
                  </from>
                  <to>
                    <xdr:col>17</xdr:col>
                    <xdr:colOff>57150</xdr:colOff>
                    <xdr:row>24</xdr:row>
                    <xdr:rowOff>114300</xdr:rowOff>
                  </to>
                </anchor>
              </controlPr>
            </control>
          </mc:Choice>
        </mc:AlternateContent>
        <mc:AlternateContent xmlns:mc="http://schemas.openxmlformats.org/markup-compatibility/2006">
          <mc:Choice Requires="x14">
            <control shapeId="2151" r:id="rId22" name="Check Box 103">
              <controlPr defaultSize="0" autoFill="0" autoLine="0" autoPict="0">
                <anchor moveWithCells="1">
                  <from>
                    <xdr:col>14</xdr:col>
                    <xdr:colOff>123825</xdr:colOff>
                    <xdr:row>24</xdr:row>
                    <xdr:rowOff>28575</xdr:rowOff>
                  </from>
                  <to>
                    <xdr:col>17</xdr:col>
                    <xdr:colOff>85725</xdr:colOff>
                    <xdr:row>25</xdr:row>
                    <xdr:rowOff>95250</xdr:rowOff>
                  </to>
                </anchor>
              </controlPr>
            </control>
          </mc:Choice>
        </mc:AlternateContent>
        <mc:AlternateContent xmlns:mc="http://schemas.openxmlformats.org/markup-compatibility/2006">
          <mc:Choice Requires="x14">
            <control shapeId="2152" r:id="rId23" name="Check Box 104">
              <controlPr defaultSize="0" autoFill="0" autoLine="0" autoPict="0">
                <anchor moveWithCells="1">
                  <from>
                    <xdr:col>14</xdr:col>
                    <xdr:colOff>123825</xdr:colOff>
                    <xdr:row>25</xdr:row>
                    <xdr:rowOff>19050</xdr:rowOff>
                  </from>
                  <to>
                    <xdr:col>17</xdr:col>
                    <xdr:colOff>57150</xdr:colOff>
                    <xdr:row>26</xdr:row>
                    <xdr:rowOff>76200</xdr:rowOff>
                  </to>
                </anchor>
              </controlPr>
            </control>
          </mc:Choice>
        </mc:AlternateContent>
        <mc:AlternateContent xmlns:mc="http://schemas.openxmlformats.org/markup-compatibility/2006">
          <mc:Choice Requires="x14">
            <control shapeId="2153" r:id="rId24" name="Check Box 105">
              <controlPr defaultSize="0" autoFill="0" autoLine="0" autoPict="0">
                <anchor moveWithCells="1">
                  <from>
                    <xdr:col>26</xdr:col>
                    <xdr:colOff>123825</xdr:colOff>
                    <xdr:row>19</xdr:row>
                    <xdr:rowOff>9525</xdr:rowOff>
                  </from>
                  <to>
                    <xdr:col>29</xdr:col>
                    <xdr:colOff>85725</xdr:colOff>
                    <xdr:row>20</xdr:row>
                    <xdr:rowOff>76200</xdr:rowOff>
                  </to>
                </anchor>
              </controlPr>
            </control>
          </mc:Choice>
        </mc:AlternateContent>
        <mc:AlternateContent xmlns:mc="http://schemas.openxmlformats.org/markup-compatibility/2006">
          <mc:Choice Requires="x14">
            <control shapeId="2154" r:id="rId25" name="Check Box 106">
              <controlPr defaultSize="0" autoFill="0" autoLine="0" autoPict="0">
                <anchor moveWithCells="1">
                  <from>
                    <xdr:col>26</xdr:col>
                    <xdr:colOff>123825</xdr:colOff>
                    <xdr:row>19</xdr:row>
                    <xdr:rowOff>161925</xdr:rowOff>
                  </from>
                  <to>
                    <xdr:col>29</xdr:col>
                    <xdr:colOff>28575</xdr:colOff>
                    <xdr:row>21</xdr:row>
                    <xdr:rowOff>57150</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26</xdr:col>
                    <xdr:colOff>123825</xdr:colOff>
                    <xdr:row>21</xdr:row>
                    <xdr:rowOff>123825</xdr:rowOff>
                  </from>
                  <to>
                    <xdr:col>29</xdr:col>
                    <xdr:colOff>85725</xdr:colOff>
                    <xdr:row>23</xdr:row>
                    <xdr:rowOff>19050</xdr:rowOff>
                  </to>
                </anchor>
              </controlPr>
            </control>
          </mc:Choice>
        </mc:AlternateContent>
        <mc:AlternateContent xmlns:mc="http://schemas.openxmlformats.org/markup-compatibility/2006">
          <mc:Choice Requires="x14">
            <control shapeId="2157" r:id="rId27" name="Check Box 109">
              <controlPr defaultSize="0" autoFill="0" autoLine="0" autoPict="0">
                <anchor moveWithCells="1">
                  <from>
                    <xdr:col>26</xdr:col>
                    <xdr:colOff>123825</xdr:colOff>
                    <xdr:row>22</xdr:row>
                    <xdr:rowOff>114300</xdr:rowOff>
                  </from>
                  <to>
                    <xdr:col>29</xdr:col>
                    <xdr:colOff>57150</xdr:colOff>
                    <xdr:row>24</xdr:row>
                    <xdr:rowOff>0</xdr:rowOff>
                  </to>
                </anchor>
              </controlPr>
            </control>
          </mc:Choice>
        </mc:AlternateContent>
        <mc:AlternateContent xmlns:mc="http://schemas.openxmlformats.org/markup-compatibility/2006">
          <mc:Choice Requires="x14">
            <control shapeId="2158" r:id="rId28" name="Check Box 110">
              <controlPr defaultSize="0" autoFill="0" autoLine="0" autoPict="0">
                <anchor moveWithCells="1">
                  <from>
                    <xdr:col>14</xdr:col>
                    <xdr:colOff>123825</xdr:colOff>
                    <xdr:row>33</xdr:row>
                    <xdr:rowOff>95250</xdr:rowOff>
                  </from>
                  <to>
                    <xdr:col>17</xdr:col>
                    <xdr:colOff>85725</xdr:colOff>
                    <xdr:row>34</xdr:row>
                    <xdr:rowOff>161925</xdr:rowOff>
                  </to>
                </anchor>
              </controlPr>
            </control>
          </mc:Choice>
        </mc:AlternateContent>
        <mc:AlternateContent xmlns:mc="http://schemas.openxmlformats.org/markup-compatibility/2006">
          <mc:Choice Requires="x14">
            <control shapeId="2159" r:id="rId29" name="Check Box 111">
              <controlPr defaultSize="0" autoFill="0" autoLine="0" autoPict="0">
                <anchor moveWithCells="1">
                  <from>
                    <xdr:col>14</xdr:col>
                    <xdr:colOff>123825</xdr:colOff>
                    <xdr:row>34</xdr:row>
                    <xdr:rowOff>76200</xdr:rowOff>
                  </from>
                  <to>
                    <xdr:col>17</xdr:col>
                    <xdr:colOff>28575</xdr:colOff>
                    <xdr:row>35</xdr:row>
                    <xdr:rowOff>142875</xdr:rowOff>
                  </to>
                </anchor>
              </controlPr>
            </control>
          </mc:Choice>
        </mc:AlternateContent>
        <mc:AlternateContent xmlns:mc="http://schemas.openxmlformats.org/markup-compatibility/2006">
          <mc:Choice Requires="x14">
            <control shapeId="2160" r:id="rId30" name="Check Box 112">
              <controlPr defaultSize="0" autoFill="0" autoLine="0" autoPict="0">
                <anchor moveWithCells="1">
                  <from>
                    <xdr:col>14</xdr:col>
                    <xdr:colOff>123825</xdr:colOff>
                    <xdr:row>35</xdr:row>
                    <xdr:rowOff>66675</xdr:rowOff>
                  </from>
                  <to>
                    <xdr:col>17</xdr:col>
                    <xdr:colOff>57150</xdr:colOff>
                    <xdr:row>36</xdr:row>
                    <xdr:rowOff>123825</xdr:rowOff>
                  </to>
                </anchor>
              </controlPr>
            </control>
          </mc:Choice>
        </mc:AlternateContent>
        <mc:AlternateContent xmlns:mc="http://schemas.openxmlformats.org/markup-compatibility/2006">
          <mc:Choice Requires="x14">
            <control shapeId="2161" r:id="rId31" name="Check Box 113">
              <controlPr defaultSize="0" autoFill="0" autoLine="0" autoPict="0">
                <anchor moveWithCells="1">
                  <from>
                    <xdr:col>14</xdr:col>
                    <xdr:colOff>123825</xdr:colOff>
                    <xdr:row>36</xdr:row>
                    <xdr:rowOff>38100</xdr:rowOff>
                  </from>
                  <to>
                    <xdr:col>17</xdr:col>
                    <xdr:colOff>85725</xdr:colOff>
                    <xdr:row>37</xdr:row>
                    <xdr:rowOff>104775</xdr:rowOff>
                  </to>
                </anchor>
              </controlPr>
            </control>
          </mc:Choice>
        </mc:AlternateContent>
        <mc:AlternateContent xmlns:mc="http://schemas.openxmlformats.org/markup-compatibility/2006">
          <mc:Choice Requires="x14">
            <control shapeId="2162" r:id="rId32" name="Check Box 114">
              <controlPr defaultSize="0" autoFill="0" autoLine="0" autoPict="0">
                <anchor moveWithCells="1">
                  <from>
                    <xdr:col>14</xdr:col>
                    <xdr:colOff>123825</xdr:colOff>
                    <xdr:row>37</xdr:row>
                    <xdr:rowOff>28575</xdr:rowOff>
                  </from>
                  <to>
                    <xdr:col>17</xdr:col>
                    <xdr:colOff>57150</xdr:colOff>
                    <xdr:row>38</xdr:row>
                    <xdr:rowOff>85725</xdr:rowOff>
                  </to>
                </anchor>
              </controlPr>
            </control>
          </mc:Choice>
        </mc:AlternateContent>
        <mc:AlternateContent xmlns:mc="http://schemas.openxmlformats.org/markup-compatibility/2006">
          <mc:Choice Requires="x14">
            <control shapeId="2163" r:id="rId33" name="Check Box 115">
              <controlPr defaultSize="0" autoFill="0" autoLine="0" autoPict="0">
                <anchor moveWithCells="1">
                  <from>
                    <xdr:col>26</xdr:col>
                    <xdr:colOff>123825</xdr:colOff>
                    <xdr:row>31</xdr:row>
                    <xdr:rowOff>9525</xdr:rowOff>
                  </from>
                  <to>
                    <xdr:col>29</xdr:col>
                    <xdr:colOff>85725</xdr:colOff>
                    <xdr:row>32</xdr:row>
                    <xdr:rowOff>76200</xdr:rowOff>
                  </to>
                </anchor>
              </controlPr>
            </control>
          </mc:Choice>
        </mc:AlternateContent>
        <mc:AlternateContent xmlns:mc="http://schemas.openxmlformats.org/markup-compatibility/2006">
          <mc:Choice Requires="x14">
            <control shapeId="2164" r:id="rId34" name="Check Box 116">
              <controlPr defaultSize="0" autoFill="0" autoLine="0" autoPict="0">
                <anchor moveWithCells="1">
                  <from>
                    <xdr:col>26</xdr:col>
                    <xdr:colOff>123825</xdr:colOff>
                    <xdr:row>31</xdr:row>
                    <xdr:rowOff>161925</xdr:rowOff>
                  </from>
                  <to>
                    <xdr:col>29</xdr:col>
                    <xdr:colOff>28575</xdr:colOff>
                    <xdr:row>33</xdr:row>
                    <xdr:rowOff>57150</xdr:rowOff>
                  </to>
                </anchor>
              </controlPr>
            </control>
          </mc:Choice>
        </mc:AlternateContent>
        <mc:AlternateContent xmlns:mc="http://schemas.openxmlformats.org/markup-compatibility/2006">
          <mc:Choice Requires="x14">
            <control shapeId="2166" r:id="rId35" name="Check Box 118">
              <controlPr defaultSize="0" autoFill="0" autoLine="0" autoPict="0">
                <anchor moveWithCells="1">
                  <from>
                    <xdr:col>26</xdr:col>
                    <xdr:colOff>123825</xdr:colOff>
                    <xdr:row>33</xdr:row>
                    <xdr:rowOff>123825</xdr:rowOff>
                  </from>
                  <to>
                    <xdr:col>29</xdr:col>
                    <xdr:colOff>85725</xdr:colOff>
                    <xdr:row>35</xdr:row>
                    <xdr:rowOff>19050</xdr:rowOff>
                  </to>
                </anchor>
              </controlPr>
            </control>
          </mc:Choice>
        </mc:AlternateContent>
        <mc:AlternateContent xmlns:mc="http://schemas.openxmlformats.org/markup-compatibility/2006">
          <mc:Choice Requires="x14">
            <control shapeId="2167" r:id="rId36" name="Check Box 119">
              <controlPr defaultSize="0" autoFill="0" autoLine="0" autoPict="0">
                <anchor moveWithCells="1">
                  <from>
                    <xdr:col>26</xdr:col>
                    <xdr:colOff>123825</xdr:colOff>
                    <xdr:row>34</xdr:row>
                    <xdr:rowOff>114300</xdr:rowOff>
                  </from>
                  <to>
                    <xdr:col>29</xdr:col>
                    <xdr:colOff>57150</xdr:colOff>
                    <xdr:row>36</xdr:row>
                    <xdr:rowOff>0</xdr:rowOff>
                  </to>
                </anchor>
              </controlPr>
            </control>
          </mc:Choice>
        </mc:AlternateContent>
        <mc:AlternateContent xmlns:mc="http://schemas.openxmlformats.org/markup-compatibility/2006">
          <mc:Choice Requires="x14">
            <control shapeId="2172" r:id="rId37" name="Check Box 124">
              <controlPr defaultSize="0" autoFill="0" autoLine="0" autoPict="0">
                <anchor moveWithCells="1">
                  <from>
                    <xdr:col>6</xdr:col>
                    <xdr:colOff>123825</xdr:colOff>
                    <xdr:row>30</xdr:row>
                    <xdr:rowOff>161925</xdr:rowOff>
                  </from>
                  <to>
                    <xdr:col>9</xdr:col>
                    <xdr:colOff>28575</xdr:colOff>
                    <xdr:row>32</xdr:row>
                    <xdr:rowOff>57150</xdr:rowOff>
                  </to>
                </anchor>
              </controlPr>
            </control>
          </mc:Choice>
        </mc:AlternateContent>
        <mc:AlternateContent xmlns:mc="http://schemas.openxmlformats.org/markup-compatibility/2006">
          <mc:Choice Requires="x14">
            <control shapeId="2173" r:id="rId38" name="Check Box 125">
              <controlPr defaultSize="0" autoFill="0" autoLine="0" autoPict="0">
                <anchor moveWithCells="1">
                  <from>
                    <xdr:col>6</xdr:col>
                    <xdr:colOff>123825</xdr:colOff>
                    <xdr:row>33</xdr:row>
                    <xdr:rowOff>114300</xdr:rowOff>
                  </from>
                  <to>
                    <xdr:col>9</xdr:col>
                    <xdr:colOff>0</xdr:colOff>
                    <xdr:row>35</xdr:row>
                    <xdr:rowOff>0</xdr:rowOff>
                  </to>
                </anchor>
              </controlPr>
            </control>
          </mc:Choice>
        </mc:AlternateContent>
        <mc:AlternateContent xmlns:mc="http://schemas.openxmlformats.org/markup-compatibility/2006">
          <mc:Choice Requires="x14">
            <control shapeId="2174" r:id="rId39" name="Check Box 126">
              <controlPr defaultSize="0" autoFill="0" autoLine="0" autoPict="0">
                <anchor moveWithCells="1">
                  <from>
                    <xdr:col>6</xdr:col>
                    <xdr:colOff>123825</xdr:colOff>
                    <xdr:row>31</xdr:row>
                    <xdr:rowOff>142875</xdr:rowOff>
                  </from>
                  <to>
                    <xdr:col>9</xdr:col>
                    <xdr:colOff>57150</xdr:colOff>
                    <xdr:row>33</xdr:row>
                    <xdr:rowOff>38100</xdr:rowOff>
                  </to>
                </anchor>
              </controlPr>
            </control>
          </mc:Choice>
        </mc:AlternateContent>
        <mc:AlternateContent xmlns:mc="http://schemas.openxmlformats.org/markup-compatibility/2006">
          <mc:Choice Requires="x14">
            <control shapeId="2175" r:id="rId40" name="Check Box 127">
              <controlPr defaultSize="0" autoFill="0" autoLine="0" autoPict="0">
                <anchor moveWithCells="1">
                  <from>
                    <xdr:col>6</xdr:col>
                    <xdr:colOff>123825</xdr:colOff>
                    <xdr:row>32</xdr:row>
                    <xdr:rowOff>123825</xdr:rowOff>
                  </from>
                  <to>
                    <xdr:col>9</xdr:col>
                    <xdr:colOff>85725</xdr:colOff>
                    <xdr:row>34</xdr:row>
                    <xdr:rowOff>19050</xdr:rowOff>
                  </to>
                </anchor>
              </controlPr>
            </control>
          </mc:Choice>
        </mc:AlternateContent>
        <mc:AlternateContent xmlns:mc="http://schemas.openxmlformats.org/markup-compatibility/2006">
          <mc:Choice Requires="x14">
            <control shapeId="2176" r:id="rId41" name="Check Box 128">
              <controlPr defaultSize="0" autoFill="0" autoLine="0" autoPict="0">
                <anchor moveWithCells="1">
                  <from>
                    <xdr:col>6</xdr:col>
                    <xdr:colOff>123825</xdr:colOff>
                    <xdr:row>6</xdr:row>
                    <xdr:rowOff>161925</xdr:rowOff>
                  </from>
                  <to>
                    <xdr:col>9</xdr:col>
                    <xdr:colOff>28575</xdr:colOff>
                    <xdr:row>8</xdr:row>
                    <xdr:rowOff>57150</xdr:rowOff>
                  </to>
                </anchor>
              </controlPr>
            </control>
          </mc:Choice>
        </mc:AlternateContent>
        <mc:AlternateContent xmlns:mc="http://schemas.openxmlformats.org/markup-compatibility/2006">
          <mc:Choice Requires="x14">
            <control shapeId="2177" r:id="rId42" name="Check Box 129">
              <controlPr defaultSize="0" autoFill="0" autoLine="0" autoPict="0">
                <anchor moveWithCells="1">
                  <from>
                    <xdr:col>6</xdr:col>
                    <xdr:colOff>123825</xdr:colOff>
                    <xdr:row>9</xdr:row>
                    <xdr:rowOff>114300</xdr:rowOff>
                  </from>
                  <to>
                    <xdr:col>9</xdr:col>
                    <xdr:colOff>0</xdr:colOff>
                    <xdr:row>10</xdr:row>
                    <xdr:rowOff>171450</xdr:rowOff>
                  </to>
                </anchor>
              </controlPr>
            </control>
          </mc:Choice>
        </mc:AlternateContent>
        <mc:AlternateContent xmlns:mc="http://schemas.openxmlformats.org/markup-compatibility/2006">
          <mc:Choice Requires="x14">
            <control shapeId="2178" r:id="rId43" name="Check Box 130">
              <controlPr defaultSize="0" autoFill="0" autoLine="0" autoPict="0">
                <anchor moveWithCells="1">
                  <from>
                    <xdr:col>6</xdr:col>
                    <xdr:colOff>123825</xdr:colOff>
                    <xdr:row>7</xdr:row>
                    <xdr:rowOff>142875</xdr:rowOff>
                  </from>
                  <to>
                    <xdr:col>9</xdr:col>
                    <xdr:colOff>57150</xdr:colOff>
                    <xdr:row>9</xdr:row>
                    <xdr:rowOff>38100</xdr:rowOff>
                  </to>
                </anchor>
              </controlPr>
            </control>
          </mc:Choice>
        </mc:AlternateContent>
        <mc:AlternateContent xmlns:mc="http://schemas.openxmlformats.org/markup-compatibility/2006">
          <mc:Choice Requires="x14">
            <control shapeId="2179" r:id="rId44" name="Check Box 131">
              <controlPr defaultSize="0" autoFill="0" autoLine="0" autoPict="0">
                <anchor moveWithCells="1">
                  <from>
                    <xdr:col>6</xdr:col>
                    <xdr:colOff>123825</xdr:colOff>
                    <xdr:row>8</xdr:row>
                    <xdr:rowOff>123825</xdr:rowOff>
                  </from>
                  <to>
                    <xdr:col>9</xdr:col>
                    <xdr:colOff>85725</xdr:colOff>
                    <xdr:row>10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BEB4F-AC91-45FE-8CEC-FDCE6AC4182D}">
  <sheetPr>
    <tabColor rgb="FFFF0000"/>
  </sheetPr>
  <dimension ref="A1:BC42"/>
  <sheetViews>
    <sheetView showGridLines="0" showZeros="0" view="pageBreakPreview" zoomScaleNormal="100" zoomScaleSheetLayoutView="100" workbookViewId="0">
      <selection sqref="A1:AP3"/>
    </sheetView>
  </sheetViews>
  <sheetFormatPr defaultRowHeight="13.5"/>
  <cols>
    <col min="1" max="1" width="3.625" style="68" customWidth="1"/>
    <col min="2" max="10" width="3.125" style="68" customWidth="1"/>
    <col min="11" max="11" width="3.625" style="68" customWidth="1"/>
    <col min="12" max="13" width="4.625" style="68" customWidth="1"/>
    <col min="14" max="14" width="3.625" style="68" customWidth="1"/>
    <col min="15" max="18" width="3.125" style="68" customWidth="1"/>
    <col min="19" max="19" width="4.625" style="68" customWidth="1"/>
    <col min="20" max="42" width="3.125" style="68" customWidth="1"/>
    <col min="43" max="55" width="3.125" customWidth="1"/>
    <col min="56" max="62" width="2.625" customWidth="1"/>
  </cols>
  <sheetData>
    <row r="1" spans="1:55" ht="13.5" customHeight="1" thickBot="1">
      <c r="A1" s="804" t="s">
        <v>828</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804"/>
      <c r="AN1" s="804"/>
      <c r="AO1" s="804"/>
      <c r="AP1" s="804"/>
      <c r="AQ1" s="3"/>
      <c r="AR1" s="3"/>
      <c r="AS1" s="3"/>
      <c r="AT1" s="3"/>
      <c r="AU1" s="3"/>
      <c r="AV1" s="3"/>
      <c r="AW1" s="3"/>
      <c r="AX1" s="3"/>
      <c r="AY1" s="3"/>
      <c r="AZ1" s="3"/>
    </row>
    <row r="2" spans="1:55" ht="13.5" customHeight="1">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804"/>
      <c r="AK2" s="804"/>
      <c r="AL2" s="804"/>
      <c r="AM2" s="804"/>
      <c r="AN2" s="804"/>
      <c r="AO2" s="804"/>
      <c r="AP2" s="804"/>
      <c r="AQ2" s="3"/>
      <c r="AR2" s="842" t="s">
        <v>663</v>
      </c>
      <c r="AS2" s="843"/>
      <c r="AT2" s="843"/>
      <c r="AU2" s="843"/>
      <c r="AV2" s="844"/>
      <c r="AW2" s="3"/>
      <c r="AX2" s="3"/>
      <c r="AY2" s="3"/>
      <c r="AZ2" s="3"/>
    </row>
    <row r="3" spans="1:55" s="2" customFormat="1" ht="11.25" customHeight="1">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J3" s="804"/>
      <c r="AK3" s="804"/>
      <c r="AL3" s="804"/>
      <c r="AM3" s="804"/>
      <c r="AN3" s="804"/>
      <c r="AO3" s="804"/>
      <c r="AP3" s="804"/>
      <c r="AQ3" s="3"/>
      <c r="AR3" s="845"/>
      <c r="AS3" s="846"/>
      <c r="AT3" s="846"/>
      <c r="AU3" s="846"/>
      <c r="AV3" s="847"/>
      <c r="AW3" s="3"/>
      <c r="AX3" s="3"/>
      <c r="AY3" s="3"/>
      <c r="AZ3" s="3"/>
    </row>
    <row r="4" spans="1:55" s="2" customFormat="1" ht="13.5" customHeight="1" thickBot="1">
      <c r="A4" s="108"/>
      <c r="B4" s="108"/>
      <c r="C4" s="108"/>
      <c r="D4" s="108"/>
      <c r="E4" s="108"/>
      <c r="F4" s="108"/>
      <c r="G4" s="67"/>
      <c r="H4" s="67"/>
      <c r="I4" s="67"/>
      <c r="J4" s="67"/>
      <c r="K4" s="67"/>
      <c r="L4" s="67"/>
      <c r="M4" s="67"/>
      <c r="N4" s="67"/>
      <c r="O4" s="67"/>
      <c r="P4" s="67"/>
      <c r="Q4" s="67"/>
      <c r="R4" s="67"/>
      <c r="S4" s="67"/>
      <c r="T4" s="67"/>
      <c r="U4" s="67"/>
      <c r="V4" s="67"/>
      <c r="W4" s="108"/>
      <c r="X4" s="108"/>
      <c r="Y4" s="108"/>
      <c r="Z4" s="67"/>
      <c r="AA4" s="67"/>
      <c r="AB4" s="67"/>
      <c r="AC4" s="805" t="s">
        <v>379</v>
      </c>
      <c r="AD4" s="805"/>
      <c r="AE4" s="805"/>
      <c r="AF4" s="805"/>
      <c r="AG4" s="805">
        <v>2024</v>
      </c>
      <c r="AH4" s="805"/>
      <c r="AI4" s="805"/>
      <c r="AJ4" s="437" t="s">
        <v>9</v>
      </c>
      <c r="AK4" s="805">
        <v>4</v>
      </c>
      <c r="AL4" s="805"/>
      <c r="AM4" s="437" t="s">
        <v>10</v>
      </c>
      <c r="AN4" s="635">
        <v>1</v>
      </c>
      <c r="AO4" s="635"/>
      <c r="AP4" s="66" t="s">
        <v>11</v>
      </c>
      <c r="AR4" s="848"/>
      <c r="AS4" s="849"/>
      <c r="AT4" s="849"/>
      <c r="AU4" s="849"/>
      <c r="AV4" s="850"/>
      <c r="AW4" s="3"/>
    </row>
    <row r="5" spans="1:55" s="46" customFormat="1" ht="24.95" customHeight="1" thickBot="1">
      <c r="A5" s="802" t="s">
        <v>22</v>
      </c>
      <c r="B5" s="803"/>
      <c r="C5" s="803"/>
      <c r="D5" s="806" t="s">
        <v>854</v>
      </c>
      <c r="E5" s="806"/>
      <c r="F5" s="806"/>
      <c r="G5" s="806"/>
      <c r="H5" s="806"/>
      <c r="I5" s="806"/>
      <c r="J5" s="806"/>
      <c r="K5" s="806"/>
      <c r="L5" s="806"/>
      <c r="M5" s="806"/>
      <c r="N5" s="810" t="s">
        <v>339</v>
      </c>
      <c r="O5" s="811"/>
      <c r="P5" s="811"/>
      <c r="Q5" s="806" t="s">
        <v>855</v>
      </c>
      <c r="R5" s="806"/>
      <c r="S5" s="806"/>
      <c r="T5" s="806"/>
      <c r="U5" s="806"/>
      <c r="V5" s="806"/>
      <c r="W5" s="806"/>
      <c r="X5" s="806"/>
      <c r="Y5" s="812"/>
      <c r="Z5" s="810" t="s">
        <v>453</v>
      </c>
      <c r="AA5" s="811"/>
      <c r="AB5" s="811"/>
      <c r="AC5" s="806" t="s">
        <v>856</v>
      </c>
      <c r="AD5" s="806"/>
      <c r="AE5" s="806"/>
      <c r="AF5" s="806"/>
      <c r="AG5" s="806"/>
      <c r="AH5" s="806"/>
      <c r="AI5" s="806"/>
      <c r="AJ5" s="806"/>
      <c r="AK5" s="806"/>
      <c r="AL5" s="807"/>
      <c r="AM5" s="808"/>
      <c r="AN5" s="808"/>
      <c r="AO5" s="808"/>
      <c r="AP5" s="809"/>
      <c r="AR5" s="332"/>
      <c r="AS5" s="332"/>
      <c r="AT5" s="332"/>
      <c r="AU5" s="332"/>
      <c r="AV5" s="332"/>
    </row>
    <row r="6" spans="1:55" s="48" customFormat="1" ht="14.25" customHeight="1">
      <c r="A6" s="799" t="s">
        <v>415</v>
      </c>
      <c r="B6" s="799"/>
      <c r="C6" s="799"/>
      <c r="D6" s="799">
        <v>6</v>
      </c>
      <c r="E6" s="799"/>
      <c r="F6" s="799">
        <v>7</v>
      </c>
      <c r="G6" s="799"/>
      <c r="H6" s="799">
        <v>8</v>
      </c>
      <c r="I6" s="799"/>
      <c r="J6" s="799">
        <v>9</v>
      </c>
      <c r="K6" s="801"/>
      <c r="L6" s="801">
        <v>10</v>
      </c>
      <c r="M6" s="801"/>
      <c r="N6" s="801">
        <v>11</v>
      </c>
      <c r="O6" s="799"/>
      <c r="P6" s="799">
        <v>12</v>
      </c>
      <c r="Q6" s="799"/>
      <c r="R6" s="799">
        <v>13</v>
      </c>
      <c r="S6" s="801"/>
      <c r="T6" s="801">
        <v>14</v>
      </c>
      <c r="U6" s="801"/>
      <c r="V6" s="801">
        <v>15</v>
      </c>
      <c r="W6" s="801"/>
      <c r="X6" s="801">
        <v>16</v>
      </c>
      <c r="Y6" s="801"/>
      <c r="Z6" s="799">
        <v>17</v>
      </c>
      <c r="AA6" s="799"/>
      <c r="AB6" s="799">
        <v>18</v>
      </c>
      <c r="AC6" s="799"/>
      <c r="AD6" s="799">
        <v>19</v>
      </c>
      <c r="AE6" s="799"/>
      <c r="AF6" s="799">
        <v>20</v>
      </c>
      <c r="AG6" s="799"/>
      <c r="AH6" s="799">
        <v>21</v>
      </c>
      <c r="AI6" s="799"/>
      <c r="AJ6" s="799">
        <v>22</v>
      </c>
      <c r="AK6" s="799"/>
      <c r="AL6" s="798" t="s">
        <v>425</v>
      </c>
      <c r="AM6" s="798"/>
      <c r="AN6" s="798"/>
      <c r="AO6" s="798"/>
      <c r="AP6" s="798"/>
      <c r="AQ6" s="47"/>
      <c r="AR6" s="652" t="s">
        <v>666</v>
      </c>
      <c r="AS6" s="765"/>
      <c r="AT6" s="765"/>
      <c r="AU6" s="765"/>
      <c r="AV6" s="653"/>
      <c r="AX6" s="47"/>
      <c r="AY6" s="47"/>
      <c r="AZ6" s="47"/>
      <c r="BA6" s="47"/>
      <c r="BB6" s="47"/>
      <c r="BC6" s="47"/>
    </row>
    <row r="7" spans="1:55" s="46" customFormat="1" ht="13.5" customHeight="1">
      <c r="A7" s="822">
        <v>7</v>
      </c>
      <c r="B7" s="825" t="s">
        <v>416</v>
      </c>
      <c r="C7" s="836" t="s">
        <v>417</v>
      </c>
      <c r="D7" s="819" t="s">
        <v>419</v>
      </c>
      <c r="E7" s="820"/>
      <c r="F7" s="800" t="s">
        <v>21</v>
      </c>
      <c r="G7" s="722" t="s">
        <v>4</v>
      </c>
      <c r="H7" s="723"/>
      <c r="I7" s="723"/>
      <c r="J7" s="724"/>
      <c r="K7" s="851" t="s">
        <v>857</v>
      </c>
      <c r="L7" s="852"/>
      <c r="M7" s="852"/>
      <c r="N7" s="853"/>
      <c r="O7" s="722" t="s">
        <v>5</v>
      </c>
      <c r="P7" s="723"/>
      <c r="Q7" s="723"/>
      <c r="R7" s="724"/>
      <c r="S7" s="862" t="s">
        <v>858</v>
      </c>
      <c r="T7" s="855"/>
      <c r="U7" s="855"/>
      <c r="V7" s="855"/>
      <c r="W7" s="855"/>
      <c r="X7" s="855"/>
      <c r="Y7" s="855"/>
      <c r="Z7" s="856"/>
      <c r="AA7" s="722" t="s">
        <v>6</v>
      </c>
      <c r="AB7" s="723"/>
      <c r="AC7" s="723"/>
      <c r="AD7" s="724"/>
      <c r="AE7" s="851" t="s">
        <v>859</v>
      </c>
      <c r="AF7" s="852"/>
      <c r="AG7" s="852"/>
      <c r="AH7" s="852"/>
      <c r="AI7" s="852"/>
      <c r="AJ7" s="853"/>
      <c r="AK7" s="839" t="s">
        <v>424</v>
      </c>
      <c r="AL7" s="868" t="s">
        <v>860</v>
      </c>
      <c r="AM7" s="868"/>
      <c r="AN7" s="868"/>
      <c r="AO7" s="868"/>
      <c r="AP7" s="868"/>
      <c r="AR7" s="654"/>
      <c r="AS7" s="766"/>
      <c r="AT7" s="766"/>
      <c r="AU7" s="766"/>
      <c r="AV7" s="655"/>
    </row>
    <row r="8" spans="1:55" s="46" customFormat="1" ht="13.5" customHeight="1" thickBot="1">
      <c r="A8" s="822"/>
      <c r="B8" s="826"/>
      <c r="C8" s="813"/>
      <c r="D8" s="819"/>
      <c r="E8" s="820"/>
      <c r="F8" s="800"/>
      <c r="G8" s="422"/>
      <c r="H8" s="423"/>
      <c r="I8" s="423"/>
      <c r="J8" s="424"/>
      <c r="K8" s="869" t="s">
        <v>861</v>
      </c>
      <c r="L8" s="870"/>
      <c r="M8" s="870"/>
      <c r="N8" s="871"/>
      <c r="O8" s="422"/>
      <c r="P8" s="423"/>
      <c r="Q8" s="423"/>
      <c r="R8" s="424"/>
      <c r="S8" s="857"/>
      <c r="T8" s="858"/>
      <c r="U8" s="858"/>
      <c r="V8" s="858"/>
      <c r="W8" s="858"/>
      <c r="X8" s="858"/>
      <c r="Y8" s="858"/>
      <c r="Z8" s="859"/>
      <c r="AA8" s="422"/>
      <c r="AB8" s="423"/>
      <c r="AC8" s="423"/>
      <c r="AD8" s="424"/>
      <c r="AE8" s="737"/>
      <c r="AF8" s="738"/>
      <c r="AG8" s="738"/>
      <c r="AH8" s="738"/>
      <c r="AI8" s="738"/>
      <c r="AJ8" s="739"/>
      <c r="AK8" s="839"/>
      <c r="AL8" s="868"/>
      <c r="AM8" s="868"/>
      <c r="AN8" s="868"/>
      <c r="AO8" s="868"/>
      <c r="AP8" s="868"/>
      <c r="AR8" s="656"/>
      <c r="AS8" s="767"/>
      <c r="AT8" s="767"/>
      <c r="AU8" s="767"/>
      <c r="AV8" s="657"/>
    </row>
    <row r="9" spans="1:55" s="46" customFormat="1" ht="13.5" customHeight="1">
      <c r="A9" s="822"/>
      <c r="B9" s="826"/>
      <c r="C9" s="813"/>
      <c r="D9" s="819"/>
      <c r="E9" s="820"/>
      <c r="F9" s="800"/>
      <c r="G9" s="422"/>
      <c r="H9" s="423"/>
      <c r="I9" s="423"/>
      <c r="J9" s="424"/>
      <c r="K9" s="869" t="s">
        <v>862</v>
      </c>
      <c r="L9" s="870"/>
      <c r="M9" s="870"/>
      <c r="N9" s="871"/>
      <c r="O9" s="422"/>
      <c r="P9" s="423"/>
      <c r="Q9" s="423"/>
      <c r="R9" s="424"/>
      <c r="S9" s="857"/>
      <c r="T9" s="858"/>
      <c r="U9" s="858"/>
      <c r="V9" s="858"/>
      <c r="W9" s="858"/>
      <c r="X9" s="858"/>
      <c r="Y9" s="858"/>
      <c r="Z9" s="859"/>
      <c r="AA9" s="422"/>
      <c r="AB9" s="423"/>
      <c r="AC9" s="423"/>
      <c r="AD9" s="424"/>
      <c r="AE9" s="737"/>
      <c r="AF9" s="738"/>
      <c r="AG9" s="738"/>
      <c r="AH9" s="738"/>
      <c r="AI9" s="738"/>
      <c r="AJ9" s="739"/>
      <c r="AK9" s="839"/>
      <c r="AL9" s="868"/>
      <c r="AM9" s="868"/>
      <c r="AN9" s="868"/>
      <c r="AO9" s="868"/>
      <c r="AP9" s="868"/>
    </row>
    <row r="10" spans="1:55" s="46" customFormat="1" ht="13.5" customHeight="1">
      <c r="A10" s="109" t="s">
        <v>7</v>
      </c>
      <c r="B10" s="826"/>
      <c r="C10" s="813"/>
      <c r="D10" s="819"/>
      <c r="E10" s="820"/>
      <c r="F10" s="800"/>
      <c r="G10" s="778"/>
      <c r="H10" s="768"/>
      <c r="I10" s="768"/>
      <c r="J10" s="770"/>
      <c r="K10" s="737"/>
      <c r="L10" s="738"/>
      <c r="M10" s="738"/>
      <c r="N10" s="739"/>
      <c r="O10" s="422"/>
      <c r="P10" s="423"/>
      <c r="Q10" s="423"/>
      <c r="R10" s="424"/>
      <c r="S10" s="857"/>
      <c r="T10" s="858"/>
      <c r="U10" s="858"/>
      <c r="V10" s="858"/>
      <c r="W10" s="858"/>
      <c r="X10" s="858"/>
      <c r="Y10" s="858"/>
      <c r="Z10" s="859"/>
      <c r="AA10" s="422"/>
      <c r="AB10" s="423"/>
      <c r="AC10" s="423"/>
      <c r="AD10" s="424"/>
      <c r="AE10" s="737"/>
      <c r="AF10" s="738"/>
      <c r="AG10" s="738"/>
      <c r="AH10" s="738"/>
      <c r="AI10" s="738"/>
      <c r="AJ10" s="739"/>
      <c r="AK10" s="839"/>
      <c r="AL10" s="868"/>
      <c r="AM10" s="868"/>
      <c r="AN10" s="868"/>
      <c r="AO10" s="868"/>
      <c r="AP10" s="868"/>
    </row>
    <row r="11" spans="1:55" s="46" customFormat="1" ht="13.5" customHeight="1">
      <c r="A11" s="822">
        <v>1</v>
      </c>
      <c r="B11" s="826"/>
      <c r="C11" s="813"/>
      <c r="D11" s="819"/>
      <c r="E11" s="820"/>
      <c r="F11" s="800"/>
      <c r="G11" s="779"/>
      <c r="H11" s="769"/>
      <c r="I11" s="769"/>
      <c r="J11" s="771"/>
      <c r="K11" s="737"/>
      <c r="L11" s="738"/>
      <c r="M11" s="738"/>
      <c r="N11" s="739"/>
      <c r="O11" s="790"/>
      <c r="P11" s="789"/>
      <c r="Q11" s="789"/>
      <c r="R11" s="770"/>
      <c r="S11" s="857"/>
      <c r="T11" s="858"/>
      <c r="U11" s="858"/>
      <c r="V11" s="858"/>
      <c r="W11" s="858"/>
      <c r="X11" s="858"/>
      <c r="Y11" s="858"/>
      <c r="Z11" s="859"/>
      <c r="AA11" s="790"/>
      <c r="AB11" s="789"/>
      <c r="AC11" s="789"/>
      <c r="AD11" s="770"/>
      <c r="AE11" s="737"/>
      <c r="AF11" s="738"/>
      <c r="AG11" s="738"/>
      <c r="AH11" s="738"/>
      <c r="AI11" s="738"/>
      <c r="AJ11" s="739"/>
      <c r="AK11" s="839"/>
      <c r="AL11" s="868"/>
      <c r="AM11" s="868"/>
      <c r="AN11" s="868"/>
      <c r="AO11" s="868"/>
      <c r="AP11" s="868"/>
    </row>
    <row r="12" spans="1:55" s="46" customFormat="1" ht="13.5" customHeight="1">
      <c r="A12" s="822"/>
      <c r="B12" s="826"/>
      <c r="C12" s="813"/>
      <c r="D12" s="819"/>
      <c r="E12" s="820"/>
      <c r="F12" s="800"/>
      <c r="G12" s="772" t="s">
        <v>420</v>
      </c>
      <c r="H12" s="773"/>
      <c r="I12" s="773"/>
      <c r="J12" s="774"/>
      <c r="K12" s="737"/>
      <c r="L12" s="738"/>
      <c r="M12" s="738"/>
      <c r="N12" s="739"/>
      <c r="O12" s="790"/>
      <c r="P12" s="789"/>
      <c r="Q12" s="789"/>
      <c r="R12" s="770"/>
      <c r="S12" s="857"/>
      <c r="T12" s="858"/>
      <c r="U12" s="858"/>
      <c r="V12" s="858"/>
      <c r="W12" s="858"/>
      <c r="X12" s="858"/>
      <c r="Y12" s="858"/>
      <c r="Z12" s="859"/>
      <c r="AA12" s="821"/>
      <c r="AB12" s="791"/>
      <c r="AC12" s="791"/>
      <c r="AD12" s="771"/>
      <c r="AE12" s="737"/>
      <c r="AF12" s="738"/>
      <c r="AG12" s="738"/>
      <c r="AH12" s="738"/>
      <c r="AI12" s="738"/>
      <c r="AJ12" s="739"/>
      <c r="AK12" s="839"/>
      <c r="AL12" s="868"/>
      <c r="AM12" s="868"/>
      <c r="AN12" s="868"/>
      <c r="AO12" s="868"/>
      <c r="AP12" s="868"/>
    </row>
    <row r="13" spans="1:55" s="46" customFormat="1" ht="13.5" customHeight="1">
      <c r="A13" s="822"/>
      <c r="B13" s="826"/>
      <c r="C13" s="813" t="s">
        <v>418</v>
      </c>
      <c r="D13" s="819"/>
      <c r="E13" s="820"/>
      <c r="F13" s="800"/>
      <c r="G13" s="775"/>
      <c r="H13" s="776"/>
      <c r="I13" s="776"/>
      <c r="J13" s="777"/>
      <c r="K13" s="851" t="s">
        <v>863</v>
      </c>
      <c r="L13" s="852"/>
      <c r="M13" s="852"/>
      <c r="N13" s="853"/>
      <c r="O13" s="790"/>
      <c r="P13" s="789"/>
      <c r="Q13" s="789"/>
      <c r="R13" s="770"/>
      <c r="S13" s="862" t="s">
        <v>864</v>
      </c>
      <c r="T13" s="855"/>
      <c r="U13" s="855"/>
      <c r="V13" s="855"/>
      <c r="W13" s="855"/>
      <c r="X13" s="855"/>
      <c r="Y13" s="855"/>
      <c r="Z13" s="856"/>
      <c r="AA13" s="746" t="s">
        <v>675</v>
      </c>
      <c r="AB13" s="747"/>
      <c r="AC13" s="747"/>
      <c r="AD13" s="748"/>
      <c r="AE13" s="851" t="s">
        <v>865</v>
      </c>
      <c r="AF13" s="852"/>
      <c r="AG13" s="852"/>
      <c r="AH13" s="852"/>
      <c r="AI13" s="852"/>
      <c r="AJ13" s="853"/>
      <c r="AK13" s="839"/>
      <c r="AL13" s="868"/>
      <c r="AM13" s="868"/>
      <c r="AN13" s="868"/>
      <c r="AO13" s="868"/>
      <c r="AP13" s="868"/>
    </row>
    <row r="14" spans="1:55" s="46" customFormat="1" ht="13.5" customHeight="1">
      <c r="A14" s="109" t="s">
        <v>8</v>
      </c>
      <c r="B14" s="826"/>
      <c r="C14" s="813"/>
      <c r="D14" s="819"/>
      <c r="E14" s="820"/>
      <c r="F14" s="800"/>
      <c r="G14" s="780" t="s">
        <v>426</v>
      </c>
      <c r="H14" s="781"/>
      <c r="I14" s="781"/>
      <c r="J14" s="782"/>
      <c r="K14" s="737"/>
      <c r="L14" s="738"/>
      <c r="M14" s="738"/>
      <c r="N14" s="739"/>
      <c r="O14" s="790"/>
      <c r="P14" s="789"/>
      <c r="Q14" s="789"/>
      <c r="R14" s="770"/>
      <c r="S14" s="857"/>
      <c r="T14" s="858"/>
      <c r="U14" s="858"/>
      <c r="V14" s="858"/>
      <c r="W14" s="858"/>
      <c r="X14" s="858"/>
      <c r="Y14" s="858"/>
      <c r="Z14" s="859"/>
      <c r="AA14" s="749"/>
      <c r="AB14" s="750"/>
      <c r="AC14" s="750"/>
      <c r="AD14" s="751"/>
      <c r="AE14" s="737"/>
      <c r="AF14" s="738"/>
      <c r="AG14" s="738"/>
      <c r="AH14" s="738"/>
      <c r="AI14" s="738"/>
      <c r="AJ14" s="739"/>
      <c r="AK14" s="839"/>
      <c r="AL14" s="868"/>
      <c r="AM14" s="868"/>
      <c r="AN14" s="868"/>
      <c r="AO14" s="868"/>
      <c r="AP14" s="868"/>
    </row>
    <row r="15" spans="1:55" s="46" customFormat="1" ht="13.5" customHeight="1">
      <c r="A15" s="834"/>
      <c r="B15" s="826"/>
      <c r="C15" s="813"/>
      <c r="D15" s="819"/>
      <c r="E15" s="820"/>
      <c r="F15" s="800"/>
      <c r="G15" s="783"/>
      <c r="H15" s="784"/>
      <c r="I15" s="784"/>
      <c r="J15" s="785"/>
      <c r="K15" s="737"/>
      <c r="L15" s="738"/>
      <c r="M15" s="738"/>
      <c r="N15" s="739"/>
      <c r="O15" s="792"/>
      <c r="P15" s="793"/>
      <c r="Q15" s="793"/>
      <c r="R15" s="794"/>
      <c r="S15" s="857"/>
      <c r="T15" s="858"/>
      <c r="U15" s="858"/>
      <c r="V15" s="858"/>
      <c r="W15" s="858"/>
      <c r="X15" s="858"/>
      <c r="Y15" s="858"/>
      <c r="Z15" s="859"/>
      <c r="AA15" s="752"/>
      <c r="AB15" s="753"/>
      <c r="AC15" s="753"/>
      <c r="AD15" s="754"/>
      <c r="AE15" s="737"/>
      <c r="AF15" s="738"/>
      <c r="AG15" s="738"/>
      <c r="AH15" s="738"/>
      <c r="AI15" s="738"/>
      <c r="AJ15" s="739"/>
      <c r="AK15" s="839"/>
      <c r="AL15" s="868"/>
      <c r="AM15" s="868"/>
      <c r="AN15" s="868"/>
      <c r="AO15" s="868"/>
      <c r="AP15" s="868"/>
    </row>
    <row r="16" spans="1:55" s="46" customFormat="1" ht="13.5" customHeight="1">
      <c r="A16" s="834"/>
      <c r="B16" s="826"/>
      <c r="C16" s="813"/>
      <c r="D16" s="819"/>
      <c r="E16" s="820"/>
      <c r="F16" s="800"/>
      <c r="G16" s="783"/>
      <c r="H16" s="784"/>
      <c r="I16" s="784"/>
      <c r="J16" s="785"/>
      <c r="K16" s="737"/>
      <c r="L16" s="738"/>
      <c r="M16" s="738"/>
      <c r="N16" s="739"/>
      <c r="O16" s="792"/>
      <c r="P16" s="793"/>
      <c r="Q16" s="793"/>
      <c r="R16" s="794"/>
      <c r="S16" s="857"/>
      <c r="T16" s="858"/>
      <c r="U16" s="858"/>
      <c r="V16" s="858"/>
      <c r="W16" s="858"/>
      <c r="X16" s="858"/>
      <c r="Y16" s="858"/>
      <c r="Z16" s="859"/>
      <c r="AA16" s="795" t="s">
        <v>421</v>
      </c>
      <c r="AB16" s="796"/>
      <c r="AC16" s="796"/>
      <c r="AD16" s="797"/>
      <c r="AE16" s="737"/>
      <c r="AF16" s="738"/>
      <c r="AG16" s="738"/>
      <c r="AH16" s="738"/>
      <c r="AI16" s="738"/>
      <c r="AJ16" s="739"/>
      <c r="AK16" s="839"/>
      <c r="AL16" s="868"/>
      <c r="AM16" s="868"/>
      <c r="AN16" s="868"/>
      <c r="AO16" s="868"/>
      <c r="AP16" s="868"/>
    </row>
    <row r="17" spans="1:42" s="46" customFormat="1" ht="13.5" customHeight="1">
      <c r="A17" s="834"/>
      <c r="B17" s="826"/>
      <c r="C17" s="813"/>
      <c r="D17" s="819"/>
      <c r="E17" s="820"/>
      <c r="F17" s="800"/>
      <c r="G17" s="783"/>
      <c r="H17" s="784"/>
      <c r="I17" s="784"/>
      <c r="J17" s="785"/>
      <c r="K17" s="737"/>
      <c r="L17" s="738"/>
      <c r="M17" s="738"/>
      <c r="N17" s="739"/>
      <c r="O17" s="792"/>
      <c r="P17" s="793"/>
      <c r="Q17" s="793"/>
      <c r="R17" s="794"/>
      <c r="S17" s="857"/>
      <c r="T17" s="858"/>
      <c r="U17" s="858"/>
      <c r="V17" s="858"/>
      <c r="W17" s="858"/>
      <c r="X17" s="858"/>
      <c r="Y17" s="858"/>
      <c r="Z17" s="859"/>
      <c r="AA17" s="860">
        <v>21</v>
      </c>
      <c r="AB17" s="861" t="s">
        <v>31</v>
      </c>
      <c r="AC17" s="866" t="s">
        <v>866</v>
      </c>
      <c r="AD17" s="867" t="s">
        <v>32</v>
      </c>
      <c r="AE17" s="737"/>
      <c r="AF17" s="738"/>
      <c r="AG17" s="738"/>
      <c r="AH17" s="738"/>
      <c r="AI17" s="738"/>
      <c r="AJ17" s="739"/>
      <c r="AK17" s="839"/>
      <c r="AL17" s="868"/>
      <c r="AM17" s="868"/>
      <c r="AN17" s="868"/>
      <c r="AO17" s="868"/>
      <c r="AP17" s="868"/>
    </row>
    <row r="18" spans="1:42" s="46" customFormat="1" ht="13.5" customHeight="1">
      <c r="A18" s="834"/>
      <c r="B18" s="827"/>
      <c r="C18" s="837"/>
      <c r="D18" s="819"/>
      <c r="E18" s="820"/>
      <c r="F18" s="800"/>
      <c r="G18" s="783"/>
      <c r="H18" s="784"/>
      <c r="I18" s="784"/>
      <c r="J18" s="785"/>
      <c r="K18" s="737"/>
      <c r="L18" s="738"/>
      <c r="M18" s="738"/>
      <c r="N18" s="739"/>
      <c r="O18" s="792"/>
      <c r="P18" s="793"/>
      <c r="Q18" s="793"/>
      <c r="R18" s="794"/>
      <c r="S18" s="863"/>
      <c r="T18" s="864"/>
      <c r="U18" s="864"/>
      <c r="V18" s="864"/>
      <c r="W18" s="864"/>
      <c r="X18" s="864"/>
      <c r="Y18" s="864"/>
      <c r="Z18" s="865"/>
      <c r="AA18" s="860"/>
      <c r="AB18" s="861"/>
      <c r="AC18" s="866"/>
      <c r="AD18" s="867"/>
      <c r="AE18" s="737"/>
      <c r="AF18" s="738"/>
      <c r="AG18" s="738"/>
      <c r="AH18" s="738"/>
      <c r="AI18" s="738"/>
      <c r="AJ18" s="739"/>
      <c r="AK18" s="840"/>
      <c r="AL18" s="868"/>
      <c r="AM18" s="868"/>
      <c r="AN18" s="868"/>
      <c r="AO18" s="868"/>
      <c r="AP18" s="868"/>
    </row>
    <row r="19" spans="1:42" s="46" customFormat="1" ht="13.5" customHeight="1">
      <c r="A19" s="831">
        <v>7</v>
      </c>
      <c r="B19" s="826" t="s">
        <v>416</v>
      </c>
      <c r="C19" s="813" t="s">
        <v>417</v>
      </c>
      <c r="D19" s="772" t="s">
        <v>419</v>
      </c>
      <c r="E19" s="773"/>
      <c r="F19" s="817" t="s">
        <v>21</v>
      </c>
      <c r="G19" s="722" t="s">
        <v>4</v>
      </c>
      <c r="H19" s="723"/>
      <c r="I19" s="723"/>
      <c r="J19" s="724"/>
      <c r="K19" s="851" t="s">
        <v>867</v>
      </c>
      <c r="L19" s="852"/>
      <c r="M19" s="852"/>
      <c r="N19" s="853"/>
      <c r="O19" s="722" t="s">
        <v>5</v>
      </c>
      <c r="P19" s="723"/>
      <c r="Q19" s="723"/>
      <c r="R19" s="724"/>
      <c r="S19" s="862" t="s">
        <v>868</v>
      </c>
      <c r="T19" s="855"/>
      <c r="U19" s="855"/>
      <c r="V19" s="855"/>
      <c r="W19" s="855"/>
      <c r="X19" s="855"/>
      <c r="Y19" s="855"/>
      <c r="Z19" s="856"/>
      <c r="AA19" s="722" t="s">
        <v>6</v>
      </c>
      <c r="AB19" s="723"/>
      <c r="AC19" s="723"/>
      <c r="AD19" s="724"/>
      <c r="AE19" s="851" t="s">
        <v>871</v>
      </c>
      <c r="AF19" s="852"/>
      <c r="AG19" s="852"/>
      <c r="AH19" s="852"/>
      <c r="AI19" s="852"/>
      <c r="AJ19" s="853"/>
      <c r="AK19" s="839" t="s">
        <v>424</v>
      </c>
      <c r="AL19" s="838"/>
      <c r="AM19" s="838"/>
      <c r="AN19" s="838"/>
      <c r="AO19" s="838"/>
      <c r="AP19" s="838"/>
    </row>
    <row r="20" spans="1:42" s="46" customFormat="1" ht="13.5" customHeight="1">
      <c r="A20" s="822"/>
      <c r="B20" s="826"/>
      <c r="C20" s="813"/>
      <c r="D20" s="819"/>
      <c r="E20" s="820"/>
      <c r="F20" s="800"/>
      <c r="G20" s="422"/>
      <c r="H20" s="423"/>
      <c r="I20" s="423"/>
      <c r="J20" s="424"/>
      <c r="K20" s="737"/>
      <c r="L20" s="738"/>
      <c r="M20" s="738"/>
      <c r="N20" s="739"/>
      <c r="O20" s="422"/>
      <c r="P20" s="423"/>
      <c r="Q20" s="423"/>
      <c r="R20" s="424"/>
      <c r="S20" s="857"/>
      <c r="T20" s="858"/>
      <c r="U20" s="858"/>
      <c r="V20" s="858"/>
      <c r="W20" s="858"/>
      <c r="X20" s="858"/>
      <c r="Y20" s="858"/>
      <c r="Z20" s="859"/>
      <c r="AA20" s="425"/>
      <c r="AB20" s="426"/>
      <c r="AC20" s="426"/>
      <c r="AD20" s="427"/>
      <c r="AE20" s="737"/>
      <c r="AF20" s="738"/>
      <c r="AG20" s="738"/>
      <c r="AH20" s="738"/>
      <c r="AI20" s="738"/>
      <c r="AJ20" s="739"/>
      <c r="AK20" s="839"/>
      <c r="AL20" s="838"/>
      <c r="AM20" s="838"/>
      <c r="AN20" s="838"/>
      <c r="AO20" s="838"/>
      <c r="AP20" s="838"/>
    </row>
    <row r="21" spans="1:42" s="46" customFormat="1" ht="13.5" customHeight="1">
      <c r="A21" s="822"/>
      <c r="B21" s="826"/>
      <c r="C21" s="813"/>
      <c r="D21" s="819"/>
      <c r="E21" s="820"/>
      <c r="F21" s="800"/>
      <c r="G21" s="422"/>
      <c r="H21" s="423"/>
      <c r="I21" s="423"/>
      <c r="J21" s="424"/>
      <c r="K21" s="737"/>
      <c r="L21" s="738"/>
      <c r="M21" s="738"/>
      <c r="N21" s="739"/>
      <c r="O21" s="422"/>
      <c r="P21" s="423"/>
      <c r="Q21" s="423"/>
      <c r="R21" s="424"/>
      <c r="S21" s="857"/>
      <c r="T21" s="858"/>
      <c r="U21" s="858"/>
      <c r="V21" s="858"/>
      <c r="W21" s="858"/>
      <c r="X21" s="858"/>
      <c r="Y21" s="858"/>
      <c r="Z21" s="859"/>
      <c r="AA21" s="425"/>
      <c r="AB21" s="426"/>
      <c r="AC21" s="426"/>
      <c r="AD21" s="427"/>
      <c r="AE21" s="737"/>
      <c r="AF21" s="738"/>
      <c r="AG21" s="738"/>
      <c r="AH21" s="738"/>
      <c r="AI21" s="738"/>
      <c r="AJ21" s="739"/>
      <c r="AK21" s="839"/>
      <c r="AL21" s="838"/>
      <c r="AM21" s="838"/>
      <c r="AN21" s="838"/>
      <c r="AO21" s="838"/>
      <c r="AP21" s="838"/>
    </row>
    <row r="22" spans="1:42" s="46" customFormat="1" ht="13.5" customHeight="1">
      <c r="A22" s="109" t="s">
        <v>7</v>
      </c>
      <c r="B22" s="826"/>
      <c r="C22" s="813"/>
      <c r="D22" s="819"/>
      <c r="E22" s="820"/>
      <c r="F22" s="800"/>
      <c r="G22" s="778"/>
      <c r="H22" s="768"/>
      <c r="I22" s="768"/>
      <c r="J22" s="770"/>
      <c r="K22" s="737"/>
      <c r="L22" s="738"/>
      <c r="M22" s="738"/>
      <c r="N22" s="739"/>
      <c r="O22" s="422"/>
      <c r="P22" s="423"/>
      <c r="Q22" s="423"/>
      <c r="R22" s="424"/>
      <c r="S22" s="857"/>
      <c r="T22" s="858"/>
      <c r="U22" s="858"/>
      <c r="V22" s="858"/>
      <c r="W22" s="858"/>
      <c r="X22" s="858"/>
      <c r="Y22" s="858"/>
      <c r="Z22" s="859"/>
      <c r="AA22" s="425"/>
      <c r="AB22" s="426"/>
      <c r="AC22" s="426"/>
      <c r="AD22" s="427"/>
      <c r="AE22" s="737"/>
      <c r="AF22" s="738"/>
      <c r="AG22" s="738"/>
      <c r="AH22" s="738"/>
      <c r="AI22" s="738"/>
      <c r="AJ22" s="739"/>
      <c r="AK22" s="839"/>
      <c r="AL22" s="838"/>
      <c r="AM22" s="838"/>
      <c r="AN22" s="838"/>
      <c r="AO22" s="838"/>
      <c r="AP22" s="838"/>
    </row>
    <row r="23" spans="1:42" s="46" customFormat="1" ht="13.5" customHeight="1">
      <c r="A23" s="822">
        <v>2</v>
      </c>
      <c r="B23" s="826"/>
      <c r="C23" s="813"/>
      <c r="D23" s="819"/>
      <c r="E23" s="820"/>
      <c r="F23" s="800"/>
      <c r="G23" s="779"/>
      <c r="H23" s="769"/>
      <c r="I23" s="769"/>
      <c r="J23" s="771"/>
      <c r="K23" s="737"/>
      <c r="L23" s="738"/>
      <c r="M23" s="738"/>
      <c r="N23" s="739"/>
      <c r="O23" s="790"/>
      <c r="P23" s="789"/>
      <c r="Q23" s="789"/>
      <c r="R23" s="770"/>
      <c r="S23" s="857"/>
      <c r="T23" s="858"/>
      <c r="U23" s="858"/>
      <c r="V23" s="858"/>
      <c r="W23" s="858"/>
      <c r="X23" s="858"/>
      <c r="Y23" s="858"/>
      <c r="Z23" s="859"/>
      <c r="AA23" s="740"/>
      <c r="AB23" s="742"/>
      <c r="AC23" s="742"/>
      <c r="AD23" s="744"/>
      <c r="AE23" s="737"/>
      <c r="AF23" s="738"/>
      <c r="AG23" s="738"/>
      <c r="AH23" s="738"/>
      <c r="AI23" s="738"/>
      <c r="AJ23" s="739"/>
      <c r="AK23" s="839"/>
      <c r="AL23" s="838"/>
      <c r="AM23" s="838"/>
      <c r="AN23" s="838"/>
      <c r="AO23" s="838"/>
      <c r="AP23" s="838"/>
    </row>
    <row r="24" spans="1:42" s="46" customFormat="1" ht="13.5" customHeight="1">
      <c r="A24" s="822"/>
      <c r="B24" s="826"/>
      <c r="C24" s="813"/>
      <c r="D24" s="819"/>
      <c r="E24" s="820"/>
      <c r="F24" s="800"/>
      <c r="G24" s="772" t="s">
        <v>420</v>
      </c>
      <c r="H24" s="773"/>
      <c r="I24" s="773"/>
      <c r="J24" s="774"/>
      <c r="K24" s="737"/>
      <c r="L24" s="738"/>
      <c r="M24" s="738"/>
      <c r="N24" s="739"/>
      <c r="O24" s="790"/>
      <c r="P24" s="789"/>
      <c r="Q24" s="789"/>
      <c r="R24" s="770"/>
      <c r="S24" s="857"/>
      <c r="T24" s="858"/>
      <c r="U24" s="858"/>
      <c r="V24" s="858"/>
      <c r="W24" s="858"/>
      <c r="X24" s="858"/>
      <c r="Y24" s="858"/>
      <c r="Z24" s="859"/>
      <c r="AA24" s="741"/>
      <c r="AB24" s="743"/>
      <c r="AC24" s="743"/>
      <c r="AD24" s="745"/>
      <c r="AE24" s="737"/>
      <c r="AF24" s="738"/>
      <c r="AG24" s="738"/>
      <c r="AH24" s="738"/>
      <c r="AI24" s="738"/>
      <c r="AJ24" s="739"/>
      <c r="AK24" s="839"/>
      <c r="AL24" s="838"/>
      <c r="AM24" s="838"/>
      <c r="AN24" s="838"/>
      <c r="AO24" s="838"/>
      <c r="AP24" s="838"/>
    </row>
    <row r="25" spans="1:42" s="46" customFormat="1" ht="13.5" customHeight="1">
      <c r="A25" s="822"/>
      <c r="B25" s="826"/>
      <c r="C25" s="813" t="s">
        <v>418</v>
      </c>
      <c r="D25" s="819"/>
      <c r="E25" s="820"/>
      <c r="F25" s="800"/>
      <c r="G25" s="775"/>
      <c r="H25" s="776"/>
      <c r="I25" s="776"/>
      <c r="J25" s="777"/>
      <c r="K25" s="851" t="s">
        <v>863</v>
      </c>
      <c r="L25" s="852"/>
      <c r="M25" s="852"/>
      <c r="N25" s="853"/>
      <c r="O25" s="790"/>
      <c r="P25" s="789"/>
      <c r="Q25" s="789"/>
      <c r="R25" s="770"/>
      <c r="S25" s="862" t="s">
        <v>863</v>
      </c>
      <c r="T25" s="855"/>
      <c r="U25" s="855"/>
      <c r="V25" s="855"/>
      <c r="W25" s="855"/>
      <c r="X25" s="855"/>
      <c r="Y25" s="855"/>
      <c r="Z25" s="856"/>
      <c r="AA25" s="746" t="s">
        <v>675</v>
      </c>
      <c r="AB25" s="747"/>
      <c r="AC25" s="747"/>
      <c r="AD25" s="748"/>
      <c r="AE25" s="851" t="s">
        <v>872</v>
      </c>
      <c r="AF25" s="852"/>
      <c r="AG25" s="852"/>
      <c r="AH25" s="852"/>
      <c r="AI25" s="852"/>
      <c r="AJ25" s="853"/>
      <c r="AK25" s="839"/>
      <c r="AL25" s="838"/>
      <c r="AM25" s="838"/>
      <c r="AN25" s="838"/>
      <c r="AO25" s="838"/>
      <c r="AP25" s="838"/>
    </row>
    <row r="26" spans="1:42" s="46" customFormat="1" ht="13.5" customHeight="1">
      <c r="A26" s="109" t="s">
        <v>8</v>
      </c>
      <c r="B26" s="826"/>
      <c r="C26" s="813"/>
      <c r="D26" s="819"/>
      <c r="E26" s="820"/>
      <c r="F26" s="800"/>
      <c r="G26" s="780" t="s">
        <v>426</v>
      </c>
      <c r="H26" s="781"/>
      <c r="I26" s="781"/>
      <c r="J26" s="782"/>
      <c r="K26" s="737"/>
      <c r="L26" s="738"/>
      <c r="M26" s="738"/>
      <c r="N26" s="739"/>
      <c r="O26" s="790"/>
      <c r="P26" s="789"/>
      <c r="Q26" s="789"/>
      <c r="R26" s="770"/>
      <c r="S26" s="857"/>
      <c r="T26" s="858"/>
      <c r="U26" s="858"/>
      <c r="V26" s="858"/>
      <c r="W26" s="858"/>
      <c r="X26" s="858"/>
      <c r="Y26" s="858"/>
      <c r="Z26" s="859"/>
      <c r="AA26" s="749"/>
      <c r="AB26" s="750"/>
      <c r="AC26" s="750"/>
      <c r="AD26" s="751"/>
      <c r="AE26" s="737"/>
      <c r="AF26" s="738"/>
      <c r="AG26" s="738"/>
      <c r="AH26" s="738"/>
      <c r="AI26" s="738"/>
      <c r="AJ26" s="739"/>
      <c r="AK26" s="839"/>
      <c r="AL26" s="838"/>
      <c r="AM26" s="838"/>
      <c r="AN26" s="838"/>
      <c r="AO26" s="838"/>
      <c r="AP26" s="838"/>
    </row>
    <row r="27" spans="1:42" s="46" customFormat="1" ht="13.5" customHeight="1">
      <c r="A27" s="834"/>
      <c r="B27" s="826"/>
      <c r="C27" s="813"/>
      <c r="D27" s="819"/>
      <c r="E27" s="820"/>
      <c r="F27" s="800"/>
      <c r="G27" s="783"/>
      <c r="H27" s="784"/>
      <c r="I27" s="784"/>
      <c r="J27" s="785"/>
      <c r="K27" s="737"/>
      <c r="L27" s="738"/>
      <c r="M27" s="738"/>
      <c r="N27" s="739"/>
      <c r="O27" s="792"/>
      <c r="P27" s="793"/>
      <c r="Q27" s="793"/>
      <c r="R27" s="794"/>
      <c r="S27" s="857"/>
      <c r="T27" s="858"/>
      <c r="U27" s="858"/>
      <c r="V27" s="858"/>
      <c r="W27" s="858"/>
      <c r="X27" s="858"/>
      <c r="Y27" s="858"/>
      <c r="Z27" s="859"/>
      <c r="AA27" s="752"/>
      <c r="AB27" s="753"/>
      <c r="AC27" s="753"/>
      <c r="AD27" s="754"/>
      <c r="AE27" s="737"/>
      <c r="AF27" s="738"/>
      <c r="AG27" s="738"/>
      <c r="AH27" s="738"/>
      <c r="AI27" s="738"/>
      <c r="AJ27" s="739"/>
      <c r="AK27" s="839"/>
      <c r="AL27" s="838"/>
      <c r="AM27" s="838"/>
      <c r="AN27" s="838"/>
      <c r="AO27" s="838"/>
      <c r="AP27" s="838"/>
    </row>
    <row r="28" spans="1:42" s="46" customFormat="1" ht="13.5" customHeight="1">
      <c r="A28" s="834"/>
      <c r="B28" s="826"/>
      <c r="C28" s="813"/>
      <c r="D28" s="819"/>
      <c r="E28" s="820"/>
      <c r="F28" s="800"/>
      <c r="G28" s="783"/>
      <c r="H28" s="784"/>
      <c r="I28" s="784"/>
      <c r="J28" s="785"/>
      <c r="K28" s="737"/>
      <c r="L28" s="738"/>
      <c r="M28" s="738"/>
      <c r="N28" s="739"/>
      <c r="O28" s="792"/>
      <c r="P28" s="793"/>
      <c r="Q28" s="793"/>
      <c r="R28" s="794"/>
      <c r="S28" s="857"/>
      <c r="T28" s="858"/>
      <c r="U28" s="858"/>
      <c r="V28" s="858"/>
      <c r="W28" s="858"/>
      <c r="X28" s="858"/>
      <c r="Y28" s="858"/>
      <c r="Z28" s="859"/>
      <c r="AA28" s="795" t="s">
        <v>421</v>
      </c>
      <c r="AB28" s="796"/>
      <c r="AC28" s="796"/>
      <c r="AD28" s="797"/>
      <c r="AE28" s="737"/>
      <c r="AF28" s="738"/>
      <c r="AG28" s="738"/>
      <c r="AH28" s="738"/>
      <c r="AI28" s="738"/>
      <c r="AJ28" s="739"/>
      <c r="AK28" s="839"/>
      <c r="AL28" s="838"/>
      <c r="AM28" s="838"/>
      <c r="AN28" s="838"/>
      <c r="AO28" s="838"/>
      <c r="AP28" s="838"/>
    </row>
    <row r="29" spans="1:42" s="46" customFormat="1" ht="13.5" customHeight="1">
      <c r="A29" s="834"/>
      <c r="B29" s="826"/>
      <c r="C29" s="813"/>
      <c r="D29" s="819"/>
      <c r="E29" s="820"/>
      <c r="F29" s="800"/>
      <c r="G29" s="783"/>
      <c r="H29" s="784"/>
      <c r="I29" s="784"/>
      <c r="J29" s="785"/>
      <c r="K29" s="737"/>
      <c r="L29" s="738"/>
      <c r="M29" s="738"/>
      <c r="N29" s="739"/>
      <c r="O29" s="792"/>
      <c r="P29" s="793"/>
      <c r="Q29" s="793"/>
      <c r="R29" s="794"/>
      <c r="S29" s="857"/>
      <c r="T29" s="858"/>
      <c r="U29" s="858"/>
      <c r="V29" s="858"/>
      <c r="W29" s="858"/>
      <c r="X29" s="858"/>
      <c r="Y29" s="858"/>
      <c r="Z29" s="859"/>
      <c r="AA29" s="860">
        <v>21</v>
      </c>
      <c r="AB29" s="861" t="s">
        <v>31</v>
      </c>
      <c r="AC29" s="866" t="s">
        <v>866</v>
      </c>
      <c r="AD29" s="867" t="s">
        <v>32</v>
      </c>
      <c r="AE29" s="737"/>
      <c r="AF29" s="738"/>
      <c r="AG29" s="738"/>
      <c r="AH29" s="738"/>
      <c r="AI29" s="738"/>
      <c r="AJ29" s="739"/>
      <c r="AK29" s="839"/>
      <c r="AL29" s="838"/>
      <c r="AM29" s="838"/>
      <c r="AN29" s="838"/>
      <c r="AO29" s="838"/>
      <c r="AP29" s="838"/>
    </row>
    <row r="30" spans="1:42" s="46" customFormat="1" ht="13.5" customHeight="1">
      <c r="A30" s="835"/>
      <c r="B30" s="826"/>
      <c r="C30" s="813"/>
      <c r="D30" s="775"/>
      <c r="E30" s="776"/>
      <c r="F30" s="818"/>
      <c r="G30" s="786"/>
      <c r="H30" s="787"/>
      <c r="I30" s="787"/>
      <c r="J30" s="788"/>
      <c r="K30" s="737"/>
      <c r="L30" s="738"/>
      <c r="M30" s="738"/>
      <c r="N30" s="739"/>
      <c r="O30" s="814"/>
      <c r="P30" s="815"/>
      <c r="Q30" s="815"/>
      <c r="R30" s="816"/>
      <c r="S30" s="863"/>
      <c r="T30" s="864"/>
      <c r="U30" s="864"/>
      <c r="V30" s="864"/>
      <c r="W30" s="864"/>
      <c r="X30" s="864"/>
      <c r="Y30" s="864"/>
      <c r="Z30" s="865"/>
      <c r="AA30" s="860"/>
      <c r="AB30" s="861"/>
      <c r="AC30" s="866"/>
      <c r="AD30" s="867"/>
      <c r="AE30" s="737"/>
      <c r="AF30" s="738"/>
      <c r="AG30" s="738"/>
      <c r="AH30" s="738"/>
      <c r="AI30" s="738"/>
      <c r="AJ30" s="739"/>
      <c r="AK30" s="839"/>
      <c r="AL30" s="838"/>
      <c r="AM30" s="838"/>
      <c r="AN30" s="838"/>
      <c r="AO30" s="838"/>
      <c r="AP30" s="838"/>
    </row>
    <row r="31" spans="1:42" s="46" customFormat="1" ht="13.5" customHeight="1">
      <c r="A31" s="832">
        <v>7</v>
      </c>
      <c r="B31" s="828" t="s">
        <v>416</v>
      </c>
      <c r="C31" s="813" t="s">
        <v>417</v>
      </c>
      <c r="D31" s="772" t="s">
        <v>419</v>
      </c>
      <c r="E31" s="773"/>
      <c r="F31" s="817" t="s">
        <v>21</v>
      </c>
      <c r="G31" s="722" t="s">
        <v>4</v>
      </c>
      <c r="H31" s="723"/>
      <c r="I31" s="723"/>
      <c r="J31" s="724"/>
      <c r="K31" s="851" t="s">
        <v>869</v>
      </c>
      <c r="L31" s="852"/>
      <c r="M31" s="852"/>
      <c r="N31" s="853"/>
      <c r="O31" s="722" t="s">
        <v>5</v>
      </c>
      <c r="P31" s="723"/>
      <c r="Q31" s="723"/>
      <c r="R31" s="724"/>
      <c r="S31" s="854" t="s">
        <v>870</v>
      </c>
      <c r="T31" s="855"/>
      <c r="U31" s="855"/>
      <c r="V31" s="855"/>
      <c r="W31" s="855"/>
      <c r="X31" s="855"/>
      <c r="Y31" s="855"/>
      <c r="Z31" s="856"/>
      <c r="AA31" s="722" t="s">
        <v>6</v>
      </c>
      <c r="AB31" s="723"/>
      <c r="AC31" s="723"/>
      <c r="AD31" s="724"/>
      <c r="AE31" s="755"/>
      <c r="AF31" s="756"/>
      <c r="AG31" s="756"/>
      <c r="AH31" s="756"/>
      <c r="AI31" s="756"/>
      <c r="AJ31" s="757"/>
      <c r="AK31" s="839" t="s">
        <v>424</v>
      </c>
      <c r="AL31" s="838"/>
      <c r="AM31" s="838"/>
      <c r="AN31" s="838"/>
      <c r="AO31" s="838"/>
      <c r="AP31" s="838"/>
    </row>
    <row r="32" spans="1:42" s="46" customFormat="1" ht="13.5" customHeight="1">
      <c r="A32" s="833"/>
      <c r="B32" s="829"/>
      <c r="C32" s="813"/>
      <c r="D32" s="819"/>
      <c r="E32" s="820"/>
      <c r="F32" s="800"/>
      <c r="G32" s="422"/>
      <c r="H32" s="423"/>
      <c r="I32" s="423"/>
      <c r="J32" s="424"/>
      <c r="K32" s="737"/>
      <c r="L32" s="738"/>
      <c r="M32" s="738"/>
      <c r="N32" s="739"/>
      <c r="O32" s="422"/>
      <c r="P32" s="423"/>
      <c r="Q32" s="423"/>
      <c r="R32" s="424"/>
      <c r="S32" s="857"/>
      <c r="T32" s="858"/>
      <c r="U32" s="858"/>
      <c r="V32" s="858"/>
      <c r="W32" s="858"/>
      <c r="X32" s="858"/>
      <c r="Y32" s="858"/>
      <c r="Z32" s="859"/>
      <c r="AA32" s="422"/>
      <c r="AB32" s="423"/>
      <c r="AC32" s="423"/>
      <c r="AD32" s="424"/>
      <c r="AE32" s="737"/>
      <c r="AF32" s="738"/>
      <c r="AG32" s="738"/>
      <c r="AH32" s="738"/>
      <c r="AI32" s="738"/>
      <c r="AJ32" s="739"/>
      <c r="AK32" s="839"/>
      <c r="AL32" s="838"/>
      <c r="AM32" s="838"/>
      <c r="AN32" s="838"/>
      <c r="AO32" s="838"/>
      <c r="AP32" s="838"/>
    </row>
    <row r="33" spans="1:42" s="46" customFormat="1" ht="13.5" customHeight="1">
      <c r="A33" s="833"/>
      <c r="B33" s="829"/>
      <c r="C33" s="813"/>
      <c r="D33" s="819"/>
      <c r="E33" s="820"/>
      <c r="F33" s="800"/>
      <c r="G33" s="422"/>
      <c r="H33" s="423"/>
      <c r="I33" s="423"/>
      <c r="J33" s="424"/>
      <c r="K33" s="737"/>
      <c r="L33" s="738"/>
      <c r="M33" s="738"/>
      <c r="N33" s="739"/>
      <c r="O33" s="422"/>
      <c r="P33" s="423"/>
      <c r="Q33" s="423"/>
      <c r="R33" s="424"/>
      <c r="S33" s="857"/>
      <c r="T33" s="858"/>
      <c r="U33" s="858"/>
      <c r="V33" s="858"/>
      <c r="W33" s="858"/>
      <c r="X33" s="858"/>
      <c r="Y33" s="858"/>
      <c r="Z33" s="859"/>
      <c r="AA33" s="422"/>
      <c r="AB33" s="423"/>
      <c r="AC33" s="423"/>
      <c r="AD33" s="424"/>
      <c r="AE33" s="737"/>
      <c r="AF33" s="738"/>
      <c r="AG33" s="738"/>
      <c r="AH33" s="738"/>
      <c r="AI33" s="738"/>
      <c r="AJ33" s="739"/>
      <c r="AK33" s="839"/>
      <c r="AL33" s="838"/>
      <c r="AM33" s="838"/>
      <c r="AN33" s="838"/>
      <c r="AO33" s="838"/>
      <c r="AP33" s="838"/>
    </row>
    <row r="34" spans="1:42" s="46" customFormat="1" ht="13.5" customHeight="1">
      <c r="A34" s="110" t="s">
        <v>7</v>
      </c>
      <c r="B34" s="829"/>
      <c r="C34" s="813"/>
      <c r="D34" s="819"/>
      <c r="E34" s="820"/>
      <c r="F34" s="800"/>
      <c r="G34" s="778"/>
      <c r="H34" s="768"/>
      <c r="I34" s="768"/>
      <c r="J34" s="770"/>
      <c r="K34" s="737"/>
      <c r="L34" s="738"/>
      <c r="M34" s="738"/>
      <c r="N34" s="739"/>
      <c r="O34" s="422"/>
      <c r="P34" s="423"/>
      <c r="Q34" s="423"/>
      <c r="R34" s="424"/>
      <c r="S34" s="857"/>
      <c r="T34" s="858"/>
      <c r="U34" s="858"/>
      <c r="V34" s="858"/>
      <c r="W34" s="858"/>
      <c r="X34" s="858"/>
      <c r="Y34" s="858"/>
      <c r="Z34" s="859"/>
      <c r="AA34" s="422"/>
      <c r="AB34" s="423"/>
      <c r="AC34" s="423"/>
      <c r="AD34" s="424"/>
      <c r="AE34" s="737"/>
      <c r="AF34" s="738"/>
      <c r="AG34" s="738"/>
      <c r="AH34" s="738"/>
      <c r="AI34" s="738"/>
      <c r="AJ34" s="739"/>
      <c r="AK34" s="839"/>
      <c r="AL34" s="838"/>
      <c r="AM34" s="838"/>
      <c r="AN34" s="838"/>
      <c r="AO34" s="838"/>
      <c r="AP34" s="838"/>
    </row>
    <row r="35" spans="1:42" s="46" customFormat="1" ht="13.5" customHeight="1">
      <c r="A35" s="833">
        <v>3</v>
      </c>
      <c r="B35" s="829"/>
      <c r="C35" s="813"/>
      <c r="D35" s="819"/>
      <c r="E35" s="820"/>
      <c r="F35" s="800"/>
      <c r="G35" s="779"/>
      <c r="H35" s="769"/>
      <c r="I35" s="769"/>
      <c r="J35" s="771"/>
      <c r="K35" s="737"/>
      <c r="L35" s="738"/>
      <c r="M35" s="738"/>
      <c r="N35" s="739"/>
      <c r="O35" s="790"/>
      <c r="P35" s="789"/>
      <c r="Q35" s="789"/>
      <c r="R35" s="770"/>
      <c r="S35" s="857"/>
      <c r="T35" s="858"/>
      <c r="U35" s="858"/>
      <c r="V35" s="858"/>
      <c r="W35" s="858"/>
      <c r="X35" s="858"/>
      <c r="Y35" s="858"/>
      <c r="Z35" s="859"/>
      <c r="AA35" s="790"/>
      <c r="AB35" s="789"/>
      <c r="AC35" s="789"/>
      <c r="AD35" s="770"/>
      <c r="AE35" s="737"/>
      <c r="AF35" s="738"/>
      <c r="AG35" s="738"/>
      <c r="AH35" s="738"/>
      <c r="AI35" s="738"/>
      <c r="AJ35" s="739"/>
      <c r="AK35" s="839"/>
      <c r="AL35" s="838"/>
      <c r="AM35" s="838"/>
      <c r="AN35" s="838"/>
      <c r="AO35" s="838"/>
      <c r="AP35" s="838"/>
    </row>
    <row r="36" spans="1:42" s="46" customFormat="1" ht="13.5" customHeight="1">
      <c r="A36" s="833"/>
      <c r="B36" s="829"/>
      <c r="C36" s="813"/>
      <c r="D36" s="819"/>
      <c r="E36" s="820"/>
      <c r="F36" s="800"/>
      <c r="G36" s="772" t="s">
        <v>420</v>
      </c>
      <c r="H36" s="773"/>
      <c r="I36" s="773"/>
      <c r="J36" s="774"/>
      <c r="K36" s="737"/>
      <c r="L36" s="738"/>
      <c r="M36" s="738"/>
      <c r="N36" s="739"/>
      <c r="O36" s="790"/>
      <c r="P36" s="789"/>
      <c r="Q36" s="789"/>
      <c r="R36" s="770"/>
      <c r="S36" s="857"/>
      <c r="T36" s="858"/>
      <c r="U36" s="858"/>
      <c r="V36" s="858"/>
      <c r="W36" s="858"/>
      <c r="X36" s="858"/>
      <c r="Y36" s="858"/>
      <c r="Z36" s="859"/>
      <c r="AA36" s="821"/>
      <c r="AB36" s="791"/>
      <c r="AC36" s="791"/>
      <c r="AD36" s="771"/>
      <c r="AE36" s="737"/>
      <c r="AF36" s="738"/>
      <c r="AG36" s="738"/>
      <c r="AH36" s="738"/>
      <c r="AI36" s="738"/>
      <c r="AJ36" s="739"/>
      <c r="AK36" s="839"/>
      <c r="AL36" s="838"/>
      <c r="AM36" s="838"/>
      <c r="AN36" s="838"/>
      <c r="AO36" s="838"/>
      <c r="AP36" s="838"/>
    </row>
    <row r="37" spans="1:42" s="46" customFormat="1" ht="13.5" customHeight="1">
      <c r="A37" s="833"/>
      <c r="B37" s="829"/>
      <c r="C37" s="813" t="s">
        <v>418</v>
      </c>
      <c r="D37" s="819"/>
      <c r="E37" s="820"/>
      <c r="F37" s="800"/>
      <c r="G37" s="775"/>
      <c r="H37" s="776"/>
      <c r="I37" s="776"/>
      <c r="J37" s="777"/>
      <c r="K37" s="851" t="s">
        <v>863</v>
      </c>
      <c r="L37" s="852"/>
      <c r="M37" s="852"/>
      <c r="N37" s="853"/>
      <c r="O37" s="790"/>
      <c r="P37" s="789"/>
      <c r="Q37" s="789"/>
      <c r="R37" s="770"/>
      <c r="S37" s="725"/>
      <c r="T37" s="726"/>
      <c r="U37" s="726"/>
      <c r="V37" s="726"/>
      <c r="W37" s="726"/>
      <c r="X37" s="726"/>
      <c r="Y37" s="726"/>
      <c r="Z37" s="727"/>
      <c r="AA37" s="746" t="s">
        <v>675</v>
      </c>
      <c r="AB37" s="747"/>
      <c r="AC37" s="747"/>
      <c r="AD37" s="748"/>
      <c r="AE37" s="755"/>
      <c r="AF37" s="756"/>
      <c r="AG37" s="756"/>
      <c r="AH37" s="756"/>
      <c r="AI37" s="756"/>
      <c r="AJ37" s="757"/>
      <c r="AK37" s="839"/>
      <c r="AL37" s="838"/>
      <c r="AM37" s="838"/>
      <c r="AN37" s="838"/>
      <c r="AO37" s="838"/>
      <c r="AP37" s="838"/>
    </row>
    <row r="38" spans="1:42" s="46" customFormat="1" ht="13.5" customHeight="1">
      <c r="A38" s="110" t="s">
        <v>8</v>
      </c>
      <c r="B38" s="829"/>
      <c r="C38" s="813"/>
      <c r="D38" s="819"/>
      <c r="E38" s="820"/>
      <c r="F38" s="800"/>
      <c r="G38" s="780" t="s">
        <v>426</v>
      </c>
      <c r="H38" s="781"/>
      <c r="I38" s="781"/>
      <c r="J38" s="782"/>
      <c r="K38" s="737"/>
      <c r="L38" s="738"/>
      <c r="M38" s="738"/>
      <c r="N38" s="739"/>
      <c r="O38" s="790"/>
      <c r="P38" s="789"/>
      <c r="Q38" s="789"/>
      <c r="R38" s="770"/>
      <c r="S38" s="728"/>
      <c r="T38" s="729"/>
      <c r="U38" s="729"/>
      <c r="V38" s="729"/>
      <c r="W38" s="729"/>
      <c r="X38" s="729"/>
      <c r="Y38" s="729"/>
      <c r="Z38" s="730"/>
      <c r="AA38" s="749"/>
      <c r="AB38" s="750"/>
      <c r="AC38" s="750"/>
      <c r="AD38" s="751"/>
      <c r="AE38" s="737"/>
      <c r="AF38" s="738"/>
      <c r="AG38" s="738"/>
      <c r="AH38" s="738"/>
      <c r="AI38" s="738"/>
      <c r="AJ38" s="739"/>
      <c r="AK38" s="839"/>
      <c r="AL38" s="838"/>
      <c r="AM38" s="838"/>
      <c r="AN38" s="838"/>
      <c r="AO38" s="838"/>
      <c r="AP38" s="838"/>
    </row>
    <row r="39" spans="1:42" s="46" customFormat="1" ht="13.5" customHeight="1">
      <c r="A39" s="823"/>
      <c r="B39" s="829"/>
      <c r="C39" s="813"/>
      <c r="D39" s="819"/>
      <c r="E39" s="820"/>
      <c r="F39" s="800"/>
      <c r="G39" s="783"/>
      <c r="H39" s="784"/>
      <c r="I39" s="784"/>
      <c r="J39" s="785"/>
      <c r="K39" s="737"/>
      <c r="L39" s="738"/>
      <c r="M39" s="738"/>
      <c r="N39" s="739"/>
      <c r="O39" s="792"/>
      <c r="P39" s="793"/>
      <c r="Q39" s="793"/>
      <c r="R39" s="794"/>
      <c r="S39" s="728"/>
      <c r="T39" s="729"/>
      <c r="U39" s="729"/>
      <c r="V39" s="729"/>
      <c r="W39" s="729"/>
      <c r="X39" s="729"/>
      <c r="Y39" s="729"/>
      <c r="Z39" s="730"/>
      <c r="AA39" s="752"/>
      <c r="AB39" s="753"/>
      <c r="AC39" s="753"/>
      <c r="AD39" s="754"/>
      <c r="AE39" s="737"/>
      <c r="AF39" s="738"/>
      <c r="AG39" s="738"/>
      <c r="AH39" s="738"/>
      <c r="AI39" s="738"/>
      <c r="AJ39" s="739"/>
      <c r="AK39" s="839"/>
      <c r="AL39" s="838"/>
      <c r="AM39" s="838"/>
      <c r="AN39" s="838"/>
      <c r="AO39" s="838"/>
      <c r="AP39" s="838"/>
    </row>
    <row r="40" spans="1:42" s="46" customFormat="1" ht="13.5" customHeight="1">
      <c r="A40" s="823"/>
      <c r="B40" s="829"/>
      <c r="C40" s="813"/>
      <c r="D40" s="819"/>
      <c r="E40" s="820"/>
      <c r="F40" s="800"/>
      <c r="G40" s="783"/>
      <c r="H40" s="784"/>
      <c r="I40" s="784"/>
      <c r="J40" s="785"/>
      <c r="K40" s="737"/>
      <c r="L40" s="738"/>
      <c r="M40" s="738"/>
      <c r="N40" s="739"/>
      <c r="O40" s="792"/>
      <c r="P40" s="793"/>
      <c r="Q40" s="793"/>
      <c r="R40" s="794"/>
      <c r="S40" s="728"/>
      <c r="T40" s="729"/>
      <c r="U40" s="729"/>
      <c r="V40" s="729"/>
      <c r="W40" s="729"/>
      <c r="X40" s="729"/>
      <c r="Y40" s="729"/>
      <c r="Z40" s="730"/>
      <c r="AA40" s="795" t="s">
        <v>421</v>
      </c>
      <c r="AB40" s="796"/>
      <c r="AC40" s="796"/>
      <c r="AD40" s="797"/>
      <c r="AE40" s="737"/>
      <c r="AF40" s="738"/>
      <c r="AG40" s="738"/>
      <c r="AH40" s="738"/>
      <c r="AI40" s="738"/>
      <c r="AJ40" s="739"/>
      <c r="AK40" s="839"/>
      <c r="AL40" s="838"/>
      <c r="AM40" s="838"/>
      <c r="AN40" s="838"/>
      <c r="AO40" s="838"/>
      <c r="AP40" s="838"/>
    </row>
    <row r="41" spans="1:42" s="46" customFormat="1" ht="13.5" customHeight="1">
      <c r="A41" s="823"/>
      <c r="B41" s="829"/>
      <c r="C41" s="813"/>
      <c r="D41" s="819"/>
      <c r="E41" s="820"/>
      <c r="F41" s="800"/>
      <c r="G41" s="783"/>
      <c r="H41" s="784"/>
      <c r="I41" s="784"/>
      <c r="J41" s="785"/>
      <c r="K41" s="737"/>
      <c r="L41" s="738"/>
      <c r="M41" s="738"/>
      <c r="N41" s="739"/>
      <c r="O41" s="792"/>
      <c r="P41" s="793"/>
      <c r="Q41" s="793"/>
      <c r="R41" s="794"/>
      <c r="S41" s="728"/>
      <c r="T41" s="729"/>
      <c r="U41" s="729"/>
      <c r="V41" s="729"/>
      <c r="W41" s="729"/>
      <c r="X41" s="729"/>
      <c r="Y41" s="729"/>
      <c r="Z41" s="730"/>
      <c r="AA41" s="758"/>
      <c r="AB41" s="734" t="s">
        <v>31</v>
      </c>
      <c r="AC41" s="735"/>
      <c r="AD41" s="736" t="s">
        <v>32</v>
      </c>
      <c r="AE41" s="737"/>
      <c r="AF41" s="738"/>
      <c r="AG41" s="738"/>
      <c r="AH41" s="738"/>
      <c r="AI41" s="738"/>
      <c r="AJ41" s="739"/>
      <c r="AK41" s="839"/>
      <c r="AL41" s="838"/>
      <c r="AM41" s="838"/>
      <c r="AN41" s="838"/>
      <c r="AO41" s="838"/>
      <c r="AP41" s="838"/>
    </row>
    <row r="42" spans="1:42" s="5" customFormat="1">
      <c r="A42" s="824"/>
      <c r="B42" s="830"/>
      <c r="C42" s="813"/>
      <c r="D42" s="775"/>
      <c r="E42" s="776"/>
      <c r="F42" s="818"/>
      <c r="G42" s="786"/>
      <c r="H42" s="787"/>
      <c r="I42" s="787"/>
      <c r="J42" s="788"/>
      <c r="K42" s="762"/>
      <c r="L42" s="763"/>
      <c r="M42" s="763"/>
      <c r="N42" s="764"/>
      <c r="O42" s="814"/>
      <c r="P42" s="815"/>
      <c r="Q42" s="815"/>
      <c r="R42" s="816"/>
      <c r="S42" s="731"/>
      <c r="T42" s="732"/>
      <c r="U42" s="732"/>
      <c r="V42" s="732"/>
      <c r="W42" s="732"/>
      <c r="X42" s="732"/>
      <c r="Y42" s="732"/>
      <c r="Z42" s="733"/>
      <c r="AA42" s="759"/>
      <c r="AB42" s="760"/>
      <c r="AC42" s="761"/>
      <c r="AD42" s="841"/>
      <c r="AE42" s="762"/>
      <c r="AF42" s="763"/>
      <c r="AG42" s="763"/>
      <c r="AH42" s="763"/>
      <c r="AI42" s="763"/>
      <c r="AJ42" s="764"/>
      <c r="AK42" s="839"/>
      <c r="AL42" s="838"/>
      <c r="AM42" s="838"/>
      <c r="AN42" s="838"/>
      <c r="AO42" s="838"/>
      <c r="AP42" s="838"/>
    </row>
  </sheetData>
  <mergeCells count="204">
    <mergeCell ref="A1:AP3"/>
    <mergeCell ref="AR2:AV4"/>
    <mergeCell ref="AC4:AF4"/>
    <mergeCell ref="AG4:AI4"/>
    <mergeCell ref="AK4:AL4"/>
    <mergeCell ref="AN4:AO4"/>
    <mergeCell ref="AL5:AP5"/>
    <mergeCell ref="A6:C6"/>
    <mergeCell ref="D6:E6"/>
    <mergeCell ref="F6:G6"/>
    <mergeCell ref="H6:I6"/>
    <mergeCell ref="J6:K6"/>
    <mergeCell ref="L6:M6"/>
    <mergeCell ref="N6:O6"/>
    <mergeCell ref="P6:Q6"/>
    <mergeCell ref="R6:S6"/>
    <mergeCell ref="A5:C5"/>
    <mergeCell ref="D5:M5"/>
    <mergeCell ref="N5:P5"/>
    <mergeCell ref="Q5:Y5"/>
    <mergeCell ref="Z5:AB5"/>
    <mergeCell ref="AC5:AK5"/>
    <mergeCell ref="AF6:AG6"/>
    <mergeCell ref="AH6:AI6"/>
    <mergeCell ref="AJ6:AK6"/>
    <mergeCell ref="AL6:AP6"/>
    <mergeCell ref="AR6:AV8"/>
    <mergeCell ref="A7:A9"/>
    <mergeCell ref="B7:B18"/>
    <mergeCell ref="C7:C12"/>
    <mergeCell ref="D7:E18"/>
    <mergeCell ref="F7:F18"/>
    <mergeCell ref="T6:U6"/>
    <mergeCell ref="V6:W6"/>
    <mergeCell ref="X6:Y6"/>
    <mergeCell ref="Z6:AA6"/>
    <mergeCell ref="AB6:AC6"/>
    <mergeCell ref="AD6:AE6"/>
    <mergeCell ref="AL7:AP18"/>
    <mergeCell ref="K8:N8"/>
    <mergeCell ref="AE8:AJ8"/>
    <mergeCell ref="K9:N9"/>
    <mergeCell ref="AE9:AJ9"/>
    <mergeCell ref="K10:N10"/>
    <mergeCell ref="AE10:AJ10"/>
    <mergeCell ref="AB11:AC12"/>
    <mergeCell ref="AD11:AD12"/>
    <mergeCell ref="K7:N7"/>
    <mergeCell ref="O7:R7"/>
    <mergeCell ref="S7:Z12"/>
    <mergeCell ref="AA7:AD7"/>
    <mergeCell ref="AE7:AJ7"/>
    <mergeCell ref="AE11:AJ11"/>
    <mergeCell ref="A11:A13"/>
    <mergeCell ref="K11:N11"/>
    <mergeCell ref="O11:O14"/>
    <mergeCell ref="P11:Q14"/>
    <mergeCell ref="R11:R14"/>
    <mergeCell ref="AA11:AA12"/>
    <mergeCell ref="G12:J13"/>
    <mergeCell ref="K12:N12"/>
    <mergeCell ref="AK7:AK18"/>
    <mergeCell ref="G7:J7"/>
    <mergeCell ref="G10:G11"/>
    <mergeCell ref="H10:I11"/>
    <mergeCell ref="J10:J11"/>
    <mergeCell ref="AE12:AJ12"/>
    <mergeCell ref="C13:C18"/>
    <mergeCell ref="K13:N13"/>
    <mergeCell ref="S13:Z18"/>
    <mergeCell ref="AA13:AD15"/>
    <mergeCell ref="AE13:AJ13"/>
    <mergeCell ref="G14:J18"/>
    <mergeCell ref="K14:N14"/>
    <mergeCell ref="AE14:AJ14"/>
    <mergeCell ref="AC17:AC18"/>
    <mergeCell ref="AD17:AD18"/>
    <mergeCell ref="AE17:AJ17"/>
    <mergeCell ref="K18:N18"/>
    <mergeCell ref="AE18:AJ18"/>
    <mergeCell ref="AE15:AJ15"/>
    <mergeCell ref="AA16:AD16"/>
    <mergeCell ref="AE16:AJ16"/>
    <mergeCell ref="AA17:AA18"/>
    <mergeCell ref="AB17:AB18"/>
    <mergeCell ref="A19:A21"/>
    <mergeCell ref="B19:B30"/>
    <mergeCell ref="C19:C24"/>
    <mergeCell ref="D19:E30"/>
    <mergeCell ref="F19:F30"/>
    <mergeCell ref="G19:J19"/>
    <mergeCell ref="A15:A18"/>
    <mergeCell ref="K15:N15"/>
    <mergeCell ref="O15:R18"/>
    <mergeCell ref="K16:N16"/>
    <mergeCell ref="K17:N17"/>
    <mergeCell ref="AL19:AP30"/>
    <mergeCell ref="K20:N20"/>
    <mergeCell ref="AE20:AJ20"/>
    <mergeCell ref="K21:N21"/>
    <mergeCell ref="AE21:AJ21"/>
    <mergeCell ref="G22:G23"/>
    <mergeCell ref="H22:I23"/>
    <mergeCell ref="J22:J23"/>
    <mergeCell ref="K22:N22"/>
    <mergeCell ref="AE22:AJ22"/>
    <mergeCell ref="K19:N19"/>
    <mergeCell ref="O19:R19"/>
    <mergeCell ref="S19:Z24"/>
    <mergeCell ref="AA19:AD19"/>
    <mergeCell ref="AE19:AJ19"/>
    <mergeCell ref="AK19:AK30"/>
    <mergeCell ref="AB23:AC24"/>
    <mergeCell ref="AD23:AD24"/>
    <mergeCell ref="AE23:AJ23"/>
    <mergeCell ref="AE24:AJ24"/>
    <mergeCell ref="K26:N26"/>
    <mergeCell ref="AE26:AJ26"/>
    <mergeCell ref="AC29:AC30"/>
    <mergeCell ref="AD29:AD30"/>
    <mergeCell ref="AE29:AJ29"/>
    <mergeCell ref="K30:N30"/>
    <mergeCell ref="A23:A25"/>
    <mergeCell ref="K23:N23"/>
    <mergeCell ref="O23:O26"/>
    <mergeCell ref="P23:Q26"/>
    <mergeCell ref="R23:R26"/>
    <mergeCell ref="AA23:AA24"/>
    <mergeCell ref="G24:J25"/>
    <mergeCell ref="K24:N24"/>
    <mergeCell ref="C25:C30"/>
    <mergeCell ref="K25:N25"/>
    <mergeCell ref="AE30:AJ30"/>
    <mergeCell ref="A27:A30"/>
    <mergeCell ref="K27:N27"/>
    <mergeCell ref="O27:R30"/>
    <mergeCell ref="AE27:AJ27"/>
    <mergeCell ref="K28:N28"/>
    <mergeCell ref="AA28:AD28"/>
    <mergeCell ref="AE28:AJ28"/>
    <mergeCell ref="K29:N29"/>
    <mergeCell ref="AA29:AA30"/>
    <mergeCell ref="AB29:AB30"/>
    <mergeCell ref="S25:Z30"/>
    <mergeCell ref="A31:A33"/>
    <mergeCell ref="B31:B42"/>
    <mergeCell ref="C31:C36"/>
    <mergeCell ref="D31:E42"/>
    <mergeCell ref="F31:F42"/>
    <mergeCell ref="G31:J31"/>
    <mergeCell ref="K31:N31"/>
    <mergeCell ref="O31:R31"/>
    <mergeCell ref="S31:Z36"/>
    <mergeCell ref="A39:A42"/>
    <mergeCell ref="C37:C42"/>
    <mergeCell ref="K37:N37"/>
    <mergeCell ref="S37:Z42"/>
    <mergeCell ref="K41:N41"/>
    <mergeCell ref="A35:A37"/>
    <mergeCell ref="K35:N35"/>
    <mergeCell ref="AA25:AD27"/>
    <mergeCell ref="AE25:AJ25"/>
    <mergeCell ref="G26:J30"/>
    <mergeCell ref="AA31:AD31"/>
    <mergeCell ref="AE31:AJ31"/>
    <mergeCell ref="AK31:AK42"/>
    <mergeCell ref="AL31:AP42"/>
    <mergeCell ref="K32:N32"/>
    <mergeCell ref="AE32:AJ32"/>
    <mergeCell ref="K33:N33"/>
    <mergeCell ref="AE33:AJ33"/>
    <mergeCell ref="AA35:AA36"/>
    <mergeCell ref="AB35:AC36"/>
    <mergeCell ref="K39:N39"/>
    <mergeCell ref="O39:R42"/>
    <mergeCell ref="AE39:AJ39"/>
    <mergeCell ref="K40:N40"/>
    <mergeCell ref="AA40:AD40"/>
    <mergeCell ref="AE40:AJ40"/>
    <mergeCell ref="AD35:AD36"/>
    <mergeCell ref="AE35:AJ35"/>
    <mergeCell ref="G36:J37"/>
    <mergeCell ref="AA41:AA42"/>
    <mergeCell ref="AB41:AB42"/>
    <mergeCell ref="AC41:AC42"/>
    <mergeCell ref="AD41:AD42"/>
    <mergeCell ref="AE41:AJ41"/>
    <mergeCell ref="K42:N42"/>
    <mergeCell ref="AE42:AJ42"/>
    <mergeCell ref="G38:J42"/>
    <mergeCell ref="K38:N38"/>
    <mergeCell ref="AE38:AJ38"/>
    <mergeCell ref="O35:O38"/>
    <mergeCell ref="P35:Q38"/>
    <mergeCell ref="R35:R38"/>
    <mergeCell ref="AA37:AD39"/>
    <mergeCell ref="AE37:AJ37"/>
    <mergeCell ref="G34:G35"/>
    <mergeCell ref="H34:I35"/>
    <mergeCell ref="J34:J35"/>
    <mergeCell ref="K34:N34"/>
    <mergeCell ref="AE34:AJ34"/>
    <mergeCell ref="K36:N36"/>
    <mergeCell ref="AE36:AJ36"/>
  </mergeCells>
  <phoneticPr fontId="3"/>
  <hyperlinks>
    <hyperlink ref="AR2:AS3" location="目次!B18" display="目次へ" xr:uid="{370023CE-D579-4720-AF50-C1A917964C2C}"/>
    <hyperlink ref="AR6:AS7" location="目次!B18" display="目次へ" xr:uid="{07A8A42A-4456-496D-A5A6-EFD124823A98}"/>
    <hyperlink ref="AR6:AV8" location="①【2ヵ月前】利用申込書!A1" display="利用申込書へ" xr:uid="{B8203E25-9C48-4B1C-9BB7-7EA7DBB34B81}"/>
  </hyperlinks>
  <pageMargins left="0.39370078740157483" right="0.39370078740157483" top="0.39370078740157483" bottom="0.39370078740157483" header="0.31496062992125984" footer="0.31496062992125984"/>
  <pageSetup paperSize="9" scale="93"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37</xdr:col>
                    <xdr:colOff>66675</xdr:colOff>
                    <xdr:row>4</xdr:row>
                    <xdr:rowOff>9525</xdr:rowOff>
                  </from>
                  <to>
                    <xdr:col>41</xdr:col>
                    <xdr:colOff>76200</xdr:colOff>
                    <xdr:row>4</xdr:row>
                    <xdr:rowOff>152400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37</xdr:col>
                    <xdr:colOff>66675</xdr:colOff>
                    <xdr:row>4</xdr:row>
                    <xdr:rowOff>152400</xdr:rowOff>
                  </from>
                  <to>
                    <xdr:col>40</xdr:col>
                    <xdr:colOff>38100</xdr:colOff>
                    <xdr:row>5</xdr:row>
                    <xdr:rowOff>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6</xdr:col>
                    <xdr:colOff>123825</xdr:colOff>
                    <xdr:row>18</xdr:row>
                    <xdr:rowOff>161925</xdr:rowOff>
                  </from>
                  <to>
                    <xdr:col>9</xdr:col>
                    <xdr:colOff>28575</xdr:colOff>
                    <xdr:row>20</xdr:row>
                    <xdr:rowOff>57150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6</xdr:col>
                    <xdr:colOff>123825</xdr:colOff>
                    <xdr:row>21</xdr:row>
                    <xdr:rowOff>114300</xdr:rowOff>
                  </from>
                  <to>
                    <xdr:col>9</xdr:col>
                    <xdr:colOff>0</xdr:colOff>
                    <xdr:row>23</xdr:row>
                    <xdr:rowOff>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6</xdr:col>
                    <xdr:colOff>123825</xdr:colOff>
                    <xdr:row>19</xdr:row>
                    <xdr:rowOff>142875</xdr:rowOff>
                  </from>
                  <to>
                    <xdr:col>9</xdr:col>
                    <xdr:colOff>57150</xdr:colOff>
                    <xdr:row>21</xdr:row>
                    <xdr:rowOff>38100</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6</xdr:col>
                    <xdr:colOff>123825</xdr:colOff>
                    <xdr:row>20</xdr:row>
                    <xdr:rowOff>123825</xdr:rowOff>
                  </from>
                  <to>
                    <xdr:col>9</xdr:col>
                    <xdr:colOff>85725</xdr:colOff>
                    <xdr:row>22</xdr:row>
                    <xdr:rowOff>19050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26</xdr:col>
                    <xdr:colOff>123825</xdr:colOff>
                    <xdr:row>7</xdr:row>
                    <xdr:rowOff>9525</xdr:rowOff>
                  </from>
                  <to>
                    <xdr:col>29</xdr:col>
                    <xdr:colOff>85725</xdr:colOff>
                    <xdr:row>8</xdr:row>
                    <xdr:rowOff>76200</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26</xdr:col>
                    <xdr:colOff>123825</xdr:colOff>
                    <xdr:row>7</xdr:row>
                    <xdr:rowOff>161925</xdr:rowOff>
                  </from>
                  <to>
                    <xdr:col>29</xdr:col>
                    <xdr:colOff>28575</xdr:colOff>
                    <xdr:row>9</xdr:row>
                    <xdr:rowOff>57150</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26</xdr:col>
                    <xdr:colOff>123825</xdr:colOff>
                    <xdr:row>9</xdr:row>
                    <xdr:rowOff>123825</xdr:rowOff>
                  </from>
                  <to>
                    <xdr:col>29</xdr:col>
                    <xdr:colOff>85725</xdr:colOff>
                    <xdr:row>11</xdr:row>
                    <xdr:rowOff>19050</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26</xdr:col>
                    <xdr:colOff>123825</xdr:colOff>
                    <xdr:row>10</xdr:row>
                    <xdr:rowOff>114300</xdr:rowOff>
                  </from>
                  <to>
                    <xdr:col>29</xdr:col>
                    <xdr:colOff>57150</xdr:colOff>
                    <xdr:row>12</xdr:row>
                    <xdr:rowOff>0</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14</xdr:col>
                    <xdr:colOff>123825</xdr:colOff>
                    <xdr:row>9</xdr:row>
                    <xdr:rowOff>95250</xdr:rowOff>
                  </from>
                  <to>
                    <xdr:col>17</xdr:col>
                    <xdr:colOff>85725</xdr:colOff>
                    <xdr:row>10</xdr:row>
                    <xdr:rowOff>161925</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14</xdr:col>
                    <xdr:colOff>123825</xdr:colOff>
                    <xdr:row>10</xdr:row>
                    <xdr:rowOff>76200</xdr:rowOff>
                  </from>
                  <to>
                    <xdr:col>17</xdr:col>
                    <xdr:colOff>28575</xdr:colOff>
                    <xdr:row>11</xdr:row>
                    <xdr:rowOff>142875</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14</xdr:col>
                    <xdr:colOff>123825</xdr:colOff>
                    <xdr:row>11</xdr:row>
                    <xdr:rowOff>66675</xdr:rowOff>
                  </from>
                  <to>
                    <xdr:col>17</xdr:col>
                    <xdr:colOff>57150</xdr:colOff>
                    <xdr:row>12</xdr:row>
                    <xdr:rowOff>123825</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14</xdr:col>
                    <xdr:colOff>123825</xdr:colOff>
                    <xdr:row>12</xdr:row>
                    <xdr:rowOff>38100</xdr:rowOff>
                  </from>
                  <to>
                    <xdr:col>17</xdr:col>
                    <xdr:colOff>85725</xdr:colOff>
                    <xdr:row>13</xdr:row>
                    <xdr:rowOff>104775</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14</xdr:col>
                    <xdr:colOff>123825</xdr:colOff>
                    <xdr:row>13</xdr:row>
                    <xdr:rowOff>28575</xdr:rowOff>
                  </from>
                  <to>
                    <xdr:col>17</xdr:col>
                    <xdr:colOff>57150</xdr:colOff>
                    <xdr:row>14</xdr:row>
                    <xdr:rowOff>85725</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14</xdr:col>
                    <xdr:colOff>123825</xdr:colOff>
                    <xdr:row>21</xdr:row>
                    <xdr:rowOff>85725</xdr:rowOff>
                  </from>
                  <to>
                    <xdr:col>17</xdr:col>
                    <xdr:colOff>85725</xdr:colOff>
                    <xdr:row>22</xdr:row>
                    <xdr:rowOff>152400</xdr:rowOff>
                  </to>
                </anchor>
              </controlPr>
            </control>
          </mc:Choice>
        </mc:AlternateContent>
        <mc:AlternateContent xmlns:mc="http://schemas.openxmlformats.org/markup-compatibility/2006">
          <mc:Choice Requires="x14">
            <control shapeId="49169" r:id="rId20" name="Check Box 17">
              <controlPr defaultSize="0" autoFill="0" autoLine="0" autoPict="0">
                <anchor moveWithCells="1">
                  <from>
                    <xdr:col>14</xdr:col>
                    <xdr:colOff>123825</xdr:colOff>
                    <xdr:row>22</xdr:row>
                    <xdr:rowOff>66675</xdr:rowOff>
                  </from>
                  <to>
                    <xdr:col>17</xdr:col>
                    <xdr:colOff>28575</xdr:colOff>
                    <xdr:row>23</xdr:row>
                    <xdr:rowOff>133350</xdr:rowOff>
                  </to>
                </anchor>
              </controlPr>
            </control>
          </mc:Choice>
        </mc:AlternateContent>
        <mc:AlternateContent xmlns:mc="http://schemas.openxmlformats.org/markup-compatibility/2006">
          <mc:Choice Requires="x14">
            <control shapeId="49170" r:id="rId21" name="Check Box 18">
              <controlPr defaultSize="0" autoFill="0" autoLine="0" autoPict="0">
                <anchor moveWithCells="1">
                  <from>
                    <xdr:col>14</xdr:col>
                    <xdr:colOff>123825</xdr:colOff>
                    <xdr:row>23</xdr:row>
                    <xdr:rowOff>57150</xdr:rowOff>
                  </from>
                  <to>
                    <xdr:col>17</xdr:col>
                    <xdr:colOff>57150</xdr:colOff>
                    <xdr:row>24</xdr:row>
                    <xdr:rowOff>114300</xdr:rowOff>
                  </to>
                </anchor>
              </controlPr>
            </control>
          </mc:Choice>
        </mc:AlternateContent>
        <mc:AlternateContent xmlns:mc="http://schemas.openxmlformats.org/markup-compatibility/2006">
          <mc:Choice Requires="x14">
            <control shapeId="49171" r:id="rId22" name="Check Box 19">
              <controlPr defaultSize="0" autoFill="0" autoLine="0" autoPict="0">
                <anchor moveWithCells="1">
                  <from>
                    <xdr:col>14</xdr:col>
                    <xdr:colOff>123825</xdr:colOff>
                    <xdr:row>24</xdr:row>
                    <xdr:rowOff>28575</xdr:rowOff>
                  </from>
                  <to>
                    <xdr:col>17</xdr:col>
                    <xdr:colOff>85725</xdr:colOff>
                    <xdr:row>25</xdr:row>
                    <xdr:rowOff>95250</xdr:rowOff>
                  </to>
                </anchor>
              </controlPr>
            </control>
          </mc:Choice>
        </mc:AlternateContent>
        <mc:AlternateContent xmlns:mc="http://schemas.openxmlformats.org/markup-compatibility/2006">
          <mc:Choice Requires="x14">
            <control shapeId="49172" r:id="rId23" name="Check Box 20">
              <controlPr defaultSize="0" autoFill="0" autoLine="0" autoPict="0">
                <anchor moveWithCells="1">
                  <from>
                    <xdr:col>14</xdr:col>
                    <xdr:colOff>123825</xdr:colOff>
                    <xdr:row>25</xdr:row>
                    <xdr:rowOff>19050</xdr:rowOff>
                  </from>
                  <to>
                    <xdr:col>17</xdr:col>
                    <xdr:colOff>57150</xdr:colOff>
                    <xdr:row>26</xdr:row>
                    <xdr:rowOff>76200</xdr:rowOff>
                  </to>
                </anchor>
              </controlPr>
            </control>
          </mc:Choice>
        </mc:AlternateContent>
        <mc:AlternateContent xmlns:mc="http://schemas.openxmlformats.org/markup-compatibility/2006">
          <mc:Choice Requires="x14">
            <control shapeId="49173" r:id="rId24" name="Check Box 21">
              <controlPr defaultSize="0" autoFill="0" autoLine="0" autoPict="0">
                <anchor moveWithCells="1">
                  <from>
                    <xdr:col>26</xdr:col>
                    <xdr:colOff>123825</xdr:colOff>
                    <xdr:row>19</xdr:row>
                    <xdr:rowOff>9525</xdr:rowOff>
                  </from>
                  <to>
                    <xdr:col>29</xdr:col>
                    <xdr:colOff>85725</xdr:colOff>
                    <xdr:row>20</xdr:row>
                    <xdr:rowOff>76200</xdr:rowOff>
                  </to>
                </anchor>
              </controlPr>
            </control>
          </mc:Choice>
        </mc:AlternateContent>
        <mc:AlternateContent xmlns:mc="http://schemas.openxmlformats.org/markup-compatibility/2006">
          <mc:Choice Requires="x14">
            <control shapeId="49174" r:id="rId25" name="Check Box 22">
              <controlPr defaultSize="0" autoFill="0" autoLine="0" autoPict="0">
                <anchor moveWithCells="1">
                  <from>
                    <xdr:col>26</xdr:col>
                    <xdr:colOff>123825</xdr:colOff>
                    <xdr:row>19</xdr:row>
                    <xdr:rowOff>161925</xdr:rowOff>
                  </from>
                  <to>
                    <xdr:col>29</xdr:col>
                    <xdr:colOff>28575</xdr:colOff>
                    <xdr:row>21</xdr:row>
                    <xdr:rowOff>57150</xdr:rowOff>
                  </to>
                </anchor>
              </controlPr>
            </control>
          </mc:Choice>
        </mc:AlternateContent>
        <mc:AlternateContent xmlns:mc="http://schemas.openxmlformats.org/markup-compatibility/2006">
          <mc:Choice Requires="x14">
            <control shapeId="49175" r:id="rId26" name="Check Box 23">
              <controlPr defaultSize="0" autoFill="0" autoLine="0" autoPict="0">
                <anchor moveWithCells="1">
                  <from>
                    <xdr:col>26</xdr:col>
                    <xdr:colOff>123825</xdr:colOff>
                    <xdr:row>21</xdr:row>
                    <xdr:rowOff>123825</xdr:rowOff>
                  </from>
                  <to>
                    <xdr:col>29</xdr:col>
                    <xdr:colOff>85725</xdr:colOff>
                    <xdr:row>23</xdr:row>
                    <xdr:rowOff>19050</xdr:rowOff>
                  </to>
                </anchor>
              </controlPr>
            </control>
          </mc:Choice>
        </mc:AlternateContent>
        <mc:AlternateContent xmlns:mc="http://schemas.openxmlformats.org/markup-compatibility/2006">
          <mc:Choice Requires="x14">
            <control shapeId="49176" r:id="rId27" name="Check Box 24">
              <controlPr defaultSize="0" autoFill="0" autoLine="0" autoPict="0">
                <anchor moveWithCells="1">
                  <from>
                    <xdr:col>26</xdr:col>
                    <xdr:colOff>123825</xdr:colOff>
                    <xdr:row>22</xdr:row>
                    <xdr:rowOff>114300</xdr:rowOff>
                  </from>
                  <to>
                    <xdr:col>29</xdr:col>
                    <xdr:colOff>57150</xdr:colOff>
                    <xdr:row>24</xdr:row>
                    <xdr:rowOff>0</xdr:rowOff>
                  </to>
                </anchor>
              </controlPr>
            </control>
          </mc:Choice>
        </mc:AlternateContent>
        <mc:AlternateContent xmlns:mc="http://schemas.openxmlformats.org/markup-compatibility/2006">
          <mc:Choice Requires="x14">
            <control shapeId="49177" r:id="rId28" name="Check Box 25">
              <controlPr defaultSize="0" autoFill="0" autoLine="0" autoPict="0">
                <anchor moveWithCells="1">
                  <from>
                    <xdr:col>14</xdr:col>
                    <xdr:colOff>123825</xdr:colOff>
                    <xdr:row>33</xdr:row>
                    <xdr:rowOff>95250</xdr:rowOff>
                  </from>
                  <to>
                    <xdr:col>17</xdr:col>
                    <xdr:colOff>85725</xdr:colOff>
                    <xdr:row>34</xdr:row>
                    <xdr:rowOff>161925</xdr:rowOff>
                  </to>
                </anchor>
              </controlPr>
            </control>
          </mc:Choice>
        </mc:AlternateContent>
        <mc:AlternateContent xmlns:mc="http://schemas.openxmlformats.org/markup-compatibility/2006">
          <mc:Choice Requires="x14">
            <control shapeId="49178" r:id="rId29" name="Check Box 26">
              <controlPr defaultSize="0" autoFill="0" autoLine="0" autoPict="0">
                <anchor moveWithCells="1">
                  <from>
                    <xdr:col>14</xdr:col>
                    <xdr:colOff>123825</xdr:colOff>
                    <xdr:row>34</xdr:row>
                    <xdr:rowOff>76200</xdr:rowOff>
                  </from>
                  <to>
                    <xdr:col>17</xdr:col>
                    <xdr:colOff>142875</xdr:colOff>
                    <xdr:row>35</xdr:row>
                    <xdr:rowOff>142875</xdr:rowOff>
                  </to>
                </anchor>
              </controlPr>
            </control>
          </mc:Choice>
        </mc:AlternateContent>
        <mc:AlternateContent xmlns:mc="http://schemas.openxmlformats.org/markup-compatibility/2006">
          <mc:Choice Requires="x14">
            <control shapeId="49179" r:id="rId30" name="Check Box 27">
              <controlPr defaultSize="0" autoFill="0" autoLine="0" autoPict="0">
                <anchor moveWithCells="1">
                  <from>
                    <xdr:col>14</xdr:col>
                    <xdr:colOff>123825</xdr:colOff>
                    <xdr:row>35</xdr:row>
                    <xdr:rowOff>66675</xdr:rowOff>
                  </from>
                  <to>
                    <xdr:col>17</xdr:col>
                    <xdr:colOff>57150</xdr:colOff>
                    <xdr:row>36</xdr:row>
                    <xdr:rowOff>123825</xdr:rowOff>
                  </to>
                </anchor>
              </controlPr>
            </control>
          </mc:Choice>
        </mc:AlternateContent>
        <mc:AlternateContent xmlns:mc="http://schemas.openxmlformats.org/markup-compatibility/2006">
          <mc:Choice Requires="x14">
            <control shapeId="49180" r:id="rId31" name="Check Box 28">
              <controlPr defaultSize="0" autoFill="0" autoLine="0" autoPict="0">
                <anchor moveWithCells="1">
                  <from>
                    <xdr:col>14</xdr:col>
                    <xdr:colOff>123825</xdr:colOff>
                    <xdr:row>36</xdr:row>
                    <xdr:rowOff>38100</xdr:rowOff>
                  </from>
                  <to>
                    <xdr:col>17</xdr:col>
                    <xdr:colOff>85725</xdr:colOff>
                    <xdr:row>37</xdr:row>
                    <xdr:rowOff>104775</xdr:rowOff>
                  </to>
                </anchor>
              </controlPr>
            </control>
          </mc:Choice>
        </mc:AlternateContent>
        <mc:AlternateContent xmlns:mc="http://schemas.openxmlformats.org/markup-compatibility/2006">
          <mc:Choice Requires="x14">
            <control shapeId="49181" r:id="rId32" name="Check Box 29">
              <controlPr defaultSize="0" autoFill="0" autoLine="0" autoPict="0">
                <anchor moveWithCells="1">
                  <from>
                    <xdr:col>14</xdr:col>
                    <xdr:colOff>123825</xdr:colOff>
                    <xdr:row>37</xdr:row>
                    <xdr:rowOff>28575</xdr:rowOff>
                  </from>
                  <to>
                    <xdr:col>17</xdr:col>
                    <xdr:colOff>57150</xdr:colOff>
                    <xdr:row>38</xdr:row>
                    <xdr:rowOff>85725</xdr:rowOff>
                  </to>
                </anchor>
              </controlPr>
            </control>
          </mc:Choice>
        </mc:AlternateContent>
        <mc:AlternateContent xmlns:mc="http://schemas.openxmlformats.org/markup-compatibility/2006">
          <mc:Choice Requires="x14">
            <control shapeId="49182" r:id="rId33" name="Check Box 30">
              <controlPr defaultSize="0" autoFill="0" autoLine="0" autoPict="0">
                <anchor moveWithCells="1">
                  <from>
                    <xdr:col>26</xdr:col>
                    <xdr:colOff>123825</xdr:colOff>
                    <xdr:row>31</xdr:row>
                    <xdr:rowOff>9525</xdr:rowOff>
                  </from>
                  <to>
                    <xdr:col>29</xdr:col>
                    <xdr:colOff>85725</xdr:colOff>
                    <xdr:row>32</xdr:row>
                    <xdr:rowOff>76200</xdr:rowOff>
                  </to>
                </anchor>
              </controlPr>
            </control>
          </mc:Choice>
        </mc:AlternateContent>
        <mc:AlternateContent xmlns:mc="http://schemas.openxmlformats.org/markup-compatibility/2006">
          <mc:Choice Requires="x14">
            <control shapeId="49183" r:id="rId34" name="Check Box 31">
              <controlPr defaultSize="0" autoFill="0" autoLine="0" autoPict="0">
                <anchor moveWithCells="1">
                  <from>
                    <xdr:col>26</xdr:col>
                    <xdr:colOff>123825</xdr:colOff>
                    <xdr:row>31</xdr:row>
                    <xdr:rowOff>161925</xdr:rowOff>
                  </from>
                  <to>
                    <xdr:col>29</xdr:col>
                    <xdr:colOff>28575</xdr:colOff>
                    <xdr:row>33</xdr:row>
                    <xdr:rowOff>57150</xdr:rowOff>
                  </to>
                </anchor>
              </controlPr>
            </control>
          </mc:Choice>
        </mc:AlternateContent>
        <mc:AlternateContent xmlns:mc="http://schemas.openxmlformats.org/markup-compatibility/2006">
          <mc:Choice Requires="x14">
            <control shapeId="49184" r:id="rId35" name="Check Box 32">
              <controlPr defaultSize="0" autoFill="0" autoLine="0" autoPict="0">
                <anchor moveWithCells="1">
                  <from>
                    <xdr:col>26</xdr:col>
                    <xdr:colOff>123825</xdr:colOff>
                    <xdr:row>33</xdr:row>
                    <xdr:rowOff>123825</xdr:rowOff>
                  </from>
                  <to>
                    <xdr:col>29</xdr:col>
                    <xdr:colOff>85725</xdr:colOff>
                    <xdr:row>35</xdr:row>
                    <xdr:rowOff>19050</xdr:rowOff>
                  </to>
                </anchor>
              </controlPr>
            </control>
          </mc:Choice>
        </mc:AlternateContent>
        <mc:AlternateContent xmlns:mc="http://schemas.openxmlformats.org/markup-compatibility/2006">
          <mc:Choice Requires="x14">
            <control shapeId="49185" r:id="rId36" name="Check Box 33">
              <controlPr defaultSize="0" autoFill="0" autoLine="0" autoPict="0">
                <anchor moveWithCells="1">
                  <from>
                    <xdr:col>26</xdr:col>
                    <xdr:colOff>123825</xdr:colOff>
                    <xdr:row>34</xdr:row>
                    <xdr:rowOff>114300</xdr:rowOff>
                  </from>
                  <to>
                    <xdr:col>29</xdr:col>
                    <xdr:colOff>57150</xdr:colOff>
                    <xdr:row>36</xdr:row>
                    <xdr:rowOff>0</xdr:rowOff>
                  </to>
                </anchor>
              </controlPr>
            </control>
          </mc:Choice>
        </mc:AlternateContent>
        <mc:AlternateContent xmlns:mc="http://schemas.openxmlformats.org/markup-compatibility/2006">
          <mc:Choice Requires="x14">
            <control shapeId="49186" r:id="rId37" name="Check Box 34">
              <controlPr defaultSize="0" autoFill="0" autoLine="0" autoPict="0">
                <anchor moveWithCells="1">
                  <from>
                    <xdr:col>6</xdr:col>
                    <xdr:colOff>123825</xdr:colOff>
                    <xdr:row>30</xdr:row>
                    <xdr:rowOff>161925</xdr:rowOff>
                  </from>
                  <to>
                    <xdr:col>9</xdr:col>
                    <xdr:colOff>28575</xdr:colOff>
                    <xdr:row>32</xdr:row>
                    <xdr:rowOff>57150</xdr:rowOff>
                  </to>
                </anchor>
              </controlPr>
            </control>
          </mc:Choice>
        </mc:AlternateContent>
        <mc:AlternateContent xmlns:mc="http://schemas.openxmlformats.org/markup-compatibility/2006">
          <mc:Choice Requires="x14">
            <control shapeId="49187" r:id="rId38" name="Check Box 35">
              <controlPr defaultSize="0" autoFill="0" autoLine="0" autoPict="0">
                <anchor moveWithCells="1">
                  <from>
                    <xdr:col>6</xdr:col>
                    <xdr:colOff>123825</xdr:colOff>
                    <xdr:row>33</xdr:row>
                    <xdr:rowOff>114300</xdr:rowOff>
                  </from>
                  <to>
                    <xdr:col>9</xdr:col>
                    <xdr:colOff>0</xdr:colOff>
                    <xdr:row>35</xdr:row>
                    <xdr:rowOff>0</xdr:rowOff>
                  </to>
                </anchor>
              </controlPr>
            </control>
          </mc:Choice>
        </mc:AlternateContent>
        <mc:AlternateContent xmlns:mc="http://schemas.openxmlformats.org/markup-compatibility/2006">
          <mc:Choice Requires="x14">
            <control shapeId="49188" r:id="rId39" name="Check Box 36">
              <controlPr defaultSize="0" autoFill="0" autoLine="0" autoPict="0">
                <anchor moveWithCells="1">
                  <from>
                    <xdr:col>6</xdr:col>
                    <xdr:colOff>123825</xdr:colOff>
                    <xdr:row>31</xdr:row>
                    <xdr:rowOff>142875</xdr:rowOff>
                  </from>
                  <to>
                    <xdr:col>9</xdr:col>
                    <xdr:colOff>57150</xdr:colOff>
                    <xdr:row>33</xdr:row>
                    <xdr:rowOff>38100</xdr:rowOff>
                  </to>
                </anchor>
              </controlPr>
            </control>
          </mc:Choice>
        </mc:AlternateContent>
        <mc:AlternateContent xmlns:mc="http://schemas.openxmlformats.org/markup-compatibility/2006">
          <mc:Choice Requires="x14">
            <control shapeId="49189" r:id="rId40" name="Check Box 37">
              <controlPr defaultSize="0" autoFill="0" autoLine="0" autoPict="0">
                <anchor moveWithCells="1">
                  <from>
                    <xdr:col>6</xdr:col>
                    <xdr:colOff>123825</xdr:colOff>
                    <xdr:row>32</xdr:row>
                    <xdr:rowOff>123825</xdr:rowOff>
                  </from>
                  <to>
                    <xdr:col>9</xdr:col>
                    <xdr:colOff>85725</xdr:colOff>
                    <xdr:row>34</xdr:row>
                    <xdr:rowOff>19050</xdr:rowOff>
                  </to>
                </anchor>
              </controlPr>
            </control>
          </mc:Choice>
        </mc:AlternateContent>
        <mc:AlternateContent xmlns:mc="http://schemas.openxmlformats.org/markup-compatibility/2006">
          <mc:Choice Requires="x14">
            <control shapeId="49190" r:id="rId41" name="Check Box 38">
              <controlPr defaultSize="0" autoFill="0" autoLine="0" autoPict="0">
                <anchor moveWithCells="1">
                  <from>
                    <xdr:col>6</xdr:col>
                    <xdr:colOff>123825</xdr:colOff>
                    <xdr:row>6</xdr:row>
                    <xdr:rowOff>161925</xdr:rowOff>
                  </from>
                  <to>
                    <xdr:col>9</xdr:col>
                    <xdr:colOff>28575</xdr:colOff>
                    <xdr:row>8</xdr:row>
                    <xdr:rowOff>57150</xdr:rowOff>
                  </to>
                </anchor>
              </controlPr>
            </control>
          </mc:Choice>
        </mc:AlternateContent>
        <mc:AlternateContent xmlns:mc="http://schemas.openxmlformats.org/markup-compatibility/2006">
          <mc:Choice Requires="x14">
            <control shapeId="49191" r:id="rId42" name="Check Box 39">
              <controlPr defaultSize="0" autoFill="0" autoLine="0" autoPict="0">
                <anchor moveWithCells="1">
                  <from>
                    <xdr:col>6</xdr:col>
                    <xdr:colOff>123825</xdr:colOff>
                    <xdr:row>9</xdr:row>
                    <xdr:rowOff>114300</xdr:rowOff>
                  </from>
                  <to>
                    <xdr:col>9</xdr:col>
                    <xdr:colOff>0</xdr:colOff>
                    <xdr:row>11</xdr:row>
                    <xdr:rowOff>0</xdr:rowOff>
                  </to>
                </anchor>
              </controlPr>
            </control>
          </mc:Choice>
        </mc:AlternateContent>
        <mc:AlternateContent xmlns:mc="http://schemas.openxmlformats.org/markup-compatibility/2006">
          <mc:Choice Requires="x14">
            <control shapeId="49192" r:id="rId43" name="Check Box 40">
              <controlPr defaultSize="0" autoFill="0" autoLine="0" autoPict="0">
                <anchor moveWithCells="1">
                  <from>
                    <xdr:col>6</xdr:col>
                    <xdr:colOff>123825</xdr:colOff>
                    <xdr:row>7</xdr:row>
                    <xdr:rowOff>142875</xdr:rowOff>
                  </from>
                  <to>
                    <xdr:col>9</xdr:col>
                    <xdr:colOff>57150</xdr:colOff>
                    <xdr:row>9</xdr:row>
                    <xdr:rowOff>38100</xdr:rowOff>
                  </to>
                </anchor>
              </controlPr>
            </control>
          </mc:Choice>
        </mc:AlternateContent>
        <mc:AlternateContent xmlns:mc="http://schemas.openxmlformats.org/markup-compatibility/2006">
          <mc:Choice Requires="x14">
            <control shapeId="49193" r:id="rId44" name="Check Box 41">
              <controlPr defaultSize="0" autoFill="0" autoLine="0" autoPict="0">
                <anchor moveWithCells="1">
                  <from>
                    <xdr:col>6</xdr:col>
                    <xdr:colOff>123825</xdr:colOff>
                    <xdr:row>8</xdr:row>
                    <xdr:rowOff>123825</xdr:rowOff>
                  </from>
                  <to>
                    <xdr:col>9</xdr:col>
                    <xdr:colOff>85725</xdr:colOff>
                    <xdr:row>10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AW57"/>
  <sheetViews>
    <sheetView showGridLines="0" view="pageBreakPreview" zoomScaleNormal="100" zoomScaleSheetLayoutView="100" workbookViewId="0">
      <selection activeCell="AC7" sqref="AC7:AD7"/>
    </sheetView>
  </sheetViews>
  <sheetFormatPr defaultRowHeight="13.5"/>
  <cols>
    <col min="1" max="5" width="2.625" style="68" customWidth="1"/>
    <col min="6" max="9" width="3.625" style="68" customWidth="1"/>
    <col min="10" max="15" width="2.625" style="68" customWidth="1"/>
    <col min="16" max="19" width="3.625" style="68" customWidth="1"/>
    <col min="20" max="25" width="2.625" style="68" customWidth="1"/>
    <col min="26" max="29" width="3.625" style="68" customWidth="1"/>
    <col min="30" max="35" width="2.625" style="68" customWidth="1"/>
    <col min="36" max="36" width="3.25" customWidth="1"/>
    <col min="39" max="39" width="3.5" bestFit="1" customWidth="1"/>
    <col min="40" max="40" width="24.875" hidden="1" customWidth="1"/>
    <col min="41" max="41" width="4.5" hidden="1" customWidth="1"/>
    <col min="42" max="43" width="9" hidden="1" customWidth="1"/>
    <col min="44" max="44" width="3.5" hidden="1" customWidth="1"/>
    <col min="45" max="47" width="9" hidden="1" customWidth="1"/>
    <col min="48" max="48" width="7.5" hidden="1" customWidth="1"/>
    <col min="49" max="49" width="3.5" hidden="1" customWidth="1"/>
    <col min="50" max="52" width="9" customWidth="1"/>
    <col min="53" max="66" width="8.875" customWidth="1"/>
  </cols>
  <sheetData>
    <row r="1" spans="1:49" ht="13.5" customHeight="1" thickBot="1">
      <c r="A1" s="804" t="s">
        <v>51</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K1" s="92"/>
      <c r="AL1" s="92"/>
      <c r="AM1" s="92"/>
      <c r="AN1" s="92"/>
      <c r="AO1" s="92"/>
      <c r="AP1" s="92"/>
      <c r="AQ1" s="92"/>
      <c r="AR1" s="92"/>
      <c r="AS1" s="92"/>
      <c r="AT1" s="92"/>
      <c r="AU1" s="92"/>
      <c r="AV1" s="92"/>
      <c r="AW1" s="92"/>
    </row>
    <row r="2" spans="1:49" ht="13.5" customHeight="1">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K2" s="842" t="s">
        <v>663</v>
      </c>
      <c r="AL2" s="844"/>
      <c r="AM2" s="92"/>
      <c r="AN2" s="92"/>
      <c r="AO2" s="92"/>
      <c r="AP2" s="92"/>
      <c r="AQ2" s="92"/>
      <c r="AR2" s="92"/>
      <c r="AS2" s="92"/>
      <c r="AT2" s="92"/>
      <c r="AU2" s="92"/>
      <c r="AV2" s="92"/>
      <c r="AW2" s="92"/>
    </row>
    <row r="3" spans="1:49" ht="13.5" customHeight="1">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K3" s="845"/>
      <c r="AL3" s="847"/>
      <c r="AM3" s="92"/>
      <c r="AN3" s="92"/>
      <c r="AO3" s="92"/>
      <c r="AP3" s="92"/>
      <c r="AQ3" s="92"/>
      <c r="AR3" s="92"/>
      <c r="AS3" s="92"/>
      <c r="AT3" s="92"/>
      <c r="AU3" s="92"/>
      <c r="AV3" s="92"/>
      <c r="AW3" s="92"/>
    </row>
    <row r="4" spans="1:49" ht="13.5" customHeight="1" thickBot="1">
      <c r="A4" s="66" t="s">
        <v>826</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K4" s="848"/>
      <c r="AL4" s="850"/>
      <c r="AM4" s="92"/>
      <c r="AN4" s="93"/>
      <c r="AO4" s="93"/>
      <c r="AP4" s="93"/>
      <c r="AQ4" s="93"/>
      <c r="AR4" s="92"/>
      <c r="AS4" s="92"/>
      <c r="AT4" s="92"/>
      <c r="AU4" s="92"/>
      <c r="AV4" s="92"/>
      <c r="AW4" s="92"/>
    </row>
    <row r="5" spans="1:49" ht="14.25" thickBot="1">
      <c r="AK5" s="335"/>
      <c r="AL5" s="335"/>
      <c r="AM5" s="92"/>
      <c r="AN5" s="93" t="s">
        <v>370</v>
      </c>
      <c r="AO5" s="93">
        <v>410</v>
      </c>
      <c r="AP5" s="93">
        <f>SUM(H17:I28)</f>
        <v>0</v>
      </c>
      <c r="AQ5" s="93">
        <f>AO5*AP5</f>
        <v>0</v>
      </c>
      <c r="AR5" s="92"/>
      <c r="AS5" s="92"/>
      <c r="AT5" s="92"/>
      <c r="AU5" s="92"/>
      <c r="AV5" s="92"/>
      <c r="AW5" s="92"/>
    </row>
    <row r="6" spans="1:49">
      <c r="A6" s="976" t="s">
        <v>52</v>
      </c>
      <c r="B6" s="977"/>
      <c r="C6" s="977"/>
      <c r="D6" s="954" t="str">
        <f>IF(①【2ヵ月前】利用申込書!D6="","",①【2ヵ月前】利用申込書!D6)</f>
        <v/>
      </c>
      <c r="E6" s="954"/>
      <c r="F6" s="954"/>
      <c r="G6" s="954"/>
      <c r="H6" s="954"/>
      <c r="I6" s="954"/>
      <c r="J6" s="954"/>
      <c r="K6" s="955"/>
      <c r="L6" s="900" t="s">
        <v>53</v>
      </c>
      <c r="M6" s="901"/>
      <c r="N6" s="901"/>
      <c r="O6" s="954" t="str">
        <f>IF(①【2ヵ月前】利用申込書!D25="","",①【2ヵ月前】利用申込書!D25)</f>
        <v/>
      </c>
      <c r="P6" s="954"/>
      <c r="Q6" s="954"/>
      <c r="R6" s="954"/>
      <c r="S6" s="954"/>
      <c r="T6" s="955"/>
      <c r="U6" s="900" t="s">
        <v>54</v>
      </c>
      <c r="V6" s="901"/>
      <c r="W6" s="972" t="str">
        <f>IF(①【2ヵ月前】利用申込書!D31="","",①【2ヵ月前】利用申込書!D31)</f>
        <v/>
      </c>
      <c r="X6" s="972"/>
      <c r="Y6" s="972"/>
      <c r="Z6" s="972"/>
      <c r="AA6" s="972"/>
      <c r="AB6" s="973"/>
      <c r="AC6" s="895" t="s">
        <v>427</v>
      </c>
      <c r="AD6" s="896"/>
      <c r="AE6" s="896"/>
      <c r="AF6" s="896"/>
      <c r="AG6" s="896"/>
      <c r="AH6" s="896"/>
      <c r="AI6" s="897"/>
      <c r="AK6" s="652" t="s">
        <v>666</v>
      </c>
      <c r="AL6" s="653"/>
      <c r="AM6" s="92"/>
      <c r="AN6" s="93"/>
      <c r="AO6" s="93">
        <v>510</v>
      </c>
      <c r="AP6" s="93">
        <f>SUM(J17:L28)</f>
        <v>0</v>
      </c>
      <c r="AQ6" s="93">
        <f t="shared" ref="AQ6:AQ13" si="0">AO6*AP6</f>
        <v>0</v>
      </c>
      <c r="AR6" s="92"/>
      <c r="AS6" s="92"/>
      <c r="AT6" s="92"/>
      <c r="AU6" s="92"/>
      <c r="AV6" s="92"/>
      <c r="AW6" s="92"/>
    </row>
    <row r="7" spans="1:49">
      <c r="A7" s="978"/>
      <c r="B7" s="979"/>
      <c r="C7" s="979"/>
      <c r="D7" s="956"/>
      <c r="E7" s="956"/>
      <c r="F7" s="956"/>
      <c r="G7" s="956"/>
      <c r="H7" s="956"/>
      <c r="I7" s="956"/>
      <c r="J7" s="956"/>
      <c r="K7" s="957"/>
      <c r="L7" s="952"/>
      <c r="M7" s="953"/>
      <c r="N7" s="953"/>
      <c r="O7" s="956"/>
      <c r="P7" s="956"/>
      <c r="Q7" s="956"/>
      <c r="R7" s="956"/>
      <c r="S7" s="956"/>
      <c r="T7" s="957"/>
      <c r="U7" s="952"/>
      <c r="V7" s="953"/>
      <c r="W7" s="974"/>
      <c r="X7" s="974"/>
      <c r="Y7" s="974"/>
      <c r="Z7" s="974"/>
      <c r="AA7" s="974"/>
      <c r="AB7" s="975"/>
      <c r="AC7" s="898"/>
      <c r="AD7" s="899"/>
      <c r="AE7" s="69" t="s">
        <v>430</v>
      </c>
      <c r="AF7" s="70"/>
      <c r="AG7" s="69" t="s">
        <v>429</v>
      </c>
      <c r="AH7" s="70"/>
      <c r="AI7" s="71" t="s">
        <v>428</v>
      </c>
      <c r="AK7" s="654"/>
      <c r="AL7" s="655"/>
      <c r="AM7" s="92"/>
      <c r="AN7" s="93"/>
      <c r="AO7" s="93">
        <v>530</v>
      </c>
      <c r="AP7" s="93">
        <f>SUM(M17:O28)</f>
        <v>0</v>
      </c>
      <c r="AQ7" s="93">
        <f t="shared" si="0"/>
        <v>0</v>
      </c>
      <c r="AR7" s="92"/>
      <c r="AS7" s="92"/>
      <c r="AT7" s="92"/>
      <c r="AU7" s="92"/>
      <c r="AV7" s="92"/>
      <c r="AW7" s="92"/>
    </row>
    <row r="8" spans="1:49" s="8" customFormat="1" ht="14.25" thickBot="1">
      <c r="A8" s="900" t="s">
        <v>431</v>
      </c>
      <c r="B8" s="901"/>
      <c r="C8" s="901"/>
      <c r="D8" s="901"/>
      <c r="E8" s="901"/>
      <c r="F8" s="901"/>
      <c r="G8" s="901"/>
      <c r="H8" s="901"/>
      <c r="I8" s="901"/>
      <c r="J8" s="901"/>
      <c r="K8" s="902"/>
      <c r="L8" s="900" t="s">
        <v>433</v>
      </c>
      <c r="M8" s="901"/>
      <c r="N8" s="901"/>
      <c r="O8" s="901"/>
      <c r="P8" s="901"/>
      <c r="Q8" s="901"/>
      <c r="R8" s="901"/>
      <c r="S8" s="901"/>
      <c r="T8" s="901"/>
      <c r="U8" s="901"/>
      <c r="V8" s="901"/>
      <c r="W8" s="902"/>
      <c r="X8" s="900" t="s">
        <v>432</v>
      </c>
      <c r="Y8" s="901"/>
      <c r="Z8" s="901"/>
      <c r="AA8" s="901"/>
      <c r="AB8" s="901"/>
      <c r="AC8" s="901"/>
      <c r="AD8" s="901"/>
      <c r="AE8" s="901"/>
      <c r="AF8" s="901"/>
      <c r="AG8" s="901"/>
      <c r="AH8" s="901"/>
      <c r="AI8" s="902"/>
      <c r="AK8" s="656"/>
      <c r="AL8" s="657"/>
      <c r="AM8" s="94"/>
      <c r="AN8" s="93" t="s">
        <v>371</v>
      </c>
      <c r="AO8" s="93">
        <v>560</v>
      </c>
      <c r="AP8" s="95">
        <f>SUM(R17:S28)</f>
        <v>0</v>
      </c>
      <c r="AQ8" s="93">
        <f t="shared" si="0"/>
        <v>0</v>
      </c>
      <c r="AR8" s="94"/>
      <c r="AS8" s="94"/>
      <c r="AT8" s="94"/>
      <c r="AU8" s="94"/>
      <c r="AV8" s="94"/>
      <c r="AW8" s="94"/>
    </row>
    <row r="9" spans="1:49">
      <c r="A9" s="906"/>
      <c r="B9" s="907"/>
      <c r="C9" s="907"/>
      <c r="D9" s="907"/>
      <c r="E9" s="907"/>
      <c r="F9" s="907"/>
      <c r="G9" s="907"/>
      <c r="H9" s="907"/>
      <c r="I9" s="907"/>
      <c r="J9" s="907"/>
      <c r="K9" s="908"/>
      <c r="L9" s="906"/>
      <c r="M9" s="907"/>
      <c r="N9" s="907"/>
      <c r="O9" s="907"/>
      <c r="P9" s="907"/>
      <c r="Q9" s="907"/>
      <c r="R9" s="907"/>
      <c r="S9" s="907"/>
      <c r="T9" s="907"/>
      <c r="U9" s="907"/>
      <c r="V9" s="907"/>
      <c r="W9" s="908"/>
      <c r="X9" s="906"/>
      <c r="Y9" s="907"/>
      <c r="Z9" s="907"/>
      <c r="AA9" s="907"/>
      <c r="AB9" s="907"/>
      <c r="AC9" s="907"/>
      <c r="AD9" s="907"/>
      <c r="AE9" s="907"/>
      <c r="AF9" s="907"/>
      <c r="AG9" s="907"/>
      <c r="AH9" s="907"/>
      <c r="AI9" s="908"/>
      <c r="AK9" s="92"/>
      <c r="AL9" s="92"/>
      <c r="AM9" s="92"/>
      <c r="AN9" s="93"/>
      <c r="AO9" s="93">
        <v>700</v>
      </c>
      <c r="AP9" s="93">
        <f>SUM(T17:V28)</f>
        <v>0</v>
      </c>
      <c r="AQ9" s="93">
        <f t="shared" si="0"/>
        <v>0</v>
      </c>
      <c r="AR9" s="92"/>
      <c r="AS9" s="92"/>
      <c r="AT9" s="92"/>
      <c r="AU9" s="92"/>
      <c r="AV9" s="92"/>
      <c r="AW9" s="92"/>
    </row>
    <row r="10" spans="1:49">
      <c r="AK10" s="92"/>
      <c r="AL10" s="92"/>
      <c r="AM10" s="92"/>
      <c r="AN10" s="93"/>
      <c r="AO10" s="93">
        <v>730</v>
      </c>
      <c r="AP10" s="93">
        <f>SUM(W17:Y28)</f>
        <v>0</v>
      </c>
      <c r="AQ10" s="93">
        <f t="shared" si="0"/>
        <v>0</v>
      </c>
      <c r="AR10" s="92"/>
      <c r="AS10" s="92"/>
      <c r="AT10" s="92"/>
      <c r="AU10" s="92"/>
      <c r="AV10" s="92"/>
      <c r="AW10" s="92"/>
    </row>
    <row r="11" spans="1:49" ht="21.95" customHeight="1">
      <c r="A11" s="984" t="s">
        <v>434</v>
      </c>
      <c r="B11" s="984"/>
      <c r="C11" s="984"/>
      <c r="D11" s="984"/>
      <c r="E11" s="984"/>
      <c r="AK11" s="92"/>
      <c r="AL11" s="92"/>
      <c r="AM11" s="92"/>
      <c r="AN11" s="93" t="s">
        <v>372</v>
      </c>
      <c r="AO11" s="93">
        <v>660</v>
      </c>
      <c r="AP11" s="93">
        <f>SUM(AB17:AC28)</f>
        <v>0</v>
      </c>
      <c r="AQ11" s="93">
        <f t="shared" si="0"/>
        <v>0</v>
      </c>
      <c r="AR11" s="92"/>
      <c r="AS11" s="92"/>
      <c r="AT11" s="92"/>
      <c r="AU11" s="92"/>
      <c r="AV11" s="92"/>
      <c r="AW11" s="92"/>
    </row>
    <row r="12" spans="1:49" ht="15" customHeight="1">
      <c r="A12" s="72" t="s">
        <v>435</v>
      </c>
      <c r="B12" s="909" t="s">
        <v>837</v>
      </c>
      <c r="C12" s="909"/>
      <c r="D12" s="909"/>
      <c r="E12" s="909"/>
      <c r="F12" s="909"/>
      <c r="G12" s="909"/>
      <c r="H12" s="909"/>
      <c r="I12" s="909"/>
      <c r="J12" s="909"/>
      <c r="K12" s="909"/>
      <c r="L12" s="909"/>
      <c r="M12" s="909"/>
      <c r="N12" s="909"/>
      <c r="O12" s="909"/>
      <c r="P12" s="909"/>
      <c r="Q12" s="909"/>
      <c r="R12" s="909"/>
      <c r="S12" s="909"/>
      <c r="T12" s="909"/>
      <c r="U12" s="909"/>
      <c r="V12" s="909"/>
      <c r="W12" s="909"/>
      <c r="X12" s="909"/>
      <c r="Y12" s="909"/>
      <c r="Z12" s="909"/>
      <c r="AA12" s="909"/>
      <c r="AB12" s="909"/>
      <c r="AC12" s="909"/>
      <c r="AD12" s="909"/>
      <c r="AE12" s="909"/>
      <c r="AF12" s="909"/>
      <c r="AG12" s="909"/>
      <c r="AH12" s="909"/>
      <c r="AI12" s="909"/>
      <c r="AK12" s="119" t="s">
        <v>676</v>
      </c>
      <c r="AL12" s="92"/>
      <c r="AM12" s="92"/>
      <c r="AN12" s="93"/>
      <c r="AO12" s="93">
        <v>830</v>
      </c>
      <c r="AP12" s="93">
        <f>SUM(AD17:AF28)</f>
        <v>0</v>
      </c>
      <c r="AQ12" s="93">
        <f t="shared" si="0"/>
        <v>0</v>
      </c>
      <c r="AR12" s="92"/>
      <c r="AS12" s="92"/>
      <c r="AT12" s="92"/>
      <c r="AU12" s="92"/>
      <c r="AV12" s="92"/>
      <c r="AW12" s="92"/>
    </row>
    <row r="13" spans="1:49" ht="15" customHeight="1" thickBot="1">
      <c r="A13" s="905" t="s">
        <v>436</v>
      </c>
      <c r="B13" s="905"/>
      <c r="C13" s="903" t="s">
        <v>836</v>
      </c>
      <c r="D13" s="903"/>
      <c r="E13" s="903"/>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K13" s="92" t="s">
        <v>363</v>
      </c>
      <c r="AL13" s="96">
        <f>SUM(AQ5:AQ13)</f>
        <v>0</v>
      </c>
      <c r="AM13" s="92" t="s">
        <v>366</v>
      </c>
      <c r="AN13" s="93"/>
      <c r="AO13" s="93">
        <v>840</v>
      </c>
      <c r="AP13" s="93">
        <f>SUM(AG17:AI28)</f>
        <v>0</v>
      </c>
      <c r="AQ13" s="93">
        <f t="shared" si="0"/>
        <v>0</v>
      </c>
      <c r="AR13" s="92"/>
      <c r="AS13" s="92"/>
      <c r="AT13" s="92"/>
      <c r="AU13" s="92"/>
      <c r="AV13" s="92"/>
      <c r="AW13" s="92"/>
    </row>
    <row r="14" spans="1:49" ht="15" customHeight="1">
      <c r="A14" s="920" t="s">
        <v>437</v>
      </c>
      <c r="B14" s="920"/>
      <c r="C14" s="921"/>
      <c r="D14" s="985" t="s">
        <v>35</v>
      </c>
      <c r="E14" s="986"/>
      <c r="F14" s="924" t="s">
        <v>36</v>
      </c>
      <c r="G14" s="925"/>
      <c r="H14" s="925"/>
      <c r="I14" s="925"/>
      <c r="J14" s="925"/>
      <c r="K14" s="925"/>
      <c r="L14" s="925"/>
      <c r="M14" s="925"/>
      <c r="N14" s="925"/>
      <c r="O14" s="926"/>
      <c r="P14" s="924" t="s">
        <v>37</v>
      </c>
      <c r="Q14" s="925"/>
      <c r="R14" s="925"/>
      <c r="S14" s="925"/>
      <c r="T14" s="925"/>
      <c r="U14" s="925"/>
      <c r="V14" s="925"/>
      <c r="W14" s="925"/>
      <c r="X14" s="925"/>
      <c r="Y14" s="926"/>
      <c r="Z14" s="924" t="s">
        <v>38</v>
      </c>
      <c r="AA14" s="925"/>
      <c r="AB14" s="925"/>
      <c r="AC14" s="925"/>
      <c r="AD14" s="925"/>
      <c r="AE14" s="925"/>
      <c r="AF14" s="925"/>
      <c r="AG14" s="925"/>
      <c r="AH14" s="925"/>
      <c r="AI14" s="926"/>
      <c r="AK14" s="92" t="s">
        <v>364</v>
      </c>
      <c r="AL14" s="96">
        <f>IFERROR(AV24+AV25+AV26+AV27+AV28+AV29+AV30+AV31+AV32+AV33+AV34+AV35+AV36+AV37+AV38+AV39+AV40+AV41," ")</f>
        <v>0</v>
      </c>
      <c r="AM14" s="92" t="s">
        <v>366</v>
      </c>
      <c r="AN14" s="94"/>
      <c r="AO14" s="94"/>
      <c r="AP14" s="92"/>
      <c r="AQ14" s="92"/>
      <c r="AR14" s="92"/>
      <c r="AS14" s="92"/>
      <c r="AT14" s="92"/>
      <c r="AU14" s="92"/>
      <c r="AV14" s="92"/>
      <c r="AW14" s="92"/>
    </row>
    <row r="15" spans="1:49" ht="20.100000000000001" customHeight="1">
      <c r="A15" s="920"/>
      <c r="B15" s="920"/>
      <c r="C15" s="921"/>
      <c r="D15" s="985"/>
      <c r="E15" s="986"/>
      <c r="F15" s="994" t="s">
        <v>822</v>
      </c>
      <c r="G15" s="995"/>
      <c r="H15" s="998" t="s">
        <v>821</v>
      </c>
      <c r="I15" s="999"/>
      <c r="J15" s="944" t="s">
        <v>39</v>
      </c>
      <c r="K15" s="944"/>
      <c r="L15" s="945"/>
      <c r="M15" s="932" t="s">
        <v>40</v>
      </c>
      <c r="N15" s="933"/>
      <c r="O15" s="934"/>
      <c r="P15" s="994" t="s">
        <v>822</v>
      </c>
      <c r="Q15" s="995"/>
      <c r="R15" s="998" t="s">
        <v>821</v>
      </c>
      <c r="S15" s="999"/>
      <c r="T15" s="944" t="s">
        <v>39</v>
      </c>
      <c r="U15" s="944"/>
      <c r="V15" s="945"/>
      <c r="W15" s="932" t="s">
        <v>40</v>
      </c>
      <c r="X15" s="933"/>
      <c r="Y15" s="934"/>
      <c r="Z15" s="994" t="s">
        <v>822</v>
      </c>
      <c r="AA15" s="995"/>
      <c r="AB15" s="998" t="s">
        <v>821</v>
      </c>
      <c r="AC15" s="999"/>
      <c r="AD15" s="944" t="s">
        <v>39</v>
      </c>
      <c r="AE15" s="944"/>
      <c r="AF15" s="945"/>
      <c r="AG15" s="932" t="s">
        <v>40</v>
      </c>
      <c r="AH15" s="933"/>
      <c r="AI15" s="934"/>
      <c r="AK15" s="92" t="s">
        <v>365</v>
      </c>
      <c r="AL15" s="96">
        <f>IFERROR(AV18+AV19+AV20+AV21+AV22," ")</f>
        <v>0</v>
      </c>
      <c r="AM15" s="92" t="s">
        <v>366</v>
      </c>
      <c r="AN15" s="92"/>
      <c r="AO15" s="92"/>
      <c r="AP15" s="92"/>
      <c r="AQ15" s="92"/>
      <c r="AR15" s="92"/>
      <c r="AS15" s="92"/>
      <c r="AT15" s="92"/>
      <c r="AU15" s="92"/>
      <c r="AV15" s="92"/>
      <c r="AW15" s="92"/>
    </row>
    <row r="16" spans="1:49" ht="20.100000000000001" customHeight="1" thickBot="1">
      <c r="A16" s="922"/>
      <c r="B16" s="922"/>
      <c r="C16" s="923"/>
      <c r="D16" s="987"/>
      <c r="E16" s="988"/>
      <c r="F16" s="996"/>
      <c r="G16" s="997"/>
      <c r="H16" s="1000"/>
      <c r="I16" s="1001"/>
      <c r="J16" s="946"/>
      <c r="K16" s="946"/>
      <c r="L16" s="947"/>
      <c r="M16" s="935"/>
      <c r="N16" s="936"/>
      <c r="O16" s="937"/>
      <c r="P16" s="996"/>
      <c r="Q16" s="997"/>
      <c r="R16" s="1000"/>
      <c r="S16" s="1001"/>
      <c r="T16" s="946"/>
      <c r="U16" s="946"/>
      <c r="V16" s="947"/>
      <c r="W16" s="935"/>
      <c r="X16" s="936"/>
      <c r="Y16" s="937"/>
      <c r="Z16" s="996"/>
      <c r="AA16" s="997"/>
      <c r="AB16" s="1000"/>
      <c r="AC16" s="1001"/>
      <c r="AD16" s="946"/>
      <c r="AE16" s="946"/>
      <c r="AF16" s="947"/>
      <c r="AG16" s="935"/>
      <c r="AH16" s="936"/>
      <c r="AI16" s="937"/>
      <c r="AK16" s="119" t="s">
        <v>674</v>
      </c>
      <c r="AL16" s="299">
        <f>SUM(AL13:AL15)</f>
        <v>0</v>
      </c>
      <c r="AM16" s="92" t="s">
        <v>92</v>
      </c>
      <c r="AN16" s="92"/>
      <c r="AO16" s="92"/>
      <c r="AP16" s="92"/>
      <c r="AQ16" s="92"/>
      <c r="AR16" s="92"/>
      <c r="AS16" s="92"/>
      <c r="AT16" s="92"/>
      <c r="AU16" s="92"/>
      <c r="AV16" s="92"/>
      <c r="AW16" s="92"/>
    </row>
    <row r="17" spans="1:49" ht="15" customHeight="1" thickTop="1">
      <c r="A17" s="982" t="str">
        <f>IFERROR(DATE(①【2ヵ月前】利用申込書!G12,①【2ヵ月前】利用申込書!K12,①【2ヵ月前】利用申込書!N12)," ")</f>
        <v xml:space="preserve"> </v>
      </c>
      <c r="B17" s="982"/>
      <c r="C17" s="983"/>
      <c r="D17" s="989" t="str">
        <f>IF(A17="","　",TEXT(A17,"aaa"))</f>
        <v xml:space="preserve"> </v>
      </c>
      <c r="E17" s="990"/>
      <c r="F17" s="1024"/>
      <c r="G17" s="948"/>
      <c r="H17" s="1025"/>
      <c r="I17" s="949"/>
      <c r="J17" s="948"/>
      <c r="K17" s="948"/>
      <c r="L17" s="949"/>
      <c r="M17" s="938"/>
      <c r="N17" s="939"/>
      <c r="O17" s="940"/>
      <c r="P17" s="1024"/>
      <c r="Q17" s="948"/>
      <c r="R17" s="1025"/>
      <c r="S17" s="949"/>
      <c r="T17" s="948"/>
      <c r="U17" s="948"/>
      <c r="V17" s="949"/>
      <c r="W17" s="938"/>
      <c r="X17" s="939"/>
      <c r="Y17" s="940"/>
      <c r="Z17" s="1024"/>
      <c r="AA17" s="948"/>
      <c r="AB17" s="1025"/>
      <c r="AC17" s="949"/>
      <c r="AD17" s="948"/>
      <c r="AE17" s="948"/>
      <c r="AF17" s="949"/>
      <c r="AG17" s="938"/>
      <c r="AH17" s="939"/>
      <c r="AI17" s="940"/>
      <c r="AK17" s="92"/>
      <c r="AL17" s="92"/>
      <c r="AM17" s="92"/>
      <c r="AN17" s="92"/>
      <c r="AO17" s="92"/>
      <c r="AP17" s="92"/>
      <c r="AQ17" s="92"/>
      <c r="AR17" s="92"/>
      <c r="AS17" s="92"/>
      <c r="AT17" s="92"/>
      <c r="AU17" s="92"/>
      <c r="AV17" s="92"/>
      <c r="AW17" s="92"/>
    </row>
    <row r="18" spans="1:49" ht="15" customHeight="1">
      <c r="A18" s="980"/>
      <c r="B18" s="980"/>
      <c r="C18" s="981"/>
      <c r="D18" s="918"/>
      <c r="E18" s="919"/>
      <c r="F18" s="1004"/>
      <c r="G18" s="950"/>
      <c r="H18" s="1022"/>
      <c r="I18" s="951"/>
      <c r="J18" s="950"/>
      <c r="K18" s="950"/>
      <c r="L18" s="951"/>
      <c r="M18" s="941"/>
      <c r="N18" s="942"/>
      <c r="O18" s="943"/>
      <c r="P18" s="1004"/>
      <c r="Q18" s="950"/>
      <c r="R18" s="1022"/>
      <c r="S18" s="951"/>
      <c r="T18" s="950"/>
      <c r="U18" s="950"/>
      <c r="V18" s="951"/>
      <c r="W18" s="941"/>
      <c r="X18" s="942"/>
      <c r="Y18" s="943"/>
      <c r="Z18" s="1004"/>
      <c r="AA18" s="950"/>
      <c r="AB18" s="1022"/>
      <c r="AC18" s="951"/>
      <c r="AD18" s="950"/>
      <c r="AE18" s="950"/>
      <c r="AF18" s="951"/>
      <c r="AG18" s="941"/>
      <c r="AH18" s="942"/>
      <c r="AI18" s="943"/>
      <c r="AK18" s="92"/>
      <c r="AL18" s="92"/>
      <c r="AM18" s="92"/>
      <c r="AN18" s="97" t="s">
        <v>592</v>
      </c>
      <c r="AO18" s="93">
        <v>620</v>
      </c>
      <c r="AP18" s="93">
        <f>IF($E$49=$AN$18,$H$50,0)</f>
        <v>0</v>
      </c>
      <c r="AQ18" s="93">
        <f>IF($E$51=$AN$18,$H$52,0)</f>
        <v>0</v>
      </c>
      <c r="AR18" s="93">
        <f>IF($P$49=$AN$18,$S$50,0)</f>
        <v>0</v>
      </c>
      <c r="AS18" s="93">
        <f>IF($P$51=$AN$18,$S$52,0)</f>
        <v>0</v>
      </c>
      <c r="AT18" s="93">
        <f>IF($AA$49=$AN$18,$AD$50,0)</f>
        <v>0</v>
      </c>
      <c r="AU18" s="93">
        <f>IF($AA$51=$AN$18,$AD$52,0)</f>
        <v>0</v>
      </c>
      <c r="AV18" s="98">
        <f>(AP18+AQ18+AR18+AS18+AT18+AU18)*AO18</f>
        <v>0</v>
      </c>
      <c r="AW18" s="99">
        <f>SUM(AP18:AU18)</f>
        <v>0</v>
      </c>
    </row>
    <row r="19" spans="1:49" ht="15" customHeight="1">
      <c r="A19" s="980" t="str">
        <f>IFERROR(IF((A17+1)&lt;=DATE(①【2ヵ月前】利用申込書!G13,①【2ヵ月前】利用申込書!K13,①【2ヵ月前】利用申込書!N13),A17+1," ")," ")</f>
        <v xml:space="preserve"> </v>
      </c>
      <c r="B19" s="980"/>
      <c r="C19" s="981"/>
      <c r="D19" s="918" t="str">
        <f>IF(A19="","　",TEXT(A19,"aaa"))</f>
        <v xml:space="preserve"> </v>
      </c>
      <c r="E19" s="919"/>
      <c r="F19" s="1002"/>
      <c r="G19" s="1003"/>
      <c r="H19" s="1021"/>
      <c r="I19" s="1020"/>
      <c r="J19" s="1003"/>
      <c r="K19" s="1003"/>
      <c r="L19" s="1020"/>
      <c r="M19" s="941"/>
      <c r="N19" s="942"/>
      <c r="O19" s="943"/>
      <c r="P19" s="1002"/>
      <c r="Q19" s="1003"/>
      <c r="R19" s="1021"/>
      <c r="S19" s="1020"/>
      <c r="T19" s="1003"/>
      <c r="U19" s="1003"/>
      <c r="V19" s="1020"/>
      <c r="W19" s="941"/>
      <c r="X19" s="942"/>
      <c r="Y19" s="943"/>
      <c r="Z19" s="1002"/>
      <c r="AA19" s="1003"/>
      <c r="AB19" s="1021"/>
      <c r="AC19" s="1020"/>
      <c r="AD19" s="1003"/>
      <c r="AE19" s="1003"/>
      <c r="AF19" s="1020"/>
      <c r="AG19" s="941"/>
      <c r="AH19" s="942"/>
      <c r="AI19" s="943"/>
      <c r="AK19" s="92"/>
      <c r="AL19" s="92"/>
      <c r="AM19" s="92"/>
      <c r="AN19" s="97" t="s">
        <v>724</v>
      </c>
      <c r="AO19" s="93">
        <v>620</v>
      </c>
      <c r="AP19" s="93">
        <f>IF($E$49=$AN$19,$H$50,0)</f>
        <v>0</v>
      </c>
      <c r="AQ19" s="93">
        <f>IF($E$51=$AN$19,$H$52,0)</f>
        <v>0</v>
      </c>
      <c r="AR19" s="93">
        <f>IF($P$49=$AN$19,$S$50,0)</f>
        <v>0</v>
      </c>
      <c r="AS19" s="93">
        <f>IF($P$51=$AN$19,$S$52,0)</f>
        <v>0</v>
      </c>
      <c r="AT19" s="93">
        <f>IF($AA$49=$AN$19,$AD$50,0)</f>
        <v>0</v>
      </c>
      <c r="AU19" s="93">
        <f>IF($AA$51=$AN$19,$AD$52,0)</f>
        <v>0</v>
      </c>
      <c r="AV19" s="98">
        <f>(AP19+AQ19+AR19+AS19+AT19+AU19)*AO19</f>
        <v>0</v>
      </c>
      <c r="AW19" s="99">
        <f t="shared" ref="AW19:AW39" si="1">SUM(AP19:AU19)</f>
        <v>0</v>
      </c>
    </row>
    <row r="20" spans="1:49" ht="15" customHeight="1">
      <c r="A20" s="980"/>
      <c r="B20" s="980"/>
      <c r="C20" s="981"/>
      <c r="D20" s="918"/>
      <c r="E20" s="919"/>
      <c r="F20" s="1004"/>
      <c r="G20" s="950"/>
      <c r="H20" s="1022"/>
      <c r="I20" s="951"/>
      <c r="J20" s="950"/>
      <c r="K20" s="950"/>
      <c r="L20" s="951"/>
      <c r="M20" s="941"/>
      <c r="N20" s="942"/>
      <c r="O20" s="943"/>
      <c r="P20" s="1004"/>
      <c r="Q20" s="950"/>
      <c r="R20" s="1022"/>
      <c r="S20" s="951"/>
      <c r="T20" s="950"/>
      <c r="U20" s="950"/>
      <c r="V20" s="951"/>
      <c r="W20" s="941"/>
      <c r="X20" s="942"/>
      <c r="Y20" s="943"/>
      <c r="Z20" s="1004"/>
      <c r="AA20" s="950"/>
      <c r="AB20" s="1022"/>
      <c r="AC20" s="951"/>
      <c r="AD20" s="950"/>
      <c r="AE20" s="950"/>
      <c r="AF20" s="951"/>
      <c r="AG20" s="941"/>
      <c r="AH20" s="942"/>
      <c r="AI20" s="943"/>
      <c r="AK20" s="92"/>
      <c r="AL20" s="92"/>
      <c r="AM20" s="92"/>
      <c r="AN20" s="97"/>
      <c r="AO20" s="93"/>
      <c r="AP20" s="93">
        <f>IF($E$49=$AN$20,$H$50,0)</f>
        <v>0</v>
      </c>
      <c r="AQ20" s="93">
        <f>IF($E$51=$AN$20,$H$52,0)</f>
        <v>0</v>
      </c>
      <c r="AR20" s="93">
        <f>IF($P$49=$AN$20,$S$50,0)</f>
        <v>0</v>
      </c>
      <c r="AS20" s="93">
        <f>IF($P$51=$AN$20,$S$52,0)</f>
        <v>0</v>
      </c>
      <c r="AT20" s="93">
        <f>IF($AA$49=$AN$20,$AD$50,0)</f>
        <v>0</v>
      </c>
      <c r="AU20" s="93">
        <f>IF($AA$51=$AN$20,$AD$52,0)</f>
        <v>0</v>
      </c>
      <c r="AV20" s="98">
        <f>(AP20+AQ20+AR20+AS20+AT20+AU20)*AO20</f>
        <v>0</v>
      </c>
      <c r="AW20" s="99">
        <f t="shared" si="1"/>
        <v>0</v>
      </c>
    </row>
    <row r="21" spans="1:49" ht="15" customHeight="1">
      <c r="A21" s="980" t="str">
        <f>IFERROR(IF((A19+1)&lt;=DATE(①【2ヵ月前】利用申込書!G13,①【2ヵ月前】利用申込書!K13,①【2ヵ月前】利用申込書!N13),A19+1," ")," ")</f>
        <v xml:space="preserve"> </v>
      </c>
      <c r="B21" s="980"/>
      <c r="C21" s="981"/>
      <c r="D21" s="918" t="str">
        <f>IF(A21="","　",TEXT(A21,"aaa"))</f>
        <v xml:space="preserve"> </v>
      </c>
      <c r="E21" s="919"/>
      <c r="F21" s="1002"/>
      <c r="G21" s="1003"/>
      <c r="H21" s="1021"/>
      <c r="I21" s="1020"/>
      <c r="J21" s="1003"/>
      <c r="K21" s="1003"/>
      <c r="L21" s="1020"/>
      <c r="M21" s="941"/>
      <c r="N21" s="942"/>
      <c r="O21" s="943"/>
      <c r="P21" s="1002"/>
      <c r="Q21" s="1003"/>
      <c r="R21" s="1021"/>
      <c r="S21" s="1020"/>
      <c r="T21" s="1003"/>
      <c r="U21" s="1003"/>
      <c r="V21" s="1020"/>
      <c r="W21" s="941"/>
      <c r="X21" s="942"/>
      <c r="Y21" s="943"/>
      <c r="Z21" s="1002"/>
      <c r="AA21" s="1003"/>
      <c r="AB21" s="1021"/>
      <c r="AC21" s="1020"/>
      <c r="AD21" s="1003"/>
      <c r="AE21" s="1003"/>
      <c r="AF21" s="1020"/>
      <c r="AG21" s="941"/>
      <c r="AH21" s="942"/>
      <c r="AI21" s="943"/>
      <c r="AK21" s="92"/>
      <c r="AL21" s="92"/>
      <c r="AM21" s="92"/>
      <c r="AN21" s="97" t="s">
        <v>723</v>
      </c>
      <c r="AO21" s="93">
        <v>550</v>
      </c>
      <c r="AP21" s="93">
        <f>IF($E$49=$AN$21,$H$50,0)</f>
        <v>0</v>
      </c>
      <c r="AQ21" s="93">
        <f>IF($E$51=$AN$21,$H$52,0)</f>
        <v>0</v>
      </c>
      <c r="AR21" s="93">
        <f>IF($P$49=$AN$21,$S$50,0)</f>
        <v>0</v>
      </c>
      <c r="AS21" s="93">
        <f>IF($P$51=$AN$21,$S$52,0)</f>
        <v>0</v>
      </c>
      <c r="AT21" s="93">
        <f>IF($AA$49=$AN$21,$AD$50,0)</f>
        <v>0</v>
      </c>
      <c r="AU21" s="93">
        <f>IF($AA$51=$AN$21,$AD$52,0)</f>
        <v>0</v>
      </c>
      <c r="AV21" s="98">
        <f t="shared" ref="AV21" si="2">(AP21+AQ21+AR21+AS21+AT21+AU21)*AO21</f>
        <v>0</v>
      </c>
      <c r="AW21" s="99">
        <f t="shared" si="1"/>
        <v>0</v>
      </c>
    </row>
    <row r="22" spans="1:49" ht="15" customHeight="1">
      <c r="A22" s="980"/>
      <c r="B22" s="980"/>
      <c r="C22" s="981"/>
      <c r="D22" s="918"/>
      <c r="E22" s="919"/>
      <c r="F22" s="1004"/>
      <c r="G22" s="950"/>
      <c r="H22" s="1022"/>
      <c r="I22" s="951"/>
      <c r="J22" s="950"/>
      <c r="K22" s="950"/>
      <c r="L22" s="951"/>
      <c r="M22" s="941"/>
      <c r="N22" s="942"/>
      <c r="O22" s="943"/>
      <c r="P22" s="1004"/>
      <c r="Q22" s="950"/>
      <c r="R22" s="1022"/>
      <c r="S22" s="951"/>
      <c r="T22" s="950"/>
      <c r="U22" s="950"/>
      <c r="V22" s="951"/>
      <c r="W22" s="941"/>
      <c r="X22" s="942"/>
      <c r="Y22" s="943"/>
      <c r="Z22" s="1004"/>
      <c r="AA22" s="950"/>
      <c r="AB22" s="1022"/>
      <c r="AC22" s="951"/>
      <c r="AD22" s="950"/>
      <c r="AE22" s="950"/>
      <c r="AF22" s="951"/>
      <c r="AG22" s="941"/>
      <c r="AH22" s="942"/>
      <c r="AI22" s="943"/>
      <c r="AK22" s="92"/>
      <c r="AL22" s="92"/>
      <c r="AM22" s="92"/>
      <c r="AN22" s="97" t="s">
        <v>29</v>
      </c>
      <c r="AO22" s="93">
        <v>550</v>
      </c>
      <c r="AP22" s="93">
        <f>IF($E$49=$AN$22,$H$50,0)</f>
        <v>0</v>
      </c>
      <c r="AQ22" s="93">
        <f>IF($E$51=$AN$22,$H$52,0)</f>
        <v>0</v>
      </c>
      <c r="AR22" s="93">
        <f>IF($P$49=$AN$22,$S$50,0)</f>
        <v>0</v>
      </c>
      <c r="AS22" s="93">
        <f>IF($P$51=$AN$22,$S$52,0)</f>
        <v>0</v>
      </c>
      <c r="AT22" s="93">
        <f>IF($AA$49=$AN$22,$AD$50,0)</f>
        <v>0</v>
      </c>
      <c r="AU22" s="93">
        <f>IF($AA$51=$AN$22,$AD$52,0)</f>
        <v>0</v>
      </c>
      <c r="AV22" s="98">
        <f>(AP22+AQ22+AR22+AS22+AT22+AU22)*AO22</f>
        <v>0</v>
      </c>
      <c r="AW22" s="99">
        <f t="shared" si="1"/>
        <v>0</v>
      </c>
    </row>
    <row r="23" spans="1:49" ht="15" customHeight="1">
      <c r="A23" s="980" t="str">
        <f>IFERROR(IF((A21+1)&lt;=DATE(①【2ヵ月前】利用申込書!G13,①【2ヵ月前】利用申込書!K13,①【2ヵ月前】利用申込書!N13),A21+1," ")," ")</f>
        <v xml:space="preserve"> </v>
      </c>
      <c r="B23" s="980"/>
      <c r="C23" s="981"/>
      <c r="D23" s="918" t="str">
        <f>IF(A23="","　",TEXT(A23,"aaa"))</f>
        <v xml:space="preserve"> </v>
      </c>
      <c r="E23" s="919"/>
      <c r="F23" s="1002"/>
      <c r="G23" s="1003"/>
      <c r="H23" s="1021"/>
      <c r="I23" s="1020"/>
      <c r="J23" s="1003"/>
      <c r="K23" s="1003"/>
      <c r="L23" s="1020"/>
      <c r="M23" s="941"/>
      <c r="N23" s="942"/>
      <c r="O23" s="943"/>
      <c r="P23" s="1002"/>
      <c r="Q23" s="1003"/>
      <c r="R23" s="1021"/>
      <c r="S23" s="1020"/>
      <c r="T23" s="1003"/>
      <c r="U23" s="1003"/>
      <c r="V23" s="1020"/>
      <c r="W23" s="941"/>
      <c r="X23" s="942"/>
      <c r="Y23" s="943"/>
      <c r="Z23" s="1002"/>
      <c r="AA23" s="1003"/>
      <c r="AB23" s="1021"/>
      <c r="AC23" s="1020"/>
      <c r="AD23" s="1003"/>
      <c r="AE23" s="1003"/>
      <c r="AF23" s="1020"/>
      <c r="AG23" s="941"/>
      <c r="AH23" s="942"/>
      <c r="AI23" s="943"/>
      <c r="AK23" s="92"/>
      <c r="AL23" s="92"/>
      <c r="AM23" s="92"/>
      <c r="AN23" s="92"/>
      <c r="AO23" s="92"/>
      <c r="AP23" s="92"/>
      <c r="AQ23" s="92"/>
      <c r="AR23" s="92"/>
      <c r="AS23" s="92"/>
      <c r="AT23" s="92"/>
      <c r="AU23" s="92"/>
      <c r="AV23" s="92"/>
      <c r="AW23" s="92"/>
    </row>
    <row r="24" spans="1:49" ht="15" customHeight="1">
      <c r="A24" s="980"/>
      <c r="B24" s="980"/>
      <c r="C24" s="981"/>
      <c r="D24" s="918"/>
      <c r="E24" s="919"/>
      <c r="F24" s="1004"/>
      <c r="G24" s="950"/>
      <c r="H24" s="1022"/>
      <c r="I24" s="951"/>
      <c r="J24" s="950"/>
      <c r="K24" s="950"/>
      <c r="L24" s="951"/>
      <c r="M24" s="941"/>
      <c r="N24" s="942"/>
      <c r="O24" s="943"/>
      <c r="P24" s="1004"/>
      <c r="Q24" s="950"/>
      <c r="R24" s="1022"/>
      <c r="S24" s="951"/>
      <c r="T24" s="950"/>
      <c r="U24" s="950"/>
      <c r="V24" s="951"/>
      <c r="W24" s="941"/>
      <c r="X24" s="942"/>
      <c r="Y24" s="943"/>
      <c r="Z24" s="1004"/>
      <c r="AA24" s="950"/>
      <c r="AB24" s="1022"/>
      <c r="AC24" s="951"/>
      <c r="AD24" s="950"/>
      <c r="AE24" s="950"/>
      <c r="AF24" s="951"/>
      <c r="AG24" s="941"/>
      <c r="AH24" s="942"/>
      <c r="AI24" s="943"/>
      <c r="AK24" s="92"/>
      <c r="AL24" s="92"/>
      <c r="AM24" s="92"/>
      <c r="AN24" s="97" t="s">
        <v>65</v>
      </c>
      <c r="AO24" s="93">
        <v>600</v>
      </c>
      <c r="AP24" s="93">
        <f>IF($A$36=$AN$24,$F$36*$J$36,0)</f>
        <v>0</v>
      </c>
      <c r="AQ24" s="93">
        <f>IF($A$38=$AN$24,$F$38*$J$38,0)</f>
        <v>0</v>
      </c>
      <c r="AR24" s="93">
        <f>IF($A$40=$AN$24,$F$40*$J$40,0)</f>
        <v>0</v>
      </c>
      <c r="AS24" s="93">
        <f>IF($R$36=$AN$24,$W$36*$AA$36,0)</f>
        <v>0</v>
      </c>
      <c r="AT24" s="93">
        <f>IF($R$38=$AN$24,$W$38*$AA$38,0)</f>
        <v>0</v>
      </c>
      <c r="AU24" s="93">
        <f>IF($R$40=$AN$24,$W$40*$AA$40,0)</f>
        <v>0</v>
      </c>
      <c r="AV24" s="98">
        <f>(AP24+AQ24+AR24+AS24+AT24+AU24)*AO24</f>
        <v>0</v>
      </c>
      <c r="AW24" s="99">
        <f>SUM(AP24:AU24)</f>
        <v>0</v>
      </c>
    </row>
    <row r="25" spans="1:49" ht="15" customHeight="1">
      <c r="A25" s="980" t="str">
        <f>IFERROR(IF((A23+1)&lt;=DATE(①【2ヵ月前】利用申込書!G13,①【2ヵ月前】利用申込書!K13,①【2ヵ月前】利用申込書!N13),A23+1," ")," ")</f>
        <v xml:space="preserve"> </v>
      </c>
      <c r="B25" s="980"/>
      <c r="C25" s="981"/>
      <c r="D25" s="918" t="str">
        <f>IF(A25="","　",TEXT(A25,"aaa"))</f>
        <v xml:space="preserve"> </v>
      </c>
      <c r="E25" s="919"/>
      <c r="F25" s="1002"/>
      <c r="G25" s="1003"/>
      <c r="H25" s="1021"/>
      <c r="I25" s="1020"/>
      <c r="J25" s="1003"/>
      <c r="K25" s="1003"/>
      <c r="L25" s="1020"/>
      <c r="M25" s="941"/>
      <c r="N25" s="942"/>
      <c r="O25" s="943"/>
      <c r="P25" s="1002"/>
      <c r="Q25" s="1003"/>
      <c r="R25" s="1021"/>
      <c r="S25" s="1020"/>
      <c r="T25" s="1003"/>
      <c r="U25" s="1003"/>
      <c r="V25" s="1020"/>
      <c r="W25" s="941"/>
      <c r="X25" s="942"/>
      <c r="Y25" s="943"/>
      <c r="Z25" s="1002"/>
      <c r="AA25" s="1003"/>
      <c r="AB25" s="1021"/>
      <c r="AC25" s="1020"/>
      <c r="AD25" s="1003"/>
      <c r="AE25" s="1003"/>
      <c r="AF25" s="1020"/>
      <c r="AG25" s="941"/>
      <c r="AH25" s="942"/>
      <c r="AI25" s="943"/>
      <c r="AK25" s="92"/>
      <c r="AL25" s="92"/>
      <c r="AM25" s="92"/>
      <c r="AN25" s="97" t="s">
        <v>567</v>
      </c>
      <c r="AO25" s="93">
        <v>600</v>
      </c>
      <c r="AP25" s="93">
        <f>IF($A$36=$AN$25,$F$36*$J$36,0)</f>
        <v>0</v>
      </c>
      <c r="AQ25" s="93">
        <f>IF($A$38=$AN$25,$F$38*$J$38,0)</f>
        <v>0</v>
      </c>
      <c r="AR25" s="93">
        <f>IF($A$40=$AN$25,$F$40*$J$40,0)</f>
        <v>0</v>
      </c>
      <c r="AS25" s="93">
        <f>IF($R$36=$AN$25,$W$36*$AA$36,0)</f>
        <v>0</v>
      </c>
      <c r="AT25" s="93">
        <f>IF($R$38=$AN$25,$W$38*$AA$38,0)</f>
        <v>0</v>
      </c>
      <c r="AU25" s="93">
        <f>IF($R$40=$AN$25,$W$40*$AA$40,0)</f>
        <v>0</v>
      </c>
      <c r="AV25" s="98">
        <f t="shared" ref="AV25:AV39" si="3">(AP25+AQ25+AR25+AS25+AT25+AU25)*AO25</f>
        <v>0</v>
      </c>
      <c r="AW25" s="99">
        <f t="shared" si="1"/>
        <v>0</v>
      </c>
    </row>
    <row r="26" spans="1:49" ht="15" customHeight="1">
      <c r="A26" s="980"/>
      <c r="B26" s="980"/>
      <c r="C26" s="981"/>
      <c r="D26" s="918"/>
      <c r="E26" s="919"/>
      <c r="F26" s="1004"/>
      <c r="G26" s="950"/>
      <c r="H26" s="1022"/>
      <c r="I26" s="951"/>
      <c r="J26" s="950"/>
      <c r="K26" s="950"/>
      <c r="L26" s="951"/>
      <c r="M26" s="941"/>
      <c r="N26" s="942"/>
      <c r="O26" s="943"/>
      <c r="P26" s="1004"/>
      <c r="Q26" s="950"/>
      <c r="R26" s="1022"/>
      <c r="S26" s="951"/>
      <c r="T26" s="950"/>
      <c r="U26" s="950"/>
      <c r="V26" s="951"/>
      <c r="W26" s="941"/>
      <c r="X26" s="942"/>
      <c r="Y26" s="943"/>
      <c r="Z26" s="1004"/>
      <c r="AA26" s="950"/>
      <c r="AB26" s="1022"/>
      <c r="AC26" s="951"/>
      <c r="AD26" s="950"/>
      <c r="AE26" s="950"/>
      <c r="AF26" s="951"/>
      <c r="AG26" s="941"/>
      <c r="AH26" s="942"/>
      <c r="AI26" s="943"/>
      <c r="AK26" s="92"/>
      <c r="AL26" s="92"/>
      <c r="AM26" s="92"/>
      <c r="AN26" s="97" t="s">
        <v>66</v>
      </c>
      <c r="AO26" s="93">
        <v>600</v>
      </c>
      <c r="AP26" s="93">
        <f>IF($A$36=$AN$26,$F$36*$J$36,0)</f>
        <v>0</v>
      </c>
      <c r="AQ26" s="93">
        <f>IF($A$38=$AN$26,$F$38*$J$38,0)</f>
        <v>0</v>
      </c>
      <c r="AR26" s="93">
        <f>IF($A$40=$AN$26,$F$40*$J$40,0)</f>
        <v>0</v>
      </c>
      <c r="AS26" s="93">
        <f>IF($R$36=$AN$26,$W$36*$AA$36,0)</f>
        <v>0</v>
      </c>
      <c r="AT26" s="93">
        <f>IF($R$38=$AN$26,$W$38*$AA$38,0)</f>
        <v>0</v>
      </c>
      <c r="AU26" s="93">
        <f>IF($R$40=$AN$26,$W$40*$AA$40,0)</f>
        <v>0</v>
      </c>
      <c r="AV26" s="98">
        <f>(AP26+AQ26+AR26+AS26+AT26+AU26)*AO26</f>
        <v>0</v>
      </c>
      <c r="AW26" s="99">
        <f t="shared" si="1"/>
        <v>0</v>
      </c>
    </row>
    <row r="27" spans="1:49" ht="15" customHeight="1">
      <c r="A27" s="980" t="str">
        <f>IFERROR(IF((A25+1)&lt;=DATE(①【2ヵ月前】利用申込書!G13,①【2ヵ月前】利用申込書!K13,①【2ヵ月前】利用申込書!N13),A25+1," ")," ")</f>
        <v xml:space="preserve"> </v>
      </c>
      <c r="B27" s="980"/>
      <c r="C27" s="981"/>
      <c r="D27" s="918" t="str">
        <f>IF(A27="","　",TEXT(A27,"aaa"))</f>
        <v xml:space="preserve"> </v>
      </c>
      <c r="E27" s="919"/>
      <c r="F27" s="1002"/>
      <c r="G27" s="1003"/>
      <c r="H27" s="1021"/>
      <c r="I27" s="1020"/>
      <c r="J27" s="1003"/>
      <c r="K27" s="1003"/>
      <c r="L27" s="1020"/>
      <c r="M27" s="941"/>
      <c r="N27" s="942"/>
      <c r="O27" s="943"/>
      <c r="P27" s="1002"/>
      <c r="Q27" s="1003"/>
      <c r="R27" s="1021"/>
      <c r="S27" s="1020"/>
      <c r="T27" s="1003"/>
      <c r="U27" s="1003"/>
      <c r="V27" s="1020"/>
      <c r="W27" s="941"/>
      <c r="X27" s="942"/>
      <c r="Y27" s="943"/>
      <c r="Z27" s="1002"/>
      <c r="AA27" s="1003"/>
      <c r="AB27" s="1021"/>
      <c r="AC27" s="1020"/>
      <c r="AD27" s="1003"/>
      <c r="AE27" s="1003"/>
      <c r="AF27" s="1020"/>
      <c r="AG27" s="941"/>
      <c r="AH27" s="942"/>
      <c r="AI27" s="943"/>
      <c r="AK27" s="92"/>
      <c r="AL27" s="92"/>
      <c r="AM27" s="92"/>
      <c r="AN27" s="97" t="s">
        <v>73</v>
      </c>
      <c r="AO27" s="93">
        <v>600</v>
      </c>
      <c r="AP27" s="93">
        <f>IF($A$36=$AN$27,$F$36*$J$36,0)</f>
        <v>0</v>
      </c>
      <c r="AQ27" s="93">
        <f>IF($A$38=$AN$27,$F$38*$J$38,0)</f>
        <v>0</v>
      </c>
      <c r="AR27" s="93">
        <f>IF($A$40=$AN$27,$F$40*$J$40,0)</f>
        <v>0</v>
      </c>
      <c r="AS27" s="93">
        <f>IF($R$36=$AN$27,$W$36*$AA$36,0)</f>
        <v>0</v>
      </c>
      <c r="AT27" s="93">
        <f>IF($R$38=$AN$27,$W$38*$AA$38,0)</f>
        <v>0</v>
      </c>
      <c r="AU27" s="93">
        <f>IF($R$40=$AN$27,$W$40*$AA$40,0)</f>
        <v>0</v>
      </c>
      <c r="AV27" s="98">
        <f t="shared" si="3"/>
        <v>0</v>
      </c>
      <c r="AW27" s="99">
        <f t="shared" si="1"/>
        <v>0</v>
      </c>
    </row>
    <row r="28" spans="1:49" ht="15" customHeight="1" thickBot="1">
      <c r="A28" s="1005"/>
      <c r="B28" s="1005"/>
      <c r="C28" s="1006"/>
      <c r="D28" s="1007"/>
      <c r="E28" s="1008"/>
      <c r="F28" s="884"/>
      <c r="G28" s="885"/>
      <c r="H28" s="1036"/>
      <c r="I28" s="1037"/>
      <c r="J28" s="885"/>
      <c r="K28" s="885"/>
      <c r="L28" s="1037"/>
      <c r="M28" s="991"/>
      <c r="N28" s="992"/>
      <c r="O28" s="993"/>
      <c r="P28" s="884"/>
      <c r="Q28" s="885"/>
      <c r="R28" s="1036"/>
      <c r="S28" s="1037"/>
      <c r="T28" s="885"/>
      <c r="U28" s="885"/>
      <c r="V28" s="1037"/>
      <c r="W28" s="991"/>
      <c r="X28" s="992"/>
      <c r="Y28" s="993"/>
      <c r="Z28" s="884"/>
      <c r="AA28" s="885"/>
      <c r="AB28" s="1036"/>
      <c r="AC28" s="1037"/>
      <c r="AD28" s="885"/>
      <c r="AE28" s="885"/>
      <c r="AF28" s="1037"/>
      <c r="AG28" s="991"/>
      <c r="AH28" s="992"/>
      <c r="AI28" s="993"/>
      <c r="AK28" s="92"/>
      <c r="AL28" s="92"/>
      <c r="AM28" s="92"/>
      <c r="AN28" s="97" t="s">
        <v>67</v>
      </c>
      <c r="AO28" s="93">
        <v>600</v>
      </c>
      <c r="AP28" s="93">
        <f>IF($A$36=$AN$28,$F$36*$J$36,0)</f>
        <v>0</v>
      </c>
      <c r="AQ28" s="93">
        <f>IF($A$38=$AN$28,$F$38*$J$38,0)</f>
        <v>0</v>
      </c>
      <c r="AR28" s="93">
        <f>IF($A$40=$AN$28,$F$40*$J$40,0)</f>
        <v>0</v>
      </c>
      <c r="AS28" s="93">
        <f>IF($R$36=$AN$28,$W$36*$AA$36,0)</f>
        <v>0</v>
      </c>
      <c r="AT28" s="93">
        <f>IF($R$38=$AN$28,$W$38*$AA$38,0)</f>
        <v>0</v>
      </c>
      <c r="AU28" s="93">
        <f>IF($R$40=$AN$28,$W$40*$AA$40,0)</f>
        <v>0</v>
      </c>
      <c r="AV28" s="98">
        <f t="shared" si="3"/>
        <v>0</v>
      </c>
      <c r="AW28" s="99">
        <f t="shared" si="1"/>
        <v>0</v>
      </c>
    </row>
    <row r="29" spans="1:49">
      <c r="AK29" s="92"/>
      <c r="AL29" s="92"/>
      <c r="AM29" s="92"/>
      <c r="AN29" s="97" t="s">
        <v>68</v>
      </c>
      <c r="AO29" s="93">
        <v>600</v>
      </c>
      <c r="AP29" s="93">
        <f>IF($A$36=$AN$29,$F$36*$J$36,0)</f>
        <v>0</v>
      </c>
      <c r="AQ29" s="93">
        <f>IF($A$38=$AN$29,$F$38*$J$38,0)</f>
        <v>0</v>
      </c>
      <c r="AR29" s="93">
        <f>IF($A$40=$AN$29,$F$40*$J$40,0)</f>
        <v>0</v>
      </c>
      <c r="AS29" s="93">
        <f>IF($R$36=$AN$29,$W$36*$AA$36,0)</f>
        <v>0</v>
      </c>
      <c r="AT29" s="93">
        <f>IF($R$38=$AN$29,$W$38*$AA$38,0)</f>
        <v>0</v>
      </c>
      <c r="AU29" s="93">
        <f>IF($R$40=$AN$29,$W$40*$AA$40,0)</f>
        <v>0</v>
      </c>
      <c r="AV29" s="98">
        <f t="shared" si="3"/>
        <v>0</v>
      </c>
      <c r="AW29" s="99">
        <f t="shared" si="1"/>
        <v>0</v>
      </c>
    </row>
    <row r="30" spans="1:49" ht="8.1" customHeight="1">
      <c r="A30" s="984" t="s">
        <v>438</v>
      </c>
      <c r="B30" s="984"/>
      <c r="C30" s="984"/>
      <c r="D30" s="984"/>
      <c r="E30" s="984"/>
      <c r="F30" s="73"/>
      <c r="AK30" s="92"/>
      <c r="AL30" s="92"/>
      <c r="AM30" s="92"/>
      <c r="AN30" s="97" t="s">
        <v>69</v>
      </c>
      <c r="AO30" s="93">
        <v>600</v>
      </c>
      <c r="AP30" s="93">
        <f>IF($A$36=$AN$30,$F$36*$J$36,0)</f>
        <v>0</v>
      </c>
      <c r="AQ30" s="93">
        <f>IF($A$38=$AN$30,$F$38*$J$38,0)</f>
        <v>0</v>
      </c>
      <c r="AR30" s="93">
        <f>IF($A$40=$AN$30,$F$40*$J$40,0)</f>
        <v>0</v>
      </c>
      <c r="AS30" s="93">
        <f>IF($R$36=$AN$30,$W$36*$AA$36,0)</f>
        <v>0</v>
      </c>
      <c r="AT30" s="93">
        <f>IF($R$38=$AN$30,$W$38*$AA$38,0)</f>
        <v>0</v>
      </c>
      <c r="AU30" s="93">
        <f>IF($R$40=$AN$30,$W$40*$AA$40,0)</f>
        <v>0</v>
      </c>
      <c r="AV30" s="98">
        <f t="shared" si="3"/>
        <v>0</v>
      </c>
      <c r="AW30" s="99">
        <f t="shared" si="1"/>
        <v>0</v>
      </c>
    </row>
    <row r="31" spans="1:49" ht="18" customHeight="1">
      <c r="A31" s="984"/>
      <c r="B31" s="984"/>
      <c r="C31" s="984"/>
      <c r="D31" s="984"/>
      <c r="E31" s="984"/>
      <c r="F31" s="74"/>
      <c r="AK31" s="92"/>
      <c r="AL31" s="92"/>
      <c r="AM31" s="92"/>
      <c r="AN31" s="97" t="s">
        <v>74</v>
      </c>
      <c r="AO31" s="93">
        <v>600</v>
      </c>
      <c r="AP31" s="93">
        <f>IF($A$36=$AN$31,$F$36*$J$36,0)</f>
        <v>0</v>
      </c>
      <c r="AQ31" s="93">
        <f>IF($A$38=$AN$31,$F$38*$J$38,0)</f>
        <v>0</v>
      </c>
      <c r="AR31" s="93">
        <f>IF($A$40=$AN$31,$F$40*$J$40,0)</f>
        <v>0</v>
      </c>
      <c r="AS31" s="93">
        <f>IF($R$36=$AN$31,$W$36*$AA$36,0)</f>
        <v>0</v>
      </c>
      <c r="AT31" s="93">
        <f>IF($R$38=$AN$31,$W$38*$AA$38,0)</f>
        <v>0</v>
      </c>
      <c r="AU31" s="93">
        <f>IF($R$40=$AN$31,$W$40*$AA$40,0)</f>
        <v>0</v>
      </c>
      <c r="AV31" s="98">
        <f>(AP31+AQ31+AR31+AS31+AT31+AU31)*AO31</f>
        <v>0</v>
      </c>
      <c r="AW31" s="99">
        <f t="shared" si="1"/>
        <v>0</v>
      </c>
    </row>
    <row r="32" spans="1:49" ht="14.25" customHeight="1">
      <c r="A32" s="75" t="s">
        <v>435</v>
      </c>
      <c r="B32" s="875" t="s">
        <v>439</v>
      </c>
      <c r="C32" s="875"/>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K32" s="92"/>
      <c r="AL32" s="92"/>
      <c r="AM32" s="92"/>
      <c r="AN32" s="97" t="s">
        <v>70</v>
      </c>
      <c r="AO32" s="93">
        <v>600</v>
      </c>
      <c r="AP32" s="93">
        <f>IF($A$36=$AN$32,$F$36*$J$36,0)</f>
        <v>0</v>
      </c>
      <c r="AQ32" s="93">
        <f>IF($A$38=$AN$32,$F$38*$J$38,0)</f>
        <v>0</v>
      </c>
      <c r="AR32" s="93">
        <f>IF($A$40=$AN$32,$F$40*$J$40,0)</f>
        <v>0</v>
      </c>
      <c r="AS32" s="93">
        <f>IF($R$36=$AN$32,$W$36*$AA$36,0)</f>
        <v>0</v>
      </c>
      <c r="AT32" s="93">
        <f>IF($R$38=$AN$32,$W$38*$AA$38,0)</f>
        <v>0</v>
      </c>
      <c r="AU32" s="93">
        <f>IF($R$40=$AN$32,$W$40*$AA$40,0)</f>
        <v>0</v>
      </c>
      <c r="AV32" s="98">
        <f>(AP32+AQ32+AR32+AS32+AT32+AU32)*AO32</f>
        <v>0</v>
      </c>
      <c r="AW32" s="99">
        <f t="shared" si="1"/>
        <v>0</v>
      </c>
    </row>
    <row r="33" spans="1:49" ht="14.25" thickBot="1">
      <c r="B33" s="1012" t="s">
        <v>731</v>
      </c>
      <c r="C33" s="1012"/>
      <c r="D33" s="1012"/>
      <c r="E33" s="1012"/>
      <c r="F33" s="1012"/>
      <c r="G33" s="1012"/>
      <c r="H33" s="1012"/>
      <c r="I33" s="1012"/>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K33" s="92"/>
      <c r="AL33" s="92"/>
      <c r="AM33" s="92"/>
      <c r="AN33" s="97" t="s">
        <v>71</v>
      </c>
      <c r="AO33" s="93">
        <v>400</v>
      </c>
      <c r="AP33" s="93">
        <f>IF($A$36=$AN$33,$F$36*$J$36,0)</f>
        <v>0</v>
      </c>
      <c r="AQ33" s="93">
        <f>IF($A$38=$AN$33,$F$38*$J$38,0)</f>
        <v>0</v>
      </c>
      <c r="AR33" s="93">
        <f>IF($A$40=$AN$33,$F$40*$J$40,0)</f>
        <v>0</v>
      </c>
      <c r="AS33" s="93">
        <f>IF($R$36=$AN$33,$W$36*$AA$36,0)</f>
        <v>0</v>
      </c>
      <c r="AT33" s="93">
        <f>IF($R$38=$AN$33,$W$38*$AA$38,0)</f>
        <v>0</v>
      </c>
      <c r="AU33" s="93">
        <f>IF($R$40=$AN$33,$W$40*$AA$40,0)</f>
        <v>0</v>
      </c>
      <c r="AV33" s="98">
        <f>(AP33+AQ33+AR33+AS33+AT33+AU33)*AO33</f>
        <v>0</v>
      </c>
      <c r="AW33" s="99">
        <f t="shared" si="1"/>
        <v>0</v>
      </c>
    </row>
    <row r="34" spans="1:49" ht="14.25" thickBot="1">
      <c r="A34" s="929"/>
      <c r="B34" s="930"/>
      <c r="C34" s="930"/>
      <c r="D34" s="930"/>
      <c r="E34" s="930"/>
      <c r="F34" s="76" t="s">
        <v>61</v>
      </c>
      <c r="G34" s="77" t="s">
        <v>62</v>
      </c>
      <c r="H34" s="931"/>
      <c r="I34" s="931"/>
      <c r="J34" s="931"/>
      <c r="K34" s="931"/>
      <c r="L34" s="931"/>
      <c r="M34" s="931"/>
      <c r="N34" s="931"/>
      <c r="O34" s="931"/>
      <c r="P34" s="931"/>
      <c r="Q34" s="78" t="s">
        <v>63</v>
      </c>
      <c r="R34" s="929"/>
      <c r="S34" s="930"/>
      <c r="T34" s="930"/>
      <c r="U34" s="930"/>
      <c r="V34" s="930"/>
      <c r="W34" s="76" t="s">
        <v>61</v>
      </c>
      <c r="X34" s="77" t="s">
        <v>62</v>
      </c>
      <c r="Y34" s="931"/>
      <c r="Z34" s="931"/>
      <c r="AA34" s="931"/>
      <c r="AB34" s="931"/>
      <c r="AC34" s="931"/>
      <c r="AD34" s="931"/>
      <c r="AE34" s="931"/>
      <c r="AF34" s="931"/>
      <c r="AG34" s="931"/>
      <c r="AH34" s="78" t="s">
        <v>63</v>
      </c>
      <c r="AK34" s="92"/>
      <c r="AL34" s="92"/>
      <c r="AM34" s="92"/>
      <c r="AN34" s="97" t="s">
        <v>72</v>
      </c>
      <c r="AO34" s="93">
        <v>400</v>
      </c>
      <c r="AP34" s="93">
        <f>IF($A$36=$AN$34,$F$36*$J$36,0)</f>
        <v>0</v>
      </c>
      <c r="AQ34" s="93">
        <f>IF($A$38=$AN$34,$F$38*$J$38,0)</f>
        <v>0</v>
      </c>
      <c r="AR34" s="93">
        <f>IF($A$40=$AN$34,$F$40*$J$40,0)</f>
        <v>0</v>
      </c>
      <c r="AS34" s="93">
        <f>IF($R$36=$AN$34,$W$36*$AA$36,0)</f>
        <v>0</v>
      </c>
      <c r="AT34" s="93">
        <f>IF($R$38=$AN$34,$W$38*$AA$38,0)</f>
        <v>0</v>
      </c>
      <c r="AU34" s="93">
        <f>IF($R$40=$AN$34,$W$40*$AA$40,0)</f>
        <v>0</v>
      </c>
      <c r="AV34" s="98">
        <f>(AP34+AQ34+AR34+AS34+AT34+AU34)*AO34</f>
        <v>0</v>
      </c>
      <c r="AW34" s="99">
        <f t="shared" si="1"/>
        <v>0</v>
      </c>
    </row>
    <row r="35" spans="1:49" ht="15" thickTop="1" thickBot="1">
      <c r="A35" s="1013" t="s">
        <v>55</v>
      </c>
      <c r="B35" s="1014"/>
      <c r="C35" s="1014"/>
      <c r="D35" s="1014"/>
      <c r="E35" s="1015"/>
      <c r="F35" s="1016" t="s">
        <v>56</v>
      </c>
      <c r="G35" s="1014"/>
      <c r="H35" s="1014"/>
      <c r="I35" s="1014"/>
      <c r="J35" s="1014"/>
      <c r="K35" s="1014"/>
      <c r="L35" s="1015"/>
      <c r="M35" s="1017"/>
      <c r="N35" s="1018"/>
      <c r="O35" s="1018"/>
      <c r="P35" s="1018"/>
      <c r="Q35" s="1019"/>
      <c r="R35" s="1013" t="s">
        <v>55</v>
      </c>
      <c r="S35" s="1014"/>
      <c r="T35" s="1014"/>
      <c r="U35" s="1014"/>
      <c r="V35" s="1015"/>
      <c r="W35" s="1016" t="s">
        <v>56</v>
      </c>
      <c r="X35" s="1014"/>
      <c r="Y35" s="1014"/>
      <c r="Z35" s="1014"/>
      <c r="AA35" s="1014"/>
      <c r="AB35" s="1014"/>
      <c r="AC35" s="1015"/>
      <c r="AD35" s="1017"/>
      <c r="AE35" s="1018"/>
      <c r="AF35" s="1018"/>
      <c r="AG35" s="1018"/>
      <c r="AH35" s="1019"/>
      <c r="AK35" s="92"/>
      <c r="AL35" s="92"/>
      <c r="AM35" s="92"/>
      <c r="AN35" s="97" t="s">
        <v>75</v>
      </c>
      <c r="AO35" s="93">
        <v>950</v>
      </c>
      <c r="AP35" s="93">
        <f>IF($A$36=$AN$35,$F$36*$J$36,0)</f>
        <v>0</v>
      </c>
      <c r="AQ35" s="93">
        <f>IF($A$38=$AN$35,$F$38*$J$38,0)</f>
        <v>0</v>
      </c>
      <c r="AR35" s="93">
        <f>IF($A$40=$AN$35,$F$40*$J$40,0)</f>
        <v>0</v>
      </c>
      <c r="AS35" s="93">
        <f>IF($R$36=$AN$35,$W$36*$AA$36,0)</f>
        <v>0</v>
      </c>
      <c r="AT35" s="93">
        <f>IF($R$38=$AN$35,$W$38*$AA$38,0)</f>
        <v>0</v>
      </c>
      <c r="AU35" s="93">
        <f>IF($R$40=$AN$35,$W$40*$AA$40,0)</f>
        <v>0</v>
      </c>
      <c r="AV35" s="98">
        <f t="shared" si="3"/>
        <v>0</v>
      </c>
      <c r="AW35" s="99">
        <f t="shared" si="1"/>
        <v>0</v>
      </c>
    </row>
    <row r="36" spans="1:49" ht="14.25" thickTop="1">
      <c r="A36" s="965"/>
      <c r="B36" s="966"/>
      <c r="C36" s="966"/>
      <c r="D36" s="966"/>
      <c r="E36" s="967"/>
      <c r="F36" s="915"/>
      <c r="G36" s="915"/>
      <c r="H36" s="914" t="s">
        <v>57</v>
      </c>
      <c r="I36" s="971" t="s">
        <v>58</v>
      </c>
      <c r="J36" s="915"/>
      <c r="K36" s="915"/>
      <c r="L36" s="958" t="s">
        <v>59</v>
      </c>
      <c r="M36" s="959" t="s">
        <v>60</v>
      </c>
      <c r="N36" s="960"/>
      <c r="O36" s="916" t="str">
        <f>IF((F36*J36)+(F38*J38)+(F40*J40)=0,"",(F36*J36)+(F38*J38)+(F40*J40))</f>
        <v/>
      </c>
      <c r="P36" s="916"/>
      <c r="Q36" s="963" t="s">
        <v>57</v>
      </c>
      <c r="R36" s="965"/>
      <c r="S36" s="966"/>
      <c r="T36" s="966"/>
      <c r="U36" s="966"/>
      <c r="V36" s="967"/>
      <c r="W36" s="915"/>
      <c r="X36" s="915"/>
      <c r="Y36" s="914" t="s">
        <v>57</v>
      </c>
      <c r="Z36" s="971" t="s">
        <v>58</v>
      </c>
      <c r="AA36" s="915"/>
      <c r="AB36" s="915"/>
      <c r="AC36" s="958" t="s">
        <v>59</v>
      </c>
      <c r="AD36" s="959" t="s">
        <v>60</v>
      </c>
      <c r="AE36" s="960"/>
      <c r="AF36" s="916" t="str">
        <f>IF((W36*AA36)+(W38*AA38)+(W40*AA40)=0,"",(W36*AA36)+(W38*AA38)+(W40*AA40))</f>
        <v/>
      </c>
      <c r="AG36" s="916"/>
      <c r="AH36" s="963" t="s">
        <v>57</v>
      </c>
      <c r="AK36" s="92"/>
      <c r="AL36" s="92"/>
      <c r="AM36" s="92"/>
      <c r="AN36" s="97" t="s">
        <v>76</v>
      </c>
      <c r="AO36" s="93">
        <v>650</v>
      </c>
      <c r="AP36" s="93">
        <f>IF($A$36=$AN$36,$F$36*$J$36,0)</f>
        <v>0</v>
      </c>
      <c r="AQ36" s="93">
        <f>IF($A$38=$AN$36,$F$38*$J$38,0)</f>
        <v>0</v>
      </c>
      <c r="AR36" s="93">
        <f>IF($A$40=$AN$36,$F$40*$J$40,0)</f>
        <v>0</v>
      </c>
      <c r="AS36" s="93">
        <f>IF($R$36=$AN$36,$W$36*$AA$36,0)</f>
        <v>0</v>
      </c>
      <c r="AT36" s="93">
        <f>IF($R$38=$AN$36,$W$38*$AA$38,0)</f>
        <v>0</v>
      </c>
      <c r="AU36" s="93">
        <f>IF($R$40=$AN$36,$W$40*$AA$40,0)</f>
        <v>0</v>
      </c>
      <c r="AV36" s="98">
        <f t="shared" si="3"/>
        <v>0</v>
      </c>
      <c r="AW36" s="99">
        <f t="shared" si="1"/>
        <v>0</v>
      </c>
    </row>
    <row r="37" spans="1:49">
      <c r="A37" s="968"/>
      <c r="B37" s="969"/>
      <c r="C37" s="969"/>
      <c r="D37" s="969"/>
      <c r="E37" s="970"/>
      <c r="F37" s="912"/>
      <c r="G37" s="912"/>
      <c r="H37" s="910"/>
      <c r="I37" s="910"/>
      <c r="J37" s="912"/>
      <c r="K37" s="912"/>
      <c r="L37" s="927"/>
      <c r="M37" s="959"/>
      <c r="N37" s="960"/>
      <c r="O37" s="916"/>
      <c r="P37" s="916"/>
      <c r="Q37" s="963"/>
      <c r="R37" s="968"/>
      <c r="S37" s="969"/>
      <c r="T37" s="969"/>
      <c r="U37" s="969"/>
      <c r="V37" s="970"/>
      <c r="W37" s="912"/>
      <c r="X37" s="912"/>
      <c r="Y37" s="910"/>
      <c r="Z37" s="910"/>
      <c r="AA37" s="912"/>
      <c r="AB37" s="912"/>
      <c r="AC37" s="927"/>
      <c r="AD37" s="959"/>
      <c r="AE37" s="960"/>
      <c r="AF37" s="916"/>
      <c r="AG37" s="916"/>
      <c r="AH37" s="963"/>
      <c r="AK37" s="92"/>
      <c r="AL37" s="92"/>
      <c r="AM37" s="92"/>
      <c r="AN37" s="97" t="s">
        <v>833</v>
      </c>
      <c r="AO37" s="93">
        <v>650</v>
      </c>
      <c r="AP37" s="93">
        <f>IF($A$36=$AN$37,$F$36*$J$36,0)</f>
        <v>0</v>
      </c>
      <c r="AQ37" s="93">
        <f>IF($A$38=$AN$37,$F$38*$J$38,0)</f>
        <v>0</v>
      </c>
      <c r="AR37" s="93">
        <f>IF($A$40=$AN$37,$F$40*$J$40,0)</f>
        <v>0</v>
      </c>
      <c r="AS37" s="93">
        <f>IF($R$36=$AN$37,$W$36*$AA$36,0)</f>
        <v>0</v>
      </c>
      <c r="AT37" s="93">
        <f>IF($R$38=$AN$37,$W$38*$AA$38,0)</f>
        <v>0</v>
      </c>
      <c r="AU37" s="93">
        <f>IF($R$40=$AN$37,$W$40*$AA$40,0)</f>
        <v>0</v>
      </c>
      <c r="AV37" s="98">
        <f t="shared" si="3"/>
        <v>0</v>
      </c>
      <c r="AW37" s="99">
        <f t="shared" si="1"/>
        <v>0</v>
      </c>
    </row>
    <row r="38" spans="1:49">
      <c r="A38" s="968"/>
      <c r="B38" s="969"/>
      <c r="C38" s="969"/>
      <c r="D38" s="969"/>
      <c r="E38" s="970"/>
      <c r="F38" s="912"/>
      <c r="G38" s="912"/>
      <c r="H38" s="910" t="s">
        <v>57</v>
      </c>
      <c r="I38" s="910" t="s">
        <v>58</v>
      </c>
      <c r="J38" s="912"/>
      <c r="K38" s="912"/>
      <c r="L38" s="927" t="s">
        <v>59</v>
      </c>
      <c r="M38" s="959"/>
      <c r="N38" s="960"/>
      <c r="O38" s="916"/>
      <c r="P38" s="916"/>
      <c r="Q38" s="963"/>
      <c r="R38" s="968"/>
      <c r="S38" s="969"/>
      <c r="T38" s="969"/>
      <c r="U38" s="969"/>
      <c r="V38" s="970"/>
      <c r="W38" s="912"/>
      <c r="X38" s="912"/>
      <c r="Y38" s="910" t="s">
        <v>57</v>
      </c>
      <c r="Z38" s="910" t="s">
        <v>58</v>
      </c>
      <c r="AA38" s="912"/>
      <c r="AB38" s="912"/>
      <c r="AC38" s="927" t="s">
        <v>59</v>
      </c>
      <c r="AD38" s="959"/>
      <c r="AE38" s="960"/>
      <c r="AF38" s="916"/>
      <c r="AG38" s="916"/>
      <c r="AH38" s="963"/>
      <c r="AK38" s="92"/>
      <c r="AL38" s="92"/>
      <c r="AM38" s="92"/>
      <c r="AN38" s="97" t="s">
        <v>78</v>
      </c>
      <c r="AO38" s="93">
        <v>500</v>
      </c>
      <c r="AP38" s="93">
        <f>IF($A$36=$AN$38,$F$36*$J$36,0)</f>
        <v>0</v>
      </c>
      <c r="AQ38" s="93">
        <f>IF($A$38=$AN$38,$F$38*$J$38,0)</f>
        <v>0</v>
      </c>
      <c r="AR38" s="93">
        <f>IF($A$40=$AN$38,$F$40*$J$40,0)</f>
        <v>0</v>
      </c>
      <c r="AS38" s="93">
        <f>IF($R$36=$AN$38,$W$36*$AA$36,0)</f>
        <v>0</v>
      </c>
      <c r="AT38" s="93">
        <f>IF($R$38=$AN$38,$W$38*$AA$38,0)</f>
        <v>0</v>
      </c>
      <c r="AU38" s="93">
        <f>IF($R$40=$AN$38,$W$40*$AA$40,0)</f>
        <v>0</v>
      </c>
      <c r="AV38" s="98">
        <f t="shared" si="3"/>
        <v>0</v>
      </c>
      <c r="AW38" s="99">
        <f t="shared" si="1"/>
        <v>0</v>
      </c>
    </row>
    <row r="39" spans="1:49">
      <c r="A39" s="968"/>
      <c r="B39" s="969"/>
      <c r="C39" s="969"/>
      <c r="D39" s="969"/>
      <c r="E39" s="970"/>
      <c r="F39" s="912"/>
      <c r="G39" s="912"/>
      <c r="H39" s="910"/>
      <c r="I39" s="910"/>
      <c r="J39" s="912"/>
      <c r="K39" s="912"/>
      <c r="L39" s="927"/>
      <c r="M39" s="959"/>
      <c r="N39" s="960"/>
      <c r="O39" s="916"/>
      <c r="P39" s="916"/>
      <c r="Q39" s="963"/>
      <c r="R39" s="968"/>
      <c r="S39" s="969"/>
      <c r="T39" s="969"/>
      <c r="U39" s="969"/>
      <c r="V39" s="970"/>
      <c r="W39" s="912"/>
      <c r="X39" s="912"/>
      <c r="Y39" s="910"/>
      <c r="Z39" s="910"/>
      <c r="AA39" s="912"/>
      <c r="AB39" s="912"/>
      <c r="AC39" s="927"/>
      <c r="AD39" s="959"/>
      <c r="AE39" s="960"/>
      <c r="AF39" s="916"/>
      <c r="AG39" s="916"/>
      <c r="AH39" s="963"/>
      <c r="AK39" s="92"/>
      <c r="AL39" s="92"/>
      <c r="AM39" s="92"/>
      <c r="AN39" s="97" t="s">
        <v>79</v>
      </c>
      <c r="AO39" s="93">
        <v>350</v>
      </c>
      <c r="AP39" s="93">
        <f>IF($A$36=$AN$39,$F$36*$J$36,0)</f>
        <v>0</v>
      </c>
      <c r="AQ39" s="93">
        <f>IF($A$38=$AN$39,$F$38*$J$38,0)</f>
        <v>0</v>
      </c>
      <c r="AR39" s="93">
        <f>IF($A$40=$AN$39,$F$40*$J$40,0)</f>
        <v>0</v>
      </c>
      <c r="AS39" s="93">
        <f>IF($R$36=$AN$39,$W$36*$AA$36,0)</f>
        <v>0</v>
      </c>
      <c r="AT39" s="93">
        <f>IF($R$38=$AN$39,$W$38*$AA$38,0)</f>
        <v>0</v>
      </c>
      <c r="AU39" s="93">
        <f>IF($R$40=$AN$39,$W$40*$AA$40,0)</f>
        <v>0</v>
      </c>
      <c r="AV39" s="98">
        <f t="shared" si="3"/>
        <v>0</v>
      </c>
      <c r="AW39" s="99">
        <f t="shared" si="1"/>
        <v>0</v>
      </c>
    </row>
    <row r="40" spans="1:49">
      <c r="A40" s="968"/>
      <c r="B40" s="969"/>
      <c r="C40" s="969"/>
      <c r="D40" s="969"/>
      <c r="E40" s="970"/>
      <c r="F40" s="912"/>
      <c r="G40" s="912"/>
      <c r="H40" s="910" t="s">
        <v>57</v>
      </c>
      <c r="I40" s="910" t="s">
        <v>58</v>
      </c>
      <c r="J40" s="912"/>
      <c r="K40" s="912"/>
      <c r="L40" s="927" t="s">
        <v>59</v>
      </c>
      <c r="M40" s="959"/>
      <c r="N40" s="960"/>
      <c r="O40" s="916"/>
      <c r="P40" s="916"/>
      <c r="Q40" s="963"/>
      <c r="R40" s="968"/>
      <c r="S40" s="969"/>
      <c r="T40" s="969"/>
      <c r="U40" s="969"/>
      <c r="V40" s="970"/>
      <c r="W40" s="912"/>
      <c r="X40" s="912"/>
      <c r="Y40" s="910" t="s">
        <v>57</v>
      </c>
      <c r="Z40" s="910" t="s">
        <v>58</v>
      </c>
      <c r="AA40" s="912"/>
      <c r="AB40" s="912"/>
      <c r="AC40" s="927" t="s">
        <v>59</v>
      </c>
      <c r="AD40" s="959"/>
      <c r="AE40" s="960"/>
      <c r="AF40" s="916"/>
      <c r="AG40" s="916"/>
      <c r="AH40" s="963"/>
      <c r="AK40" s="92"/>
      <c r="AL40" s="92"/>
      <c r="AM40" s="92"/>
      <c r="AN40" s="97" t="s">
        <v>77</v>
      </c>
      <c r="AO40" s="93">
        <v>300</v>
      </c>
      <c r="AP40" s="93">
        <f>IF($A$36=$AN$40,$F$36*$J$36,0)</f>
        <v>0</v>
      </c>
      <c r="AQ40" s="93">
        <f>IF($A$38=$AN$40,$F$38*$J$38,0)</f>
        <v>0</v>
      </c>
      <c r="AR40" s="93">
        <f>IF($A$40=$AN$40,$F$40*$J$40,0)</f>
        <v>0</v>
      </c>
      <c r="AS40" s="93">
        <f>IF($R$36=$AN$40,$W$36*$AA$36,0)</f>
        <v>0</v>
      </c>
      <c r="AT40" s="93">
        <f>IF($R$38=$AN$40,$W$38*$AA$38,0)</f>
        <v>0</v>
      </c>
      <c r="AU40" s="93">
        <f>IF($R$40=$AN$40,$W$40*$AA$40,0)</f>
        <v>0</v>
      </c>
      <c r="AV40" s="98">
        <f>(AP40+AQ40+AR40+AS40+AT40+AU40)*AO40</f>
        <v>0</v>
      </c>
      <c r="AW40" s="99">
        <f>SUM(AP40:AU40)</f>
        <v>0</v>
      </c>
    </row>
    <row r="41" spans="1:49" ht="14.25" customHeight="1" thickBot="1">
      <c r="A41" s="1009"/>
      <c r="B41" s="1010"/>
      <c r="C41" s="1010"/>
      <c r="D41" s="1010"/>
      <c r="E41" s="1011"/>
      <c r="F41" s="913"/>
      <c r="G41" s="913"/>
      <c r="H41" s="911"/>
      <c r="I41" s="911"/>
      <c r="J41" s="913"/>
      <c r="K41" s="913"/>
      <c r="L41" s="928"/>
      <c r="M41" s="961"/>
      <c r="N41" s="962"/>
      <c r="O41" s="917"/>
      <c r="P41" s="917"/>
      <c r="Q41" s="964"/>
      <c r="R41" s="1009"/>
      <c r="S41" s="1010"/>
      <c r="T41" s="1010"/>
      <c r="U41" s="1010"/>
      <c r="V41" s="1011"/>
      <c r="W41" s="913"/>
      <c r="X41" s="913"/>
      <c r="Y41" s="911"/>
      <c r="Z41" s="911"/>
      <c r="AA41" s="913"/>
      <c r="AB41" s="913"/>
      <c r="AC41" s="928"/>
      <c r="AD41" s="961"/>
      <c r="AE41" s="962"/>
      <c r="AF41" s="917"/>
      <c r="AG41" s="917"/>
      <c r="AH41" s="964"/>
      <c r="AK41" s="92"/>
      <c r="AL41" s="92"/>
      <c r="AM41" s="92"/>
      <c r="AN41" s="338" t="s">
        <v>729</v>
      </c>
      <c r="AO41" s="95">
        <v>700</v>
      </c>
      <c r="AP41" s="93">
        <f>J36</f>
        <v>0</v>
      </c>
      <c r="AQ41" s="93">
        <f>J38</f>
        <v>0</v>
      </c>
      <c r="AR41" s="93">
        <f>J40</f>
        <v>0</v>
      </c>
      <c r="AS41" s="93">
        <f>AA36</f>
        <v>0</v>
      </c>
      <c r="AT41" s="93">
        <f>AA38</f>
        <v>0</v>
      </c>
      <c r="AU41" s="93">
        <f>AA40</f>
        <v>0</v>
      </c>
      <c r="AV41" s="98">
        <f>(AP41+AQ41+AR41+AS41+AT41+AU41)*AO41</f>
        <v>0</v>
      </c>
      <c r="AW41" s="99">
        <f>SUM(AP41:AU41)</f>
        <v>0</v>
      </c>
    </row>
    <row r="42" spans="1:49" ht="4.9000000000000004" customHeight="1" thickBot="1">
      <c r="AK42" s="92"/>
      <c r="AL42" s="92"/>
      <c r="AM42" s="92"/>
      <c r="AN42" s="92"/>
      <c r="AO42" s="92"/>
      <c r="AP42" s="92"/>
      <c r="AQ42" s="92"/>
      <c r="AR42" s="92"/>
      <c r="AS42" s="92"/>
      <c r="AT42" s="92"/>
      <c r="AU42" s="92"/>
      <c r="AV42" s="92"/>
      <c r="AW42" s="92"/>
    </row>
    <row r="43" spans="1:49" ht="13.15" customHeight="1">
      <c r="W43" s="1030" t="s">
        <v>735</v>
      </c>
      <c r="X43" s="1031"/>
      <c r="Y43" s="1031"/>
      <c r="Z43" s="1031"/>
      <c r="AA43" s="1031"/>
      <c r="AB43" s="1031"/>
      <c r="AC43" s="1032"/>
      <c r="AD43" s="882" t="str">
        <f>IF(J36+J38+J40+AA40+AA38+AA36=0,"",J36+J38+J40+AA40+AA38+AA36)</f>
        <v/>
      </c>
      <c r="AE43" s="882"/>
      <c r="AF43" s="882"/>
      <c r="AG43" s="1026" t="s">
        <v>734</v>
      </c>
      <c r="AH43" s="1027"/>
      <c r="AK43" s="92"/>
      <c r="AL43" s="92"/>
      <c r="AM43" s="92"/>
      <c r="AN43" s="92"/>
      <c r="AO43" s="92"/>
      <c r="AP43" s="92"/>
      <c r="AQ43" s="92"/>
      <c r="AR43" s="92"/>
      <c r="AS43" s="92"/>
      <c r="AT43" s="92"/>
      <c r="AU43" s="92"/>
      <c r="AV43" s="92"/>
      <c r="AW43" s="92"/>
    </row>
    <row r="44" spans="1:49" ht="13.15" customHeight="1" thickBot="1">
      <c r="W44" s="1033"/>
      <c r="X44" s="1034"/>
      <c r="Y44" s="1034"/>
      <c r="Z44" s="1034"/>
      <c r="AA44" s="1034"/>
      <c r="AB44" s="1034"/>
      <c r="AC44" s="1035"/>
      <c r="AD44" s="885"/>
      <c r="AE44" s="885"/>
      <c r="AF44" s="885"/>
      <c r="AG44" s="1028"/>
      <c r="AH44" s="1029"/>
      <c r="AK44" s="92"/>
      <c r="AL44" s="92"/>
      <c r="AM44" s="92"/>
      <c r="AN44" s="92"/>
      <c r="AO44" s="92"/>
      <c r="AP44" s="92"/>
      <c r="AQ44" s="92"/>
      <c r="AR44" s="92"/>
      <c r="AS44" s="92"/>
      <c r="AT44" s="92"/>
      <c r="AU44" s="92"/>
      <c r="AV44" s="92"/>
      <c r="AW44" s="92"/>
    </row>
    <row r="45" spans="1:49" ht="14.25">
      <c r="A45" s="984" t="s">
        <v>440</v>
      </c>
      <c r="B45" s="984"/>
      <c r="C45" s="984"/>
      <c r="D45" s="984"/>
      <c r="E45" s="984"/>
      <c r="F45" s="73"/>
    </row>
    <row r="46" spans="1:49" ht="14.25" customHeight="1">
      <c r="A46" s="75" t="s">
        <v>441</v>
      </c>
      <c r="B46" s="875" t="s">
        <v>442</v>
      </c>
      <c r="C46" s="875"/>
      <c r="D46" s="875"/>
      <c r="E46" s="875"/>
      <c r="F46" s="875"/>
      <c r="G46" s="875"/>
      <c r="H46" s="875"/>
      <c r="I46" s="875"/>
      <c r="J46" s="875"/>
      <c r="K46" s="875"/>
      <c r="L46" s="875"/>
      <c r="M46" s="875"/>
      <c r="N46" s="875"/>
      <c r="O46" s="875"/>
      <c r="P46" s="875"/>
      <c r="Q46" s="875"/>
      <c r="R46" s="875"/>
      <c r="S46" s="875"/>
      <c r="T46" s="875"/>
      <c r="U46" s="875"/>
      <c r="V46" s="875"/>
      <c r="W46" s="875"/>
      <c r="X46" s="875"/>
      <c r="Y46" s="875"/>
      <c r="Z46" s="875"/>
      <c r="AA46" s="875"/>
      <c r="AB46" s="875"/>
      <c r="AC46" s="875"/>
      <c r="AD46" s="875"/>
      <c r="AE46" s="875"/>
      <c r="AF46" s="875"/>
      <c r="AG46" s="875"/>
      <c r="AH46" s="875"/>
      <c r="AI46" s="875"/>
    </row>
    <row r="47" spans="1:49" ht="14.25" thickBot="1">
      <c r="A47" s="879" t="s">
        <v>843</v>
      </c>
      <c r="B47" s="879"/>
      <c r="C47" s="879"/>
      <c r="D47" s="879"/>
      <c r="E47" s="879"/>
      <c r="F47" s="879"/>
      <c r="G47" s="879"/>
      <c r="H47" s="879"/>
      <c r="I47" s="879"/>
      <c r="J47" s="879"/>
      <c r="K47" s="879"/>
      <c r="L47" s="879"/>
      <c r="M47" s="879"/>
      <c r="N47" s="879"/>
      <c r="O47" s="879"/>
      <c r="P47" s="879"/>
      <c r="Q47" s="879"/>
      <c r="R47" s="879"/>
      <c r="S47" s="879"/>
      <c r="T47" s="879"/>
      <c r="U47" s="879"/>
      <c r="V47" s="879"/>
      <c r="W47" s="879"/>
      <c r="X47" s="879"/>
      <c r="Y47" s="879"/>
      <c r="Z47" s="879"/>
      <c r="AA47" s="879"/>
      <c r="AB47" s="879"/>
      <c r="AC47" s="879"/>
      <c r="AD47" s="879"/>
      <c r="AE47" s="879"/>
      <c r="AF47" s="879"/>
      <c r="AG47" s="879"/>
      <c r="AH47" s="879"/>
      <c r="AI47" s="879"/>
    </row>
    <row r="48" spans="1:49" ht="14.25" thickBot="1">
      <c r="A48" s="929"/>
      <c r="B48" s="930"/>
      <c r="C48" s="930"/>
      <c r="D48" s="79" t="s">
        <v>82</v>
      </c>
      <c r="E48" s="77" t="s">
        <v>81</v>
      </c>
      <c r="F48" s="80"/>
      <c r="G48" s="80"/>
      <c r="H48" s="80"/>
      <c r="I48" s="80"/>
      <c r="J48" s="80"/>
      <c r="K48" s="80" t="s">
        <v>80</v>
      </c>
      <c r="L48" s="1023"/>
      <c r="M48" s="930"/>
      <c r="N48" s="930"/>
      <c r="O48" s="79" t="s">
        <v>82</v>
      </c>
      <c r="P48" s="77" t="s">
        <v>81</v>
      </c>
      <c r="Q48" s="80"/>
      <c r="R48" s="80"/>
      <c r="S48" s="80"/>
      <c r="T48" s="80"/>
      <c r="U48" s="80"/>
      <c r="V48" s="80" t="s">
        <v>80</v>
      </c>
      <c r="W48" s="1023"/>
      <c r="X48" s="930"/>
      <c r="Y48" s="930"/>
      <c r="Z48" s="79" t="s">
        <v>82</v>
      </c>
      <c r="AA48" s="77" t="s">
        <v>81</v>
      </c>
      <c r="AB48" s="80"/>
      <c r="AC48" s="80"/>
      <c r="AD48" s="80"/>
      <c r="AE48" s="80"/>
      <c r="AF48" s="80"/>
      <c r="AG48" s="81" t="s">
        <v>80</v>
      </c>
      <c r="AH48" s="82"/>
    </row>
    <row r="49" spans="1:35" ht="18" customHeight="1" thickTop="1">
      <c r="A49" s="880" t="s">
        <v>443</v>
      </c>
      <c r="B49" s="877"/>
      <c r="C49" s="877"/>
      <c r="D49" s="300" t="s">
        <v>444</v>
      </c>
      <c r="E49" s="878"/>
      <c r="F49" s="878"/>
      <c r="G49" s="878"/>
      <c r="H49" s="878"/>
      <c r="I49" s="878"/>
      <c r="J49" s="878"/>
      <c r="K49" s="302" t="s">
        <v>63</v>
      </c>
      <c r="L49" s="876" t="s">
        <v>443</v>
      </c>
      <c r="M49" s="877"/>
      <c r="N49" s="877"/>
      <c r="O49" s="300" t="s">
        <v>444</v>
      </c>
      <c r="P49" s="878"/>
      <c r="Q49" s="878"/>
      <c r="R49" s="878"/>
      <c r="S49" s="878"/>
      <c r="T49" s="878"/>
      <c r="U49" s="878"/>
      <c r="V49" s="304" t="s">
        <v>63</v>
      </c>
      <c r="W49" s="877" t="s">
        <v>443</v>
      </c>
      <c r="X49" s="877"/>
      <c r="Y49" s="877"/>
      <c r="Z49" s="300" t="s">
        <v>444</v>
      </c>
      <c r="AA49" s="878"/>
      <c r="AB49" s="878"/>
      <c r="AC49" s="878"/>
      <c r="AD49" s="878"/>
      <c r="AE49" s="878"/>
      <c r="AF49" s="878"/>
      <c r="AG49" s="306" t="s">
        <v>63</v>
      </c>
      <c r="AH49" s="82"/>
    </row>
    <row r="50" spans="1:35">
      <c r="A50" s="278"/>
      <c r="B50" s="279"/>
      <c r="C50" s="279"/>
      <c r="D50" s="280"/>
      <c r="E50" s="888" t="s">
        <v>446</v>
      </c>
      <c r="F50" s="889"/>
      <c r="G50" s="889"/>
      <c r="H50" s="887"/>
      <c r="I50" s="887"/>
      <c r="J50" s="887"/>
      <c r="K50" s="308" t="s">
        <v>445</v>
      </c>
      <c r="L50" s="281"/>
      <c r="M50" s="279"/>
      <c r="N50" s="279"/>
      <c r="O50" s="280"/>
      <c r="P50" s="888" t="s">
        <v>446</v>
      </c>
      <c r="Q50" s="889"/>
      <c r="R50" s="889"/>
      <c r="S50" s="893"/>
      <c r="T50" s="893"/>
      <c r="U50" s="893"/>
      <c r="V50" s="310" t="s">
        <v>445</v>
      </c>
      <c r="W50" s="279"/>
      <c r="X50" s="279"/>
      <c r="Y50" s="279"/>
      <c r="Z50" s="280"/>
      <c r="AA50" s="888" t="s">
        <v>446</v>
      </c>
      <c r="AB50" s="889"/>
      <c r="AC50" s="889"/>
      <c r="AD50" s="893"/>
      <c r="AE50" s="893"/>
      <c r="AF50" s="893"/>
      <c r="AG50" s="312" t="s">
        <v>445</v>
      </c>
      <c r="AH50" s="82"/>
    </row>
    <row r="51" spans="1:35" ht="18" customHeight="1">
      <c r="A51" s="890" t="s">
        <v>443</v>
      </c>
      <c r="B51" s="891"/>
      <c r="C51" s="891"/>
      <c r="D51" s="301" t="s">
        <v>444</v>
      </c>
      <c r="E51" s="892"/>
      <c r="F51" s="892"/>
      <c r="G51" s="892"/>
      <c r="H51" s="892"/>
      <c r="I51" s="892"/>
      <c r="J51" s="892"/>
      <c r="K51" s="301" t="s">
        <v>63</v>
      </c>
      <c r="L51" s="894" t="s">
        <v>443</v>
      </c>
      <c r="M51" s="891"/>
      <c r="N51" s="891"/>
      <c r="O51" s="301" t="s">
        <v>444</v>
      </c>
      <c r="P51" s="892"/>
      <c r="Q51" s="892"/>
      <c r="R51" s="892"/>
      <c r="S51" s="892"/>
      <c r="T51" s="892"/>
      <c r="U51" s="892"/>
      <c r="V51" s="305" t="s">
        <v>63</v>
      </c>
      <c r="W51" s="891" t="s">
        <v>443</v>
      </c>
      <c r="X51" s="891"/>
      <c r="Y51" s="891"/>
      <c r="Z51" s="301" t="s">
        <v>444</v>
      </c>
      <c r="AA51" s="892"/>
      <c r="AB51" s="892"/>
      <c r="AC51" s="892"/>
      <c r="AD51" s="892"/>
      <c r="AE51" s="892"/>
      <c r="AF51" s="892"/>
      <c r="AG51" s="307" t="s">
        <v>63</v>
      </c>
      <c r="AH51" s="82"/>
    </row>
    <row r="52" spans="1:35" ht="15" thickBot="1">
      <c r="A52" s="88"/>
      <c r="B52" s="89"/>
      <c r="C52" s="89"/>
      <c r="D52" s="90"/>
      <c r="E52" s="872" t="s">
        <v>446</v>
      </c>
      <c r="F52" s="873"/>
      <c r="G52" s="873"/>
      <c r="H52" s="874"/>
      <c r="I52" s="874"/>
      <c r="J52" s="874"/>
      <c r="K52" s="309" t="s">
        <v>445</v>
      </c>
      <c r="L52" s="282"/>
      <c r="M52" s="89"/>
      <c r="N52" s="89"/>
      <c r="O52" s="303"/>
      <c r="P52" s="872" t="s">
        <v>446</v>
      </c>
      <c r="Q52" s="873"/>
      <c r="R52" s="873"/>
      <c r="S52" s="874"/>
      <c r="T52" s="874"/>
      <c r="U52" s="874"/>
      <c r="V52" s="311" t="s">
        <v>445</v>
      </c>
      <c r="W52" s="89"/>
      <c r="X52" s="89"/>
      <c r="Y52" s="89"/>
      <c r="Z52" s="90"/>
      <c r="AA52" s="872" t="s">
        <v>446</v>
      </c>
      <c r="AB52" s="873"/>
      <c r="AC52" s="873"/>
      <c r="AD52" s="874"/>
      <c r="AE52" s="874"/>
      <c r="AF52" s="874"/>
      <c r="AG52" s="313" t="s">
        <v>445</v>
      </c>
      <c r="AH52" s="82"/>
    </row>
    <row r="53" spans="1:35" ht="23.25" customHeight="1" thickBot="1"/>
    <row r="54" spans="1:35" ht="13.5" customHeight="1">
      <c r="A54" s="881" t="s">
        <v>839</v>
      </c>
      <c r="B54" s="882"/>
      <c r="C54" s="882"/>
      <c r="D54" s="882"/>
      <c r="E54" s="882"/>
      <c r="F54" s="882"/>
      <c r="G54" s="882"/>
      <c r="H54" s="882"/>
      <c r="I54" s="882"/>
      <c r="J54" s="882"/>
      <c r="K54" s="882"/>
      <c r="L54" s="882"/>
      <c r="M54" s="882"/>
      <c r="N54" s="882"/>
      <c r="O54" s="882"/>
      <c r="P54" s="882"/>
      <c r="Q54" s="882"/>
      <c r="R54" s="882"/>
      <c r="S54" s="882"/>
      <c r="T54" s="882"/>
      <c r="U54" s="882"/>
      <c r="V54" s="882"/>
      <c r="W54" s="882"/>
      <c r="X54" s="882"/>
      <c r="Y54" s="882"/>
      <c r="Z54" s="882"/>
      <c r="AA54" s="882"/>
      <c r="AB54" s="882"/>
      <c r="AC54" s="882"/>
      <c r="AD54" s="882"/>
      <c r="AE54" s="882"/>
      <c r="AF54" s="882"/>
      <c r="AG54" s="882"/>
      <c r="AH54" s="882"/>
      <c r="AI54" s="883"/>
    </row>
    <row r="55" spans="1:35" ht="13.5" customHeight="1" thickBot="1">
      <c r="A55" s="884"/>
      <c r="B55" s="885"/>
      <c r="C55" s="885"/>
      <c r="D55" s="885"/>
      <c r="E55" s="885"/>
      <c r="F55" s="885"/>
      <c r="G55" s="885"/>
      <c r="H55" s="885"/>
      <c r="I55" s="885"/>
      <c r="J55" s="885"/>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6"/>
    </row>
    <row r="56" spans="1:35" ht="5.45" customHeight="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row>
    <row r="57" spans="1:35" ht="14.25">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row>
  </sheetData>
  <mergeCells count="211">
    <mergeCell ref="AG43:AH44"/>
    <mergeCell ref="W43:AC44"/>
    <mergeCell ref="AD43:AF44"/>
    <mergeCell ref="F27:G28"/>
    <mergeCell ref="H17:I18"/>
    <mergeCell ref="H19:I20"/>
    <mergeCell ref="H21:I22"/>
    <mergeCell ref="H23:I24"/>
    <mergeCell ref="H25:I26"/>
    <mergeCell ref="H27:I28"/>
    <mergeCell ref="W27:Y28"/>
    <mergeCell ref="AG27:AI28"/>
    <mergeCell ref="J27:L28"/>
    <mergeCell ref="P27:Q28"/>
    <mergeCell ref="R27:S28"/>
    <mergeCell ref="T27:V28"/>
    <mergeCell ref="Z27:AA28"/>
    <mergeCell ref="AB27:AC28"/>
    <mergeCell ref="AD27:AF28"/>
    <mergeCell ref="W25:Y26"/>
    <mergeCell ref="AG25:AI26"/>
    <mergeCell ref="J25:L26"/>
    <mergeCell ref="P25:Q26"/>
    <mergeCell ref="R25:S26"/>
    <mergeCell ref="R15:S16"/>
    <mergeCell ref="T15:V16"/>
    <mergeCell ref="Z15:AA16"/>
    <mergeCell ref="AB15:AC16"/>
    <mergeCell ref="F17:G18"/>
    <mergeCell ref="J17:L18"/>
    <mergeCell ref="P17:Q18"/>
    <mergeCell ref="R17:S18"/>
    <mergeCell ref="T17:V18"/>
    <mergeCell ref="Z17:AA18"/>
    <mergeCell ref="AB17:AC18"/>
    <mergeCell ref="T25:V26"/>
    <mergeCell ref="Z25:AA26"/>
    <mergeCell ref="AB25:AC26"/>
    <mergeCell ref="AD25:AF26"/>
    <mergeCell ref="AG21:AI22"/>
    <mergeCell ref="J21:L22"/>
    <mergeCell ref="P21:Q22"/>
    <mergeCell ref="R21:S22"/>
    <mergeCell ref="T21:V22"/>
    <mergeCell ref="Z21:AA22"/>
    <mergeCell ref="AB21:AC22"/>
    <mergeCell ref="AD21:AF22"/>
    <mergeCell ref="M23:O24"/>
    <mergeCell ref="W23:Y24"/>
    <mergeCell ref="AG23:AI24"/>
    <mergeCell ref="J23:L24"/>
    <mergeCell ref="P23:Q24"/>
    <mergeCell ref="R23:S24"/>
    <mergeCell ref="T23:V24"/>
    <mergeCell ref="Z23:AA24"/>
    <mergeCell ref="AB23:AC24"/>
    <mergeCell ref="AD23:AF24"/>
    <mergeCell ref="AK2:AL4"/>
    <mergeCell ref="A1:AI3"/>
    <mergeCell ref="L48:N48"/>
    <mergeCell ref="A23:C24"/>
    <mergeCell ref="D23:E24"/>
    <mergeCell ref="A48:C48"/>
    <mergeCell ref="W48:Y48"/>
    <mergeCell ref="A30:E31"/>
    <mergeCell ref="A35:E35"/>
    <mergeCell ref="F35:L35"/>
    <mergeCell ref="M35:Q35"/>
    <mergeCell ref="A34:E34"/>
    <mergeCell ref="AC38:AC39"/>
    <mergeCell ref="R40:V41"/>
    <mergeCell ref="W40:X41"/>
    <mergeCell ref="Y40:Y41"/>
    <mergeCell ref="Z40:Z41"/>
    <mergeCell ref="AA40:AB41"/>
    <mergeCell ref="M19:O20"/>
    <mergeCell ref="W19:Y20"/>
    <mergeCell ref="AG19:AI20"/>
    <mergeCell ref="J19:L20"/>
    <mergeCell ref="P19:Q20"/>
    <mergeCell ref="R19:S20"/>
    <mergeCell ref="A45:E45"/>
    <mergeCell ref="A27:C28"/>
    <mergeCell ref="D27:E28"/>
    <mergeCell ref="A19:C20"/>
    <mergeCell ref="D19:E20"/>
    <mergeCell ref="A36:E37"/>
    <mergeCell ref="A38:E39"/>
    <mergeCell ref="A40:E41"/>
    <mergeCell ref="F36:G37"/>
    <mergeCell ref="F38:G39"/>
    <mergeCell ref="F40:G41"/>
    <mergeCell ref="B32:AI32"/>
    <mergeCell ref="B33:AI33"/>
    <mergeCell ref="R35:V35"/>
    <mergeCell ref="W35:AC35"/>
    <mergeCell ref="AD35:AH35"/>
    <mergeCell ref="AH36:AH41"/>
    <mergeCell ref="R38:V39"/>
    <mergeCell ref="W38:X39"/>
    <mergeCell ref="Y38:Y39"/>
    <mergeCell ref="T19:V20"/>
    <mergeCell ref="Z19:AA20"/>
    <mergeCell ref="AB19:AC20"/>
    <mergeCell ref="AD19:AF20"/>
    <mergeCell ref="A6:C7"/>
    <mergeCell ref="A21:C22"/>
    <mergeCell ref="A17:C18"/>
    <mergeCell ref="A25:C26"/>
    <mergeCell ref="A11:E11"/>
    <mergeCell ref="D14:E16"/>
    <mergeCell ref="D6:K7"/>
    <mergeCell ref="A9:K9"/>
    <mergeCell ref="H38:H39"/>
    <mergeCell ref="I38:I39"/>
    <mergeCell ref="D17:E18"/>
    <mergeCell ref="H34:P34"/>
    <mergeCell ref="M17:O18"/>
    <mergeCell ref="M21:O22"/>
    <mergeCell ref="M25:O26"/>
    <mergeCell ref="M27:O28"/>
    <mergeCell ref="F15:G16"/>
    <mergeCell ref="H15:I16"/>
    <mergeCell ref="J15:L16"/>
    <mergeCell ref="P15:Q16"/>
    <mergeCell ref="F19:G20"/>
    <mergeCell ref="F21:G22"/>
    <mergeCell ref="F23:G24"/>
    <mergeCell ref="F25:G26"/>
    <mergeCell ref="L6:N7"/>
    <mergeCell ref="O6:T7"/>
    <mergeCell ref="U6:V7"/>
    <mergeCell ref="P14:Y14"/>
    <mergeCell ref="F14:O14"/>
    <mergeCell ref="M15:O16"/>
    <mergeCell ref="W15:Y16"/>
    <mergeCell ref="AC36:AC37"/>
    <mergeCell ref="AD36:AE41"/>
    <mergeCell ref="L36:L37"/>
    <mergeCell ref="L38:L39"/>
    <mergeCell ref="L40:L41"/>
    <mergeCell ref="Q36:Q41"/>
    <mergeCell ref="M36:N41"/>
    <mergeCell ref="O36:P41"/>
    <mergeCell ref="R36:V37"/>
    <mergeCell ref="W36:X37"/>
    <mergeCell ref="Y36:Y37"/>
    <mergeCell ref="Z38:Z39"/>
    <mergeCell ref="AA38:AB39"/>
    <mergeCell ref="I36:I37"/>
    <mergeCell ref="Z36:Z37"/>
    <mergeCell ref="AA36:AB37"/>
    <mergeCell ref="W6:AB7"/>
    <mergeCell ref="A13:B13"/>
    <mergeCell ref="L9:W9"/>
    <mergeCell ref="X9:AI9"/>
    <mergeCell ref="B12:AI12"/>
    <mergeCell ref="H40:H41"/>
    <mergeCell ref="I40:I41"/>
    <mergeCell ref="J40:K41"/>
    <mergeCell ref="H36:H37"/>
    <mergeCell ref="J36:K37"/>
    <mergeCell ref="J38:K39"/>
    <mergeCell ref="AF36:AG41"/>
    <mergeCell ref="D21:E22"/>
    <mergeCell ref="D25:E26"/>
    <mergeCell ref="A14:C16"/>
    <mergeCell ref="Z14:AI14"/>
    <mergeCell ref="AC40:AC41"/>
    <mergeCell ref="R34:V34"/>
    <mergeCell ref="Y34:AG34"/>
    <mergeCell ref="AG15:AI16"/>
    <mergeCell ref="W17:Y18"/>
    <mergeCell ref="AG17:AI18"/>
    <mergeCell ref="AD15:AF16"/>
    <mergeCell ref="AD17:AF18"/>
    <mergeCell ref="W21:Y22"/>
    <mergeCell ref="AK6:AL8"/>
    <mergeCell ref="A54:AI55"/>
    <mergeCell ref="H50:J50"/>
    <mergeCell ref="E50:G50"/>
    <mergeCell ref="A51:C51"/>
    <mergeCell ref="E51:J51"/>
    <mergeCell ref="E52:G52"/>
    <mergeCell ref="H52:J52"/>
    <mergeCell ref="P50:R50"/>
    <mergeCell ref="S50:U50"/>
    <mergeCell ref="L51:N51"/>
    <mergeCell ref="P51:U51"/>
    <mergeCell ref="P52:R52"/>
    <mergeCell ref="S52:U52"/>
    <mergeCell ref="AA50:AC50"/>
    <mergeCell ref="AD50:AF50"/>
    <mergeCell ref="AC6:AI6"/>
    <mergeCell ref="AC7:AD7"/>
    <mergeCell ref="X8:AI8"/>
    <mergeCell ref="A8:K8"/>
    <mergeCell ref="L8:W8"/>
    <mergeCell ref="C13:AI13"/>
    <mergeCell ref="W51:Y51"/>
    <mergeCell ref="AA51:AF51"/>
    <mergeCell ref="AA52:AC52"/>
    <mergeCell ref="AD52:AF52"/>
    <mergeCell ref="B46:AI46"/>
    <mergeCell ref="L49:N49"/>
    <mergeCell ref="P49:U49"/>
    <mergeCell ref="A47:AI47"/>
    <mergeCell ref="A49:C49"/>
    <mergeCell ref="E49:J49"/>
    <mergeCell ref="W49:Y49"/>
    <mergeCell ref="AA49:AF49"/>
  </mergeCells>
  <phoneticPr fontId="3"/>
  <hyperlinks>
    <hyperlink ref="AK2:AL4" location="目次!B18" display="目次へ" xr:uid="{00000000-0004-0000-0300-000000000000}"/>
    <hyperlink ref="AK6:AL8" location="①【2ヵ月前】利用申込書!A1" display="利用申込書へ" xr:uid="{00000000-0004-0000-0300-000001000000}"/>
  </hyperlinks>
  <pageMargins left="0.51181102362204722" right="0.51181102362204722" top="0.55118110236220474" bottom="0.55118110236220474" header="0.31496062992125984" footer="0.31496062992125984"/>
  <pageSetup paperSize="9" scale="90"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18</xdr:col>
                    <xdr:colOff>180975</xdr:colOff>
                    <xdr:row>0</xdr:row>
                    <xdr:rowOff>104775</xdr:rowOff>
                  </from>
                  <to>
                    <xdr:col>23</xdr:col>
                    <xdr:colOff>66675</xdr:colOff>
                    <xdr:row>1</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18</xdr:col>
                    <xdr:colOff>180975</xdr:colOff>
                    <xdr:row>1</xdr:row>
                    <xdr:rowOff>104775</xdr:rowOff>
                  </from>
                  <to>
                    <xdr:col>21</xdr:col>
                    <xdr:colOff>190500</xdr:colOff>
                    <xdr:row>2</xdr:row>
                    <xdr:rowOff>95250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9525</xdr:colOff>
                    <xdr:row>33</xdr:row>
                    <xdr:rowOff>0</xdr:rowOff>
                  </from>
                  <to>
                    <xdr:col>9</xdr:col>
                    <xdr:colOff>19050</xdr:colOff>
                    <xdr:row>34</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66675</xdr:colOff>
                    <xdr:row>33</xdr:row>
                    <xdr:rowOff>0</xdr:rowOff>
                  </from>
                  <to>
                    <xdr:col>13</xdr:col>
                    <xdr:colOff>28575</xdr:colOff>
                    <xdr:row>34</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14</xdr:col>
                    <xdr:colOff>66675</xdr:colOff>
                    <xdr:row>33</xdr:row>
                    <xdr:rowOff>0</xdr:rowOff>
                  </from>
                  <to>
                    <xdr:col>16</xdr:col>
                    <xdr:colOff>152400</xdr:colOff>
                    <xdr:row>34</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24</xdr:col>
                    <xdr:colOff>9525</xdr:colOff>
                    <xdr:row>33</xdr:row>
                    <xdr:rowOff>0</xdr:rowOff>
                  </from>
                  <to>
                    <xdr:col>26</xdr:col>
                    <xdr:colOff>95250</xdr:colOff>
                    <xdr:row>34</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27</xdr:col>
                    <xdr:colOff>95250</xdr:colOff>
                    <xdr:row>33</xdr:row>
                    <xdr:rowOff>0</xdr:rowOff>
                  </from>
                  <to>
                    <xdr:col>29</xdr:col>
                    <xdr:colOff>104775</xdr:colOff>
                    <xdr:row>34</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30</xdr:col>
                    <xdr:colOff>142875</xdr:colOff>
                    <xdr:row>33</xdr:row>
                    <xdr:rowOff>0</xdr:rowOff>
                  </from>
                  <to>
                    <xdr:col>33</xdr:col>
                    <xdr:colOff>104775</xdr:colOff>
                    <xdr:row>34</xdr:row>
                    <xdr:rowOff>9525</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5</xdr:col>
                    <xdr:colOff>57150</xdr:colOff>
                    <xdr:row>47</xdr:row>
                    <xdr:rowOff>0</xdr:rowOff>
                  </from>
                  <to>
                    <xdr:col>7</xdr:col>
                    <xdr:colOff>66675</xdr:colOff>
                    <xdr:row>48</xdr:row>
                    <xdr:rowOff>0</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7</xdr:col>
                    <xdr:colOff>190500</xdr:colOff>
                    <xdr:row>47</xdr:row>
                    <xdr:rowOff>0</xdr:rowOff>
                  </from>
                  <to>
                    <xdr:col>10</xdr:col>
                    <xdr:colOff>0</xdr:colOff>
                    <xdr:row>48</xdr:row>
                    <xdr:rowOff>0</xdr:rowOff>
                  </to>
                </anchor>
              </controlPr>
            </control>
          </mc:Choice>
        </mc:AlternateContent>
        <mc:AlternateContent xmlns:mc="http://schemas.openxmlformats.org/markup-compatibility/2006">
          <mc:Choice Requires="x14">
            <control shapeId="3088" r:id="rId14" name="Check Box 16">
              <controlPr defaultSize="0" autoFill="0" autoLine="0" autoPict="0">
                <anchor moveWithCells="1">
                  <from>
                    <xdr:col>16</xdr:col>
                    <xdr:colOff>95250</xdr:colOff>
                    <xdr:row>47</xdr:row>
                    <xdr:rowOff>0</xdr:rowOff>
                  </from>
                  <to>
                    <xdr:col>18</xdr:col>
                    <xdr:colOff>104775</xdr:colOff>
                    <xdr:row>48</xdr:row>
                    <xdr:rowOff>0</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18</xdr:col>
                    <xdr:colOff>190500</xdr:colOff>
                    <xdr:row>47</xdr:row>
                    <xdr:rowOff>0</xdr:rowOff>
                  </from>
                  <to>
                    <xdr:col>21</xdr:col>
                    <xdr:colOff>76200</xdr:colOff>
                    <xdr:row>48</xdr:row>
                    <xdr:rowOff>0</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27</xdr:col>
                    <xdr:colOff>114300</xdr:colOff>
                    <xdr:row>47</xdr:row>
                    <xdr:rowOff>0</xdr:rowOff>
                  </from>
                  <to>
                    <xdr:col>29</xdr:col>
                    <xdr:colOff>123825</xdr:colOff>
                    <xdr:row>48</xdr:row>
                    <xdr:rowOff>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29</xdr:col>
                    <xdr:colOff>190500</xdr:colOff>
                    <xdr:row>47</xdr:row>
                    <xdr:rowOff>0</xdr:rowOff>
                  </from>
                  <to>
                    <xdr:col>32</xdr:col>
                    <xdr:colOff>152400</xdr:colOff>
                    <xdr:row>48</xdr:row>
                    <xdr:rowOff>0</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2</xdr:col>
                    <xdr:colOff>171450</xdr:colOff>
                    <xdr:row>7</xdr:row>
                    <xdr:rowOff>161925</xdr:rowOff>
                  </from>
                  <to>
                    <xdr:col>5</xdr:col>
                    <xdr:colOff>133350</xdr:colOff>
                    <xdr:row>9</xdr:row>
                    <xdr:rowOff>0</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6</xdr:col>
                    <xdr:colOff>9525</xdr:colOff>
                    <xdr:row>7</xdr:row>
                    <xdr:rowOff>161925</xdr:rowOff>
                  </from>
                  <to>
                    <xdr:col>8</xdr:col>
                    <xdr:colOff>19050</xdr:colOff>
                    <xdr:row>9</xdr:row>
                    <xdr:rowOff>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17</xdr:col>
                    <xdr:colOff>190500</xdr:colOff>
                    <xdr:row>7</xdr:row>
                    <xdr:rowOff>152400</xdr:rowOff>
                  </from>
                  <to>
                    <xdr:col>20</xdr:col>
                    <xdr:colOff>0</xdr:colOff>
                    <xdr:row>8</xdr:row>
                    <xdr:rowOff>161925</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29</xdr:col>
                    <xdr:colOff>190500</xdr:colOff>
                    <xdr:row>7</xdr:row>
                    <xdr:rowOff>161925</xdr:rowOff>
                  </from>
                  <to>
                    <xdr:col>32</xdr:col>
                    <xdr:colOff>152400</xdr:colOff>
                    <xdr:row>9</xdr:row>
                    <xdr:rowOff>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14</xdr:col>
                    <xdr:colOff>152400</xdr:colOff>
                    <xdr:row>7</xdr:row>
                    <xdr:rowOff>161925</xdr:rowOff>
                  </from>
                  <to>
                    <xdr:col>16</xdr:col>
                    <xdr:colOff>238125</xdr:colOff>
                    <xdr:row>9</xdr:row>
                    <xdr:rowOff>0</xdr:rowOff>
                  </to>
                </anchor>
              </controlPr>
            </control>
          </mc:Choice>
        </mc:AlternateContent>
        <mc:AlternateContent xmlns:mc="http://schemas.openxmlformats.org/markup-compatibility/2006">
          <mc:Choice Requires="x14">
            <control shapeId="3097" r:id="rId23" name="Check Box 25">
              <controlPr defaultSize="0" autoFill="0" autoLine="0" autoPict="0">
                <anchor moveWithCells="1">
                  <from>
                    <xdr:col>26</xdr:col>
                    <xdr:colOff>142875</xdr:colOff>
                    <xdr:row>7</xdr:row>
                    <xdr:rowOff>152400</xdr:rowOff>
                  </from>
                  <to>
                    <xdr:col>28</xdr:col>
                    <xdr:colOff>152400</xdr:colOff>
                    <xdr:row>8</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リスト!$F$4:$F$18</xm:f>
          </x14:formula1>
          <xm:sqref>A36:E41 R36:V41</xm:sqref>
        </x14:dataValidation>
        <x14:dataValidation type="list" allowBlank="1" showInputMessage="1" showErrorMessage="1" xr:uid="{00000000-0002-0000-0300-000001000000}">
          <x14:formula1>
            <xm:f>リスト!$H$4:$H$8</xm:f>
          </x14:formula1>
          <xm:sqref>E49 E51 P49 P51 AA49 AA51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S56"/>
  <sheetViews>
    <sheetView showGridLines="0" view="pageBreakPreview" zoomScaleNormal="100" zoomScaleSheetLayoutView="100" workbookViewId="0">
      <selection activeCell="AC7" sqref="AC7:AD7"/>
    </sheetView>
  </sheetViews>
  <sheetFormatPr defaultRowHeight="13.5"/>
  <cols>
    <col min="1" max="35" width="2.625" style="68" customWidth="1"/>
    <col min="36" max="36" width="4.125" customWidth="1"/>
    <col min="38" max="38" width="10.5" bestFit="1" customWidth="1"/>
    <col min="40" max="40" width="9" hidden="1" customWidth="1"/>
  </cols>
  <sheetData>
    <row r="1" spans="1:45" ht="13.5" customHeight="1" thickBot="1">
      <c r="A1" s="804" t="s">
        <v>85</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3"/>
      <c r="AK1" s="3"/>
      <c r="AL1" s="3"/>
      <c r="AM1" s="3"/>
    </row>
    <row r="2" spans="1:45" ht="13.5" customHeight="1">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3"/>
      <c r="AK2" s="842" t="s">
        <v>663</v>
      </c>
      <c r="AL2" s="844"/>
      <c r="AM2" s="3"/>
    </row>
    <row r="3" spans="1:45" ht="13.5" customHeight="1">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J3" s="3"/>
      <c r="AK3" s="845"/>
      <c r="AL3" s="847"/>
      <c r="AM3" s="3"/>
    </row>
    <row r="4" spans="1:45" ht="13.5" customHeight="1" thickBot="1">
      <c r="A4" s="1038" t="s">
        <v>827</v>
      </c>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3"/>
      <c r="AK4" s="848"/>
      <c r="AL4" s="850"/>
      <c r="AM4" s="3"/>
    </row>
    <row r="5" spans="1:45" ht="12.95" customHeight="1" thickBot="1">
      <c r="A5" s="1039"/>
      <c r="B5" s="1039"/>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K5" s="314"/>
      <c r="AL5" s="314"/>
    </row>
    <row r="6" spans="1:45">
      <c r="A6" s="976" t="s">
        <v>22</v>
      </c>
      <c r="B6" s="977"/>
      <c r="C6" s="977"/>
      <c r="D6" s="954" t="str">
        <f>IF(①【2ヵ月前】利用申込書!D6="","",①【2ヵ月前】利用申込書!D6)</f>
        <v/>
      </c>
      <c r="E6" s="954"/>
      <c r="F6" s="954"/>
      <c r="G6" s="954"/>
      <c r="H6" s="954"/>
      <c r="I6" s="954"/>
      <c r="J6" s="954"/>
      <c r="K6" s="955"/>
      <c r="L6" s="900" t="s">
        <v>53</v>
      </c>
      <c r="M6" s="901"/>
      <c r="N6" s="901"/>
      <c r="O6" s="954" t="str">
        <f>IF(①【2ヵ月前】利用申込書!D25="","",①【2ヵ月前】利用申込書!D25)</f>
        <v/>
      </c>
      <c r="P6" s="954"/>
      <c r="Q6" s="954"/>
      <c r="R6" s="954"/>
      <c r="S6" s="954"/>
      <c r="T6" s="955"/>
      <c r="U6" s="900" t="s">
        <v>54</v>
      </c>
      <c r="V6" s="901"/>
      <c r="W6" s="972" t="str">
        <f>IF(①【2ヵ月前】利用申込書!D31="","",①【2ヵ月前】利用申込書!D31)</f>
        <v/>
      </c>
      <c r="X6" s="972"/>
      <c r="Y6" s="972"/>
      <c r="Z6" s="972"/>
      <c r="AA6" s="972"/>
      <c r="AB6" s="973"/>
      <c r="AC6" s="895" t="s">
        <v>427</v>
      </c>
      <c r="AD6" s="896"/>
      <c r="AE6" s="896"/>
      <c r="AF6" s="896"/>
      <c r="AG6" s="896"/>
      <c r="AH6" s="896"/>
      <c r="AI6" s="897"/>
      <c r="AK6" s="652" t="s">
        <v>666</v>
      </c>
      <c r="AL6" s="653"/>
    </row>
    <row r="7" spans="1:45">
      <c r="A7" s="978"/>
      <c r="B7" s="979"/>
      <c r="C7" s="979"/>
      <c r="D7" s="956"/>
      <c r="E7" s="956"/>
      <c r="F7" s="956"/>
      <c r="G7" s="956"/>
      <c r="H7" s="956"/>
      <c r="I7" s="956"/>
      <c r="J7" s="956"/>
      <c r="K7" s="957"/>
      <c r="L7" s="952"/>
      <c r="M7" s="953"/>
      <c r="N7" s="953"/>
      <c r="O7" s="956"/>
      <c r="P7" s="956"/>
      <c r="Q7" s="956"/>
      <c r="R7" s="956"/>
      <c r="S7" s="956"/>
      <c r="T7" s="957"/>
      <c r="U7" s="952"/>
      <c r="V7" s="953"/>
      <c r="W7" s="974"/>
      <c r="X7" s="974"/>
      <c r="Y7" s="974"/>
      <c r="Z7" s="974"/>
      <c r="AA7" s="974"/>
      <c r="AB7" s="975"/>
      <c r="AC7" s="898"/>
      <c r="AD7" s="899"/>
      <c r="AE7" s="69" t="s">
        <v>9</v>
      </c>
      <c r="AF7" s="70"/>
      <c r="AG7" s="69" t="s">
        <v>10</v>
      </c>
      <c r="AH7" s="70"/>
      <c r="AI7" s="71" t="s">
        <v>11</v>
      </c>
      <c r="AK7" s="654"/>
      <c r="AL7" s="655"/>
    </row>
    <row r="8" spans="1:45" s="11" customFormat="1" ht="15" customHeight="1" thickBot="1">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K8" s="656"/>
      <c r="AL8" s="657"/>
    </row>
    <row r="9" spans="1:45" s="14" customFormat="1" ht="15.95" customHeight="1" thickBot="1">
      <c r="A9" s="1088" t="s">
        <v>86</v>
      </c>
      <c r="B9" s="1089"/>
      <c r="C9" s="1089"/>
      <c r="D9" s="1089"/>
      <c r="E9" s="1089"/>
      <c r="F9" s="1089"/>
      <c r="G9" s="1089"/>
      <c r="H9" s="1089"/>
      <c r="I9" s="1089"/>
      <c r="J9" s="1090"/>
      <c r="K9" s="1121" t="s">
        <v>87</v>
      </c>
      <c r="L9" s="1121"/>
      <c r="M9" s="1122"/>
      <c r="N9" s="1123" t="s">
        <v>83</v>
      </c>
      <c r="O9" s="1123"/>
      <c r="P9" s="1123"/>
      <c r="Q9" s="1123" t="s">
        <v>88</v>
      </c>
      <c r="R9" s="1123"/>
      <c r="S9" s="1123"/>
      <c r="T9" s="1123"/>
      <c r="U9" s="1123"/>
      <c r="V9" s="1123"/>
      <c r="W9" s="1123"/>
      <c r="X9" s="1123"/>
      <c r="Y9" s="1123"/>
      <c r="Z9" s="1123"/>
      <c r="AA9" s="1090" t="s">
        <v>214</v>
      </c>
      <c r="AB9" s="1123"/>
      <c r="AC9" s="1123"/>
      <c r="AD9" s="1123"/>
      <c r="AE9" s="1123"/>
      <c r="AF9" s="1123"/>
      <c r="AG9" s="1123"/>
      <c r="AH9" s="1123"/>
      <c r="AI9" s="1123"/>
    </row>
    <row r="10" spans="1:45" s="11" customFormat="1" ht="20.100000000000001" customHeight="1" thickTop="1">
      <c r="A10" s="1061" t="s">
        <v>109</v>
      </c>
      <c r="B10" s="1062"/>
      <c r="C10" s="1062"/>
      <c r="D10" s="1062"/>
      <c r="E10" s="1062"/>
      <c r="F10" s="1062"/>
      <c r="G10" s="1062"/>
      <c r="H10" s="1062"/>
      <c r="I10" s="1062"/>
      <c r="J10" s="1062"/>
      <c r="K10" s="1097">
        <v>100</v>
      </c>
      <c r="L10" s="1098"/>
      <c r="M10" s="283" t="s">
        <v>92</v>
      </c>
      <c r="N10" s="1099"/>
      <c r="O10" s="1099"/>
      <c r="P10" s="1099"/>
      <c r="Q10" s="1073"/>
      <c r="R10" s="1073"/>
      <c r="S10" s="284" t="s">
        <v>94</v>
      </c>
      <c r="T10" s="1073"/>
      <c r="U10" s="1074"/>
      <c r="V10" s="1073"/>
      <c r="W10" s="1073"/>
      <c r="X10" s="284" t="s">
        <v>31</v>
      </c>
      <c r="Y10" s="1075"/>
      <c r="Z10" s="1075"/>
      <c r="AA10" s="1124"/>
      <c r="AB10" s="1125"/>
      <c r="AC10" s="1125"/>
      <c r="AD10" s="1125"/>
      <c r="AE10" s="1125"/>
      <c r="AF10" s="1125"/>
      <c r="AG10" s="1125"/>
      <c r="AH10" s="1125"/>
      <c r="AI10" s="1125"/>
      <c r="AK10" s="53" t="s">
        <v>362</v>
      </c>
      <c r="AN10" s="12">
        <f t="shared" ref="AN10:AN17" si="0">K10*N10</f>
        <v>0</v>
      </c>
    </row>
    <row r="11" spans="1:45" s="12" customFormat="1" ht="20.100000000000001" customHeight="1">
      <c r="A11" s="1086" t="s">
        <v>89</v>
      </c>
      <c r="B11" s="1087"/>
      <c r="C11" s="1087"/>
      <c r="D11" s="1087"/>
      <c r="E11" s="1087"/>
      <c r="F11" s="1087"/>
      <c r="G11" s="1087"/>
      <c r="H11" s="1087"/>
      <c r="I11" s="1087"/>
      <c r="J11" s="1087"/>
      <c r="K11" s="1102">
        <v>270</v>
      </c>
      <c r="L11" s="1103"/>
      <c r="M11" s="285" t="s">
        <v>92</v>
      </c>
      <c r="N11" s="1083"/>
      <c r="O11" s="1083"/>
      <c r="P11" s="1083"/>
      <c r="Q11" s="1080"/>
      <c r="R11" s="1080"/>
      <c r="S11" s="286" t="s">
        <v>94</v>
      </c>
      <c r="T11" s="1080"/>
      <c r="U11" s="1081"/>
      <c r="V11" s="1080"/>
      <c r="W11" s="1080"/>
      <c r="X11" s="286" t="s">
        <v>31</v>
      </c>
      <c r="Y11" s="1082"/>
      <c r="Z11" s="1082"/>
      <c r="AA11" s="1116"/>
      <c r="AB11" s="1117"/>
      <c r="AC11" s="1117"/>
      <c r="AD11" s="1117"/>
      <c r="AE11" s="1117"/>
      <c r="AF11" s="1117"/>
      <c r="AG11" s="1117"/>
      <c r="AH11" s="1117"/>
      <c r="AI11" s="1117"/>
      <c r="AK11" s="41" t="s">
        <v>367</v>
      </c>
      <c r="AL11" s="42">
        <f>SUM(AN10:AN37)</f>
        <v>0</v>
      </c>
      <c r="AM11" s="55" t="s">
        <v>366</v>
      </c>
      <c r="AN11" s="12">
        <f t="shared" si="0"/>
        <v>0</v>
      </c>
    </row>
    <row r="12" spans="1:45" s="12" customFormat="1" ht="20.100000000000001" customHeight="1">
      <c r="A12" s="1086" t="s">
        <v>93</v>
      </c>
      <c r="B12" s="1087"/>
      <c r="C12" s="1087"/>
      <c r="D12" s="1087"/>
      <c r="E12" s="1087"/>
      <c r="F12" s="1087"/>
      <c r="G12" s="1087"/>
      <c r="H12" s="1087"/>
      <c r="I12" s="1087"/>
      <c r="J12" s="1087"/>
      <c r="K12" s="1102">
        <v>250</v>
      </c>
      <c r="L12" s="1103"/>
      <c r="M12" s="285" t="s">
        <v>92</v>
      </c>
      <c r="N12" s="1083"/>
      <c r="O12" s="1083"/>
      <c r="P12" s="1083"/>
      <c r="Q12" s="1080"/>
      <c r="R12" s="1080"/>
      <c r="S12" s="286" t="s">
        <v>94</v>
      </c>
      <c r="T12" s="1080"/>
      <c r="U12" s="1081"/>
      <c r="V12" s="1080"/>
      <c r="W12" s="1080"/>
      <c r="X12" s="286" t="s">
        <v>31</v>
      </c>
      <c r="Y12" s="1082"/>
      <c r="Z12" s="1082"/>
      <c r="AA12" s="1116"/>
      <c r="AB12" s="1117"/>
      <c r="AC12" s="1117"/>
      <c r="AD12" s="1117"/>
      <c r="AE12" s="1117"/>
      <c r="AF12" s="1117"/>
      <c r="AG12" s="1117"/>
      <c r="AH12" s="1117"/>
      <c r="AI12" s="1117"/>
      <c r="AJ12" s="6"/>
      <c r="AK12" s="7"/>
      <c r="AL12" s="7"/>
      <c r="AM12" s="7"/>
      <c r="AN12" s="12">
        <f t="shared" si="0"/>
        <v>0</v>
      </c>
      <c r="AO12" s="7"/>
      <c r="AP12" s="7"/>
      <c r="AQ12" s="10"/>
      <c r="AR12" s="10"/>
      <c r="AS12" s="10"/>
    </row>
    <row r="13" spans="1:45" s="12" customFormat="1" ht="20.100000000000001" customHeight="1">
      <c r="A13" s="1086" t="s">
        <v>110</v>
      </c>
      <c r="B13" s="1087"/>
      <c r="C13" s="1087"/>
      <c r="D13" s="1087"/>
      <c r="E13" s="1087"/>
      <c r="F13" s="1087"/>
      <c r="G13" s="1087"/>
      <c r="H13" s="1087"/>
      <c r="I13" s="1087"/>
      <c r="J13" s="1087"/>
      <c r="K13" s="1102">
        <v>600</v>
      </c>
      <c r="L13" s="1103"/>
      <c r="M13" s="285" t="s">
        <v>92</v>
      </c>
      <c r="N13" s="1083"/>
      <c r="O13" s="1083"/>
      <c r="P13" s="1083"/>
      <c r="Q13" s="1080"/>
      <c r="R13" s="1080"/>
      <c r="S13" s="286" t="s">
        <v>94</v>
      </c>
      <c r="T13" s="1080"/>
      <c r="U13" s="1081"/>
      <c r="V13" s="1080"/>
      <c r="W13" s="1080"/>
      <c r="X13" s="286" t="s">
        <v>31</v>
      </c>
      <c r="Y13" s="1082"/>
      <c r="Z13" s="1082"/>
      <c r="AA13" s="1116"/>
      <c r="AB13" s="1117"/>
      <c r="AC13" s="1117"/>
      <c r="AD13" s="1117"/>
      <c r="AE13" s="1117"/>
      <c r="AF13" s="1117"/>
      <c r="AG13" s="1117"/>
      <c r="AH13" s="1117"/>
      <c r="AI13" s="1117"/>
      <c r="AJ13" s="6"/>
      <c r="AK13" s="7"/>
      <c r="AL13" s="7"/>
      <c r="AM13" s="7"/>
      <c r="AN13" s="12">
        <f t="shared" si="0"/>
        <v>0</v>
      </c>
      <c r="AO13" s="7"/>
      <c r="AP13" s="7"/>
      <c r="AQ13" s="10"/>
      <c r="AR13" s="10"/>
      <c r="AS13" s="10"/>
    </row>
    <row r="14" spans="1:45" s="11" customFormat="1" ht="20.100000000000001" customHeight="1">
      <c r="A14" s="1086" t="s">
        <v>835</v>
      </c>
      <c r="B14" s="1087"/>
      <c r="C14" s="1087"/>
      <c r="D14" s="1087"/>
      <c r="E14" s="1087"/>
      <c r="F14" s="1087"/>
      <c r="G14" s="1087"/>
      <c r="H14" s="1087"/>
      <c r="I14" s="1087"/>
      <c r="J14" s="1087"/>
      <c r="K14" s="1102">
        <v>600</v>
      </c>
      <c r="L14" s="1103"/>
      <c r="M14" s="285" t="s">
        <v>92</v>
      </c>
      <c r="N14" s="1083"/>
      <c r="O14" s="1083"/>
      <c r="P14" s="1083"/>
      <c r="Q14" s="1080"/>
      <c r="R14" s="1080"/>
      <c r="S14" s="286" t="s">
        <v>94</v>
      </c>
      <c r="T14" s="1080"/>
      <c r="U14" s="1081"/>
      <c r="V14" s="1080"/>
      <c r="W14" s="1080"/>
      <c r="X14" s="286" t="s">
        <v>31</v>
      </c>
      <c r="Y14" s="1082"/>
      <c r="Z14" s="1082"/>
      <c r="AA14" s="1116"/>
      <c r="AB14" s="1117"/>
      <c r="AC14" s="1117"/>
      <c r="AD14" s="1117"/>
      <c r="AE14" s="1117"/>
      <c r="AF14" s="1117"/>
      <c r="AG14" s="1117"/>
      <c r="AH14" s="1117"/>
      <c r="AI14" s="1117"/>
      <c r="AJ14" s="12"/>
      <c r="AK14" s="12"/>
      <c r="AL14" s="12"/>
      <c r="AM14" s="12"/>
      <c r="AN14" s="12">
        <f t="shared" si="0"/>
        <v>0</v>
      </c>
      <c r="AO14" s="12"/>
      <c r="AP14" s="12"/>
      <c r="AQ14" s="12"/>
      <c r="AR14" s="12"/>
      <c r="AS14" s="12"/>
    </row>
    <row r="15" spans="1:45" s="11" customFormat="1" ht="20.100000000000001" customHeight="1">
      <c r="A15" s="1086" t="s">
        <v>111</v>
      </c>
      <c r="B15" s="1087"/>
      <c r="C15" s="1087"/>
      <c r="D15" s="1087"/>
      <c r="E15" s="1087"/>
      <c r="F15" s="1087"/>
      <c r="G15" s="1087"/>
      <c r="H15" s="1087"/>
      <c r="I15" s="1087"/>
      <c r="J15" s="1087"/>
      <c r="K15" s="1104">
        <v>1000</v>
      </c>
      <c r="L15" s="1105"/>
      <c r="M15" s="285" t="s">
        <v>92</v>
      </c>
      <c r="N15" s="1083"/>
      <c r="O15" s="1083"/>
      <c r="P15" s="1083"/>
      <c r="Q15" s="1080"/>
      <c r="R15" s="1080"/>
      <c r="S15" s="286" t="s">
        <v>94</v>
      </c>
      <c r="T15" s="1080"/>
      <c r="U15" s="1081"/>
      <c r="V15" s="1080"/>
      <c r="W15" s="1080"/>
      <c r="X15" s="286" t="s">
        <v>31</v>
      </c>
      <c r="Y15" s="1082"/>
      <c r="Z15" s="1082"/>
      <c r="AA15" s="1116"/>
      <c r="AB15" s="1117"/>
      <c r="AC15" s="1117"/>
      <c r="AD15" s="1117"/>
      <c r="AE15" s="1117"/>
      <c r="AF15" s="1117"/>
      <c r="AG15" s="1117"/>
      <c r="AH15" s="1117"/>
      <c r="AI15" s="1117"/>
      <c r="AJ15" s="12"/>
      <c r="AK15" s="12"/>
      <c r="AL15" s="12"/>
      <c r="AM15" s="12"/>
      <c r="AN15" s="12">
        <f t="shared" si="0"/>
        <v>0</v>
      </c>
      <c r="AO15" s="12"/>
      <c r="AP15" s="12"/>
      <c r="AQ15" s="12"/>
      <c r="AR15" s="12"/>
      <c r="AS15" s="12"/>
    </row>
    <row r="16" spans="1:45" s="11" customFormat="1" ht="20.100000000000001" customHeight="1">
      <c r="A16" s="1091" t="s">
        <v>90</v>
      </c>
      <c r="B16" s="1092"/>
      <c r="C16" s="1092"/>
      <c r="D16" s="1092"/>
      <c r="E16" s="1092"/>
      <c r="F16" s="1092"/>
      <c r="G16" s="1092"/>
      <c r="H16" s="1092"/>
      <c r="I16" s="1092"/>
      <c r="J16" s="1092"/>
      <c r="K16" s="1102">
        <v>30</v>
      </c>
      <c r="L16" s="1103"/>
      <c r="M16" s="285" t="s">
        <v>92</v>
      </c>
      <c r="N16" s="1083"/>
      <c r="O16" s="1083"/>
      <c r="P16" s="1083"/>
      <c r="Q16" s="1080"/>
      <c r="R16" s="1080"/>
      <c r="S16" s="286" t="s">
        <v>94</v>
      </c>
      <c r="T16" s="1080"/>
      <c r="U16" s="1081"/>
      <c r="V16" s="1080"/>
      <c r="W16" s="1080"/>
      <c r="X16" s="286" t="s">
        <v>31</v>
      </c>
      <c r="Y16" s="1082"/>
      <c r="Z16" s="1082"/>
      <c r="AA16" s="1116"/>
      <c r="AB16" s="1117"/>
      <c r="AC16" s="1117"/>
      <c r="AD16" s="1117"/>
      <c r="AE16" s="1117"/>
      <c r="AF16" s="1117"/>
      <c r="AG16" s="1117"/>
      <c r="AH16" s="1117"/>
      <c r="AI16" s="1117"/>
      <c r="AJ16" s="12"/>
      <c r="AK16" s="12"/>
      <c r="AL16" s="12"/>
      <c r="AM16" s="9"/>
      <c r="AN16" s="12">
        <f t="shared" si="0"/>
        <v>0</v>
      </c>
      <c r="AO16" s="9"/>
      <c r="AP16" s="9"/>
      <c r="AQ16" s="9"/>
      <c r="AR16" s="9"/>
      <c r="AS16" s="12"/>
    </row>
    <row r="17" spans="1:40" s="11" customFormat="1" ht="20.100000000000001" customHeight="1">
      <c r="A17" s="1091" t="s">
        <v>91</v>
      </c>
      <c r="B17" s="1092"/>
      <c r="C17" s="1092"/>
      <c r="D17" s="1092"/>
      <c r="E17" s="1092"/>
      <c r="F17" s="1092"/>
      <c r="G17" s="1092"/>
      <c r="H17" s="1092"/>
      <c r="I17" s="1092"/>
      <c r="J17" s="1092"/>
      <c r="K17" s="1102">
        <v>30</v>
      </c>
      <c r="L17" s="1103"/>
      <c r="M17" s="285" t="s">
        <v>92</v>
      </c>
      <c r="N17" s="1083"/>
      <c r="O17" s="1083"/>
      <c r="P17" s="1083"/>
      <c r="Q17" s="1080"/>
      <c r="R17" s="1080"/>
      <c r="S17" s="286" t="s">
        <v>94</v>
      </c>
      <c r="T17" s="1080"/>
      <c r="U17" s="1081"/>
      <c r="V17" s="1080"/>
      <c r="W17" s="1080"/>
      <c r="X17" s="286" t="s">
        <v>31</v>
      </c>
      <c r="Y17" s="1082"/>
      <c r="Z17" s="1082"/>
      <c r="AA17" s="1116"/>
      <c r="AB17" s="1117"/>
      <c r="AC17" s="1117"/>
      <c r="AD17" s="1117"/>
      <c r="AE17" s="1117"/>
      <c r="AF17" s="1117"/>
      <c r="AG17" s="1117"/>
      <c r="AH17" s="1117"/>
      <c r="AI17" s="1117"/>
      <c r="AN17" s="12">
        <f t="shared" si="0"/>
        <v>0</v>
      </c>
    </row>
    <row r="18" spans="1:40" s="11" customFormat="1" ht="20.100000000000001" customHeight="1" thickBot="1">
      <c r="A18" s="1065" t="s">
        <v>95</v>
      </c>
      <c r="B18" s="1066"/>
      <c r="C18" s="1066"/>
      <c r="D18" s="1066"/>
      <c r="E18" s="1066"/>
      <c r="F18" s="1066"/>
      <c r="G18" s="1066"/>
      <c r="H18" s="1066"/>
      <c r="I18" s="1066"/>
      <c r="J18" s="1067"/>
      <c r="K18" s="1106" t="s">
        <v>87</v>
      </c>
      <c r="L18" s="1106"/>
      <c r="M18" s="1107"/>
      <c r="N18" s="1108" t="s">
        <v>83</v>
      </c>
      <c r="O18" s="1108"/>
      <c r="P18" s="1108"/>
      <c r="Q18" s="1108" t="s">
        <v>88</v>
      </c>
      <c r="R18" s="1108"/>
      <c r="S18" s="1108"/>
      <c r="T18" s="1108"/>
      <c r="U18" s="1108"/>
      <c r="V18" s="1108"/>
      <c r="W18" s="1108"/>
      <c r="X18" s="1108"/>
      <c r="Y18" s="1108"/>
      <c r="Z18" s="1108"/>
      <c r="AA18" s="1067" t="s">
        <v>214</v>
      </c>
      <c r="AB18" s="1108"/>
      <c r="AC18" s="1108"/>
      <c r="AD18" s="1108"/>
      <c r="AE18" s="1108"/>
      <c r="AF18" s="1108"/>
      <c r="AG18" s="1108"/>
      <c r="AH18" s="1108"/>
      <c r="AI18" s="1108"/>
      <c r="AK18" s="13"/>
      <c r="AN18" s="12"/>
    </row>
    <row r="19" spans="1:40" s="14" customFormat="1" ht="20.100000000000001" customHeight="1" thickTop="1">
      <c r="A19" s="1093" t="s">
        <v>96</v>
      </c>
      <c r="B19" s="1094"/>
      <c r="C19" s="1094"/>
      <c r="D19" s="1094"/>
      <c r="E19" s="1094"/>
      <c r="F19" s="1094"/>
      <c r="G19" s="1094"/>
      <c r="H19" s="1094"/>
      <c r="I19" s="1094"/>
      <c r="J19" s="1094"/>
      <c r="K19" s="1097">
        <v>60</v>
      </c>
      <c r="L19" s="1098"/>
      <c r="M19" s="283" t="s">
        <v>92</v>
      </c>
      <c r="N19" s="1099"/>
      <c r="O19" s="1099"/>
      <c r="P19" s="1099"/>
      <c r="Q19" s="1073"/>
      <c r="R19" s="1073"/>
      <c r="S19" s="284" t="s">
        <v>94</v>
      </c>
      <c r="T19" s="1073"/>
      <c r="U19" s="1074"/>
      <c r="V19" s="1073"/>
      <c r="W19" s="1073"/>
      <c r="X19" s="284" t="s">
        <v>31</v>
      </c>
      <c r="Y19" s="1075"/>
      <c r="Z19" s="1075"/>
      <c r="AA19" s="1124"/>
      <c r="AB19" s="1125"/>
      <c r="AC19" s="1125"/>
      <c r="AD19" s="1125"/>
      <c r="AE19" s="1125"/>
      <c r="AF19" s="1125"/>
      <c r="AG19" s="1125"/>
      <c r="AH19" s="1125"/>
      <c r="AI19" s="1125"/>
      <c r="AN19" s="12">
        <f>K19*N19</f>
        <v>0</v>
      </c>
    </row>
    <row r="20" spans="1:40" s="11" customFormat="1" ht="20.100000000000001" customHeight="1">
      <c r="A20" s="1095" t="s">
        <v>97</v>
      </c>
      <c r="B20" s="1096"/>
      <c r="C20" s="1096"/>
      <c r="D20" s="1096"/>
      <c r="E20" s="1096"/>
      <c r="F20" s="1096"/>
      <c r="G20" s="1096"/>
      <c r="H20" s="1096"/>
      <c r="I20" s="1096"/>
      <c r="J20" s="1096"/>
      <c r="K20" s="1103">
        <v>60</v>
      </c>
      <c r="L20" s="1115"/>
      <c r="M20" s="285" t="s">
        <v>92</v>
      </c>
      <c r="N20" s="1083"/>
      <c r="O20" s="1083"/>
      <c r="P20" s="1083"/>
      <c r="Q20" s="1080"/>
      <c r="R20" s="1080"/>
      <c r="S20" s="286" t="s">
        <v>94</v>
      </c>
      <c r="T20" s="1080"/>
      <c r="U20" s="1081"/>
      <c r="V20" s="1080"/>
      <c r="W20" s="1080"/>
      <c r="X20" s="286" t="s">
        <v>31</v>
      </c>
      <c r="Y20" s="1082"/>
      <c r="Z20" s="1082"/>
      <c r="AA20" s="1116"/>
      <c r="AB20" s="1117"/>
      <c r="AC20" s="1117"/>
      <c r="AD20" s="1117"/>
      <c r="AE20" s="1117"/>
      <c r="AF20" s="1117"/>
      <c r="AG20" s="1117"/>
      <c r="AH20" s="1117"/>
      <c r="AI20" s="1117"/>
      <c r="AN20" s="12">
        <f>K20*N20</f>
        <v>0</v>
      </c>
    </row>
    <row r="21" spans="1:40" s="11" customFormat="1" ht="20.100000000000001" customHeight="1" thickBot="1">
      <c r="A21" s="1063" t="s">
        <v>98</v>
      </c>
      <c r="B21" s="1064"/>
      <c r="C21" s="1064"/>
      <c r="D21" s="1064"/>
      <c r="E21" s="1064"/>
      <c r="F21" s="1064"/>
      <c r="G21" s="1064"/>
      <c r="H21" s="1064"/>
      <c r="I21" s="1064"/>
      <c r="J21" s="1064"/>
      <c r="K21" s="1112">
        <v>200</v>
      </c>
      <c r="L21" s="1113"/>
      <c r="M21" s="287" t="s">
        <v>92</v>
      </c>
      <c r="N21" s="1114"/>
      <c r="O21" s="1114"/>
      <c r="P21" s="1114"/>
      <c r="Q21" s="1109"/>
      <c r="R21" s="1109"/>
      <c r="S21" s="288" t="s">
        <v>94</v>
      </c>
      <c r="T21" s="1109"/>
      <c r="U21" s="1110"/>
      <c r="V21" s="1109"/>
      <c r="W21" s="1109"/>
      <c r="X21" s="288" t="s">
        <v>31</v>
      </c>
      <c r="Y21" s="1111"/>
      <c r="Z21" s="1111"/>
      <c r="AA21" s="1128"/>
      <c r="AB21" s="1129"/>
      <c r="AC21" s="1129"/>
      <c r="AD21" s="1129"/>
      <c r="AE21" s="1129"/>
      <c r="AF21" s="1129"/>
      <c r="AG21" s="1129"/>
      <c r="AH21" s="1129"/>
      <c r="AI21" s="1129"/>
      <c r="AN21" s="12">
        <f>K21*N21</f>
        <v>0</v>
      </c>
    </row>
    <row r="22" spans="1:40" s="11" customFormat="1" ht="20.100000000000001" customHeight="1" thickTop="1" thickBot="1">
      <c r="A22" s="1065" t="s">
        <v>99</v>
      </c>
      <c r="B22" s="1066"/>
      <c r="C22" s="1066"/>
      <c r="D22" s="1066"/>
      <c r="E22" s="1066"/>
      <c r="F22" s="1066"/>
      <c r="G22" s="1066"/>
      <c r="H22" s="1066"/>
      <c r="I22" s="1066"/>
      <c r="J22" s="1067"/>
      <c r="K22" s="1106" t="s">
        <v>87</v>
      </c>
      <c r="L22" s="1106"/>
      <c r="M22" s="1107"/>
      <c r="N22" s="1108" t="s">
        <v>83</v>
      </c>
      <c r="O22" s="1108"/>
      <c r="P22" s="1108"/>
      <c r="Q22" s="1108" t="s">
        <v>88</v>
      </c>
      <c r="R22" s="1108"/>
      <c r="S22" s="1108"/>
      <c r="T22" s="1108"/>
      <c r="U22" s="1108"/>
      <c r="V22" s="1108"/>
      <c r="W22" s="1108"/>
      <c r="X22" s="1108"/>
      <c r="Y22" s="1108"/>
      <c r="Z22" s="1108"/>
      <c r="AA22" s="1067" t="s">
        <v>214</v>
      </c>
      <c r="AB22" s="1108"/>
      <c r="AC22" s="1108"/>
      <c r="AD22" s="1108"/>
      <c r="AE22" s="1108"/>
      <c r="AF22" s="1108"/>
      <c r="AG22" s="1108"/>
      <c r="AH22" s="1108"/>
      <c r="AI22" s="1108"/>
      <c r="AN22" s="12"/>
    </row>
    <row r="23" spans="1:40" s="14" customFormat="1" ht="26.25" customHeight="1" thickTop="1">
      <c r="A23" s="1068" t="s">
        <v>840</v>
      </c>
      <c r="B23" s="1053"/>
      <c r="C23" s="1053"/>
      <c r="D23" s="1053"/>
      <c r="E23" s="1053"/>
      <c r="F23" s="1053"/>
      <c r="G23" s="1053"/>
      <c r="H23" s="1053"/>
      <c r="I23" s="1053"/>
      <c r="J23" s="1053"/>
      <c r="K23" s="1097">
        <v>140</v>
      </c>
      <c r="L23" s="1098"/>
      <c r="M23" s="283" t="s">
        <v>92</v>
      </c>
      <c r="N23" s="1099"/>
      <c r="O23" s="1099"/>
      <c r="P23" s="1099"/>
      <c r="Q23" s="1073"/>
      <c r="R23" s="1073"/>
      <c r="S23" s="284" t="s">
        <v>94</v>
      </c>
      <c r="T23" s="1073"/>
      <c r="U23" s="1074"/>
      <c r="V23" s="1073"/>
      <c r="W23" s="1073"/>
      <c r="X23" s="284" t="s">
        <v>31</v>
      </c>
      <c r="Y23" s="1075"/>
      <c r="Z23" s="1075"/>
      <c r="AA23" s="1124"/>
      <c r="AB23" s="1125"/>
      <c r="AC23" s="1125"/>
      <c r="AD23" s="1125"/>
      <c r="AE23" s="1125"/>
      <c r="AF23" s="1125"/>
      <c r="AG23" s="1125"/>
      <c r="AH23" s="1125"/>
      <c r="AI23" s="1125"/>
      <c r="AN23" s="12">
        <f t="shared" ref="AN23:AN29" si="1">K23*N23</f>
        <v>0</v>
      </c>
    </row>
    <row r="24" spans="1:40" s="11" customFormat="1" ht="20.100000000000001" customHeight="1">
      <c r="A24" s="1069" t="s">
        <v>100</v>
      </c>
      <c r="B24" s="1070"/>
      <c r="C24" s="1070"/>
      <c r="D24" s="1070"/>
      <c r="E24" s="1070"/>
      <c r="F24" s="1070"/>
      <c r="G24" s="1070"/>
      <c r="H24" s="1070"/>
      <c r="I24" s="1070"/>
      <c r="J24" s="1070"/>
      <c r="K24" s="1102">
        <v>140</v>
      </c>
      <c r="L24" s="1103"/>
      <c r="M24" s="285" t="s">
        <v>92</v>
      </c>
      <c r="N24" s="1083"/>
      <c r="O24" s="1083"/>
      <c r="P24" s="1083"/>
      <c r="Q24" s="1080"/>
      <c r="R24" s="1080"/>
      <c r="S24" s="286" t="s">
        <v>94</v>
      </c>
      <c r="T24" s="1080"/>
      <c r="U24" s="1081"/>
      <c r="V24" s="1080"/>
      <c r="W24" s="1080"/>
      <c r="X24" s="286" t="s">
        <v>31</v>
      </c>
      <c r="Y24" s="1082"/>
      <c r="Z24" s="1082"/>
      <c r="AA24" s="1116"/>
      <c r="AB24" s="1117"/>
      <c r="AC24" s="1117"/>
      <c r="AD24" s="1117"/>
      <c r="AE24" s="1117"/>
      <c r="AF24" s="1117"/>
      <c r="AG24" s="1117"/>
      <c r="AH24" s="1117"/>
      <c r="AI24" s="1117"/>
      <c r="AN24" s="12">
        <f t="shared" si="1"/>
        <v>0</v>
      </c>
    </row>
    <row r="25" spans="1:40" s="11" customFormat="1" ht="20.100000000000001" customHeight="1">
      <c r="A25" s="1071" t="s">
        <v>841</v>
      </c>
      <c r="B25" s="1072"/>
      <c r="C25" s="1072"/>
      <c r="D25" s="1072"/>
      <c r="E25" s="1072"/>
      <c r="F25" s="1072"/>
      <c r="G25" s="1072"/>
      <c r="H25" s="1072"/>
      <c r="I25" s="1072"/>
      <c r="J25" s="1072"/>
      <c r="K25" s="1102">
        <v>140</v>
      </c>
      <c r="L25" s="1103"/>
      <c r="M25" s="285" t="s">
        <v>92</v>
      </c>
      <c r="N25" s="1083"/>
      <c r="O25" s="1083"/>
      <c r="P25" s="1083"/>
      <c r="Q25" s="1080"/>
      <c r="R25" s="1080"/>
      <c r="S25" s="286" t="s">
        <v>94</v>
      </c>
      <c r="T25" s="1080"/>
      <c r="U25" s="1081"/>
      <c r="V25" s="1080"/>
      <c r="W25" s="1080"/>
      <c r="X25" s="286" t="s">
        <v>31</v>
      </c>
      <c r="Y25" s="1082"/>
      <c r="Z25" s="1082"/>
      <c r="AA25" s="1116"/>
      <c r="AB25" s="1117"/>
      <c r="AC25" s="1117"/>
      <c r="AD25" s="1117"/>
      <c r="AE25" s="1117"/>
      <c r="AF25" s="1117"/>
      <c r="AG25" s="1117"/>
      <c r="AH25" s="1117"/>
      <c r="AI25" s="1117"/>
      <c r="AN25" s="12">
        <f t="shared" si="1"/>
        <v>0</v>
      </c>
    </row>
    <row r="26" spans="1:40" s="11" customFormat="1" ht="20.100000000000001" customHeight="1">
      <c r="A26" s="1086" t="s">
        <v>101</v>
      </c>
      <c r="B26" s="1087"/>
      <c r="C26" s="1087"/>
      <c r="D26" s="1087"/>
      <c r="E26" s="1087"/>
      <c r="F26" s="1087"/>
      <c r="G26" s="1087"/>
      <c r="H26" s="1087"/>
      <c r="I26" s="1087"/>
      <c r="J26" s="1087"/>
      <c r="K26" s="1102">
        <v>110</v>
      </c>
      <c r="L26" s="1103"/>
      <c r="M26" s="285" t="s">
        <v>92</v>
      </c>
      <c r="N26" s="1083"/>
      <c r="O26" s="1083"/>
      <c r="P26" s="1083"/>
      <c r="Q26" s="1080"/>
      <c r="R26" s="1080"/>
      <c r="S26" s="286" t="s">
        <v>94</v>
      </c>
      <c r="T26" s="1080"/>
      <c r="U26" s="1081"/>
      <c r="V26" s="1080"/>
      <c r="W26" s="1080"/>
      <c r="X26" s="286" t="s">
        <v>31</v>
      </c>
      <c r="Y26" s="1082"/>
      <c r="Z26" s="1082"/>
      <c r="AA26" s="1116"/>
      <c r="AB26" s="1117"/>
      <c r="AC26" s="1117"/>
      <c r="AD26" s="1117"/>
      <c r="AE26" s="1117"/>
      <c r="AF26" s="1117"/>
      <c r="AG26" s="1117"/>
      <c r="AH26" s="1117"/>
      <c r="AI26" s="1117"/>
      <c r="AN26" s="12">
        <f t="shared" si="1"/>
        <v>0</v>
      </c>
    </row>
    <row r="27" spans="1:40" s="11" customFormat="1" ht="20.100000000000001" customHeight="1">
      <c r="A27" s="1086" t="s">
        <v>102</v>
      </c>
      <c r="B27" s="1087"/>
      <c r="C27" s="1087"/>
      <c r="D27" s="1087"/>
      <c r="E27" s="1087"/>
      <c r="F27" s="1087"/>
      <c r="G27" s="1087"/>
      <c r="H27" s="1087"/>
      <c r="I27" s="1087"/>
      <c r="J27" s="1087"/>
      <c r="K27" s="1102">
        <v>110</v>
      </c>
      <c r="L27" s="1103"/>
      <c r="M27" s="285" t="s">
        <v>92</v>
      </c>
      <c r="N27" s="1083"/>
      <c r="O27" s="1083"/>
      <c r="P27" s="1083"/>
      <c r="Q27" s="1080"/>
      <c r="R27" s="1080"/>
      <c r="S27" s="286" t="s">
        <v>94</v>
      </c>
      <c r="T27" s="1080"/>
      <c r="U27" s="1081"/>
      <c r="V27" s="1080"/>
      <c r="W27" s="1080"/>
      <c r="X27" s="286" t="s">
        <v>31</v>
      </c>
      <c r="Y27" s="1082"/>
      <c r="Z27" s="1082"/>
      <c r="AA27" s="1116"/>
      <c r="AB27" s="1117"/>
      <c r="AC27" s="1117"/>
      <c r="AD27" s="1117"/>
      <c r="AE27" s="1117"/>
      <c r="AF27" s="1117"/>
      <c r="AG27" s="1117"/>
      <c r="AH27" s="1117"/>
      <c r="AI27" s="1117"/>
      <c r="AN27" s="12">
        <f t="shared" si="1"/>
        <v>0</v>
      </c>
    </row>
    <row r="28" spans="1:40" s="11" customFormat="1" ht="20.100000000000001" customHeight="1">
      <c r="A28" s="1086" t="s">
        <v>108</v>
      </c>
      <c r="B28" s="1087"/>
      <c r="C28" s="1087"/>
      <c r="D28" s="1087"/>
      <c r="E28" s="1087"/>
      <c r="F28" s="1087"/>
      <c r="G28" s="1087"/>
      <c r="H28" s="1087"/>
      <c r="I28" s="1087"/>
      <c r="J28" s="1087"/>
      <c r="K28" s="1102">
        <v>110</v>
      </c>
      <c r="L28" s="1103"/>
      <c r="M28" s="285" t="s">
        <v>92</v>
      </c>
      <c r="N28" s="1083"/>
      <c r="O28" s="1083"/>
      <c r="P28" s="1083"/>
      <c r="Q28" s="1080"/>
      <c r="R28" s="1080"/>
      <c r="S28" s="286" t="s">
        <v>94</v>
      </c>
      <c r="T28" s="1080"/>
      <c r="U28" s="1081"/>
      <c r="V28" s="1080"/>
      <c r="W28" s="1080"/>
      <c r="X28" s="286" t="s">
        <v>31</v>
      </c>
      <c r="Y28" s="1082"/>
      <c r="Z28" s="1082"/>
      <c r="AA28" s="1116"/>
      <c r="AB28" s="1117"/>
      <c r="AC28" s="1117"/>
      <c r="AD28" s="1117"/>
      <c r="AE28" s="1117"/>
      <c r="AF28" s="1117"/>
      <c r="AG28" s="1117"/>
      <c r="AH28" s="1117"/>
      <c r="AI28" s="1117"/>
      <c r="AN28" s="12">
        <f t="shared" si="1"/>
        <v>0</v>
      </c>
    </row>
    <row r="29" spans="1:40" s="11" customFormat="1" ht="20.100000000000001" customHeight="1" thickBot="1">
      <c r="A29" s="1084" t="s">
        <v>107</v>
      </c>
      <c r="B29" s="1085"/>
      <c r="C29" s="1085"/>
      <c r="D29" s="1085"/>
      <c r="E29" s="1085"/>
      <c r="F29" s="1085"/>
      <c r="G29" s="1085"/>
      <c r="H29" s="1085"/>
      <c r="I29" s="1085"/>
      <c r="J29" s="1085"/>
      <c r="K29" s="1118">
        <v>110</v>
      </c>
      <c r="L29" s="1119"/>
      <c r="M29" s="289" t="s">
        <v>92</v>
      </c>
      <c r="N29" s="1120"/>
      <c r="O29" s="1120"/>
      <c r="P29" s="1120"/>
      <c r="Q29" s="1076"/>
      <c r="R29" s="1076"/>
      <c r="S29" s="290" t="s">
        <v>94</v>
      </c>
      <c r="T29" s="1076"/>
      <c r="U29" s="1077"/>
      <c r="V29" s="1076"/>
      <c r="W29" s="1076"/>
      <c r="X29" s="290" t="s">
        <v>31</v>
      </c>
      <c r="Y29" s="1078"/>
      <c r="Z29" s="1078"/>
      <c r="AA29" s="1126"/>
      <c r="AB29" s="1127"/>
      <c r="AC29" s="1127"/>
      <c r="AD29" s="1127"/>
      <c r="AE29" s="1127"/>
      <c r="AF29" s="1127"/>
      <c r="AG29" s="1127"/>
      <c r="AH29" s="1127"/>
      <c r="AI29" s="1127"/>
      <c r="AN29" s="12">
        <f t="shared" si="1"/>
        <v>0</v>
      </c>
    </row>
    <row r="30" spans="1:40" s="11" customFormat="1" ht="20.100000000000001" customHeight="1" thickTop="1" thickBot="1">
      <c r="A30" s="1058" t="s">
        <v>103</v>
      </c>
      <c r="B30" s="1059"/>
      <c r="C30" s="1059"/>
      <c r="D30" s="1059"/>
      <c r="E30" s="1059"/>
      <c r="F30" s="1059"/>
      <c r="G30" s="1059"/>
      <c r="H30" s="1059"/>
      <c r="I30" s="1059"/>
      <c r="J30" s="1060"/>
      <c r="K30" s="1100" t="s">
        <v>87</v>
      </c>
      <c r="L30" s="1100"/>
      <c r="M30" s="1101"/>
      <c r="N30" s="1079" t="s">
        <v>83</v>
      </c>
      <c r="O30" s="1079"/>
      <c r="P30" s="1079"/>
      <c r="Q30" s="1079" t="s">
        <v>88</v>
      </c>
      <c r="R30" s="1079"/>
      <c r="S30" s="1079"/>
      <c r="T30" s="1079"/>
      <c r="U30" s="1079"/>
      <c r="V30" s="1079"/>
      <c r="W30" s="1079"/>
      <c r="X30" s="1079"/>
      <c r="Y30" s="1079"/>
      <c r="Z30" s="1079"/>
      <c r="AA30" s="1060" t="s">
        <v>214</v>
      </c>
      <c r="AB30" s="1079"/>
      <c r="AC30" s="1079"/>
      <c r="AD30" s="1079"/>
      <c r="AE30" s="1079"/>
      <c r="AF30" s="1079"/>
      <c r="AG30" s="1079"/>
      <c r="AH30" s="1079"/>
      <c r="AI30" s="1079"/>
      <c r="AN30" s="12"/>
    </row>
    <row r="31" spans="1:40" s="14" customFormat="1" ht="20.100000000000001" customHeight="1" thickTop="1">
      <c r="A31" s="1052" t="s">
        <v>106</v>
      </c>
      <c r="B31" s="1053"/>
      <c r="C31" s="1053"/>
      <c r="D31" s="1053"/>
      <c r="E31" s="1053"/>
      <c r="F31" s="1053"/>
      <c r="G31" s="1053"/>
      <c r="H31" s="1053"/>
      <c r="I31" s="1053"/>
      <c r="J31" s="1053"/>
      <c r="K31" s="1097">
        <v>130</v>
      </c>
      <c r="L31" s="1098"/>
      <c r="M31" s="283" t="s">
        <v>92</v>
      </c>
      <c r="N31" s="1099"/>
      <c r="O31" s="1099"/>
      <c r="P31" s="1099"/>
      <c r="Q31" s="1073"/>
      <c r="R31" s="1073"/>
      <c r="S31" s="284" t="s">
        <v>94</v>
      </c>
      <c r="T31" s="1073"/>
      <c r="U31" s="1074"/>
      <c r="V31" s="1073"/>
      <c r="W31" s="1073"/>
      <c r="X31" s="284" t="s">
        <v>31</v>
      </c>
      <c r="Y31" s="1075"/>
      <c r="Z31" s="1075"/>
      <c r="AA31" s="1124"/>
      <c r="AB31" s="1125"/>
      <c r="AC31" s="1125"/>
      <c r="AD31" s="1125"/>
      <c r="AE31" s="1125"/>
      <c r="AF31" s="1125"/>
      <c r="AG31" s="1125"/>
      <c r="AH31" s="1125"/>
      <c r="AI31" s="1125"/>
      <c r="AN31" s="12">
        <f>K31*N31</f>
        <v>0</v>
      </c>
    </row>
    <row r="32" spans="1:40" s="11" customFormat="1" ht="20.100000000000001" customHeight="1">
      <c r="A32" s="1054" t="s">
        <v>838</v>
      </c>
      <c r="B32" s="1055"/>
      <c r="C32" s="1055"/>
      <c r="D32" s="1055"/>
      <c r="E32" s="1055"/>
      <c r="F32" s="1055"/>
      <c r="G32" s="1055"/>
      <c r="H32" s="1055"/>
      <c r="I32" s="1055"/>
      <c r="J32" s="1055"/>
      <c r="K32" s="1102">
        <v>160</v>
      </c>
      <c r="L32" s="1103"/>
      <c r="M32" s="285" t="s">
        <v>92</v>
      </c>
      <c r="N32" s="1083"/>
      <c r="O32" s="1083"/>
      <c r="P32" s="1083"/>
      <c r="Q32" s="1080"/>
      <c r="R32" s="1080"/>
      <c r="S32" s="286" t="s">
        <v>94</v>
      </c>
      <c r="T32" s="1080"/>
      <c r="U32" s="1081"/>
      <c r="V32" s="1080"/>
      <c r="W32" s="1080"/>
      <c r="X32" s="286" t="s">
        <v>31</v>
      </c>
      <c r="Y32" s="1082"/>
      <c r="Z32" s="1082"/>
      <c r="AA32" s="1116"/>
      <c r="AB32" s="1117"/>
      <c r="AC32" s="1117"/>
      <c r="AD32" s="1117"/>
      <c r="AE32" s="1117"/>
      <c r="AF32" s="1117"/>
      <c r="AG32" s="1117"/>
      <c r="AH32" s="1117"/>
      <c r="AI32" s="1117"/>
      <c r="AN32" s="12">
        <f>K32*N32</f>
        <v>0</v>
      </c>
    </row>
    <row r="33" spans="1:40" s="11" customFormat="1" ht="20.100000000000001" customHeight="1">
      <c r="A33" s="1086" t="s">
        <v>681</v>
      </c>
      <c r="B33" s="1087"/>
      <c r="C33" s="1087"/>
      <c r="D33" s="1087"/>
      <c r="E33" s="1087"/>
      <c r="F33" s="1087"/>
      <c r="G33" s="1087"/>
      <c r="H33" s="1087"/>
      <c r="I33" s="1087"/>
      <c r="J33" s="1087"/>
      <c r="K33" s="1102">
        <v>160</v>
      </c>
      <c r="L33" s="1103"/>
      <c r="M33" s="285" t="s">
        <v>92</v>
      </c>
      <c r="N33" s="1083"/>
      <c r="O33" s="1083"/>
      <c r="P33" s="1083"/>
      <c r="Q33" s="1080"/>
      <c r="R33" s="1080"/>
      <c r="S33" s="286" t="s">
        <v>94</v>
      </c>
      <c r="T33" s="1080"/>
      <c r="U33" s="1081"/>
      <c r="V33" s="1080"/>
      <c r="W33" s="1080"/>
      <c r="X33" s="286" t="s">
        <v>31</v>
      </c>
      <c r="Y33" s="1082"/>
      <c r="Z33" s="1082"/>
      <c r="AA33" s="1116"/>
      <c r="AB33" s="1117"/>
      <c r="AC33" s="1117"/>
      <c r="AD33" s="1117"/>
      <c r="AE33" s="1117"/>
      <c r="AF33" s="1117"/>
      <c r="AG33" s="1117"/>
      <c r="AH33" s="1117"/>
      <c r="AI33" s="1117"/>
      <c r="AN33" s="12">
        <f>K33*N33</f>
        <v>0</v>
      </c>
    </row>
    <row r="34" spans="1:40" s="11" customFormat="1" ht="20.100000000000001" customHeight="1" thickBot="1">
      <c r="A34" s="1056" t="s">
        <v>105</v>
      </c>
      <c r="B34" s="1057"/>
      <c r="C34" s="1057"/>
      <c r="D34" s="1057"/>
      <c r="E34" s="1057"/>
      <c r="F34" s="1057"/>
      <c r="G34" s="1057"/>
      <c r="H34" s="1057"/>
      <c r="I34" s="1057"/>
      <c r="J34" s="1057"/>
      <c r="K34" s="1118">
        <v>120</v>
      </c>
      <c r="L34" s="1119"/>
      <c r="M34" s="289" t="s">
        <v>92</v>
      </c>
      <c r="N34" s="1120"/>
      <c r="O34" s="1120"/>
      <c r="P34" s="1120"/>
      <c r="Q34" s="1076"/>
      <c r="R34" s="1076"/>
      <c r="S34" s="290" t="s">
        <v>94</v>
      </c>
      <c r="T34" s="1076"/>
      <c r="U34" s="1077"/>
      <c r="V34" s="1076"/>
      <c r="W34" s="1076"/>
      <c r="X34" s="290" t="s">
        <v>31</v>
      </c>
      <c r="Y34" s="1078"/>
      <c r="Z34" s="1078"/>
      <c r="AA34" s="1126"/>
      <c r="AB34" s="1127"/>
      <c r="AC34" s="1127"/>
      <c r="AD34" s="1127"/>
      <c r="AE34" s="1127"/>
      <c r="AF34" s="1127"/>
      <c r="AG34" s="1127"/>
      <c r="AH34" s="1127"/>
      <c r="AI34" s="1127"/>
      <c r="AN34" s="12">
        <f>K34*N34</f>
        <v>0</v>
      </c>
    </row>
    <row r="35" spans="1:40" s="11" customFormat="1" ht="20.100000000000001" customHeight="1" thickTop="1" thickBot="1">
      <c r="A35" s="1058" t="s">
        <v>104</v>
      </c>
      <c r="B35" s="1059"/>
      <c r="C35" s="1059"/>
      <c r="D35" s="1059"/>
      <c r="E35" s="1059"/>
      <c r="F35" s="1059"/>
      <c r="G35" s="1059"/>
      <c r="H35" s="1059"/>
      <c r="I35" s="1059"/>
      <c r="J35" s="1060"/>
      <c r="K35" s="1100" t="s">
        <v>87</v>
      </c>
      <c r="L35" s="1100"/>
      <c r="M35" s="1101"/>
      <c r="N35" s="1079" t="s">
        <v>83</v>
      </c>
      <c r="O35" s="1079"/>
      <c r="P35" s="1079"/>
      <c r="Q35" s="1079" t="s">
        <v>88</v>
      </c>
      <c r="R35" s="1079"/>
      <c r="S35" s="1079"/>
      <c r="T35" s="1079"/>
      <c r="U35" s="1079"/>
      <c r="V35" s="1079"/>
      <c r="W35" s="1079"/>
      <c r="X35" s="1079"/>
      <c r="Y35" s="1079"/>
      <c r="Z35" s="1079"/>
      <c r="AA35" s="1060" t="s">
        <v>214</v>
      </c>
      <c r="AB35" s="1079"/>
      <c r="AC35" s="1079"/>
      <c r="AD35" s="1079"/>
      <c r="AE35" s="1079"/>
      <c r="AF35" s="1079"/>
      <c r="AG35" s="1079"/>
      <c r="AH35" s="1079"/>
      <c r="AI35" s="1079"/>
      <c r="AN35" s="12"/>
    </row>
    <row r="36" spans="1:40" s="14" customFormat="1" ht="20.100000000000001" customHeight="1" thickTop="1">
      <c r="A36" s="1061" t="s">
        <v>213</v>
      </c>
      <c r="B36" s="1062"/>
      <c r="C36" s="1062"/>
      <c r="D36" s="1062"/>
      <c r="E36" s="1062"/>
      <c r="F36" s="1062"/>
      <c r="G36" s="1062"/>
      <c r="H36" s="1062"/>
      <c r="I36" s="1062"/>
      <c r="J36" s="1062"/>
      <c r="K36" s="1097">
        <v>240</v>
      </c>
      <c r="L36" s="1098"/>
      <c r="M36" s="283" t="s">
        <v>92</v>
      </c>
      <c r="N36" s="1099"/>
      <c r="O36" s="1099"/>
      <c r="P36" s="1099"/>
      <c r="Q36" s="1073"/>
      <c r="R36" s="1073"/>
      <c r="S36" s="284" t="s">
        <v>94</v>
      </c>
      <c r="T36" s="1073"/>
      <c r="U36" s="1074"/>
      <c r="V36" s="1073"/>
      <c r="W36" s="1073"/>
      <c r="X36" s="284" t="s">
        <v>31</v>
      </c>
      <c r="Y36" s="1075"/>
      <c r="Z36" s="1075"/>
      <c r="AA36" s="1124"/>
      <c r="AB36" s="1125"/>
      <c r="AC36" s="1125"/>
      <c r="AD36" s="1125"/>
      <c r="AE36" s="1125"/>
      <c r="AF36" s="1125"/>
      <c r="AG36" s="1125"/>
      <c r="AH36" s="1125"/>
      <c r="AI36" s="1125"/>
      <c r="AN36" s="12">
        <f>K36*N36</f>
        <v>0</v>
      </c>
    </row>
    <row r="37" spans="1:40" s="11" customFormat="1" ht="15" customHeight="1">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row>
    <row r="38" spans="1:40" s="11" customFormat="1" ht="13.5" customHeight="1" thickBot="1">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row>
    <row r="39" spans="1:40" s="11" customFormat="1" ht="13.5" customHeight="1">
      <c r="A39" s="881" t="s">
        <v>839</v>
      </c>
      <c r="B39" s="882"/>
      <c r="C39" s="882"/>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3"/>
    </row>
    <row r="40" spans="1:40" s="11" customFormat="1" ht="15" customHeight="1" thickBot="1">
      <c r="A40" s="884"/>
      <c r="B40" s="885"/>
      <c r="C40" s="885"/>
      <c r="D40" s="885"/>
      <c r="E40" s="885"/>
      <c r="F40" s="885"/>
      <c r="G40" s="885"/>
      <c r="H40" s="885"/>
      <c r="I40" s="885"/>
      <c r="J40" s="885"/>
      <c r="K40" s="885"/>
      <c r="L40" s="885"/>
      <c r="M40" s="885"/>
      <c r="N40" s="885"/>
      <c r="O40" s="885"/>
      <c r="P40" s="885"/>
      <c r="Q40" s="885"/>
      <c r="R40" s="885"/>
      <c r="S40" s="885"/>
      <c r="T40" s="885"/>
      <c r="U40" s="885"/>
      <c r="V40" s="885"/>
      <c r="W40" s="885"/>
      <c r="X40" s="885"/>
      <c r="Y40" s="885"/>
      <c r="Z40" s="885"/>
      <c r="AA40" s="885"/>
      <c r="AB40" s="885"/>
      <c r="AC40" s="885"/>
      <c r="AD40" s="885"/>
      <c r="AE40" s="885"/>
      <c r="AF40" s="885"/>
      <c r="AG40" s="885"/>
      <c r="AH40" s="885"/>
      <c r="AI40" s="886"/>
    </row>
    <row r="41" spans="1:40" s="11" customFormat="1" ht="12" customHeight="1" thickBo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3"/>
      <c r="AC41" s="103"/>
      <c r="AD41" s="103"/>
      <c r="AE41" s="103"/>
      <c r="AF41" s="103"/>
      <c r="AG41" s="103"/>
      <c r="AH41" s="103"/>
      <c r="AI41" s="103"/>
    </row>
    <row r="42" spans="1:40" s="11" customFormat="1" ht="12"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0" t="s">
        <v>448</v>
      </c>
      <c r="AC42" s="1041"/>
      <c r="AD42" s="1041"/>
      <c r="AE42" s="1041"/>
      <c r="AF42" s="1041"/>
      <c r="AG42" s="1046" t="s">
        <v>447</v>
      </c>
      <c r="AH42" s="1046"/>
      <c r="AI42" s="1047"/>
    </row>
    <row r="43" spans="1:40" s="11" customFormat="1" ht="12" customHeight="1">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2"/>
      <c r="AC43" s="1043"/>
      <c r="AD43" s="1043"/>
      <c r="AE43" s="1043"/>
      <c r="AF43" s="1043"/>
      <c r="AG43" s="1048"/>
      <c r="AH43" s="1048"/>
      <c r="AI43" s="1049"/>
    </row>
    <row r="44" spans="1:40" s="11" customFormat="1" ht="12" customHeight="1" thickBo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4"/>
      <c r="AC44" s="1045"/>
      <c r="AD44" s="1045"/>
      <c r="AE44" s="1045"/>
      <c r="AF44" s="1045"/>
      <c r="AG44" s="1050"/>
      <c r="AH44" s="1050"/>
      <c r="AI44" s="1051"/>
    </row>
    <row r="45" spans="1:40" s="11" customFormat="1" ht="1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row>
    <row r="46" spans="1:40" s="11" customFormat="1" ht="1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row>
    <row r="47" spans="1:40" s="11" customFormat="1" ht="1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row>
    <row r="48" spans="1:40" s="11" customFormat="1" ht="15" customHeight="1">
      <c r="A48" s="105"/>
      <c r="B48" s="105"/>
      <c r="C48" s="105"/>
      <c r="D48" s="105"/>
      <c r="E48" s="105"/>
      <c r="F48" s="105"/>
      <c r="G48" s="105"/>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row>
    <row r="49" spans="1:35" s="11" customFormat="1" ht="15" customHeight="1">
      <c r="A49" s="105"/>
      <c r="B49" s="105"/>
      <c r="C49" s="105"/>
      <c r="D49" s="105"/>
      <c r="E49" s="105"/>
      <c r="F49" s="105"/>
      <c r="G49" s="105"/>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row>
    <row r="50" spans="1:35" s="11" customFormat="1" ht="15" customHeight="1">
      <c r="A50" s="106"/>
      <c r="B50" s="106"/>
      <c r="C50" s="106"/>
      <c r="D50" s="106"/>
      <c r="E50" s="106"/>
      <c r="F50" s="106"/>
      <c r="G50" s="106"/>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row>
    <row r="51" spans="1:35" s="11" customFormat="1" ht="15" customHeight="1">
      <c r="A51" s="106"/>
      <c r="B51" s="106"/>
      <c r="C51" s="106"/>
      <c r="D51" s="106"/>
      <c r="E51" s="106"/>
      <c r="F51" s="106"/>
      <c r="G51" s="106"/>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row>
    <row r="52" spans="1:35" s="11" customFormat="1" ht="15" customHeight="1">
      <c r="A52" s="106"/>
      <c r="B52" s="106"/>
      <c r="C52" s="106"/>
      <c r="D52" s="106"/>
      <c r="E52" s="106"/>
      <c r="F52" s="106"/>
      <c r="G52" s="106"/>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row>
    <row r="53" spans="1:35" s="11" customFormat="1" ht="15"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row>
    <row r="54" spans="1:35" s="11" customFormat="1" ht="1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row>
    <row r="55" spans="1:35" ht="15" customHeight="1"/>
    <row r="56" spans="1:35" ht="15" customHeight="1"/>
  </sheetData>
  <mergeCells count="224">
    <mergeCell ref="A33:J33"/>
    <mergeCell ref="K33:L33"/>
    <mergeCell ref="N33:P33"/>
    <mergeCell ref="Q33:R33"/>
    <mergeCell ref="T33:U33"/>
    <mergeCell ref="V33:W33"/>
    <mergeCell ref="Y33:Z33"/>
    <mergeCell ref="AA33:AI33"/>
    <mergeCell ref="AK2:AL4"/>
    <mergeCell ref="AA18:AI18"/>
    <mergeCell ref="AA22:AI22"/>
    <mergeCell ref="AA19:AI19"/>
    <mergeCell ref="AA23:AI23"/>
    <mergeCell ref="AA20:AI20"/>
    <mergeCell ref="AA21:AI21"/>
    <mergeCell ref="AA9:AI9"/>
    <mergeCell ref="AA10:AI10"/>
    <mergeCell ref="AA14:AI14"/>
    <mergeCell ref="AA15:AI15"/>
    <mergeCell ref="AA16:AI16"/>
    <mergeCell ref="AA17:AI17"/>
    <mergeCell ref="Y19:Z19"/>
    <mergeCell ref="T14:U14"/>
    <mergeCell ref="V14:W14"/>
    <mergeCell ref="AA32:AI32"/>
    <mergeCell ref="AA34:AI34"/>
    <mergeCell ref="AA24:AI24"/>
    <mergeCell ref="AA25:AI25"/>
    <mergeCell ref="AA26:AI26"/>
    <mergeCell ref="AA27:AI27"/>
    <mergeCell ref="AA28:AI28"/>
    <mergeCell ref="AA29:AI29"/>
    <mergeCell ref="AA30:AI30"/>
    <mergeCell ref="AA35:AI35"/>
    <mergeCell ref="AA31:AI31"/>
    <mergeCell ref="AA36:AI36"/>
    <mergeCell ref="Y14:Z14"/>
    <mergeCell ref="Y13:Z13"/>
    <mergeCell ref="Y17:Z17"/>
    <mergeCell ref="Y15:Z15"/>
    <mergeCell ref="V19:W19"/>
    <mergeCell ref="Q10:R10"/>
    <mergeCell ref="T10:U10"/>
    <mergeCell ref="V10:W10"/>
    <mergeCell ref="Q13:R13"/>
    <mergeCell ref="T13:U13"/>
    <mergeCell ref="V13:W13"/>
    <mergeCell ref="Q14:R14"/>
    <mergeCell ref="Q19:R19"/>
    <mergeCell ref="T19:U19"/>
    <mergeCell ref="Q17:R17"/>
    <mergeCell ref="T17:U17"/>
    <mergeCell ref="V17:W17"/>
    <mergeCell ref="T15:U15"/>
    <mergeCell ref="V15:W15"/>
    <mergeCell ref="Q16:R16"/>
    <mergeCell ref="T16:U16"/>
    <mergeCell ref="V16:W16"/>
    <mergeCell ref="A1:AI3"/>
    <mergeCell ref="A6:C7"/>
    <mergeCell ref="N18:P18"/>
    <mergeCell ref="Q18:Z18"/>
    <mergeCell ref="K9:M9"/>
    <mergeCell ref="N9:P9"/>
    <mergeCell ref="Q9:Z9"/>
    <mergeCell ref="K10:L10"/>
    <mergeCell ref="K11:L11"/>
    <mergeCell ref="K12:L12"/>
    <mergeCell ref="Y16:Z16"/>
    <mergeCell ref="Q12:R12"/>
    <mergeCell ref="T12:U12"/>
    <mergeCell ref="Y10:Z10"/>
    <mergeCell ref="Q11:R11"/>
    <mergeCell ref="T11:U11"/>
    <mergeCell ref="V11:W11"/>
    <mergeCell ref="Y11:Z11"/>
    <mergeCell ref="V12:W12"/>
    <mergeCell ref="Y12:Z12"/>
    <mergeCell ref="Q15:R15"/>
    <mergeCell ref="AA11:AI11"/>
    <mergeCell ref="AA12:AI12"/>
    <mergeCell ref="AA13:AI13"/>
    <mergeCell ref="K34:L34"/>
    <mergeCell ref="N34:P34"/>
    <mergeCell ref="Y28:Z28"/>
    <mergeCell ref="K29:L29"/>
    <mergeCell ref="N29:P29"/>
    <mergeCell ref="Q29:R29"/>
    <mergeCell ref="V31:W31"/>
    <mergeCell ref="Y31:Z31"/>
    <mergeCell ref="T29:U29"/>
    <mergeCell ref="V29:W29"/>
    <mergeCell ref="Y29:Z29"/>
    <mergeCell ref="K30:M30"/>
    <mergeCell ref="N30:P30"/>
    <mergeCell ref="Q30:Z30"/>
    <mergeCell ref="N28:P28"/>
    <mergeCell ref="Q28:R28"/>
    <mergeCell ref="T28:U28"/>
    <mergeCell ref="V28:W28"/>
    <mergeCell ref="Q22:Z22"/>
    <mergeCell ref="K23:L23"/>
    <mergeCell ref="N23:P23"/>
    <mergeCell ref="Q23:R23"/>
    <mergeCell ref="T23:U23"/>
    <mergeCell ref="V20:W20"/>
    <mergeCell ref="Y20:Z20"/>
    <mergeCell ref="Q21:R21"/>
    <mergeCell ref="T21:U21"/>
    <mergeCell ref="V21:W21"/>
    <mergeCell ref="Y21:Z21"/>
    <mergeCell ref="K21:L21"/>
    <mergeCell ref="N20:P20"/>
    <mergeCell ref="N21:P21"/>
    <mergeCell ref="Q20:R20"/>
    <mergeCell ref="T20:U20"/>
    <mergeCell ref="K20:L20"/>
    <mergeCell ref="Q24:R24"/>
    <mergeCell ref="T24:U24"/>
    <mergeCell ref="V24:W24"/>
    <mergeCell ref="Y24:Z24"/>
    <mergeCell ref="T25:U25"/>
    <mergeCell ref="K25:L25"/>
    <mergeCell ref="N25:P25"/>
    <mergeCell ref="Q25:R25"/>
    <mergeCell ref="V23:W23"/>
    <mergeCell ref="Y23:Z23"/>
    <mergeCell ref="Q26:R26"/>
    <mergeCell ref="T26:U26"/>
    <mergeCell ref="V26:W26"/>
    <mergeCell ref="Y26:Z26"/>
    <mergeCell ref="N10:P10"/>
    <mergeCell ref="N11:P11"/>
    <mergeCell ref="K27:L27"/>
    <mergeCell ref="N12:P12"/>
    <mergeCell ref="N13:P13"/>
    <mergeCell ref="N14:P14"/>
    <mergeCell ref="K14:L14"/>
    <mergeCell ref="K15:L15"/>
    <mergeCell ref="K16:L16"/>
    <mergeCell ref="K17:L17"/>
    <mergeCell ref="K13:L13"/>
    <mergeCell ref="K18:M18"/>
    <mergeCell ref="N15:P15"/>
    <mergeCell ref="K22:M22"/>
    <mergeCell ref="N22:P22"/>
    <mergeCell ref="N19:P19"/>
    <mergeCell ref="N16:P16"/>
    <mergeCell ref="N17:P17"/>
    <mergeCell ref="V25:W25"/>
    <mergeCell ref="Y25:Z25"/>
    <mergeCell ref="K19:L19"/>
    <mergeCell ref="K36:L36"/>
    <mergeCell ref="N36:P36"/>
    <mergeCell ref="K35:M35"/>
    <mergeCell ref="N35:P35"/>
    <mergeCell ref="K32:L32"/>
    <mergeCell ref="N32:P32"/>
    <mergeCell ref="K31:L31"/>
    <mergeCell ref="N31:P31"/>
    <mergeCell ref="K28:L28"/>
    <mergeCell ref="K26:L26"/>
    <mergeCell ref="N26:P26"/>
    <mergeCell ref="K24:L24"/>
    <mergeCell ref="N24:P24"/>
    <mergeCell ref="A26:J26"/>
    <mergeCell ref="A12:J12"/>
    <mergeCell ref="A9:J9"/>
    <mergeCell ref="A10:J10"/>
    <mergeCell ref="A11:J11"/>
    <mergeCell ref="A13:J13"/>
    <mergeCell ref="A14:J14"/>
    <mergeCell ref="A15:J15"/>
    <mergeCell ref="A16:J16"/>
    <mergeCell ref="A17:J17"/>
    <mergeCell ref="A18:J18"/>
    <mergeCell ref="A19:J19"/>
    <mergeCell ref="A20:J20"/>
    <mergeCell ref="Q31:R31"/>
    <mergeCell ref="T31:U31"/>
    <mergeCell ref="N27:P27"/>
    <mergeCell ref="Q27:R27"/>
    <mergeCell ref="T27:U27"/>
    <mergeCell ref="V27:W27"/>
    <mergeCell ref="Y27:Z27"/>
    <mergeCell ref="A29:J29"/>
    <mergeCell ref="A28:J28"/>
    <mergeCell ref="A27:J27"/>
    <mergeCell ref="T36:U36"/>
    <mergeCell ref="V36:W36"/>
    <mergeCell ref="Y36:Z36"/>
    <mergeCell ref="Q34:R34"/>
    <mergeCell ref="T34:U34"/>
    <mergeCell ref="V34:W34"/>
    <mergeCell ref="Y34:Z34"/>
    <mergeCell ref="Q35:Z35"/>
    <mergeCell ref="Q32:R32"/>
    <mergeCell ref="T32:U32"/>
    <mergeCell ref="V32:W32"/>
    <mergeCell ref="Y32:Z32"/>
    <mergeCell ref="AK6:AL8"/>
    <mergeCell ref="A4:AI5"/>
    <mergeCell ref="O6:T7"/>
    <mergeCell ref="U6:V7"/>
    <mergeCell ref="W6:AB7"/>
    <mergeCell ref="AC6:AI6"/>
    <mergeCell ref="AC7:AD7"/>
    <mergeCell ref="A39:AI40"/>
    <mergeCell ref="AB42:AF44"/>
    <mergeCell ref="AG42:AI44"/>
    <mergeCell ref="A31:J31"/>
    <mergeCell ref="A32:J32"/>
    <mergeCell ref="A34:J34"/>
    <mergeCell ref="A30:J30"/>
    <mergeCell ref="A35:J35"/>
    <mergeCell ref="A36:J36"/>
    <mergeCell ref="A21:J21"/>
    <mergeCell ref="A22:J22"/>
    <mergeCell ref="A23:J23"/>
    <mergeCell ref="A24:J24"/>
    <mergeCell ref="D6:K7"/>
    <mergeCell ref="L6:N7"/>
    <mergeCell ref="A25:J25"/>
    <mergeCell ref="Q36:R36"/>
  </mergeCells>
  <phoneticPr fontId="3"/>
  <hyperlinks>
    <hyperlink ref="AK2:AL4" location="目次!B18" display="目次へ" xr:uid="{00000000-0004-0000-0400-000000000000}"/>
    <hyperlink ref="AK6:AL8" location="①【2ヵ月前】利用申込書!A1" display="利用申込書へ" xr:uid="{00000000-0004-0000-0400-000001000000}"/>
  </hyperlinks>
  <pageMargins left="0.51181102362204722" right="0.51181102362204722" top="0.55118110236220474" bottom="0.55118110236220474" header="0.31496062992125984" footer="0.31496062992125984"/>
  <pageSetup paperSize="9" scale="9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22</xdr:col>
                    <xdr:colOff>76200</xdr:colOff>
                    <xdr:row>0</xdr:row>
                    <xdr:rowOff>104775</xdr:rowOff>
                  </from>
                  <to>
                    <xdr:col>27</xdr:col>
                    <xdr:colOff>38100</xdr:colOff>
                    <xdr:row>1</xdr:row>
                    <xdr:rowOff>76200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22</xdr:col>
                    <xdr:colOff>76200</xdr:colOff>
                    <xdr:row>1</xdr:row>
                    <xdr:rowOff>104775</xdr:rowOff>
                  </from>
                  <to>
                    <xdr:col>25</xdr:col>
                    <xdr:colOff>161925</xdr:colOff>
                    <xdr:row>2</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AQ49"/>
  <sheetViews>
    <sheetView showGridLines="0" view="pageBreakPreview" zoomScaleNormal="100" zoomScaleSheetLayoutView="100" workbookViewId="0">
      <selection activeCell="AC12" sqref="AC12:AD12"/>
    </sheetView>
  </sheetViews>
  <sheetFormatPr defaultRowHeight="13.5"/>
  <cols>
    <col min="1" max="35" width="2.625" style="125" customWidth="1"/>
    <col min="36" max="36" width="2.625" style="15" customWidth="1"/>
    <col min="37" max="37" width="2.125" style="15" customWidth="1"/>
    <col min="38" max="38" width="11" style="15" bestFit="1" customWidth="1"/>
    <col min="39" max="39" width="9" style="15"/>
    <col min="40" max="40" width="3.375" style="15" bestFit="1" customWidth="1"/>
    <col min="41" max="41" width="9" style="15" customWidth="1"/>
    <col min="42" max="43" width="9" style="15" hidden="1" customWidth="1"/>
    <col min="44" max="247" width="9" style="15"/>
    <col min="248" max="248" width="12" style="15" customWidth="1"/>
    <col min="249" max="249" width="32.625" style="15" customWidth="1"/>
    <col min="250" max="250" width="36" style="15" customWidth="1"/>
    <col min="251" max="251" width="9.875" style="15" customWidth="1"/>
    <col min="252" max="252" width="7.5" style="15" customWidth="1"/>
    <col min="253" max="253" width="7.875" style="15" customWidth="1"/>
    <col min="254" max="254" width="16.875" style="15" customWidth="1"/>
    <col min="255" max="255" width="12" style="15" customWidth="1"/>
    <col min="256" max="256" width="23.625" style="15" customWidth="1"/>
    <col min="257" max="257" width="12.875" style="15" customWidth="1"/>
    <col min="258" max="258" width="9" style="15"/>
    <col min="259" max="260" width="6.75" style="15" customWidth="1"/>
    <col min="261" max="503" width="9" style="15"/>
    <col min="504" max="504" width="12" style="15" customWidth="1"/>
    <col min="505" max="505" width="32.625" style="15" customWidth="1"/>
    <col min="506" max="506" width="36" style="15" customWidth="1"/>
    <col min="507" max="507" width="9.875" style="15" customWidth="1"/>
    <col min="508" max="508" width="7.5" style="15" customWidth="1"/>
    <col min="509" max="509" width="7.875" style="15" customWidth="1"/>
    <col min="510" max="510" width="16.875" style="15" customWidth="1"/>
    <col min="511" max="511" width="12" style="15" customWidth="1"/>
    <col min="512" max="512" width="23.625" style="15" customWidth="1"/>
    <col min="513" max="513" width="12.875" style="15" customWidth="1"/>
    <col min="514" max="514" width="9" style="15"/>
    <col min="515" max="516" width="6.75" style="15" customWidth="1"/>
    <col min="517" max="759" width="9" style="15"/>
    <col min="760" max="760" width="12" style="15" customWidth="1"/>
    <col min="761" max="761" width="32.625" style="15" customWidth="1"/>
    <col min="762" max="762" width="36" style="15" customWidth="1"/>
    <col min="763" max="763" width="9.875" style="15" customWidth="1"/>
    <col min="764" max="764" width="7.5" style="15" customWidth="1"/>
    <col min="765" max="765" width="7.875" style="15" customWidth="1"/>
    <col min="766" max="766" width="16.875" style="15" customWidth="1"/>
    <col min="767" max="767" width="12" style="15" customWidth="1"/>
    <col min="768" max="768" width="23.625" style="15" customWidth="1"/>
    <col min="769" max="769" width="12.875" style="15" customWidth="1"/>
    <col min="770" max="770" width="9" style="15"/>
    <col min="771" max="772" width="6.75" style="15" customWidth="1"/>
    <col min="773" max="1015" width="9" style="15"/>
    <col min="1016" max="1016" width="12" style="15" customWidth="1"/>
    <col min="1017" max="1017" width="32.625" style="15" customWidth="1"/>
    <col min="1018" max="1018" width="36" style="15" customWidth="1"/>
    <col min="1019" max="1019" width="9.875" style="15" customWidth="1"/>
    <col min="1020" max="1020" width="7.5" style="15" customWidth="1"/>
    <col min="1021" max="1021" width="7.875" style="15" customWidth="1"/>
    <col min="1022" max="1022" width="16.875" style="15" customWidth="1"/>
    <col min="1023" max="1023" width="12" style="15" customWidth="1"/>
    <col min="1024" max="1024" width="23.625" style="15" customWidth="1"/>
    <col min="1025" max="1025" width="12.875" style="15" customWidth="1"/>
    <col min="1026" max="1026" width="9" style="15"/>
    <col min="1027" max="1028" width="6.75" style="15" customWidth="1"/>
    <col min="1029" max="1271" width="9" style="15"/>
    <col min="1272" max="1272" width="12" style="15" customWidth="1"/>
    <col min="1273" max="1273" width="32.625" style="15" customWidth="1"/>
    <col min="1274" max="1274" width="36" style="15" customWidth="1"/>
    <col min="1275" max="1275" width="9.875" style="15" customWidth="1"/>
    <col min="1276" max="1276" width="7.5" style="15" customWidth="1"/>
    <col min="1277" max="1277" width="7.875" style="15" customWidth="1"/>
    <col min="1278" max="1278" width="16.875" style="15" customWidth="1"/>
    <col min="1279" max="1279" width="12" style="15" customWidth="1"/>
    <col min="1280" max="1280" width="23.625" style="15" customWidth="1"/>
    <col min="1281" max="1281" width="12.875" style="15" customWidth="1"/>
    <col min="1282" max="1282" width="9" style="15"/>
    <col min="1283" max="1284" width="6.75" style="15" customWidth="1"/>
    <col min="1285" max="1527" width="9" style="15"/>
    <col min="1528" max="1528" width="12" style="15" customWidth="1"/>
    <col min="1529" max="1529" width="32.625" style="15" customWidth="1"/>
    <col min="1530" max="1530" width="36" style="15" customWidth="1"/>
    <col min="1531" max="1531" width="9.875" style="15" customWidth="1"/>
    <col min="1532" max="1532" width="7.5" style="15" customWidth="1"/>
    <col min="1533" max="1533" width="7.875" style="15" customWidth="1"/>
    <col min="1534" max="1534" width="16.875" style="15" customWidth="1"/>
    <col min="1535" max="1535" width="12" style="15" customWidth="1"/>
    <col min="1536" max="1536" width="23.625" style="15" customWidth="1"/>
    <col min="1537" max="1537" width="12.875" style="15" customWidth="1"/>
    <col min="1538" max="1538" width="9" style="15"/>
    <col min="1539" max="1540" width="6.75" style="15" customWidth="1"/>
    <col min="1541" max="1783" width="9" style="15"/>
    <col min="1784" max="1784" width="12" style="15" customWidth="1"/>
    <col min="1785" max="1785" width="32.625" style="15" customWidth="1"/>
    <col min="1786" max="1786" width="36" style="15" customWidth="1"/>
    <col min="1787" max="1787" width="9.875" style="15" customWidth="1"/>
    <col min="1788" max="1788" width="7.5" style="15" customWidth="1"/>
    <col min="1789" max="1789" width="7.875" style="15" customWidth="1"/>
    <col min="1790" max="1790" width="16.875" style="15" customWidth="1"/>
    <col min="1791" max="1791" width="12" style="15" customWidth="1"/>
    <col min="1792" max="1792" width="23.625" style="15" customWidth="1"/>
    <col min="1793" max="1793" width="12.875" style="15" customWidth="1"/>
    <col min="1794" max="1794" width="9" style="15"/>
    <col min="1795" max="1796" width="6.75" style="15" customWidth="1"/>
    <col min="1797" max="2039" width="9" style="15"/>
    <col min="2040" max="2040" width="12" style="15" customWidth="1"/>
    <col min="2041" max="2041" width="32.625" style="15" customWidth="1"/>
    <col min="2042" max="2042" width="36" style="15" customWidth="1"/>
    <col min="2043" max="2043" width="9.875" style="15" customWidth="1"/>
    <col min="2044" max="2044" width="7.5" style="15" customWidth="1"/>
    <col min="2045" max="2045" width="7.875" style="15" customWidth="1"/>
    <col min="2046" max="2046" width="16.875" style="15" customWidth="1"/>
    <col min="2047" max="2047" width="12" style="15" customWidth="1"/>
    <col min="2048" max="2048" width="23.625" style="15" customWidth="1"/>
    <col min="2049" max="2049" width="12.875" style="15" customWidth="1"/>
    <col min="2050" max="2050" width="9" style="15"/>
    <col min="2051" max="2052" width="6.75" style="15" customWidth="1"/>
    <col min="2053" max="2295" width="9" style="15"/>
    <col min="2296" max="2296" width="12" style="15" customWidth="1"/>
    <col min="2297" max="2297" width="32.625" style="15" customWidth="1"/>
    <col min="2298" max="2298" width="36" style="15" customWidth="1"/>
    <col min="2299" max="2299" width="9.875" style="15" customWidth="1"/>
    <col min="2300" max="2300" width="7.5" style="15" customWidth="1"/>
    <col min="2301" max="2301" width="7.875" style="15" customWidth="1"/>
    <col min="2302" max="2302" width="16.875" style="15" customWidth="1"/>
    <col min="2303" max="2303" width="12" style="15" customWidth="1"/>
    <col min="2304" max="2304" width="23.625" style="15" customWidth="1"/>
    <col min="2305" max="2305" width="12.875" style="15" customWidth="1"/>
    <col min="2306" max="2306" width="9" style="15"/>
    <col min="2307" max="2308" width="6.75" style="15" customWidth="1"/>
    <col min="2309" max="2551" width="9" style="15"/>
    <col min="2552" max="2552" width="12" style="15" customWidth="1"/>
    <col min="2553" max="2553" width="32.625" style="15" customWidth="1"/>
    <col min="2554" max="2554" width="36" style="15" customWidth="1"/>
    <col min="2555" max="2555" width="9.875" style="15" customWidth="1"/>
    <col min="2556" max="2556" width="7.5" style="15" customWidth="1"/>
    <col min="2557" max="2557" width="7.875" style="15" customWidth="1"/>
    <col min="2558" max="2558" width="16.875" style="15" customWidth="1"/>
    <col min="2559" max="2559" width="12" style="15" customWidth="1"/>
    <col min="2560" max="2560" width="23.625" style="15" customWidth="1"/>
    <col min="2561" max="2561" width="12.875" style="15" customWidth="1"/>
    <col min="2562" max="2562" width="9" style="15"/>
    <col min="2563" max="2564" width="6.75" style="15" customWidth="1"/>
    <col min="2565" max="2807" width="9" style="15"/>
    <col min="2808" max="2808" width="12" style="15" customWidth="1"/>
    <col min="2809" max="2809" width="32.625" style="15" customWidth="1"/>
    <col min="2810" max="2810" width="36" style="15" customWidth="1"/>
    <col min="2811" max="2811" width="9.875" style="15" customWidth="1"/>
    <col min="2812" max="2812" width="7.5" style="15" customWidth="1"/>
    <col min="2813" max="2813" width="7.875" style="15" customWidth="1"/>
    <col min="2814" max="2814" width="16.875" style="15" customWidth="1"/>
    <col min="2815" max="2815" width="12" style="15" customWidth="1"/>
    <col min="2816" max="2816" width="23.625" style="15" customWidth="1"/>
    <col min="2817" max="2817" width="12.875" style="15" customWidth="1"/>
    <col min="2818" max="2818" width="9" style="15"/>
    <col min="2819" max="2820" width="6.75" style="15" customWidth="1"/>
    <col min="2821" max="3063" width="9" style="15"/>
    <col min="3064" max="3064" width="12" style="15" customWidth="1"/>
    <col min="3065" max="3065" width="32.625" style="15" customWidth="1"/>
    <col min="3066" max="3066" width="36" style="15" customWidth="1"/>
    <col min="3067" max="3067" width="9.875" style="15" customWidth="1"/>
    <col min="3068" max="3068" width="7.5" style="15" customWidth="1"/>
    <col min="3069" max="3069" width="7.875" style="15" customWidth="1"/>
    <col min="3070" max="3070" width="16.875" style="15" customWidth="1"/>
    <col min="3071" max="3071" width="12" style="15" customWidth="1"/>
    <col min="3072" max="3072" width="23.625" style="15" customWidth="1"/>
    <col min="3073" max="3073" width="12.875" style="15" customWidth="1"/>
    <col min="3074" max="3074" width="9" style="15"/>
    <col min="3075" max="3076" width="6.75" style="15" customWidth="1"/>
    <col min="3077" max="3319" width="9" style="15"/>
    <col min="3320" max="3320" width="12" style="15" customWidth="1"/>
    <col min="3321" max="3321" width="32.625" style="15" customWidth="1"/>
    <col min="3322" max="3322" width="36" style="15" customWidth="1"/>
    <col min="3323" max="3323" width="9.875" style="15" customWidth="1"/>
    <col min="3324" max="3324" width="7.5" style="15" customWidth="1"/>
    <col min="3325" max="3325" width="7.875" style="15" customWidth="1"/>
    <col min="3326" max="3326" width="16.875" style="15" customWidth="1"/>
    <col min="3327" max="3327" width="12" style="15" customWidth="1"/>
    <col min="3328" max="3328" width="23.625" style="15" customWidth="1"/>
    <col min="3329" max="3329" width="12.875" style="15" customWidth="1"/>
    <col min="3330" max="3330" width="9" style="15"/>
    <col min="3331" max="3332" width="6.75" style="15" customWidth="1"/>
    <col min="3333" max="3575" width="9" style="15"/>
    <col min="3576" max="3576" width="12" style="15" customWidth="1"/>
    <col min="3577" max="3577" width="32.625" style="15" customWidth="1"/>
    <col min="3578" max="3578" width="36" style="15" customWidth="1"/>
    <col min="3579" max="3579" width="9.875" style="15" customWidth="1"/>
    <col min="3580" max="3580" width="7.5" style="15" customWidth="1"/>
    <col min="3581" max="3581" width="7.875" style="15" customWidth="1"/>
    <col min="3582" max="3582" width="16.875" style="15" customWidth="1"/>
    <col min="3583" max="3583" width="12" style="15" customWidth="1"/>
    <col min="3584" max="3584" width="23.625" style="15" customWidth="1"/>
    <col min="3585" max="3585" width="12.875" style="15" customWidth="1"/>
    <col min="3586" max="3586" width="9" style="15"/>
    <col min="3587" max="3588" width="6.75" style="15" customWidth="1"/>
    <col min="3589" max="3831" width="9" style="15"/>
    <col min="3832" max="3832" width="12" style="15" customWidth="1"/>
    <col min="3833" max="3833" width="32.625" style="15" customWidth="1"/>
    <col min="3834" max="3834" width="36" style="15" customWidth="1"/>
    <col min="3835" max="3835" width="9.875" style="15" customWidth="1"/>
    <col min="3836" max="3836" width="7.5" style="15" customWidth="1"/>
    <col min="3837" max="3837" width="7.875" style="15" customWidth="1"/>
    <col min="3838" max="3838" width="16.875" style="15" customWidth="1"/>
    <col min="3839" max="3839" width="12" style="15" customWidth="1"/>
    <col min="3840" max="3840" width="23.625" style="15" customWidth="1"/>
    <col min="3841" max="3841" width="12.875" style="15" customWidth="1"/>
    <col min="3842" max="3842" width="9" style="15"/>
    <col min="3843" max="3844" width="6.75" style="15" customWidth="1"/>
    <col min="3845" max="4087" width="9" style="15"/>
    <col min="4088" max="4088" width="12" style="15" customWidth="1"/>
    <col min="4089" max="4089" width="32.625" style="15" customWidth="1"/>
    <col min="4090" max="4090" width="36" style="15" customWidth="1"/>
    <col min="4091" max="4091" width="9.875" style="15" customWidth="1"/>
    <col min="4092" max="4092" width="7.5" style="15" customWidth="1"/>
    <col min="4093" max="4093" width="7.875" style="15" customWidth="1"/>
    <col min="4094" max="4094" width="16.875" style="15" customWidth="1"/>
    <col min="4095" max="4095" width="12" style="15" customWidth="1"/>
    <col min="4096" max="4096" width="23.625" style="15" customWidth="1"/>
    <col min="4097" max="4097" width="12.875" style="15" customWidth="1"/>
    <col min="4098" max="4098" width="9" style="15"/>
    <col min="4099" max="4100" width="6.75" style="15" customWidth="1"/>
    <col min="4101" max="4343" width="9" style="15"/>
    <col min="4344" max="4344" width="12" style="15" customWidth="1"/>
    <col min="4345" max="4345" width="32.625" style="15" customWidth="1"/>
    <col min="4346" max="4346" width="36" style="15" customWidth="1"/>
    <col min="4347" max="4347" width="9.875" style="15" customWidth="1"/>
    <col min="4348" max="4348" width="7.5" style="15" customWidth="1"/>
    <col min="4349" max="4349" width="7.875" style="15" customWidth="1"/>
    <col min="4350" max="4350" width="16.875" style="15" customWidth="1"/>
    <col min="4351" max="4351" width="12" style="15" customWidth="1"/>
    <col min="4352" max="4352" width="23.625" style="15" customWidth="1"/>
    <col min="4353" max="4353" width="12.875" style="15" customWidth="1"/>
    <col min="4354" max="4354" width="9" style="15"/>
    <col min="4355" max="4356" width="6.75" style="15" customWidth="1"/>
    <col min="4357" max="4599" width="9" style="15"/>
    <col min="4600" max="4600" width="12" style="15" customWidth="1"/>
    <col min="4601" max="4601" width="32.625" style="15" customWidth="1"/>
    <col min="4602" max="4602" width="36" style="15" customWidth="1"/>
    <col min="4603" max="4603" width="9.875" style="15" customWidth="1"/>
    <col min="4604" max="4604" width="7.5" style="15" customWidth="1"/>
    <col min="4605" max="4605" width="7.875" style="15" customWidth="1"/>
    <col min="4606" max="4606" width="16.875" style="15" customWidth="1"/>
    <col min="4607" max="4607" width="12" style="15" customWidth="1"/>
    <col min="4608" max="4608" width="23.625" style="15" customWidth="1"/>
    <col min="4609" max="4609" width="12.875" style="15" customWidth="1"/>
    <col min="4610" max="4610" width="9" style="15"/>
    <col min="4611" max="4612" width="6.75" style="15" customWidth="1"/>
    <col min="4613" max="4855" width="9" style="15"/>
    <col min="4856" max="4856" width="12" style="15" customWidth="1"/>
    <col min="4857" max="4857" width="32.625" style="15" customWidth="1"/>
    <col min="4858" max="4858" width="36" style="15" customWidth="1"/>
    <col min="4859" max="4859" width="9.875" style="15" customWidth="1"/>
    <col min="4860" max="4860" width="7.5" style="15" customWidth="1"/>
    <col min="4861" max="4861" width="7.875" style="15" customWidth="1"/>
    <col min="4862" max="4862" width="16.875" style="15" customWidth="1"/>
    <col min="4863" max="4863" width="12" style="15" customWidth="1"/>
    <col min="4864" max="4864" width="23.625" style="15" customWidth="1"/>
    <col min="4865" max="4865" width="12.875" style="15" customWidth="1"/>
    <col min="4866" max="4866" width="9" style="15"/>
    <col min="4867" max="4868" width="6.75" style="15" customWidth="1"/>
    <col min="4869" max="5111" width="9" style="15"/>
    <col min="5112" max="5112" width="12" style="15" customWidth="1"/>
    <col min="5113" max="5113" width="32.625" style="15" customWidth="1"/>
    <col min="5114" max="5114" width="36" style="15" customWidth="1"/>
    <col min="5115" max="5115" width="9.875" style="15" customWidth="1"/>
    <col min="5116" max="5116" width="7.5" style="15" customWidth="1"/>
    <col min="5117" max="5117" width="7.875" style="15" customWidth="1"/>
    <col min="5118" max="5118" width="16.875" style="15" customWidth="1"/>
    <col min="5119" max="5119" width="12" style="15" customWidth="1"/>
    <col min="5120" max="5120" width="23.625" style="15" customWidth="1"/>
    <col min="5121" max="5121" width="12.875" style="15" customWidth="1"/>
    <col min="5122" max="5122" width="9" style="15"/>
    <col min="5123" max="5124" width="6.75" style="15" customWidth="1"/>
    <col min="5125" max="5367" width="9" style="15"/>
    <col min="5368" max="5368" width="12" style="15" customWidth="1"/>
    <col min="5369" max="5369" width="32.625" style="15" customWidth="1"/>
    <col min="5370" max="5370" width="36" style="15" customWidth="1"/>
    <col min="5371" max="5371" width="9.875" style="15" customWidth="1"/>
    <col min="5372" max="5372" width="7.5" style="15" customWidth="1"/>
    <col min="5373" max="5373" width="7.875" style="15" customWidth="1"/>
    <col min="5374" max="5374" width="16.875" style="15" customWidth="1"/>
    <col min="5375" max="5375" width="12" style="15" customWidth="1"/>
    <col min="5376" max="5376" width="23.625" style="15" customWidth="1"/>
    <col min="5377" max="5377" width="12.875" style="15" customWidth="1"/>
    <col min="5378" max="5378" width="9" style="15"/>
    <col min="5379" max="5380" width="6.75" style="15" customWidth="1"/>
    <col min="5381" max="5623" width="9" style="15"/>
    <col min="5624" max="5624" width="12" style="15" customWidth="1"/>
    <col min="5625" max="5625" width="32.625" style="15" customWidth="1"/>
    <col min="5626" max="5626" width="36" style="15" customWidth="1"/>
    <col min="5627" max="5627" width="9.875" style="15" customWidth="1"/>
    <col min="5628" max="5628" width="7.5" style="15" customWidth="1"/>
    <col min="5629" max="5629" width="7.875" style="15" customWidth="1"/>
    <col min="5630" max="5630" width="16.875" style="15" customWidth="1"/>
    <col min="5631" max="5631" width="12" style="15" customWidth="1"/>
    <col min="5632" max="5632" width="23.625" style="15" customWidth="1"/>
    <col min="5633" max="5633" width="12.875" style="15" customWidth="1"/>
    <col min="5634" max="5634" width="9" style="15"/>
    <col min="5635" max="5636" width="6.75" style="15" customWidth="1"/>
    <col min="5637" max="5879" width="9" style="15"/>
    <col min="5880" max="5880" width="12" style="15" customWidth="1"/>
    <col min="5881" max="5881" width="32.625" style="15" customWidth="1"/>
    <col min="5882" max="5882" width="36" style="15" customWidth="1"/>
    <col min="5883" max="5883" width="9.875" style="15" customWidth="1"/>
    <col min="5884" max="5884" width="7.5" style="15" customWidth="1"/>
    <col min="5885" max="5885" width="7.875" style="15" customWidth="1"/>
    <col min="5886" max="5886" width="16.875" style="15" customWidth="1"/>
    <col min="5887" max="5887" width="12" style="15" customWidth="1"/>
    <col min="5888" max="5888" width="23.625" style="15" customWidth="1"/>
    <col min="5889" max="5889" width="12.875" style="15" customWidth="1"/>
    <col min="5890" max="5890" width="9" style="15"/>
    <col min="5891" max="5892" width="6.75" style="15" customWidth="1"/>
    <col min="5893" max="6135" width="9" style="15"/>
    <col min="6136" max="6136" width="12" style="15" customWidth="1"/>
    <col min="6137" max="6137" width="32.625" style="15" customWidth="1"/>
    <col min="6138" max="6138" width="36" style="15" customWidth="1"/>
    <col min="6139" max="6139" width="9.875" style="15" customWidth="1"/>
    <col min="6140" max="6140" width="7.5" style="15" customWidth="1"/>
    <col min="6141" max="6141" width="7.875" style="15" customWidth="1"/>
    <col min="6142" max="6142" width="16.875" style="15" customWidth="1"/>
    <col min="6143" max="6143" width="12" style="15" customWidth="1"/>
    <col min="6144" max="6144" width="23.625" style="15" customWidth="1"/>
    <col min="6145" max="6145" width="12.875" style="15" customWidth="1"/>
    <col min="6146" max="6146" width="9" style="15"/>
    <col min="6147" max="6148" width="6.75" style="15" customWidth="1"/>
    <col min="6149" max="6391" width="9" style="15"/>
    <col min="6392" max="6392" width="12" style="15" customWidth="1"/>
    <col min="6393" max="6393" width="32.625" style="15" customWidth="1"/>
    <col min="6394" max="6394" width="36" style="15" customWidth="1"/>
    <col min="6395" max="6395" width="9.875" style="15" customWidth="1"/>
    <col min="6396" max="6396" width="7.5" style="15" customWidth="1"/>
    <col min="6397" max="6397" width="7.875" style="15" customWidth="1"/>
    <col min="6398" max="6398" width="16.875" style="15" customWidth="1"/>
    <col min="6399" max="6399" width="12" style="15" customWidth="1"/>
    <col min="6400" max="6400" width="23.625" style="15" customWidth="1"/>
    <col min="6401" max="6401" width="12.875" style="15" customWidth="1"/>
    <col min="6402" max="6402" width="9" style="15"/>
    <col min="6403" max="6404" width="6.75" style="15" customWidth="1"/>
    <col min="6405" max="6647" width="9" style="15"/>
    <col min="6648" max="6648" width="12" style="15" customWidth="1"/>
    <col min="6649" max="6649" width="32.625" style="15" customWidth="1"/>
    <col min="6650" max="6650" width="36" style="15" customWidth="1"/>
    <col min="6651" max="6651" width="9.875" style="15" customWidth="1"/>
    <col min="6652" max="6652" width="7.5" style="15" customWidth="1"/>
    <col min="6653" max="6653" width="7.875" style="15" customWidth="1"/>
    <col min="6654" max="6654" width="16.875" style="15" customWidth="1"/>
    <col min="6655" max="6655" width="12" style="15" customWidth="1"/>
    <col min="6656" max="6656" width="23.625" style="15" customWidth="1"/>
    <col min="6657" max="6657" width="12.875" style="15" customWidth="1"/>
    <col min="6658" max="6658" width="9" style="15"/>
    <col min="6659" max="6660" width="6.75" style="15" customWidth="1"/>
    <col min="6661" max="6903" width="9" style="15"/>
    <col min="6904" max="6904" width="12" style="15" customWidth="1"/>
    <col min="6905" max="6905" width="32.625" style="15" customWidth="1"/>
    <col min="6906" max="6906" width="36" style="15" customWidth="1"/>
    <col min="6907" max="6907" width="9.875" style="15" customWidth="1"/>
    <col min="6908" max="6908" width="7.5" style="15" customWidth="1"/>
    <col min="6909" max="6909" width="7.875" style="15" customWidth="1"/>
    <col min="6910" max="6910" width="16.875" style="15" customWidth="1"/>
    <col min="6911" max="6911" width="12" style="15" customWidth="1"/>
    <col min="6912" max="6912" width="23.625" style="15" customWidth="1"/>
    <col min="6913" max="6913" width="12.875" style="15" customWidth="1"/>
    <col min="6914" max="6914" width="9" style="15"/>
    <col min="6915" max="6916" width="6.75" style="15" customWidth="1"/>
    <col min="6917" max="7159" width="9" style="15"/>
    <col min="7160" max="7160" width="12" style="15" customWidth="1"/>
    <col min="7161" max="7161" width="32.625" style="15" customWidth="1"/>
    <col min="7162" max="7162" width="36" style="15" customWidth="1"/>
    <col min="7163" max="7163" width="9.875" style="15" customWidth="1"/>
    <col min="7164" max="7164" width="7.5" style="15" customWidth="1"/>
    <col min="7165" max="7165" width="7.875" style="15" customWidth="1"/>
    <col min="7166" max="7166" width="16.875" style="15" customWidth="1"/>
    <col min="7167" max="7167" width="12" style="15" customWidth="1"/>
    <col min="7168" max="7168" width="23.625" style="15" customWidth="1"/>
    <col min="7169" max="7169" width="12.875" style="15" customWidth="1"/>
    <col min="7170" max="7170" width="9" style="15"/>
    <col min="7171" max="7172" width="6.75" style="15" customWidth="1"/>
    <col min="7173" max="7415" width="9" style="15"/>
    <col min="7416" max="7416" width="12" style="15" customWidth="1"/>
    <col min="7417" max="7417" width="32.625" style="15" customWidth="1"/>
    <col min="7418" max="7418" width="36" style="15" customWidth="1"/>
    <col min="7419" max="7419" width="9.875" style="15" customWidth="1"/>
    <col min="7420" max="7420" width="7.5" style="15" customWidth="1"/>
    <col min="7421" max="7421" width="7.875" style="15" customWidth="1"/>
    <col min="7422" max="7422" width="16.875" style="15" customWidth="1"/>
    <col min="7423" max="7423" width="12" style="15" customWidth="1"/>
    <col min="7424" max="7424" width="23.625" style="15" customWidth="1"/>
    <col min="7425" max="7425" width="12.875" style="15" customWidth="1"/>
    <col min="7426" max="7426" width="9" style="15"/>
    <col min="7427" max="7428" width="6.75" style="15" customWidth="1"/>
    <col min="7429" max="7671" width="9" style="15"/>
    <col min="7672" max="7672" width="12" style="15" customWidth="1"/>
    <col min="7673" max="7673" width="32.625" style="15" customWidth="1"/>
    <col min="7674" max="7674" width="36" style="15" customWidth="1"/>
    <col min="7675" max="7675" width="9.875" style="15" customWidth="1"/>
    <col min="7676" max="7676" width="7.5" style="15" customWidth="1"/>
    <col min="7677" max="7677" width="7.875" style="15" customWidth="1"/>
    <col min="7678" max="7678" width="16.875" style="15" customWidth="1"/>
    <col min="7679" max="7679" width="12" style="15" customWidth="1"/>
    <col min="7680" max="7680" width="23.625" style="15" customWidth="1"/>
    <col min="7681" max="7681" width="12.875" style="15" customWidth="1"/>
    <col min="7682" max="7682" width="9" style="15"/>
    <col min="7683" max="7684" width="6.75" style="15" customWidth="1"/>
    <col min="7685" max="7927" width="9" style="15"/>
    <col min="7928" max="7928" width="12" style="15" customWidth="1"/>
    <col min="7929" max="7929" width="32.625" style="15" customWidth="1"/>
    <col min="7930" max="7930" width="36" style="15" customWidth="1"/>
    <col min="7931" max="7931" width="9.875" style="15" customWidth="1"/>
    <col min="7932" max="7932" width="7.5" style="15" customWidth="1"/>
    <col min="7933" max="7933" width="7.875" style="15" customWidth="1"/>
    <col min="7934" max="7934" width="16.875" style="15" customWidth="1"/>
    <col min="7935" max="7935" width="12" style="15" customWidth="1"/>
    <col min="7936" max="7936" width="23.625" style="15" customWidth="1"/>
    <col min="7937" max="7937" width="12.875" style="15" customWidth="1"/>
    <col min="7938" max="7938" width="9" style="15"/>
    <col min="7939" max="7940" width="6.75" style="15" customWidth="1"/>
    <col min="7941" max="8183" width="9" style="15"/>
    <col min="8184" max="8184" width="12" style="15" customWidth="1"/>
    <col min="8185" max="8185" width="32.625" style="15" customWidth="1"/>
    <col min="8186" max="8186" width="36" style="15" customWidth="1"/>
    <col min="8187" max="8187" width="9.875" style="15" customWidth="1"/>
    <col min="8188" max="8188" width="7.5" style="15" customWidth="1"/>
    <col min="8189" max="8189" width="7.875" style="15" customWidth="1"/>
    <col min="8190" max="8190" width="16.875" style="15" customWidth="1"/>
    <col min="8191" max="8191" width="12" style="15" customWidth="1"/>
    <col min="8192" max="8192" width="23.625" style="15" customWidth="1"/>
    <col min="8193" max="8193" width="12.875" style="15" customWidth="1"/>
    <col min="8194" max="8194" width="9" style="15"/>
    <col min="8195" max="8196" width="6.75" style="15" customWidth="1"/>
    <col min="8197" max="8439" width="9" style="15"/>
    <col min="8440" max="8440" width="12" style="15" customWidth="1"/>
    <col min="8441" max="8441" width="32.625" style="15" customWidth="1"/>
    <col min="8442" max="8442" width="36" style="15" customWidth="1"/>
    <col min="8443" max="8443" width="9.875" style="15" customWidth="1"/>
    <col min="8444" max="8444" width="7.5" style="15" customWidth="1"/>
    <col min="8445" max="8445" width="7.875" style="15" customWidth="1"/>
    <col min="8446" max="8446" width="16.875" style="15" customWidth="1"/>
    <col min="8447" max="8447" width="12" style="15" customWidth="1"/>
    <col min="8448" max="8448" width="23.625" style="15" customWidth="1"/>
    <col min="8449" max="8449" width="12.875" style="15" customWidth="1"/>
    <col min="8450" max="8450" width="9" style="15"/>
    <col min="8451" max="8452" width="6.75" style="15" customWidth="1"/>
    <col min="8453" max="8695" width="9" style="15"/>
    <col min="8696" max="8696" width="12" style="15" customWidth="1"/>
    <col min="8697" max="8697" width="32.625" style="15" customWidth="1"/>
    <col min="8698" max="8698" width="36" style="15" customWidth="1"/>
    <col min="8699" max="8699" width="9.875" style="15" customWidth="1"/>
    <col min="8700" max="8700" width="7.5" style="15" customWidth="1"/>
    <col min="8701" max="8701" width="7.875" style="15" customWidth="1"/>
    <col min="8702" max="8702" width="16.875" style="15" customWidth="1"/>
    <col min="8703" max="8703" width="12" style="15" customWidth="1"/>
    <col min="8704" max="8704" width="23.625" style="15" customWidth="1"/>
    <col min="8705" max="8705" width="12.875" style="15" customWidth="1"/>
    <col min="8706" max="8706" width="9" style="15"/>
    <col min="8707" max="8708" width="6.75" style="15" customWidth="1"/>
    <col min="8709" max="8951" width="9" style="15"/>
    <col min="8952" max="8952" width="12" style="15" customWidth="1"/>
    <col min="8953" max="8953" width="32.625" style="15" customWidth="1"/>
    <col min="8954" max="8954" width="36" style="15" customWidth="1"/>
    <col min="8955" max="8955" width="9.875" style="15" customWidth="1"/>
    <col min="8956" max="8956" width="7.5" style="15" customWidth="1"/>
    <col min="8957" max="8957" width="7.875" style="15" customWidth="1"/>
    <col min="8958" max="8958" width="16.875" style="15" customWidth="1"/>
    <col min="8959" max="8959" width="12" style="15" customWidth="1"/>
    <col min="8960" max="8960" width="23.625" style="15" customWidth="1"/>
    <col min="8961" max="8961" width="12.875" style="15" customWidth="1"/>
    <col min="8962" max="8962" width="9" style="15"/>
    <col min="8963" max="8964" width="6.75" style="15" customWidth="1"/>
    <col min="8965" max="9207" width="9" style="15"/>
    <col min="9208" max="9208" width="12" style="15" customWidth="1"/>
    <col min="9209" max="9209" width="32.625" style="15" customWidth="1"/>
    <col min="9210" max="9210" width="36" style="15" customWidth="1"/>
    <col min="9211" max="9211" width="9.875" style="15" customWidth="1"/>
    <col min="9212" max="9212" width="7.5" style="15" customWidth="1"/>
    <col min="9213" max="9213" width="7.875" style="15" customWidth="1"/>
    <col min="9214" max="9214" width="16.875" style="15" customWidth="1"/>
    <col min="9215" max="9215" width="12" style="15" customWidth="1"/>
    <col min="9216" max="9216" width="23.625" style="15" customWidth="1"/>
    <col min="9217" max="9217" width="12.875" style="15" customWidth="1"/>
    <col min="9218" max="9218" width="9" style="15"/>
    <col min="9219" max="9220" width="6.75" style="15" customWidth="1"/>
    <col min="9221" max="9463" width="9" style="15"/>
    <col min="9464" max="9464" width="12" style="15" customWidth="1"/>
    <col min="9465" max="9465" width="32.625" style="15" customWidth="1"/>
    <col min="9466" max="9466" width="36" style="15" customWidth="1"/>
    <col min="9467" max="9467" width="9.875" style="15" customWidth="1"/>
    <col min="9468" max="9468" width="7.5" style="15" customWidth="1"/>
    <col min="9469" max="9469" width="7.875" style="15" customWidth="1"/>
    <col min="9470" max="9470" width="16.875" style="15" customWidth="1"/>
    <col min="9471" max="9471" width="12" style="15" customWidth="1"/>
    <col min="9472" max="9472" width="23.625" style="15" customWidth="1"/>
    <col min="9473" max="9473" width="12.875" style="15" customWidth="1"/>
    <col min="9474" max="9474" width="9" style="15"/>
    <col min="9475" max="9476" width="6.75" style="15" customWidth="1"/>
    <col min="9477" max="9719" width="9" style="15"/>
    <col min="9720" max="9720" width="12" style="15" customWidth="1"/>
    <col min="9721" max="9721" width="32.625" style="15" customWidth="1"/>
    <col min="9722" max="9722" width="36" style="15" customWidth="1"/>
    <col min="9723" max="9723" width="9.875" style="15" customWidth="1"/>
    <col min="9724" max="9724" width="7.5" style="15" customWidth="1"/>
    <col min="9725" max="9725" width="7.875" style="15" customWidth="1"/>
    <col min="9726" max="9726" width="16.875" style="15" customWidth="1"/>
    <col min="9727" max="9727" width="12" style="15" customWidth="1"/>
    <col min="9728" max="9728" width="23.625" style="15" customWidth="1"/>
    <col min="9729" max="9729" width="12.875" style="15" customWidth="1"/>
    <col min="9730" max="9730" width="9" style="15"/>
    <col min="9731" max="9732" width="6.75" style="15" customWidth="1"/>
    <col min="9733" max="9975" width="9" style="15"/>
    <col min="9976" max="9976" width="12" style="15" customWidth="1"/>
    <col min="9977" max="9977" width="32.625" style="15" customWidth="1"/>
    <col min="9978" max="9978" width="36" style="15" customWidth="1"/>
    <col min="9979" max="9979" width="9.875" style="15" customWidth="1"/>
    <col min="9980" max="9980" width="7.5" style="15" customWidth="1"/>
    <col min="9981" max="9981" width="7.875" style="15" customWidth="1"/>
    <col min="9982" max="9982" width="16.875" style="15" customWidth="1"/>
    <col min="9983" max="9983" width="12" style="15" customWidth="1"/>
    <col min="9984" max="9984" width="23.625" style="15" customWidth="1"/>
    <col min="9985" max="9985" width="12.875" style="15" customWidth="1"/>
    <col min="9986" max="9986" width="9" style="15"/>
    <col min="9987" max="9988" width="6.75" style="15" customWidth="1"/>
    <col min="9989" max="10231" width="9" style="15"/>
    <col min="10232" max="10232" width="12" style="15" customWidth="1"/>
    <col min="10233" max="10233" width="32.625" style="15" customWidth="1"/>
    <col min="10234" max="10234" width="36" style="15" customWidth="1"/>
    <col min="10235" max="10235" width="9.875" style="15" customWidth="1"/>
    <col min="10236" max="10236" width="7.5" style="15" customWidth="1"/>
    <col min="10237" max="10237" width="7.875" style="15" customWidth="1"/>
    <col min="10238" max="10238" width="16.875" style="15" customWidth="1"/>
    <col min="10239" max="10239" width="12" style="15" customWidth="1"/>
    <col min="10240" max="10240" width="23.625" style="15" customWidth="1"/>
    <col min="10241" max="10241" width="12.875" style="15" customWidth="1"/>
    <col min="10242" max="10242" width="9" style="15"/>
    <col min="10243" max="10244" width="6.75" style="15" customWidth="1"/>
    <col min="10245" max="10487" width="9" style="15"/>
    <col min="10488" max="10488" width="12" style="15" customWidth="1"/>
    <col min="10489" max="10489" width="32.625" style="15" customWidth="1"/>
    <col min="10490" max="10490" width="36" style="15" customWidth="1"/>
    <col min="10491" max="10491" width="9.875" style="15" customWidth="1"/>
    <col min="10492" max="10492" width="7.5" style="15" customWidth="1"/>
    <col min="10493" max="10493" width="7.875" style="15" customWidth="1"/>
    <col min="10494" max="10494" width="16.875" style="15" customWidth="1"/>
    <col min="10495" max="10495" width="12" style="15" customWidth="1"/>
    <col min="10496" max="10496" width="23.625" style="15" customWidth="1"/>
    <col min="10497" max="10497" width="12.875" style="15" customWidth="1"/>
    <col min="10498" max="10498" width="9" style="15"/>
    <col min="10499" max="10500" width="6.75" style="15" customWidth="1"/>
    <col min="10501" max="10743" width="9" style="15"/>
    <col min="10744" max="10744" width="12" style="15" customWidth="1"/>
    <col min="10745" max="10745" width="32.625" style="15" customWidth="1"/>
    <col min="10746" max="10746" width="36" style="15" customWidth="1"/>
    <col min="10747" max="10747" width="9.875" style="15" customWidth="1"/>
    <col min="10748" max="10748" width="7.5" style="15" customWidth="1"/>
    <col min="10749" max="10749" width="7.875" style="15" customWidth="1"/>
    <col min="10750" max="10750" width="16.875" style="15" customWidth="1"/>
    <col min="10751" max="10751" width="12" style="15" customWidth="1"/>
    <col min="10752" max="10752" width="23.625" style="15" customWidth="1"/>
    <col min="10753" max="10753" width="12.875" style="15" customWidth="1"/>
    <col min="10754" max="10754" width="9" style="15"/>
    <col min="10755" max="10756" width="6.75" style="15" customWidth="1"/>
    <col min="10757" max="10999" width="9" style="15"/>
    <col min="11000" max="11000" width="12" style="15" customWidth="1"/>
    <col min="11001" max="11001" width="32.625" style="15" customWidth="1"/>
    <col min="11002" max="11002" width="36" style="15" customWidth="1"/>
    <col min="11003" max="11003" width="9.875" style="15" customWidth="1"/>
    <col min="11004" max="11004" width="7.5" style="15" customWidth="1"/>
    <col min="11005" max="11005" width="7.875" style="15" customWidth="1"/>
    <col min="11006" max="11006" width="16.875" style="15" customWidth="1"/>
    <col min="11007" max="11007" width="12" style="15" customWidth="1"/>
    <col min="11008" max="11008" width="23.625" style="15" customWidth="1"/>
    <col min="11009" max="11009" width="12.875" style="15" customWidth="1"/>
    <col min="11010" max="11010" width="9" style="15"/>
    <col min="11011" max="11012" width="6.75" style="15" customWidth="1"/>
    <col min="11013" max="11255" width="9" style="15"/>
    <col min="11256" max="11256" width="12" style="15" customWidth="1"/>
    <col min="11257" max="11257" width="32.625" style="15" customWidth="1"/>
    <col min="11258" max="11258" width="36" style="15" customWidth="1"/>
    <col min="11259" max="11259" width="9.875" style="15" customWidth="1"/>
    <col min="11260" max="11260" width="7.5" style="15" customWidth="1"/>
    <col min="11261" max="11261" width="7.875" style="15" customWidth="1"/>
    <col min="11262" max="11262" width="16.875" style="15" customWidth="1"/>
    <col min="11263" max="11263" width="12" style="15" customWidth="1"/>
    <col min="11264" max="11264" width="23.625" style="15" customWidth="1"/>
    <col min="11265" max="11265" width="12.875" style="15" customWidth="1"/>
    <col min="11266" max="11266" width="9" style="15"/>
    <col min="11267" max="11268" width="6.75" style="15" customWidth="1"/>
    <col min="11269" max="11511" width="9" style="15"/>
    <col min="11512" max="11512" width="12" style="15" customWidth="1"/>
    <col min="11513" max="11513" width="32.625" style="15" customWidth="1"/>
    <col min="11514" max="11514" width="36" style="15" customWidth="1"/>
    <col min="11515" max="11515" width="9.875" style="15" customWidth="1"/>
    <col min="11516" max="11516" width="7.5" style="15" customWidth="1"/>
    <col min="11517" max="11517" width="7.875" style="15" customWidth="1"/>
    <col min="11518" max="11518" width="16.875" style="15" customWidth="1"/>
    <col min="11519" max="11519" width="12" style="15" customWidth="1"/>
    <col min="11520" max="11520" width="23.625" style="15" customWidth="1"/>
    <col min="11521" max="11521" width="12.875" style="15" customWidth="1"/>
    <col min="11522" max="11522" width="9" style="15"/>
    <col min="11523" max="11524" width="6.75" style="15" customWidth="1"/>
    <col min="11525" max="11767" width="9" style="15"/>
    <col min="11768" max="11768" width="12" style="15" customWidth="1"/>
    <col min="11769" max="11769" width="32.625" style="15" customWidth="1"/>
    <col min="11770" max="11770" width="36" style="15" customWidth="1"/>
    <col min="11771" max="11771" width="9.875" style="15" customWidth="1"/>
    <col min="11772" max="11772" width="7.5" style="15" customWidth="1"/>
    <col min="11773" max="11773" width="7.875" style="15" customWidth="1"/>
    <col min="11774" max="11774" width="16.875" style="15" customWidth="1"/>
    <col min="11775" max="11775" width="12" style="15" customWidth="1"/>
    <col min="11776" max="11776" width="23.625" style="15" customWidth="1"/>
    <col min="11777" max="11777" width="12.875" style="15" customWidth="1"/>
    <col min="11778" max="11778" width="9" style="15"/>
    <col min="11779" max="11780" width="6.75" style="15" customWidth="1"/>
    <col min="11781" max="12023" width="9" style="15"/>
    <col min="12024" max="12024" width="12" style="15" customWidth="1"/>
    <col min="12025" max="12025" width="32.625" style="15" customWidth="1"/>
    <col min="12026" max="12026" width="36" style="15" customWidth="1"/>
    <col min="12027" max="12027" width="9.875" style="15" customWidth="1"/>
    <col min="12028" max="12028" width="7.5" style="15" customWidth="1"/>
    <col min="12029" max="12029" width="7.875" style="15" customWidth="1"/>
    <col min="12030" max="12030" width="16.875" style="15" customWidth="1"/>
    <col min="12031" max="12031" width="12" style="15" customWidth="1"/>
    <col min="12032" max="12032" width="23.625" style="15" customWidth="1"/>
    <col min="12033" max="12033" width="12.875" style="15" customWidth="1"/>
    <col min="12034" max="12034" width="9" style="15"/>
    <col min="12035" max="12036" width="6.75" style="15" customWidth="1"/>
    <col min="12037" max="12279" width="9" style="15"/>
    <col min="12280" max="12280" width="12" style="15" customWidth="1"/>
    <col min="12281" max="12281" width="32.625" style="15" customWidth="1"/>
    <col min="12282" max="12282" width="36" style="15" customWidth="1"/>
    <col min="12283" max="12283" width="9.875" style="15" customWidth="1"/>
    <col min="12284" max="12284" width="7.5" style="15" customWidth="1"/>
    <col min="12285" max="12285" width="7.875" style="15" customWidth="1"/>
    <col min="12286" max="12286" width="16.875" style="15" customWidth="1"/>
    <col min="12287" max="12287" width="12" style="15" customWidth="1"/>
    <col min="12288" max="12288" width="23.625" style="15" customWidth="1"/>
    <col min="12289" max="12289" width="12.875" style="15" customWidth="1"/>
    <col min="12290" max="12290" width="9" style="15"/>
    <col min="12291" max="12292" width="6.75" style="15" customWidth="1"/>
    <col min="12293" max="12535" width="9" style="15"/>
    <col min="12536" max="12536" width="12" style="15" customWidth="1"/>
    <col min="12537" max="12537" width="32.625" style="15" customWidth="1"/>
    <col min="12538" max="12538" width="36" style="15" customWidth="1"/>
    <col min="12539" max="12539" width="9.875" style="15" customWidth="1"/>
    <col min="12540" max="12540" width="7.5" style="15" customWidth="1"/>
    <col min="12541" max="12541" width="7.875" style="15" customWidth="1"/>
    <col min="12542" max="12542" width="16.875" style="15" customWidth="1"/>
    <col min="12543" max="12543" width="12" style="15" customWidth="1"/>
    <col min="12544" max="12544" width="23.625" style="15" customWidth="1"/>
    <col min="12545" max="12545" width="12.875" style="15" customWidth="1"/>
    <col min="12546" max="12546" width="9" style="15"/>
    <col min="12547" max="12548" width="6.75" style="15" customWidth="1"/>
    <col min="12549" max="12791" width="9" style="15"/>
    <col min="12792" max="12792" width="12" style="15" customWidth="1"/>
    <col min="12793" max="12793" width="32.625" style="15" customWidth="1"/>
    <col min="12794" max="12794" width="36" style="15" customWidth="1"/>
    <col min="12795" max="12795" width="9.875" style="15" customWidth="1"/>
    <col min="12796" max="12796" width="7.5" style="15" customWidth="1"/>
    <col min="12797" max="12797" width="7.875" style="15" customWidth="1"/>
    <col min="12798" max="12798" width="16.875" style="15" customWidth="1"/>
    <col min="12799" max="12799" width="12" style="15" customWidth="1"/>
    <col min="12800" max="12800" width="23.625" style="15" customWidth="1"/>
    <col min="12801" max="12801" width="12.875" style="15" customWidth="1"/>
    <col min="12802" max="12802" width="9" style="15"/>
    <col min="12803" max="12804" width="6.75" style="15" customWidth="1"/>
    <col min="12805" max="13047" width="9" style="15"/>
    <col min="13048" max="13048" width="12" style="15" customWidth="1"/>
    <col min="13049" max="13049" width="32.625" style="15" customWidth="1"/>
    <col min="13050" max="13050" width="36" style="15" customWidth="1"/>
    <col min="13051" max="13051" width="9.875" style="15" customWidth="1"/>
    <col min="13052" max="13052" width="7.5" style="15" customWidth="1"/>
    <col min="13053" max="13053" width="7.875" style="15" customWidth="1"/>
    <col min="13054" max="13054" width="16.875" style="15" customWidth="1"/>
    <col min="13055" max="13055" width="12" style="15" customWidth="1"/>
    <col min="13056" max="13056" width="23.625" style="15" customWidth="1"/>
    <col min="13057" max="13057" width="12.875" style="15" customWidth="1"/>
    <col min="13058" max="13058" width="9" style="15"/>
    <col min="13059" max="13060" width="6.75" style="15" customWidth="1"/>
    <col min="13061" max="13303" width="9" style="15"/>
    <col min="13304" max="13304" width="12" style="15" customWidth="1"/>
    <col min="13305" max="13305" width="32.625" style="15" customWidth="1"/>
    <col min="13306" max="13306" width="36" style="15" customWidth="1"/>
    <col min="13307" max="13307" width="9.875" style="15" customWidth="1"/>
    <col min="13308" max="13308" width="7.5" style="15" customWidth="1"/>
    <col min="13309" max="13309" width="7.875" style="15" customWidth="1"/>
    <col min="13310" max="13310" width="16.875" style="15" customWidth="1"/>
    <col min="13311" max="13311" width="12" style="15" customWidth="1"/>
    <col min="13312" max="13312" width="23.625" style="15" customWidth="1"/>
    <col min="13313" max="13313" width="12.875" style="15" customWidth="1"/>
    <col min="13314" max="13314" width="9" style="15"/>
    <col min="13315" max="13316" width="6.75" style="15" customWidth="1"/>
    <col min="13317" max="13559" width="9" style="15"/>
    <col min="13560" max="13560" width="12" style="15" customWidth="1"/>
    <col min="13561" max="13561" width="32.625" style="15" customWidth="1"/>
    <col min="13562" max="13562" width="36" style="15" customWidth="1"/>
    <col min="13563" max="13563" width="9.875" style="15" customWidth="1"/>
    <col min="13564" max="13564" width="7.5" style="15" customWidth="1"/>
    <col min="13565" max="13565" width="7.875" style="15" customWidth="1"/>
    <col min="13566" max="13566" width="16.875" style="15" customWidth="1"/>
    <col min="13567" max="13567" width="12" style="15" customWidth="1"/>
    <col min="13568" max="13568" width="23.625" style="15" customWidth="1"/>
    <col min="13569" max="13569" width="12.875" style="15" customWidth="1"/>
    <col min="13570" max="13570" width="9" style="15"/>
    <col min="13571" max="13572" width="6.75" style="15" customWidth="1"/>
    <col min="13573" max="13815" width="9" style="15"/>
    <col min="13816" max="13816" width="12" style="15" customWidth="1"/>
    <col min="13817" max="13817" width="32.625" style="15" customWidth="1"/>
    <col min="13818" max="13818" width="36" style="15" customWidth="1"/>
    <col min="13819" max="13819" width="9.875" style="15" customWidth="1"/>
    <col min="13820" max="13820" width="7.5" style="15" customWidth="1"/>
    <col min="13821" max="13821" width="7.875" style="15" customWidth="1"/>
    <col min="13822" max="13822" width="16.875" style="15" customWidth="1"/>
    <col min="13823" max="13823" width="12" style="15" customWidth="1"/>
    <col min="13824" max="13824" width="23.625" style="15" customWidth="1"/>
    <col min="13825" max="13825" width="12.875" style="15" customWidth="1"/>
    <col min="13826" max="13826" width="9" style="15"/>
    <col min="13827" max="13828" width="6.75" style="15" customWidth="1"/>
    <col min="13829" max="14071" width="9" style="15"/>
    <col min="14072" max="14072" width="12" style="15" customWidth="1"/>
    <col min="14073" max="14073" width="32.625" style="15" customWidth="1"/>
    <col min="14074" max="14074" width="36" style="15" customWidth="1"/>
    <col min="14075" max="14075" width="9.875" style="15" customWidth="1"/>
    <col min="14076" max="14076" width="7.5" style="15" customWidth="1"/>
    <col min="14077" max="14077" width="7.875" style="15" customWidth="1"/>
    <col min="14078" max="14078" width="16.875" style="15" customWidth="1"/>
    <col min="14079" max="14079" width="12" style="15" customWidth="1"/>
    <col min="14080" max="14080" width="23.625" style="15" customWidth="1"/>
    <col min="14081" max="14081" width="12.875" style="15" customWidth="1"/>
    <col min="14082" max="14082" width="9" style="15"/>
    <col min="14083" max="14084" width="6.75" style="15" customWidth="1"/>
    <col min="14085" max="14327" width="9" style="15"/>
    <col min="14328" max="14328" width="12" style="15" customWidth="1"/>
    <col min="14329" max="14329" width="32.625" style="15" customWidth="1"/>
    <col min="14330" max="14330" width="36" style="15" customWidth="1"/>
    <col min="14331" max="14331" width="9.875" style="15" customWidth="1"/>
    <col min="14332" max="14332" width="7.5" style="15" customWidth="1"/>
    <col min="14333" max="14333" width="7.875" style="15" customWidth="1"/>
    <col min="14334" max="14334" width="16.875" style="15" customWidth="1"/>
    <col min="14335" max="14335" width="12" style="15" customWidth="1"/>
    <col min="14336" max="14336" width="23.625" style="15" customWidth="1"/>
    <col min="14337" max="14337" width="12.875" style="15" customWidth="1"/>
    <col min="14338" max="14338" width="9" style="15"/>
    <col min="14339" max="14340" width="6.75" style="15" customWidth="1"/>
    <col min="14341" max="14583" width="9" style="15"/>
    <col min="14584" max="14584" width="12" style="15" customWidth="1"/>
    <col min="14585" max="14585" width="32.625" style="15" customWidth="1"/>
    <col min="14586" max="14586" width="36" style="15" customWidth="1"/>
    <col min="14587" max="14587" width="9.875" style="15" customWidth="1"/>
    <col min="14588" max="14588" width="7.5" style="15" customWidth="1"/>
    <col min="14589" max="14589" width="7.875" style="15" customWidth="1"/>
    <col min="14590" max="14590" width="16.875" style="15" customWidth="1"/>
    <col min="14591" max="14591" width="12" style="15" customWidth="1"/>
    <col min="14592" max="14592" width="23.625" style="15" customWidth="1"/>
    <col min="14593" max="14593" width="12.875" style="15" customWidth="1"/>
    <col min="14594" max="14594" width="9" style="15"/>
    <col min="14595" max="14596" width="6.75" style="15" customWidth="1"/>
    <col min="14597" max="14839" width="9" style="15"/>
    <col min="14840" max="14840" width="12" style="15" customWidth="1"/>
    <col min="14841" max="14841" width="32.625" style="15" customWidth="1"/>
    <col min="14842" max="14842" width="36" style="15" customWidth="1"/>
    <col min="14843" max="14843" width="9.875" style="15" customWidth="1"/>
    <col min="14844" max="14844" width="7.5" style="15" customWidth="1"/>
    <col min="14845" max="14845" width="7.875" style="15" customWidth="1"/>
    <col min="14846" max="14846" width="16.875" style="15" customWidth="1"/>
    <col min="14847" max="14847" width="12" style="15" customWidth="1"/>
    <col min="14848" max="14848" width="23.625" style="15" customWidth="1"/>
    <col min="14849" max="14849" width="12.875" style="15" customWidth="1"/>
    <col min="14850" max="14850" width="9" style="15"/>
    <col min="14851" max="14852" width="6.75" style="15" customWidth="1"/>
    <col min="14853" max="15095" width="9" style="15"/>
    <col min="15096" max="15096" width="12" style="15" customWidth="1"/>
    <col min="15097" max="15097" width="32.625" style="15" customWidth="1"/>
    <col min="15098" max="15098" width="36" style="15" customWidth="1"/>
    <col min="15099" max="15099" width="9.875" style="15" customWidth="1"/>
    <col min="15100" max="15100" width="7.5" style="15" customWidth="1"/>
    <col min="15101" max="15101" width="7.875" style="15" customWidth="1"/>
    <col min="15102" max="15102" width="16.875" style="15" customWidth="1"/>
    <col min="15103" max="15103" width="12" style="15" customWidth="1"/>
    <col min="15104" max="15104" width="23.625" style="15" customWidth="1"/>
    <col min="15105" max="15105" width="12.875" style="15" customWidth="1"/>
    <col min="15106" max="15106" width="9" style="15"/>
    <col min="15107" max="15108" width="6.75" style="15" customWidth="1"/>
    <col min="15109" max="15351" width="9" style="15"/>
    <col min="15352" max="15352" width="12" style="15" customWidth="1"/>
    <col min="15353" max="15353" width="32.625" style="15" customWidth="1"/>
    <col min="15354" max="15354" width="36" style="15" customWidth="1"/>
    <col min="15355" max="15355" width="9.875" style="15" customWidth="1"/>
    <col min="15356" max="15356" width="7.5" style="15" customWidth="1"/>
    <col min="15357" max="15357" width="7.875" style="15" customWidth="1"/>
    <col min="15358" max="15358" width="16.875" style="15" customWidth="1"/>
    <col min="15359" max="15359" width="12" style="15" customWidth="1"/>
    <col min="15360" max="15360" width="23.625" style="15" customWidth="1"/>
    <col min="15361" max="15361" width="12.875" style="15" customWidth="1"/>
    <col min="15362" max="15362" width="9" style="15"/>
    <col min="15363" max="15364" width="6.75" style="15" customWidth="1"/>
    <col min="15365" max="15607" width="9" style="15"/>
    <col min="15608" max="15608" width="12" style="15" customWidth="1"/>
    <col min="15609" max="15609" width="32.625" style="15" customWidth="1"/>
    <col min="15610" max="15610" width="36" style="15" customWidth="1"/>
    <col min="15611" max="15611" width="9.875" style="15" customWidth="1"/>
    <col min="15612" max="15612" width="7.5" style="15" customWidth="1"/>
    <col min="15613" max="15613" width="7.875" style="15" customWidth="1"/>
    <col min="15614" max="15614" width="16.875" style="15" customWidth="1"/>
    <col min="15615" max="15615" width="12" style="15" customWidth="1"/>
    <col min="15616" max="15616" width="23.625" style="15" customWidth="1"/>
    <col min="15617" max="15617" width="12.875" style="15" customWidth="1"/>
    <col min="15618" max="15618" width="9" style="15"/>
    <col min="15619" max="15620" width="6.75" style="15" customWidth="1"/>
    <col min="15621" max="15863" width="9" style="15"/>
    <col min="15864" max="15864" width="12" style="15" customWidth="1"/>
    <col min="15865" max="15865" width="32.625" style="15" customWidth="1"/>
    <col min="15866" max="15866" width="36" style="15" customWidth="1"/>
    <col min="15867" max="15867" width="9.875" style="15" customWidth="1"/>
    <col min="15868" max="15868" width="7.5" style="15" customWidth="1"/>
    <col min="15869" max="15869" width="7.875" style="15" customWidth="1"/>
    <col min="15870" max="15870" width="16.875" style="15" customWidth="1"/>
    <col min="15871" max="15871" width="12" style="15" customWidth="1"/>
    <col min="15872" max="15872" width="23.625" style="15" customWidth="1"/>
    <col min="15873" max="15873" width="12.875" style="15" customWidth="1"/>
    <col min="15874" max="15874" width="9" style="15"/>
    <col min="15875" max="15876" width="6.75" style="15" customWidth="1"/>
    <col min="15877" max="16119" width="9" style="15"/>
    <col min="16120" max="16120" width="12" style="15" customWidth="1"/>
    <col min="16121" max="16121" width="32.625" style="15" customWidth="1"/>
    <col min="16122" max="16122" width="36" style="15" customWidth="1"/>
    <col min="16123" max="16123" width="9.875" style="15" customWidth="1"/>
    <col min="16124" max="16124" width="7.5" style="15" customWidth="1"/>
    <col min="16125" max="16125" width="7.875" style="15" customWidth="1"/>
    <col min="16126" max="16126" width="16.875" style="15" customWidth="1"/>
    <col min="16127" max="16127" width="12" style="15" customWidth="1"/>
    <col min="16128" max="16128" width="23.625" style="15" customWidth="1"/>
    <col min="16129" max="16129" width="12.875" style="15" customWidth="1"/>
    <col min="16130" max="16130" width="9" style="15"/>
    <col min="16131" max="16132" width="6.75" style="15" customWidth="1"/>
    <col min="16133" max="16384" width="9" style="15"/>
  </cols>
  <sheetData>
    <row r="1" spans="1:43" customFormat="1" ht="13.5" customHeight="1" thickBot="1">
      <c r="A1" s="804" t="s">
        <v>112</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3"/>
      <c r="AK1" s="3"/>
    </row>
    <row r="2" spans="1:43" customFormat="1" ht="13.5" customHeight="1">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3"/>
      <c r="AK2" s="3"/>
      <c r="AL2" s="842" t="s">
        <v>663</v>
      </c>
      <c r="AM2" s="844"/>
    </row>
    <row r="3" spans="1:43" customFormat="1" ht="13.5" customHeight="1" thickBot="1">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J3" s="3"/>
      <c r="AK3" s="3"/>
      <c r="AL3" s="845"/>
      <c r="AM3" s="847"/>
    </row>
    <row r="4" spans="1:43" s="50" customFormat="1" ht="12" customHeight="1" thickBot="1">
      <c r="A4" s="1188" t="s">
        <v>560</v>
      </c>
      <c r="B4" s="1189"/>
      <c r="C4" s="1189"/>
      <c r="D4" s="1189"/>
      <c r="E4" s="1189"/>
      <c r="F4" s="1189"/>
      <c r="G4" s="1189"/>
      <c r="H4" s="1189"/>
      <c r="I4" s="1189"/>
      <c r="J4" s="1189"/>
      <c r="K4" s="1189"/>
      <c r="L4" s="1189"/>
      <c r="M4" s="1189"/>
      <c r="N4" s="1189"/>
      <c r="O4" s="1189"/>
      <c r="P4" s="1189"/>
      <c r="Q4" s="1189"/>
      <c r="R4" s="1189"/>
      <c r="S4" s="1189"/>
      <c r="T4" s="1189"/>
      <c r="U4" s="1189"/>
      <c r="V4" s="1190"/>
      <c r="W4" s="1187" t="s">
        <v>561</v>
      </c>
      <c r="X4" s="1187"/>
      <c r="Y4" s="1187"/>
      <c r="Z4" s="1187"/>
      <c r="AA4" s="1187"/>
      <c r="AB4" s="1187"/>
      <c r="AC4" s="1187"/>
      <c r="AD4" s="1187"/>
      <c r="AE4" s="1187"/>
      <c r="AF4" s="1187"/>
      <c r="AG4" s="1187"/>
      <c r="AH4" s="1187"/>
      <c r="AI4" s="1187"/>
      <c r="AJ4" s="49"/>
      <c r="AK4" s="49"/>
      <c r="AL4" s="848"/>
      <c r="AM4" s="850"/>
    </row>
    <row r="5" spans="1:43" customFormat="1" ht="13.15" customHeight="1" thickBot="1">
      <c r="A5" s="1191" t="str">
        <f>IF(①【2ヵ月前】利用申込書!D6="","",①【2ヵ月前】利用申込書!D6)</f>
        <v/>
      </c>
      <c r="B5" s="1192"/>
      <c r="C5" s="1192"/>
      <c r="D5" s="1192"/>
      <c r="E5" s="1192"/>
      <c r="F5" s="1192"/>
      <c r="G5" s="1192"/>
      <c r="H5" s="1192"/>
      <c r="I5" s="1192"/>
      <c r="J5" s="1192"/>
      <c r="K5" s="1192"/>
      <c r="L5" s="1192"/>
      <c r="M5" s="1192"/>
      <c r="N5" s="1192"/>
      <c r="O5" s="1192"/>
      <c r="P5" s="1192"/>
      <c r="Q5" s="1192"/>
      <c r="R5" s="1192"/>
      <c r="S5" s="1192"/>
      <c r="T5" s="1192"/>
      <c r="U5" s="1192"/>
      <c r="V5" s="1193"/>
      <c r="W5" s="1186" t="s">
        <v>562</v>
      </c>
      <c r="X5" s="1197" t="str">
        <f>IFERROR(DATE(①【2ヵ月前】利用申込書!G12,①【2ヵ月前】利用申込書!K12,①【2ヵ月前】利用申込書!N12)," ")</f>
        <v xml:space="preserve"> </v>
      </c>
      <c r="Y5" s="1197"/>
      <c r="Z5" s="1197"/>
      <c r="AA5" s="1197"/>
      <c r="AB5" s="1197"/>
      <c r="AC5" s="636" t="s">
        <v>564</v>
      </c>
      <c r="AD5" s="1198" t="str">
        <f>IFERROR(DATE(①【2ヵ月前】利用申込書!G13,①【2ヵ月前】利用申込書!K13,①【2ヵ月前】利用申込書!N13)," ")</f>
        <v xml:space="preserve"> </v>
      </c>
      <c r="AE5" s="1198"/>
      <c r="AF5" s="1198"/>
      <c r="AG5" s="1198"/>
      <c r="AH5" s="1198"/>
      <c r="AI5" s="1186" t="s">
        <v>563</v>
      </c>
      <c r="AL5" s="314"/>
      <c r="AM5" s="314"/>
    </row>
    <row r="6" spans="1:43" customFormat="1" ht="13.15" customHeight="1" thickBot="1">
      <c r="A6" s="1194"/>
      <c r="B6" s="1195"/>
      <c r="C6" s="1195"/>
      <c r="D6" s="1195"/>
      <c r="E6" s="1195"/>
      <c r="F6" s="1195"/>
      <c r="G6" s="1195"/>
      <c r="H6" s="1195"/>
      <c r="I6" s="1195"/>
      <c r="J6" s="1195"/>
      <c r="K6" s="1195"/>
      <c r="L6" s="1195"/>
      <c r="M6" s="1195"/>
      <c r="N6" s="1195"/>
      <c r="O6" s="1195"/>
      <c r="P6" s="1195"/>
      <c r="Q6" s="1195"/>
      <c r="R6" s="1195"/>
      <c r="S6" s="1195"/>
      <c r="T6" s="1195"/>
      <c r="U6" s="1195"/>
      <c r="V6" s="1196"/>
      <c r="W6" s="1186"/>
      <c r="X6" s="1197"/>
      <c r="Y6" s="1197"/>
      <c r="Z6" s="1197"/>
      <c r="AA6" s="1197"/>
      <c r="AB6" s="1197"/>
      <c r="AC6" s="636"/>
      <c r="AD6" s="1198"/>
      <c r="AE6" s="1198"/>
      <c r="AF6" s="1198"/>
      <c r="AG6" s="1198"/>
      <c r="AH6" s="1198"/>
      <c r="AI6" s="1186"/>
      <c r="AL6" s="652" t="s">
        <v>666</v>
      </c>
      <c r="AM6" s="653"/>
    </row>
    <row r="7" spans="1:43" customFormat="1" ht="12" customHeight="1">
      <c r="A7" s="1199" t="s">
        <v>682</v>
      </c>
      <c r="B7" s="1199"/>
      <c r="C7" s="1199"/>
      <c r="D7" s="1199"/>
      <c r="E7" s="1199"/>
      <c r="F7" s="1199"/>
      <c r="G7" s="1199"/>
      <c r="H7" s="1199"/>
      <c r="I7" s="1199"/>
      <c r="J7" s="1199"/>
      <c r="K7" s="1199"/>
      <c r="L7" s="1199"/>
      <c r="M7" s="1199"/>
      <c r="N7" s="1199"/>
      <c r="O7" s="1199"/>
      <c r="P7" s="1199"/>
      <c r="Q7" s="1199"/>
      <c r="R7" s="1199"/>
      <c r="S7" s="1199"/>
      <c r="T7" s="1199"/>
      <c r="U7" s="1199"/>
      <c r="V7" s="1199"/>
      <c r="W7" s="1199"/>
      <c r="X7" s="1199"/>
      <c r="Y7" s="1199"/>
      <c r="Z7" s="1199"/>
      <c r="AA7" s="1199"/>
      <c r="AB7" s="1199"/>
      <c r="AC7" s="1199"/>
      <c r="AD7" s="1199"/>
      <c r="AE7" s="1199"/>
      <c r="AF7" s="1199"/>
      <c r="AG7" s="1199"/>
      <c r="AH7" s="1199"/>
      <c r="AI7" s="1199"/>
      <c r="AL7" s="654"/>
      <c r="AM7" s="655"/>
    </row>
    <row r="8" spans="1:43" s="8" customFormat="1" ht="12" customHeight="1" thickBot="1">
      <c r="A8" s="1199"/>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L8" s="656"/>
      <c r="AM8" s="657"/>
    </row>
    <row r="9" spans="1:43" ht="12" customHeight="1" thickBot="1">
      <c r="A9" s="1199"/>
      <c r="B9" s="1199"/>
      <c r="C9" s="1199"/>
      <c r="D9" s="1199"/>
      <c r="E9" s="1199"/>
      <c r="F9" s="1199"/>
      <c r="G9" s="1199"/>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1199"/>
      <c r="AF9" s="1199"/>
      <c r="AG9" s="1199"/>
      <c r="AH9" s="1199"/>
      <c r="AI9" s="1199"/>
    </row>
    <row r="10" spans="1:43" ht="13.5" customHeight="1">
      <c r="A10" s="1177" t="s">
        <v>554</v>
      </c>
      <c r="B10" s="1178"/>
      <c r="C10" s="1178"/>
      <c r="D10" s="1178"/>
      <c r="E10" s="1178"/>
      <c r="F10" s="1178"/>
      <c r="G10" s="1178"/>
      <c r="H10" s="1178"/>
      <c r="I10" s="1178"/>
      <c r="J10" s="1178"/>
      <c r="K10" s="1178"/>
      <c r="L10" s="1178"/>
      <c r="M10" s="1178"/>
      <c r="N10" s="1179"/>
      <c r="O10" s="1177" t="s">
        <v>555</v>
      </c>
      <c r="P10" s="1178"/>
      <c r="Q10" s="1178"/>
      <c r="R10" s="1178"/>
      <c r="S10" s="1178"/>
      <c r="T10" s="1178"/>
      <c r="U10" s="1178"/>
      <c r="V10" s="1178"/>
      <c r="W10" s="1178"/>
      <c r="X10" s="1178"/>
      <c r="Y10" s="1179"/>
      <c r="Z10" s="1162" t="s">
        <v>556</v>
      </c>
      <c r="AA10" s="1163"/>
      <c r="AB10" s="1164"/>
      <c r="AC10" s="1154" t="s">
        <v>557</v>
      </c>
      <c r="AD10" s="1136"/>
      <c r="AE10" s="1135" t="s">
        <v>558</v>
      </c>
      <c r="AF10" s="1136"/>
      <c r="AG10" s="1135" t="s">
        <v>559</v>
      </c>
      <c r="AH10" s="1139"/>
      <c r="AI10" s="1140"/>
    </row>
    <row r="11" spans="1:43" s="17" customFormat="1" ht="13.5" customHeight="1" thickBot="1">
      <c r="A11" s="1180"/>
      <c r="B11" s="1181"/>
      <c r="C11" s="1181"/>
      <c r="D11" s="1181"/>
      <c r="E11" s="1181"/>
      <c r="F11" s="1181"/>
      <c r="G11" s="1181"/>
      <c r="H11" s="1181"/>
      <c r="I11" s="1181"/>
      <c r="J11" s="1181"/>
      <c r="K11" s="1181"/>
      <c r="L11" s="1181"/>
      <c r="M11" s="1181"/>
      <c r="N11" s="1182"/>
      <c r="O11" s="1180"/>
      <c r="P11" s="1181"/>
      <c r="Q11" s="1181"/>
      <c r="R11" s="1181"/>
      <c r="S11" s="1181"/>
      <c r="T11" s="1181"/>
      <c r="U11" s="1181"/>
      <c r="V11" s="1181"/>
      <c r="W11" s="1181"/>
      <c r="X11" s="1181"/>
      <c r="Y11" s="1182"/>
      <c r="Z11" s="1165"/>
      <c r="AA11" s="1166"/>
      <c r="AB11" s="1167"/>
      <c r="AC11" s="1155"/>
      <c r="AD11" s="1138"/>
      <c r="AE11" s="1137"/>
      <c r="AF11" s="1138"/>
      <c r="AG11" s="1141"/>
      <c r="AH11" s="1142"/>
      <c r="AI11" s="1143"/>
    </row>
    <row r="12" spans="1:43" s="17" customFormat="1" ht="23.1" customHeight="1" thickTop="1">
      <c r="A12" s="1157" t="s">
        <v>534</v>
      </c>
      <c r="B12" s="1158"/>
      <c r="C12" s="1158"/>
      <c r="D12" s="1158"/>
      <c r="E12" s="1158"/>
      <c r="F12" s="1158"/>
      <c r="G12" s="1158"/>
      <c r="H12" s="1158"/>
      <c r="I12" s="1158"/>
      <c r="J12" s="1158"/>
      <c r="K12" s="1158"/>
      <c r="L12" s="1158"/>
      <c r="M12" s="1158"/>
      <c r="N12" s="1158"/>
      <c r="O12" s="1159" t="s">
        <v>546</v>
      </c>
      <c r="P12" s="1160"/>
      <c r="Q12" s="1160"/>
      <c r="R12" s="1160"/>
      <c r="S12" s="1160"/>
      <c r="T12" s="1160"/>
      <c r="U12" s="1160"/>
      <c r="V12" s="1160"/>
      <c r="W12" s="1160"/>
      <c r="X12" s="1160"/>
      <c r="Y12" s="1161"/>
      <c r="Z12" s="1168">
        <v>6600</v>
      </c>
      <c r="AA12" s="1168"/>
      <c r="AB12" s="357" t="s">
        <v>92</v>
      </c>
      <c r="AC12" s="1144"/>
      <c r="AD12" s="1145"/>
      <c r="AE12" s="1131"/>
      <c r="AF12" s="1131"/>
      <c r="AG12" s="367"/>
      <c r="AH12" s="291" t="s">
        <v>123</v>
      </c>
      <c r="AI12" s="293"/>
      <c r="AL12" s="43" t="s">
        <v>362</v>
      </c>
      <c r="AP12" s="339">
        <f>Z12*AC12</f>
        <v>0</v>
      </c>
      <c r="AQ12" s="340" t="s">
        <v>730</v>
      </c>
    </row>
    <row r="13" spans="1:43" s="16" customFormat="1" ht="23.1" customHeight="1">
      <c r="A13" s="1148" t="s">
        <v>535</v>
      </c>
      <c r="B13" s="1149"/>
      <c r="C13" s="1149"/>
      <c r="D13" s="1149"/>
      <c r="E13" s="1149"/>
      <c r="F13" s="1149"/>
      <c r="G13" s="1149"/>
      <c r="H13" s="1149"/>
      <c r="I13" s="1149"/>
      <c r="J13" s="1149"/>
      <c r="K13" s="1149"/>
      <c r="L13" s="1149"/>
      <c r="M13" s="1149"/>
      <c r="N13" s="1149"/>
      <c r="O13" s="1150" t="s">
        <v>547</v>
      </c>
      <c r="P13" s="1151"/>
      <c r="Q13" s="1151"/>
      <c r="R13" s="1151"/>
      <c r="S13" s="1151"/>
      <c r="T13" s="1151"/>
      <c r="U13" s="1151"/>
      <c r="V13" s="1151"/>
      <c r="W13" s="1151"/>
      <c r="X13" s="1151"/>
      <c r="Y13" s="1152"/>
      <c r="Z13" s="1169">
        <v>100</v>
      </c>
      <c r="AA13" s="1169"/>
      <c r="AB13" s="359" t="s">
        <v>92</v>
      </c>
      <c r="AC13" s="1133"/>
      <c r="AD13" s="1130"/>
      <c r="AE13" s="1132"/>
      <c r="AF13" s="1132"/>
      <c r="AG13" s="368"/>
      <c r="AH13" s="342" t="s">
        <v>123</v>
      </c>
      <c r="AI13" s="294"/>
      <c r="AJ13" s="19"/>
      <c r="AL13" s="16" t="s">
        <v>369</v>
      </c>
      <c r="AM13" s="45">
        <f>SUM(AP12:AP33)</f>
        <v>0</v>
      </c>
      <c r="AN13" s="16" t="s">
        <v>366</v>
      </c>
      <c r="AP13" s="339">
        <f t="shared" ref="AP13:AP14" si="0">Z13*AC13</f>
        <v>0</v>
      </c>
      <c r="AQ13" s="340" t="s">
        <v>730</v>
      </c>
    </row>
    <row r="14" spans="1:43" s="16" customFormat="1" ht="23.1" customHeight="1">
      <c r="A14" s="1148" t="s">
        <v>536</v>
      </c>
      <c r="B14" s="1149"/>
      <c r="C14" s="1149"/>
      <c r="D14" s="1149"/>
      <c r="E14" s="1149"/>
      <c r="F14" s="1149"/>
      <c r="G14" s="1149"/>
      <c r="H14" s="1149"/>
      <c r="I14" s="1149"/>
      <c r="J14" s="1149"/>
      <c r="K14" s="1149"/>
      <c r="L14" s="1149"/>
      <c r="M14" s="1149"/>
      <c r="N14" s="1149"/>
      <c r="O14" s="1150" t="s">
        <v>548</v>
      </c>
      <c r="P14" s="1151"/>
      <c r="Q14" s="1151"/>
      <c r="R14" s="1151"/>
      <c r="S14" s="1151"/>
      <c r="T14" s="1151"/>
      <c r="U14" s="1151"/>
      <c r="V14" s="1151"/>
      <c r="W14" s="1151"/>
      <c r="X14" s="1151"/>
      <c r="Y14" s="1152"/>
      <c r="Z14" s="1169">
        <v>120</v>
      </c>
      <c r="AA14" s="1169"/>
      <c r="AB14" s="359" t="s">
        <v>92</v>
      </c>
      <c r="AC14" s="1133"/>
      <c r="AD14" s="1130"/>
      <c r="AE14" s="1132"/>
      <c r="AF14" s="1132"/>
      <c r="AG14" s="368"/>
      <c r="AH14" s="342" t="s">
        <v>123</v>
      </c>
      <c r="AI14" s="294"/>
      <c r="AJ14" s="19"/>
      <c r="AL14" s="16" t="s">
        <v>368</v>
      </c>
      <c r="AM14" s="44">
        <f>SUM(AQ15:AQ33)</f>
        <v>0</v>
      </c>
      <c r="AN14" s="16" t="s">
        <v>366</v>
      </c>
      <c r="AP14" s="339">
        <f t="shared" si="0"/>
        <v>0</v>
      </c>
      <c r="AQ14" s="340" t="s">
        <v>730</v>
      </c>
    </row>
    <row r="15" spans="1:43" s="16" customFormat="1" ht="23.1" customHeight="1">
      <c r="A15" s="1148" t="s">
        <v>598</v>
      </c>
      <c r="B15" s="1149"/>
      <c r="C15" s="1149"/>
      <c r="D15" s="1149"/>
      <c r="E15" s="1149"/>
      <c r="F15" s="1149"/>
      <c r="G15" s="1149"/>
      <c r="H15" s="1149"/>
      <c r="I15" s="1149"/>
      <c r="J15" s="1149"/>
      <c r="K15" s="1149"/>
      <c r="L15" s="1149"/>
      <c r="M15" s="1149"/>
      <c r="N15" s="1149"/>
      <c r="O15" s="1150" t="s">
        <v>811</v>
      </c>
      <c r="P15" s="1151"/>
      <c r="Q15" s="1151"/>
      <c r="R15" s="1151"/>
      <c r="S15" s="1151"/>
      <c r="T15" s="1151"/>
      <c r="U15" s="1151"/>
      <c r="V15" s="1151"/>
      <c r="W15" s="1151"/>
      <c r="X15" s="1151"/>
      <c r="Y15" s="1152"/>
      <c r="Z15" s="1169">
        <v>300</v>
      </c>
      <c r="AA15" s="1169"/>
      <c r="AB15" s="359" t="s">
        <v>92</v>
      </c>
      <c r="AC15" s="1133"/>
      <c r="AD15" s="1130"/>
      <c r="AE15" s="1130"/>
      <c r="AF15" s="1130"/>
      <c r="AG15" s="368"/>
      <c r="AH15" s="342" t="s">
        <v>123</v>
      </c>
      <c r="AI15" s="294"/>
      <c r="AJ15" s="19"/>
      <c r="AP15" s="339">
        <f>Z15*AC15</f>
        <v>0</v>
      </c>
      <c r="AQ15" s="339">
        <f>IFERROR(Z15*AE15,"")</f>
        <v>0</v>
      </c>
    </row>
    <row r="16" spans="1:43" s="16" customFormat="1" ht="23.1" customHeight="1" thickBot="1">
      <c r="A16" s="1200"/>
      <c r="B16" s="1201"/>
      <c r="C16" s="1201"/>
      <c r="D16" s="1201"/>
      <c r="E16" s="1201"/>
      <c r="F16" s="1201"/>
      <c r="G16" s="1201"/>
      <c r="H16" s="1201"/>
      <c r="I16" s="1201"/>
      <c r="J16" s="1201"/>
      <c r="K16" s="1201"/>
      <c r="L16" s="1201"/>
      <c r="M16" s="1201"/>
      <c r="N16" s="1201"/>
      <c r="O16" s="1204" t="s">
        <v>830</v>
      </c>
      <c r="P16" s="1205"/>
      <c r="Q16" s="1205"/>
      <c r="R16" s="1205"/>
      <c r="S16" s="1205"/>
      <c r="T16" s="1205"/>
      <c r="U16" s="1205"/>
      <c r="V16" s="1205"/>
      <c r="W16" s="1205"/>
      <c r="X16" s="1205"/>
      <c r="Y16" s="1206"/>
      <c r="Z16" s="1209">
        <v>10</v>
      </c>
      <c r="AA16" s="1209"/>
      <c r="AB16" s="362" t="s">
        <v>92</v>
      </c>
      <c r="AC16" s="1156"/>
      <c r="AD16" s="1134"/>
      <c r="AE16" s="1134"/>
      <c r="AF16" s="1134"/>
      <c r="AG16" s="369"/>
      <c r="AH16" s="292" t="s">
        <v>123</v>
      </c>
      <c r="AI16" s="295"/>
      <c r="AJ16" s="19"/>
      <c r="AP16" s="339">
        <f t="shared" ref="AP16:AP27" si="1">Z16*AC16</f>
        <v>0</v>
      </c>
      <c r="AQ16" s="339">
        <f>IFERROR(Z16*AE16,"")</f>
        <v>0</v>
      </c>
    </row>
    <row r="17" spans="1:43" s="16" customFormat="1" ht="23.1" customHeight="1" thickTop="1">
      <c r="A17" s="1172" t="s">
        <v>545</v>
      </c>
      <c r="B17" s="1173"/>
      <c r="C17" s="1173"/>
      <c r="D17" s="1173"/>
      <c r="E17" s="1173"/>
      <c r="F17" s="1173"/>
      <c r="G17" s="1173"/>
      <c r="H17" s="1173"/>
      <c r="I17" s="1173"/>
      <c r="J17" s="1173"/>
      <c r="K17" s="1173"/>
      <c r="L17" s="1173"/>
      <c r="M17" s="1173"/>
      <c r="N17" s="1173"/>
      <c r="O17" s="1207" t="s">
        <v>549</v>
      </c>
      <c r="P17" s="1158"/>
      <c r="Q17" s="1158"/>
      <c r="R17" s="1158"/>
      <c r="S17" s="1158"/>
      <c r="T17" s="1158"/>
      <c r="U17" s="1158"/>
      <c r="V17" s="1158"/>
      <c r="W17" s="1158"/>
      <c r="X17" s="1158"/>
      <c r="Y17" s="1208"/>
      <c r="Z17" s="1210">
        <v>400</v>
      </c>
      <c r="AA17" s="1210"/>
      <c r="AB17" s="357" t="s">
        <v>92</v>
      </c>
      <c r="AC17" s="1144"/>
      <c r="AD17" s="1145"/>
      <c r="AE17" s="1145"/>
      <c r="AF17" s="1145"/>
      <c r="AG17" s="363"/>
      <c r="AH17" s="358" t="s">
        <v>123</v>
      </c>
      <c r="AI17" s="364"/>
      <c r="AJ17" s="19"/>
      <c r="AP17" s="339">
        <f t="shared" si="1"/>
        <v>0</v>
      </c>
      <c r="AQ17" s="339">
        <f t="shared" ref="AQ17:AQ33" si="2">Z17*AE17</f>
        <v>0</v>
      </c>
    </row>
    <row r="18" spans="1:43" s="16" customFormat="1" ht="23.1" customHeight="1">
      <c r="A18" s="1183" t="s">
        <v>537</v>
      </c>
      <c r="B18" s="1184"/>
      <c r="C18" s="1184"/>
      <c r="D18" s="1184"/>
      <c r="E18" s="1151" t="s">
        <v>539</v>
      </c>
      <c r="F18" s="1151"/>
      <c r="G18" s="1151"/>
      <c r="H18" s="1151"/>
      <c r="I18" s="1151"/>
      <c r="J18" s="1151"/>
      <c r="K18" s="1151"/>
      <c r="L18" s="1151"/>
      <c r="M18" s="1151"/>
      <c r="N18" s="1151"/>
      <c r="O18" s="1150" t="s">
        <v>120</v>
      </c>
      <c r="P18" s="1151"/>
      <c r="Q18" s="1151"/>
      <c r="R18" s="1151"/>
      <c r="S18" s="1151"/>
      <c r="T18" s="1151"/>
      <c r="U18" s="1151"/>
      <c r="V18" s="1151"/>
      <c r="W18" s="1151"/>
      <c r="X18" s="1151"/>
      <c r="Y18" s="1152"/>
      <c r="Z18" s="1169">
        <v>150</v>
      </c>
      <c r="AA18" s="1169"/>
      <c r="AB18" s="359" t="s">
        <v>92</v>
      </c>
      <c r="AC18" s="1133"/>
      <c r="AD18" s="1130"/>
      <c r="AE18" s="1130"/>
      <c r="AF18" s="1130"/>
      <c r="AG18" s="360"/>
      <c r="AH18" s="361" t="s">
        <v>123</v>
      </c>
      <c r="AI18" s="365"/>
      <c r="AJ18" s="19"/>
      <c r="AP18" s="339">
        <f t="shared" si="1"/>
        <v>0</v>
      </c>
      <c r="AQ18" s="339">
        <f t="shared" si="2"/>
        <v>0</v>
      </c>
    </row>
    <row r="19" spans="1:43" s="16" customFormat="1" ht="23.1" customHeight="1">
      <c r="A19" s="1183"/>
      <c r="B19" s="1184"/>
      <c r="C19" s="1184"/>
      <c r="D19" s="1184"/>
      <c r="E19" s="1151" t="s">
        <v>540</v>
      </c>
      <c r="F19" s="1151"/>
      <c r="G19" s="1151"/>
      <c r="H19" s="1151"/>
      <c r="I19" s="1151"/>
      <c r="J19" s="1151"/>
      <c r="K19" s="1151"/>
      <c r="L19" s="1151"/>
      <c r="M19" s="1151"/>
      <c r="N19" s="1151"/>
      <c r="O19" s="1150" t="s">
        <v>120</v>
      </c>
      <c r="P19" s="1151"/>
      <c r="Q19" s="1151"/>
      <c r="R19" s="1151"/>
      <c r="S19" s="1151"/>
      <c r="T19" s="1151"/>
      <c r="U19" s="1151"/>
      <c r="V19" s="1151"/>
      <c r="W19" s="1151"/>
      <c r="X19" s="1151"/>
      <c r="Y19" s="1152"/>
      <c r="Z19" s="1169">
        <v>200</v>
      </c>
      <c r="AA19" s="1169"/>
      <c r="AB19" s="359" t="s">
        <v>92</v>
      </c>
      <c r="AC19" s="1133"/>
      <c r="AD19" s="1130"/>
      <c r="AE19" s="1130"/>
      <c r="AF19" s="1130"/>
      <c r="AG19" s="360"/>
      <c r="AH19" s="361" t="s">
        <v>123</v>
      </c>
      <c r="AI19" s="365"/>
      <c r="AJ19" s="19"/>
      <c r="AP19" s="339">
        <f t="shared" si="1"/>
        <v>0</v>
      </c>
      <c r="AQ19" s="339">
        <f t="shared" si="2"/>
        <v>0</v>
      </c>
    </row>
    <row r="20" spans="1:43" s="16" customFormat="1" ht="23.1" customHeight="1">
      <c r="A20" s="1148" t="s">
        <v>113</v>
      </c>
      <c r="B20" s="1149"/>
      <c r="C20" s="1149"/>
      <c r="D20" s="1149"/>
      <c r="E20" s="1149"/>
      <c r="F20" s="1149"/>
      <c r="G20" s="1149"/>
      <c r="H20" s="1149"/>
      <c r="I20" s="1149"/>
      <c r="J20" s="1149"/>
      <c r="K20" s="1149"/>
      <c r="L20" s="1149"/>
      <c r="M20" s="1149"/>
      <c r="N20" s="1149"/>
      <c r="O20" s="1150" t="s">
        <v>120</v>
      </c>
      <c r="P20" s="1151"/>
      <c r="Q20" s="1151"/>
      <c r="R20" s="1151"/>
      <c r="S20" s="1151"/>
      <c r="T20" s="1151"/>
      <c r="U20" s="1151"/>
      <c r="V20" s="1151"/>
      <c r="W20" s="1151"/>
      <c r="X20" s="1151"/>
      <c r="Y20" s="1152"/>
      <c r="Z20" s="1153">
        <v>120</v>
      </c>
      <c r="AA20" s="1153"/>
      <c r="AB20" s="359" t="s">
        <v>92</v>
      </c>
      <c r="AC20" s="1133"/>
      <c r="AD20" s="1130"/>
      <c r="AE20" s="1130"/>
      <c r="AF20" s="1130"/>
      <c r="AG20" s="360"/>
      <c r="AH20" s="361" t="s">
        <v>123</v>
      </c>
      <c r="AI20" s="365"/>
      <c r="AJ20" s="19"/>
      <c r="AP20" s="339">
        <f t="shared" si="1"/>
        <v>0</v>
      </c>
      <c r="AQ20" s="339">
        <f t="shared" si="2"/>
        <v>0</v>
      </c>
    </row>
    <row r="21" spans="1:43" s="16" customFormat="1" ht="23.1" customHeight="1">
      <c r="A21" s="1183" t="s">
        <v>541</v>
      </c>
      <c r="B21" s="1149"/>
      <c r="C21" s="1149"/>
      <c r="D21" s="1149"/>
      <c r="E21" s="1149"/>
      <c r="F21" s="1149"/>
      <c r="G21" s="1149"/>
      <c r="H21" s="1149"/>
      <c r="I21" s="1149"/>
      <c r="J21" s="1149"/>
      <c r="K21" s="1149"/>
      <c r="L21" s="1149"/>
      <c r="M21" s="1149"/>
      <c r="N21" s="1149"/>
      <c r="O21" s="1150" t="s">
        <v>550</v>
      </c>
      <c r="P21" s="1151"/>
      <c r="Q21" s="1151"/>
      <c r="R21" s="1151"/>
      <c r="S21" s="1151"/>
      <c r="T21" s="1151"/>
      <c r="U21" s="1151"/>
      <c r="V21" s="1151"/>
      <c r="W21" s="1151"/>
      <c r="X21" s="1151"/>
      <c r="Y21" s="1152"/>
      <c r="Z21" s="1153">
        <v>500</v>
      </c>
      <c r="AA21" s="1153"/>
      <c r="AB21" s="1185" t="s">
        <v>92</v>
      </c>
      <c r="AC21" s="1133"/>
      <c r="AD21" s="1130"/>
      <c r="AE21" s="1130"/>
      <c r="AF21" s="1130"/>
      <c r="AG21" s="1211"/>
      <c r="AH21" s="1146" t="s">
        <v>123</v>
      </c>
      <c r="AI21" s="1147"/>
      <c r="AJ21" s="19"/>
      <c r="AP21" s="1202">
        <f>Z21*AC21</f>
        <v>0</v>
      </c>
      <c r="AQ21" s="1202">
        <f>Z21*AE21</f>
        <v>0</v>
      </c>
    </row>
    <row r="22" spans="1:43" s="16" customFormat="1" ht="23.1" customHeight="1">
      <c r="A22" s="1148"/>
      <c r="B22" s="1149"/>
      <c r="C22" s="1149"/>
      <c r="D22" s="1149"/>
      <c r="E22" s="1149"/>
      <c r="F22" s="1149"/>
      <c r="G22" s="1149"/>
      <c r="H22" s="1149"/>
      <c r="I22" s="1149"/>
      <c r="J22" s="1149"/>
      <c r="K22" s="1149"/>
      <c r="L22" s="1149"/>
      <c r="M22" s="1149"/>
      <c r="N22" s="1149"/>
      <c r="O22" s="1150"/>
      <c r="P22" s="1151"/>
      <c r="Q22" s="1151"/>
      <c r="R22" s="1151"/>
      <c r="S22" s="1151"/>
      <c r="T22" s="1151"/>
      <c r="U22" s="1151"/>
      <c r="V22" s="1151"/>
      <c r="W22" s="1151"/>
      <c r="X22" s="1151"/>
      <c r="Y22" s="1152"/>
      <c r="Z22" s="1153"/>
      <c r="AA22" s="1153"/>
      <c r="AB22" s="1185"/>
      <c r="AC22" s="1133"/>
      <c r="AD22" s="1130"/>
      <c r="AE22" s="1130"/>
      <c r="AF22" s="1130"/>
      <c r="AG22" s="1211"/>
      <c r="AH22" s="1146"/>
      <c r="AI22" s="1147"/>
      <c r="AJ22" s="19"/>
      <c r="AP22" s="1203"/>
      <c r="AQ22" s="1203"/>
    </row>
    <row r="23" spans="1:43" s="16" customFormat="1" ht="23.1" hidden="1" customHeight="1">
      <c r="A23" s="1174" t="s">
        <v>538</v>
      </c>
      <c r="B23" s="1175"/>
      <c r="C23" s="1175"/>
      <c r="D23" s="1175"/>
      <c r="E23" s="1149" t="s">
        <v>542</v>
      </c>
      <c r="F23" s="1149"/>
      <c r="G23" s="1149"/>
      <c r="H23" s="1149"/>
      <c r="I23" s="1149"/>
      <c r="J23" s="1149"/>
      <c r="K23" s="1149"/>
      <c r="L23" s="1149"/>
      <c r="M23" s="1149"/>
      <c r="N23" s="1149"/>
      <c r="O23" s="1150" t="s">
        <v>552</v>
      </c>
      <c r="P23" s="1151"/>
      <c r="Q23" s="1151"/>
      <c r="R23" s="1151"/>
      <c r="S23" s="1151"/>
      <c r="T23" s="1151"/>
      <c r="U23" s="1151"/>
      <c r="V23" s="1151"/>
      <c r="W23" s="1151"/>
      <c r="X23" s="1151"/>
      <c r="Y23" s="1152"/>
      <c r="Z23" s="1153">
        <v>550</v>
      </c>
      <c r="AA23" s="1153"/>
      <c r="AB23" s="1171" t="s">
        <v>92</v>
      </c>
      <c r="AC23" s="1133"/>
      <c r="AD23" s="1130"/>
      <c r="AE23" s="1130"/>
      <c r="AF23" s="1130"/>
      <c r="AG23" s="1211"/>
      <c r="AH23" s="1146" t="s">
        <v>123</v>
      </c>
      <c r="AI23" s="1147"/>
      <c r="AJ23" s="19"/>
      <c r="AP23" s="339">
        <f t="shared" si="1"/>
        <v>0</v>
      </c>
      <c r="AQ23" s="339">
        <f t="shared" si="2"/>
        <v>0</v>
      </c>
    </row>
    <row r="24" spans="1:43" s="16" customFormat="1" ht="23.1" hidden="1" customHeight="1">
      <c r="A24" s="1176"/>
      <c r="B24" s="1175"/>
      <c r="C24" s="1175"/>
      <c r="D24" s="1175"/>
      <c r="E24" s="1151" t="s">
        <v>543</v>
      </c>
      <c r="F24" s="1151"/>
      <c r="G24" s="1151"/>
      <c r="H24" s="1151"/>
      <c r="I24" s="1151"/>
      <c r="J24" s="1151"/>
      <c r="K24" s="1151"/>
      <c r="L24" s="1151"/>
      <c r="M24" s="1151"/>
      <c r="N24" s="1151"/>
      <c r="O24" s="1150" t="s">
        <v>551</v>
      </c>
      <c r="P24" s="1151"/>
      <c r="Q24" s="1151"/>
      <c r="R24" s="1151"/>
      <c r="S24" s="1151"/>
      <c r="T24" s="1151"/>
      <c r="U24" s="1151"/>
      <c r="V24" s="1151"/>
      <c r="W24" s="1151"/>
      <c r="X24" s="1151"/>
      <c r="Y24" s="1152"/>
      <c r="Z24" s="1153"/>
      <c r="AA24" s="1153"/>
      <c r="AB24" s="1171"/>
      <c r="AC24" s="1133"/>
      <c r="AD24" s="1130"/>
      <c r="AE24" s="1130"/>
      <c r="AF24" s="1130"/>
      <c r="AG24" s="1211"/>
      <c r="AH24" s="1146"/>
      <c r="AI24" s="1147"/>
      <c r="AJ24" s="19"/>
      <c r="AP24" s="339">
        <f t="shared" si="1"/>
        <v>0</v>
      </c>
      <c r="AQ24" s="339">
        <f t="shared" si="2"/>
        <v>0</v>
      </c>
    </row>
    <row r="25" spans="1:43" s="16" customFormat="1" ht="22.9" customHeight="1">
      <c r="A25" s="1148" t="s">
        <v>114</v>
      </c>
      <c r="B25" s="1149"/>
      <c r="C25" s="1149"/>
      <c r="D25" s="1149"/>
      <c r="E25" s="1149"/>
      <c r="F25" s="1149"/>
      <c r="G25" s="1149"/>
      <c r="H25" s="1149"/>
      <c r="I25" s="1149"/>
      <c r="J25" s="1149"/>
      <c r="K25" s="1149"/>
      <c r="L25" s="1149"/>
      <c r="M25" s="1149"/>
      <c r="N25" s="1149"/>
      <c r="O25" s="1150" t="s">
        <v>121</v>
      </c>
      <c r="P25" s="1151"/>
      <c r="Q25" s="1151"/>
      <c r="R25" s="1151"/>
      <c r="S25" s="1151"/>
      <c r="T25" s="1151"/>
      <c r="U25" s="1151"/>
      <c r="V25" s="1151"/>
      <c r="W25" s="1151"/>
      <c r="X25" s="1151"/>
      <c r="Y25" s="1152"/>
      <c r="Z25" s="1153">
        <v>15</v>
      </c>
      <c r="AA25" s="1153"/>
      <c r="AB25" s="359" t="s">
        <v>92</v>
      </c>
      <c r="AC25" s="1133"/>
      <c r="AD25" s="1130"/>
      <c r="AE25" s="1130"/>
      <c r="AF25" s="1130"/>
      <c r="AG25" s="360"/>
      <c r="AH25" s="361" t="s">
        <v>123</v>
      </c>
      <c r="AI25" s="365"/>
      <c r="AJ25" s="19"/>
      <c r="AP25" s="339">
        <f>Z25*AC25</f>
        <v>0</v>
      </c>
      <c r="AQ25" s="339">
        <f>Z25*AE25</f>
        <v>0</v>
      </c>
    </row>
    <row r="26" spans="1:43" s="16" customFormat="1" ht="23.1" hidden="1" customHeight="1">
      <c r="A26" s="1148" t="s">
        <v>115</v>
      </c>
      <c r="B26" s="1149"/>
      <c r="C26" s="1149"/>
      <c r="D26" s="1149"/>
      <c r="E26" s="1149" t="s">
        <v>118</v>
      </c>
      <c r="F26" s="1149"/>
      <c r="G26" s="1149"/>
      <c r="H26" s="1149"/>
      <c r="I26" s="1149"/>
      <c r="J26" s="1149"/>
      <c r="K26" s="1149"/>
      <c r="L26" s="1149"/>
      <c r="M26" s="1149"/>
      <c r="N26" s="1149"/>
      <c r="O26" s="1150" t="s">
        <v>120</v>
      </c>
      <c r="P26" s="1151"/>
      <c r="Q26" s="1151"/>
      <c r="R26" s="1151"/>
      <c r="S26" s="1151"/>
      <c r="T26" s="1151"/>
      <c r="U26" s="1151"/>
      <c r="V26" s="1151"/>
      <c r="W26" s="1151"/>
      <c r="X26" s="1151"/>
      <c r="Y26" s="1152"/>
      <c r="Z26" s="1153">
        <v>200</v>
      </c>
      <c r="AA26" s="1153"/>
      <c r="AB26" s="359" t="s">
        <v>92</v>
      </c>
      <c r="AC26" s="1133"/>
      <c r="AD26" s="1130"/>
      <c r="AE26" s="1130"/>
      <c r="AF26" s="1130"/>
      <c r="AG26" s="360"/>
      <c r="AH26" s="361" t="s">
        <v>123</v>
      </c>
      <c r="AI26" s="365"/>
      <c r="AJ26" s="19"/>
      <c r="AP26" s="339">
        <f t="shared" si="1"/>
        <v>0</v>
      </c>
      <c r="AQ26" s="339">
        <f t="shared" si="2"/>
        <v>0</v>
      </c>
    </row>
    <row r="27" spans="1:43" s="18" customFormat="1" ht="23.1" hidden="1" customHeight="1">
      <c r="A27" s="1148"/>
      <c r="B27" s="1149"/>
      <c r="C27" s="1149"/>
      <c r="D27" s="1149"/>
      <c r="E27" s="1149" t="s">
        <v>119</v>
      </c>
      <c r="F27" s="1149"/>
      <c r="G27" s="1149"/>
      <c r="H27" s="1149"/>
      <c r="I27" s="1149"/>
      <c r="J27" s="1149"/>
      <c r="K27" s="1149"/>
      <c r="L27" s="1149"/>
      <c r="M27" s="1149"/>
      <c r="N27" s="1149"/>
      <c r="O27" s="1150" t="s">
        <v>120</v>
      </c>
      <c r="P27" s="1151"/>
      <c r="Q27" s="1151"/>
      <c r="R27" s="1151"/>
      <c r="S27" s="1151"/>
      <c r="T27" s="1151"/>
      <c r="U27" s="1151"/>
      <c r="V27" s="1151"/>
      <c r="W27" s="1151"/>
      <c r="X27" s="1151"/>
      <c r="Y27" s="1152"/>
      <c r="Z27" s="1153">
        <v>150</v>
      </c>
      <c r="AA27" s="1153"/>
      <c r="AB27" s="359" t="s">
        <v>92</v>
      </c>
      <c r="AC27" s="1133"/>
      <c r="AD27" s="1130"/>
      <c r="AE27" s="1130"/>
      <c r="AF27" s="1130"/>
      <c r="AG27" s="360"/>
      <c r="AH27" s="361" t="s">
        <v>123</v>
      </c>
      <c r="AI27" s="365"/>
      <c r="AJ27" s="19"/>
      <c r="AO27" s="16"/>
      <c r="AP27" s="339">
        <f t="shared" si="1"/>
        <v>0</v>
      </c>
      <c r="AQ27" s="339">
        <f t="shared" si="2"/>
        <v>0</v>
      </c>
    </row>
    <row r="28" spans="1:43" s="16" customFormat="1" ht="23.1" hidden="1" customHeight="1">
      <c r="A28" s="1148" t="s">
        <v>544</v>
      </c>
      <c r="B28" s="1149"/>
      <c r="C28" s="1149"/>
      <c r="D28" s="1149"/>
      <c r="E28" s="1149"/>
      <c r="F28" s="1149"/>
      <c r="G28" s="1149"/>
      <c r="H28" s="1149"/>
      <c r="I28" s="1149"/>
      <c r="J28" s="1149"/>
      <c r="K28" s="1149"/>
      <c r="L28" s="1149"/>
      <c r="M28" s="1149"/>
      <c r="N28" s="1149"/>
      <c r="O28" s="1150" t="s">
        <v>120</v>
      </c>
      <c r="P28" s="1151"/>
      <c r="Q28" s="1151"/>
      <c r="R28" s="1151"/>
      <c r="S28" s="1151"/>
      <c r="T28" s="1151"/>
      <c r="U28" s="1151"/>
      <c r="V28" s="1151"/>
      <c r="W28" s="1151"/>
      <c r="X28" s="1151"/>
      <c r="Y28" s="1152"/>
      <c r="Z28" s="1153">
        <v>80</v>
      </c>
      <c r="AA28" s="1153"/>
      <c r="AB28" s="359" t="s">
        <v>92</v>
      </c>
      <c r="AC28" s="1133"/>
      <c r="AD28" s="1130"/>
      <c r="AE28" s="1130"/>
      <c r="AF28" s="1130"/>
      <c r="AG28" s="360"/>
      <c r="AH28" s="361" t="s">
        <v>123</v>
      </c>
      <c r="AI28" s="365"/>
      <c r="AJ28" s="19"/>
      <c r="AP28" s="339">
        <f>Z28*AC28</f>
        <v>0</v>
      </c>
      <c r="AQ28" s="339">
        <f t="shared" si="2"/>
        <v>0</v>
      </c>
    </row>
    <row r="29" spans="1:43" s="16" customFormat="1" ht="23.1" customHeight="1">
      <c r="A29" s="1148" t="s">
        <v>116</v>
      </c>
      <c r="B29" s="1149"/>
      <c r="C29" s="1149"/>
      <c r="D29" s="1149"/>
      <c r="E29" s="1149"/>
      <c r="F29" s="1149"/>
      <c r="G29" s="1149"/>
      <c r="H29" s="1149"/>
      <c r="I29" s="1149"/>
      <c r="J29" s="1149"/>
      <c r="K29" s="1149"/>
      <c r="L29" s="1149"/>
      <c r="M29" s="1149"/>
      <c r="N29" s="1149"/>
      <c r="O29" s="1150" t="s">
        <v>553</v>
      </c>
      <c r="P29" s="1151"/>
      <c r="Q29" s="1151"/>
      <c r="R29" s="1151"/>
      <c r="S29" s="1151"/>
      <c r="T29" s="1151"/>
      <c r="U29" s="1151"/>
      <c r="V29" s="1151"/>
      <c r="W29" s="1151"/>
      <c r="X29" s="1151"/>
      <c r="Y29" s="1152"/>
      <c r="Z29" s="1153">
        <v>50</v>
      </c>
      <c r="AA29" s="1153"/>
      <c r="AB29" s="359" t="s">
        <v>92</v>
      </c>
      <c r="AC29" s="1133"/>
      <c r="AD29" s="1130"/>
      <c r="AE29" s="1130"/>
      <c r="AF29" s="1130"/>
      <c r="AG29" s="360"/>
      <c r="AH29" s="361" t="s">
        <v>123</v>
      </c>
      <c r="AI29" s="365"/>
      <c r="AJ29" s="19"/>
      <c r="AP29" s="339">
        <f>Z29*AC29</f>
        <v>0</v>
      </c>
      <c r="AQ29" s="339">
        <f t="shared" si="2"/>
        <v>0</v>
      </c>
    </row>
    <row r="30" spans="1:43" s="16" customFormat="1" ht="23.1" customHeight="1">
      <c r="A30" s="1148" t="s">
        <v>117</v>
      </c>
      <c r="B30" s="1149"/>
      <c r="C30" s="1149"/>
      <c r="D30" s="1149"/>
      <c r="E30" s="1149"/>
      <c r="F30" s="1149"/>
      <c r="G30" s="1149"/>
      <c r="H30" s="1149"/>
      <c r="I30" s="1149"/>
      <c r="J30" s="1149"/>
      <c r="K30" s="1149"/>
      <c r="L30" s="1149"/>
      <c r="M30" s="1149"/>
      <c r="N30" s="1149"/>
      <c r="O30" s="1150" t="s">
        <v>120</v>
      </c>
      <c r="P30" s="1151"/>
      <c r="Q30" s="1151"/>
      <c r="R30" s="1151"/>
      <c r="S30" s="1151"/>
      <c r="T30" s="1151"/>
      <c r="U30" s="1151"/>
      <c r="V30" s="1151"/>
      <c r="W30" s="1151"/>
      <c r="X30" s="1151"/>
      <c r="Y30" s="1152"/>
      <c r="Z30" s="1153">
        <v>150</v>
      </c>
      <c r="AA30" s="1153"/>
      <c r="AB30" s="359" t="s">
        <v>92</v>
      </c>
      <c r="AC30" s="1133"/>
      <c r="AD30" s="1130"/>
      <c r="AE30" s="1130"/>
      <c r="AF30" s="1130"/>
      <c r="AG30" s="360"/>
      <c r="AH30" s="361" t="s">
        <v>123</v>
      </c>
      <c r="AI30" s="365"/>
      <c r="AJ30" s="19"/>
      <c r="AP30" s="339">
        <f>Z30*AC30</f>
        <v>0</v>
      </c>
      <c r="AQ30" s="339">
        <f t="shared" si="2"/>
        <v>0</v>
      </c>
    </row>
    <row r="31" spans="1:43" s="16" customFormat="1" ht="41.1" customHeight="1">
      <c r="A31" s="1170" t="s">
        <v>755</v>
      </c>
      <c r="B31" s="1149"/>
      <c r="C31" s="1149"/>
      <c r="D31" s="1149"/>
      <c r="E31" s="1149"/>
      <c r="F31" s="1149"/>
      <c r="G31" s="1149"/>
      <c r="H31" s="1149"/>
      <c r="I31" s="1149"/>
      <c r="J31" s="1149"/>
      <c r="K31" s="1149"/>
      <c r="L31" s="1149"/>
      <c r="M31" s="1149"/>
      <c r="N31" s="1149"/>
      <c r="O31" s="1150" t="s">
        <v>122</v>
      </c>
      <c r="P31" s="1151"/>
      <c r="Q31" s="1151"/>
      <c r="R31" s="1151"/>
      <c r="S31" s="1151"/>
      <c r="T31" s="1151"/>
      <c r="U31" s="1151"/>
      <c r="V31" s="1151"/>
      <c r="W31" s="1151"/>
      <c r="X31" s="1151"/>
      <c r="Y31" s="1152"/>
      <c r="Z31" s="1153">
        <v>700</v>
      </c>
      <c r="AA31" s="1153"/>
      <c r="AB31" s="366" t="s">
        <v>92</v>
      </c>
      <c r="AC31" s="1133"/>
      <c r="AD31" s="1130"/>
      <c r="AE31" s="1130"/>
      <c r="AF31" s="1130"/>
      <c r="AG31" s="360"/>
      <c r="AH31" s="361" t="s">
        <v>94</v>
      </c>
      <c r="AI31" s="365"/>
      <c r="AJ31" s="19"/>
      <c r="AP31" s="339">
        <f t="shared" ref="AP31:AP32" si="3">Z31*AC31</f>
        <v>0</v>
      </c>
      <c r="AQ31" s="339">
        <f t="shared" ref="AQ31:AQ32" si="4">Z31*AE31</f>
        <v>0</v>
      </c>
    </row>
    <row r="32" spans="1:43" s="16" customFormat="1" ht="23.1" customHeight="1">
      <c r="A32" s="1148" t="s">
        <v>756</v>
      </c>
      <c r="B32" s="1149"/>
      <c r="C32" s="1149"/>
      <c r="D32" s="1149"/>
      <c r="E32" s="1149"/>
      <c r="F32" s="1149"/>
      <c r="G32" s="1149"/>
      <c r="H32" s="1149"/>
      <c r="I32" s="1149"/>
      <c r="J32" s="1149"/>
      <c r="K32" s="1149"/>
      <c r="L32" s="1149"/>
      <c r="M32" s="1149"/>
      <c r="N32" s="1149"/>
      <c r="O32" s="1150" t="s">
        <v>120</v>
      </c>
      <c r="P32" s="1151"/>
      <c r="Q32" s="1151"/>
      <c r="R32" s="1151"/>
      <c r="S32" s="1151"/>
      <c r="T32" s="1151"/>
      <c r="U32" s="1151"/>
      <c r="V32" s="1151"/>
      <c r="W32" s="1151"/>
      <c r="X32" s="1151"/>
      <c r="Y32" s="1152"/>
      <c r="Z32" s="1153">
        <v>300</v>
      </c>
      <c r="AA32" s="1153"/>
      <c r="AB32" s="359" t="s">
        <v>92</v>
      </c>
      <c r="AC32" s="1133"/>
      <c r="AD32" s="1130"/>
      <c r="AE32" s="1130"/>
      <c r="AF32" s="1130"/>
      <c r="AG32" s="360"/>
      <c r="AH32" s="361" t="s">
        <v>94</v>
      </c>
      <c r="AI32" s="365"/>
      <c r="AJ32" s="19"/>
      <c r="AP32" s="339">
        <f t="shared" si="3"/>
        <v>0</v>
      </c>
      <c r="AQ32" s="339">
        <f t="shared" si="4"/>
        <v>0</v>
      </c>
    </row>
    <row r="33" spans="1:43" s="16" customFormat="1" ht="23.1" customHeight="1">
      <c r="A33" s="1170" t="s">
        <v>757</v>
      </c>
      <c r="B33" s="1149"/>
      <c r="C33" s="1149"/>
      <c r="D33" s="1149"/>
      <c r="E33" s="1149"/>
      <c r="F33" s="1149"/>
      <c r="G33" s="1149"/>
      <c r="H33" s="1149"/>
      <c r="I33" s="1149"/>
      <c r="J33" s="1149"/>
      <c r="K33" s="1149"/>
      <c r="L33" s="1149"/>
      <c r="M33" s="1149"/>
      <c r="N33" s="1149"/>
      <c r="O33" s="1150" t="s">
        <v>121</v>
      </c>
      <c r="P33" s="1151"/>
      <c r="Q33" s="1151"/>
      <c r="R33" s="1151"/>
      <c r="S33" s="1151"/>
      <c r="T33" s="1151"/>
      <c r="U33" s="1151"/>
      <c r="V33" s="1151"/>
      <c r="W33" s="1151"/>
      <c r="X33" s="1151"/>
      <c r="Y33" s="1152"/>
      <c r="Z33" s="1153">
        <v>300</v>
      </c>
      <c r="AA33" s="1153"/>
      <c r="AB33" s="366" t="s">
        <v>92</v>
      </c>
      <c r="AC33" s="1133"/>
      <c r="AD33" s="1130"/>
      <c r="AE33" s="1130"/>
      <c r="AF33" s="1130"/>
      <c r="AG33" s="360"/>
      <c r="AH33" s="361" t="s">
        <v>123</v>
      </c>
      <c r="AI33" s="365"/>
      <c r="AJ33" s="19"/>
      <c r="AP33" s="339">
        <f>Z33*AC33</f>
        <v>0</v>
      </c>
      <c r="AQ33" s="339">
        <f t="shared" si="2"/>
        <v>0</v>
      </c>
    </row>
    <row r="34" spans="1:43" s="16" customFormat="1" ht="1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9"/>
    </row>
    <row r="35" spans="1:43" s="16" customFormat="1" ht="1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9"/>
    </row>
    <row r="36" spans="1:43" s="16" customFormat="1" ht="1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9"/>
    </row>
    <row r="37" spans="1:43" s="16" customFormat="1" ht="1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9"/>
    </row>
    <row r="38" spans="1:43" s="16" customFormat="1" ht="1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9"/>
    </row>
    <row r="39" spans="1:43" s="16" customFormat="1" ht="1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9"/>
    </row>
    <row r="40" spans="1:43" s="16" customFormat="1" ht="1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9"/>
    </row>
    <row r="41" spans="1:43" s="16" customForma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9"/>
    </row>
    <row r="42" spans="1:43" s="16" customForma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9"/>
    </row>
    <row r="43" spans="1:43" s="16" customForma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9"/>
    </row>
    <row r="44" spans="1:43" s="16" customForma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9"/>
    </row>
    <row r="45" spans="1:43" s="16" customForma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row>
    <row r="46" spans="1:43" s="16" customForma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row>
    <row r="47" spans="1:43">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row>
    <row r="48" spans="1:43" ht="14.25" customHeight="1">
      <c r="A48" s="122"/>
      <c r="B48" s="122"/>
      <c r="C48" s="123"/>
      <c r="D48" s="123"/>
      <c r="E48" s="123"/>
      <c r="F48" s="123"/>
      <c r="G48" s="123"/>
      <c r="H48" s="123"/>
      <c r="I48" s="124"/>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row>
    <row r="49" spans="1:35">
      <c r="A49" s="122"/>
      <c r="B49" s="122"/>
      <c r="C49" s="124"/>
      <c r="D49" s="124"/>
      <c r="E49" s="124"/>
      <c r="F49" s="124"/>
      <c r="G49" s="124"/>
      <c r="H49" s="124"/>
      <c r="I49" s="124"/>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row>
  </sheetData>
  <mergeCells count="127">
    <mergeCell ref="AP21:AP22"/>
    <mergeCell ref="AQ21:AQ22"/>
    <mergeCell ref="O16:Y16"/>
    <mergeCell ref="O14:Y14"/>
    <mergeCell ref="O25:Y25"/>
    <mergeCell ref="Z20:AA20"/>
    <mergeCell ref="Z23:AA24"/>
    <mergeCell ref="O17:Y17"/>
    <mergeCell ref="O18:Y18"/>
    <mergeCell ref="O19:Y19"/>
    <mergeCell ref="Z16:AA16"/>
    <mergeCell ref="Z17:AA17"/>
    <mergeCell ref="Z18:AA18"/>
    <mergeCell ref="Z19:AA19"/>
    <mergeCell ref="Z14:AA14"/>
    <mergeCell ref="AE17:AF17"/>
    <mergeCell ref="AE18:AF18"/>
    <mergeCell ref="AE19:AF19"/>
    <mergeCell ref="AE20:AF20"/>
    <mergeCell ref="AC25:AD25"/>
    <mergeCell ref="AG23:AG24"/>
    <mergeCell ref="AH23:AH24"/>
    <mergeCell ref="AI23:AI24"/>
    <mergeCell ref="AG21:AG22"/>
    <mergeCell ref="A10:N11"/>
    <mergeCell ref="AL2:AM4"/>
    <mergeCell ref="A18:D19"/>
    <mergeCell ref="A21:N22"/>
    <mergeCell ref="O21:Y22"/>
    <mergeCell ref="Z21:AA22"/>
    <mergeCell ref="AB21:AB22"/>
    <mergeCell ref="AC21:AD22"/>
    <mergeCell ref="AE21:AF22"/>
    <mergeCell ref="O20:Y20"/>
    <mergeCell ref="W5:W6"/>
    <mergeCell ref="A1:AI3"/>
    <mergeCell ref="AI5:AI6"/>
    <mergeCell ref="W4:AI4"/>
    <mergeCell ref="A4:V4"/>
    <mergeCell ref="A5:V6"/>
    <mergeCell ref="AC5:AC6"/>
    <mergeCell ref="X5:AB6"/>
    <mergeCell ref="AD5:AH6"/>
    <mergeCell ref="A7:AI9"/>
    <mergeCell ref="E19:N19"/>
    <mergeCell ref="O15:Y15"/>
    <mergeCell ref="O10:Y11"/>
    <mergeCell ref="A15:N16"/>
    <mergeCell ref="A17:N17"/>
    <mergeCell ref="A20:N20"/>
    <mergeCell ref="A13:N13"/>
    <mergeCell ref="A14:N14"/>
    <mergeCell ref="Z15:AA15"/>
    <mergeCell ref="A23:D24"/>
    <mergeCell ref="E23:N23"/>
    <mergeCell ref="E24:N24"/>
    <mergeCell ref="O23:Y23"/>
    <mergeCell ref="O33:Y33"/>
    <mergeCell ref="Z29:AA29"/>
    <mergeCell ref="O30:Y30"/>
    <mergeCell ref="Z33:AA33"/>
    <mergeCell ref="AC13:AD13"/>
    <mergeCell ref="AC14:AD14"/>
    <mergeCell ref="A30:N30"/>
    <mergeCell ref="A31:N31"/>
    <mergeCell ref="O31:Y31"/>
    <mergeCell ref="Z31:AA31"/>
    <mergeCell ref="AC31:AD31"/>
    <mergeCell ref="O13:Y13"/>
    <mergeCell ref="E18:N18"/>
    <mergeCell ref="Z30:AA30"/>
    <mergeCell ref="Z25:AA25"/>
    <mergeCell ref="Z26:AA26"/>
    <mergeCell ref="Z27:AA27"/>
    <mergeCell ref="Z28:AA28"/>
    <mergeCell ref="O24:Y24"/>
    <mergeCell ref="A33:N33"/>
    <mergeCell ref="A25:N25"/>
    <mergeCell ref="A28:N28"/>
    <mergeCell ref="A29:N29"/>
    <mergeCell ref="AB23:AB24"/>
    <mergeCell ref="A32:N32"/>
    <mergeCell ref="O32:Y32"/>
    <mergeCell ref="Z32:AA32"/>
    <mergeCell ref="AC32:AD32"/>
    <mergeCell ref="AE32:AF32"/>
    <mergeCell ref="AC10:AD11"/>
    <mergeCell ref="AC15:AD15"/>
    <mergeCell ref="AC16:AD16"/>
    <mergeCell ref="AC17:AD17"/>
    <mergeCell ref="AC18:AD18"/>
    <mergeCell ref="AC19:AD19"/>
    <mergeCell ref="AC29:AD29"/>
    <mergeCell ref="A12:N12"/>
    <mergeCell ref="O12:Y12"/>
    <mergeCell ref="O26:Y26"/>
    <mergeCell ref="O27:Y27"/>
    <mergeCell ref="O28:Y28"/>
    <mergeCell ref="Z10:AB11"/>
    <mergeCell ref="O29:Y29"/>
    <mergeCell ref="A26:D27"/>
    <mergeCell ref="E26:N26"/>
    <mergeCell ref="E27:N27"/>
    <mergeCell ref="Z12:AA12"/>
    <mergeCell ref="Z13:AA13"/>
    <mergeCell ref="AL6:AM8"/>
    <mergeCell ref="AE30:AF30"/>
    <mergeCell ref="AE33:AF33"/>
    <mergeCell ref="AE12:AF14"/>
    <mergeCell ref="AC23:AF24"/>
    <mergeCell ref="AC26:AF26"/>
    <mergeCell ref="AC27:AF27"/>
    <mergeCell ref="AE25:AF25"/>
    <mergeCell ref="AE28:AF28"/>
    <mergeCell ref="AE29:AF29"/>
    <mergeCell ref="AC30:AD30"/>
    <mergeCell ref="AC33:AD33"/>
    <mergeCell ref="AE15:AF15"/>
    <mergeCell ref="AE16:AF16"/>
    <mergeCell ref="AC28:AD28"/>
    <mergeCell ref="AE10:AF11"/>
    <mergeCell ref="AG10:AI11"/>
    <mergeCell ref="AC12:AD12"/>
    <mergeCell ref="AH21:AH22"/>
    <mergeCell ref="AI21:AI22"/>
    <mergeCell ref="AC20:AD20"/>
    <mergeCell ref="AE31:AF31"/>
  </mergeCells>
  <phoneticPr fontId="3"/>
  <hyperlinks>
    <hyperlink ref="AL2:AM4" location="目次!B18" display="目次へ" xr:uid="{00000000-0004-0000-0500-000000000000}"/>
    <hyperlink ref="AL6:AM8" location="①【2ヵ月前】利用申込書!A1" display="利用申込書へ" xr:uid="{00000000-0004-0000-0500-000001000000}"/>
  </hyperlinks>
  <printOptions horizontalCentered="1"/>
  <pageMargins left="0.51181102362204722" right="0.51181102362204722" top="0.55118110236220474" bottom="0.55118110236220474" header="0.31496062992125984" footer="0.31496062992125984"/>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20</xdr:col>
                    <xdr:colOff>38100</xdr:colOff>
                    <xdr:row>0</xdr:row>
                    <xdr:rowOff>104775</xdr:rowOff>
                  </from>
                  <to>
                    <xdr:col>25</xdr:col>
                    <xdr:colOff>0</xdr:colOff>
                    <xdr:row>1</xdr:row>
                    <xdr:rowOff>76200</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20</xdr:col>
                    <xdr:colOff>38100</xdr:colOff>
                    <xdr:row>1</xdr:row>
                    <xdr:rowOff>104775</xdr:rowOff>
                  </from>
                  <to>
                    <xdr:col>23</xdr:col>
                    <xdr:colOff>123825</xdr:colOff>
                    <xdr:row>2</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S116"/>
  <sheetViews>
    <sheetView showGridLines="0" showZeros="0" view="pageBreakPreview" zoomScaleNormal="100" zoomScaleSheetLayoutView="100" workbookViewId="0">
      <selection activeCell="Z8" sqref="Z8:AB8"/>
    </sheetView>
  </sheetViews>
  <sheetFormatPr defaultRowHeight="13.5"/>
  <cols>
    <col min="1" max="35" width="2.625" style="68" customWidth="1"/>
    <col min="36" max="44" width="2.625" customWidth="1"/>
  </cols>
  <sheetData>
    <row r="1" spans="1:42" ht="13.5" customHeight="1">
      <c r="A1" s="804" t="s">
        <v>162</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row>
    <row r="2" spans="1:42" ht="13.5" customHeight="1" thickBot="1">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row>
    <row r="3" spans="1:42" ht="13.5" customHeight="1">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K3" s="842" t="s">
        <v>663</v>
      </c>
      <c r="AL3" s="843"/>
      <c r="AM3" s="843"/>
      <c r="AN3" s="843"/>
      <c r="AO3" s="843"/>
      <c r="AP3" s="844"/>
    </row>
    <row r="4" spans="1:42" ht="13.5" customHeight="1">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K4" s="845"/>
      <c r="AL4" s="846"/>
      <c r="AM4" s="846"/>
      <c r="AN4" s="846"/>
      <c r="AO4" s="846"/>
      <c r="AP4" s="847"/>
    </row>
    <row r="5" spans="1:42" ht="12" customHeight="1" thickBot="1">
      <c r="A5" s="66"/>
      <c r="B5" s="1253" t="s">
        <v>673</v>
      </c>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5"/>
      <c r="AI5" s="67"/>
      <c r="AK5" s="848"/>
      <c r="AL5" s="849"/>
      <c r="AM5" s="849"/>
      <c r="AN5" s="849"/>
      <c r="AO5" s="849"/>
      <c r="AP5" s="850"/>
    </row>
    <row r="6" spans="1:42" ht="12" customHeight="1" thickBot="1">
      <c r="A6" s="66"/>
      <c r="B6" s="1256"/>
      <c r="C6" s="1257"/>
      <c r="D6" s="1257"/>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c r="AE6" s="1257"/>
      <c r="AF6" s="1257"/>
      <c r="AG6" s="1257"/>
      <c r="AH6" s="1258"/>
      <c r="AI6" s="67"/>
      <c r="AK6" s="314"/>
      <c r="AL6" s="314"/>
      <c r="AM6" s="314"/>
      <c r="AN6" s="314"/>
      <c r="AO6" s="314"/>
      <c r="AP6" s="314"/>
    </row>
    <row r="7" spans="1:42" ht="12" customHeight="1">
      <c r="A7" s="66"/>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67"/>
      <c r="AK7" s="652" t="s">
        <v>666</v>
      </c>
      <c r="AL7" s="765"/>
      <c r="AM7" s="765"/>
      <c r="AN7" s="765"/>
      <c r="AO7" s="765"/>
      <c r="AP7" s="653"/>
    </row>
    <row r="8" spans="1:42" ht="14.25" thickBot="1">
      <c r="V8" s="635" t="s">
        <v>379</v>
      </c>
      <c r="W8" s="635"/>
      <c r="X8" s="635"/>
      <c r="Y8" s="635"/>
      <c r="Z8" s="636"/>
      <c r="AA8" s="636"/>
      <c r="AB8" s="636"/>
      <c r="AC8" s="66" t="s">
        <v>9</v>
      </c>
      <c r="AD8" s="636"/>
      <c r="AE8" s="636"/>
      <c r="AF8" s="66" t="s">
        <v>10</v>
      </c>
      <c r="AG8" s="636"/>
      <c r="AH8" s="636"/>
      <c r="AI8" s="66" t="s">
        <v>11</v>
      </c>
      <c r="AK8" s="654"/>
      <c r="AL8" s="766"/>
      <c r="AM8" s="766"/>
      <c r="AN8" s="766"/>
      <c r="AO8" s="766"/>
      <c r="AP8" s="655"/>
    </row>
    <row r="9" spans="1:42" ht="15.95" customHeight="1" thickBot="1">
      <c r="A9" s="1249" t="s">
        <v>22</v>
      </c>
      <c r="B9" s="1250"/>
      <c r="C9" s="1250"/>
      <c r="D9" s="1277">
        <f>①【2ヵ月前】利用申込書!D6</f>
        <v>0</v>
      </c>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8"/>
      <c r="AK9" s="656"/>
      <c r="AL9" s="767"/>
      <c r="AM9" s="767"/>
      <c r="AN9" s="767"/>
      <c r="AO9" s="767"/>
      <c r="AP9" s="657"/>
    </row>
    <row r="10" spans="1:42" ht="15.95" customHeight="1">
      <c r="A10" s="1251"/>
      <c r="B10" s="1252"/>
      <c r="C10" s="1252"/>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80"/>
    </row>
    <row r="11" spans="1:42" ht="15.95" customHeight="1">
      <c r="A11" s="1251" t="s">
        <v>163</v>
      </c>
      <c r="B11" s="1252"/>
      <c r="C11" s="1252"/>
      <c r="D11" s="1259">
        <f>①【2ヵ月前】利用申込書!$D$29</f>
        <v>0</v>
      </c>
      <c r="E11" s="1259"/>
      <c r="F11" s="1259"/>
      <c r="G11" s="1259"/>
      <c r="H11" s="1259"/>
      <c r="I11" s="1259"/>
      <c r="J11" s="1259"/>
      <c r="K11" s="1259"/>
      <c r="L11" s="1259"/>
      <c r="M11" s="1259"/>
      <c r="N11" s="1259"/>
      <c r="O11" s="1259"/>
      <c r="P11" s="1259"/>
      <c r="Q11" s="1259"/>
      <c r="R11" s="1259"/>
      <c r="S11" s="1259"/>
      <c r="T11" s="1259"/>
      <c r="U11" s="1259"/>
      <c r="V11" s="1259"/>
      <c r="W11" s="1259"/>
      <c r="X11" s="1259"/>
      <c r="Y11" s="1259"/>
      <c r="Z11" s="1259"/>
      <c r="AA11" s="1259"/>
      <c r="AB11" s="1259"/>
      <c r="AC11" s="1259"/>
      <c r="AD11" s="1259"/>
      <c r="AE11" s="1259"/>
      <c r="AF11" s="1259"/>
      <c r="AG11" s="1259"/>
      <c r="AH11" s="1259"/>
      <c r="AI11" s="1260"/>
    </row>
    <row r="12" spans="1:42" ht="15.95" customHeight="1">
      <c r="A12" s="1251"/>
      <c r="B12" s="1252"/>
      <c r="C12" s="1252"/>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1260"/>
    </row>
    <row r="13" spans="1:42" ht="15" customHeight="1">
      <c r="A13" s="1213" t="s">
        <v>485</v>
      </c>
      <c r="B13" s="901"/>
      <c r="C13" s="902"/>
      <c r="D13" s="1018">
        <f>①【2ヵ月前】利用申込書!D24</f>
        <v>0</v>
      </c>
      <c r="E13" s="1018"/>
      <c r="F13" s="1018"/>
      <c r="G13" s="1018"/>
      <c r="H13" s="1018"/>
      <c r="I13" s="1018"/>
      <c r="J13" s="1018"/>
      <c r="K13" s="1018"/>
      <c r="L13" s="1018"/>
      <c r="M13" s="1018"/>
      <c r="N13" s="1018"/>
      <c r="O13" s="1018"/>
      <c r="P13" s="1263" t="s">
        <v>486</v>
      </c>
      <c r="Q13" s="1263"/>
      <c r="R13" s="1263"/>
      <c r="S13" s="1263"/>
      <c r="T13" s="1263" t="s">
        <v>454</v>
      </c>
      <c r="U13" s="1263"/>
      <c r="V13" s="1263"/>
      <c r="W13" s="1264">
        <f>①【2ヵ月前】利用申込書!D31</f>
        <v>0</v>
      </c>
      <c r="X13" s="1265"/>
      <c r="Y13" s="1265"/>
      <c r="Z13" s="1265"/>
      <c r="AA13" s="1265"/>
      <c r="AB13" s="1265"/>
      <c r="AC13" s="1265"/>
      <c r="AD13" s="1265"/>
      <c r="AE13" s="1265"/>
      <c r="AF13" s="1265"/>
      <c r="AG13" s="1265"/>
      <c r="AH13" s="1265"/>
      <c r="AI13" s="1266"/>
    </row>
    <row r="14" spans="1:42" ht="15" customHeight="1">
      <c r="A14" s="1214" t="s">
        <v>339</v>
      </c>
      <c r="B14" s="1215"/>
      <c r="C14" s="1216"/>
      <c r="D14" s="1262">
        <f>①【2ヵ月前】利用申込書!D25</f>
        <v>0</v>
      </c>
      <c r="E14" s="1262"/>
      <c r="F14" s="1262"/>
      <c r="G14" s="1262"/>
      <c r="H14" s="1262"/>
      <c r="I14" s="1262"/>
      <c r="J14" s="1262"/>
      <c r="K14" s="1262"/>
      <c r="L14" s="1262"/>
      <c r="M14" s="1262"/>
      <c r="N14" s="1262"/>
      <c r="O14" s="1262"/>
      <c r="P14" s="1263"/>
      <c r="Q14" s="1263"/>
      <c r="R14" s="1263"/>
      <c r="S14" s="1263"/>
      <c r="T14" s="1263"/>
      <c r="U14" s="1263"/>
      <c r="V14" s="1263"/>
      <c r="W14" s="1267"/>
      <c r="X14" s="1268"/>
      <c r="Y14" s="1268"/>
      <c r="Z14" s="1268"/>
      <c r="AA14" s="1268"/>
      <c r="AB14" s="1268"/>
      <c r="AC14" s="1268"/>
      <c r="AD14" s="1268"/>
      <c r="AE14" s="1268"/>
      <c r="AF14" s="1268"/>
      <c r="AG14" s="1268"/>
      <c r="AH14" s="1268"/>
      <c r="AI14" s="1269"/>
    </row>
    <row r="15" spans="1:42" ht="15" customHeight="1">
      <c r="A15" s="1214"/>
      <c r="B15" s="1215"/>
      <c r="C15" s="1216"/>
      <c r="D15" s="1262"/>
      <c r="E15" s="1262"/>
      <c r="F15" s="1262"/>
      <c r="G15" s="1262"/>
      <c r="H15" s="1262"/>
      <c r="I15" s="1262"/>
      <c r="J15" s="1262"/>
      <c r="K15" s="1262"/>
      <c r="L15" s="1262"/>
      <c r="M15" s="1262"/>
      <c r="N15" s="1262"/>
      <c r="O15" s="1262"/>
      <c r="P15" s="1263"/>
      <c r="Q15" s="1263"/>
      <c r="R15" s="1263"/>
      <c r="S15" s="1263"/>
      <c r="T15" s="1263" t="s">
        <v>455</v>
      </c>
      <c r="U15" s="1263"/>
      <c r="V15" s="1263"/>
      <c r="W15" s="1270">
        <f>①【2ヵ月前】利用申込書!D33</f>
        <v>0</v>
      </c>
      <c r="X15" s="1268"/>
      <c r="Y15" s="1268"/>
      <c r="Z15" s="1268"/>
      <c r="AA15" s="1268"/>
      <c r="AB15" s="1268"/>
      <c r="AC15" s="1268"/>
      <c r="AD15" s="1268"/>
      <c r="AE15" s="1268"/>
      <c r="AF15" s="1268"/>
      <c r="AG15" s="1268"/>
      <c r="AH15" s="1268"/>
      <c r="AI15" s="1269"/>
    </row>
    <row r="16" spans="1:42" ht="15" customHeight="1">
      <c r="A16" s="1214"/>
      <c r="B16" s="1215"/>
      <c r="C16" s="1216"/>
      <c r="D16" s="1262"/>
      <c r="E16" s="1262"/>
      <c r="F16" s="1262"/>
      <c r="G16" s="1262"/>
      <c r="H16" s="1262"/>
      <c r="I16" s="1262"/>
      <c r="J16" s="1262"/>
      <c r="K16" s="1262"/>
      <c r="L16" s="1262"/>
      <c r="M16" s="1262"/>
      <c r="N16" s="1262"/>
      <c r="O16" s="1262"/>
      <c r="P16" s="1263"/>
      <c r="Q16" s="1263"/>
      <c r="R16" s="1263"/>
      <c r="S16" s="1263"/>
      <c r="T16" s="1263"/>
      <c r="U16" s="1263"/>
      <c r="V16" s="1263"/>
      <c r="W16" s="1267"/>
      <c r="X16" s="1268"/>
      <c r="Y16" s="1268"/>
      <c r="Z16" s="1268"/>
      <c r="AA16" s="1268"/>
      <c r="AB16" s="1268"/>
      <c r="AC16" s="1268"/>
      <c r="AD16" s="1268"/>
      <c r="AE16" s="1268"/>
      <c r="AF16" s="1268"/>
      <c r="AG16" s="1268"/>
      <c r="AH16" s="1268"/>
      <c r="AI16" s="1269"/>
    </row>
    <row r="17" spans="1:35" ht="15" customHeight="1">
      <c r="A17" s="1214"/>
      <c r="B17" s="1215"/>
      <c r="C17" s="1216"/>
      <c r="D17" s="1262"/>
      <c r="E17" s="1262"/>
      <c r="F17" s="1262"/>
      <c r="G17" s="1262"/>
      <c r="H17" s="1262"/>
      <c r="I17" s="1262"/>
      <c r="J17" s="1262"/>
      <c r="K17" s="1262"/>
      <c r="L17" s="1262"/>
      <c r="M17" s="1262"/>
      <c r="N17" s="1262"/>
      <c r="O17" s="1262"/>
      <c r="P17" s="1263"/>
      <c r="Q17" s="1263"/>
      <c r="R17" s="1263"/>
      <c r="S17" s="1263"/>
      <c r="T17" s="1263" t="s">
        <v>487</v>
      </c>
      <c r="U17" s="1263"/>
      <c r="V17" s="1263"/>
      <c r="W17" s="1271">
        <f>①【2ヵ月前】利用申込書!D35</f>
        <v>0</v>
      </c>
      <c r="X17" s="1272"/>
      <c r="Y17" s="1272"/>
      <c r="Z17" s="1272"/>
      <c r="AA17" s="1272"/>
      <c r="AB17" s="1272"/>
      <c r="AC17" s="1272"/>
      <c r="AD17" s="1272"/>
      <c r="AE17" s="1272"/>
      <c r="AF17" s="1272"/>
      <c r="AG17" s="1272"/>
      <c r="AH17" s="1272"/>
      <c r="AI17" s="1273"/>
    </row>
    <row r="18" spans="1:35" ht="15" customHeight="1">
      <c r="A18" s="1217"/>
      <c r="B18" s="953"/>
      <c r="C18" s="1261"/>
      <c r="D18" s="956"/>
      <c r="E18" s="956"/>
      <c r="F18" s="956"/>
      <c r="G18" s="956"/>
      <c r="H18" s="956"/>
      <c r="I18" s="956"/>
      <c r="J18" s="956"/>
      <c r="K18" s="956"/>
      <c r="L18" s="956"/>
      <c r="M18" s="956"/>
      <c r="N18" s="956"/>
      <c r="O18" s="956"/>
      <c r="P18" s="1263"/>
      <c r="Q18" s="1263"/>
      <c r="R18" s="1263"/>
      <c r="S18" s="1263"/>
      <c r="T18" s="1263"/>
      <c r="U18" s="1263"/>
      <c r="V18" s="1263"/>
      <c r="W18" s="1274"/>
      <c r="X18" s="1275"/>
      <c r="Y18" s="1275"/>
      <c r="Z18" s="1275"/>
      <c r="AA18" s="1275"/>
      <c r="AB18" s="1275"/>
      <c r="AC18" s="1275"/>
      <c r="AD18" s="1275"/>
      <c r="AE18" s="1275"/>
      <c r="AF18" s="1275"/>
      <c r="AG18" s="1275"/>
      <c r="AH18" s="1275"/>
      <c r="AI18" s="1276"/>
    </row>
    <row r="19" spans="1:35" ht="15.95" customHeight="1">
      <c r="A19" s="1251" t="s">
        <v>164</v>
      </c>
      <c r="B19" s="1252"/>
      <c r="C19" s="1252"/>
      <c r="D19" s="1246"/>
      <c r="E19" s="1246"/>
      <c r="F19" s="1246"/>
      <c r="G19" s="1246"/>
      <c r="H19" s="1246"/>
      <c r="I19" s="1246"/>
      <c r="J19" s="1246"/>
      <c r="K19" s="1246"/>
      <c r="L19" s="1246"/>
      <c r="M19" s="1246"/>
      <c r="N19" s="1246"/>
      <c r="O19" s="1246"/>
      <c r="P19" s="1246"/>
      <c r="Q19" s="1246"/>
      <c r="R19" s="1246"/>
      <c r="S19" s="1246"/>
      <c r="T19" s="1246"/>
      <c r="U19" s="1246"/>
      <c r="V19" s="1246"/>
      <c r="W19" s="1246"/>
      <c r="X19" s="1246"/>
      <c r="Y19" s="1246"/>
      <c r="Z19" s="1246"/>
      <c r="AA19" s="1246"/>
      <c r="AB19" s="1246"/>
      <c r="AC19" s="1246"/>
      <c r="AD19" s="1246"/>
      <c r="AE19" s="1246"/>
      <c r="AF19" s="1246"/>
      <c r="AG19" s="1246"/>
      <c r="AH19" s="1246"/>
      <c r="AI19" s="1247"/>
    </row>
    <row r="20" spans="1:35" ht="15.95" customHeight="1">
      <c r="A20" s="1251"/>
      <c r="B20" s="1252"/>
      <c r="C20" s="1252"/>
      <c r="D20" s="1018"/>
      <c r="E20" s="1018"/>
      <c r="F20" s="1018"/>
      <c r="G20" s="1018"/>
      <c r="H20" s="1018"/>
      <c r="I20" s="1018"/>
      <c r="J20" s="1018"/>
      <c r="K20" s="1018"/>
      <c r="L20" s="1018"/>
      <c r="M20" s="1018"/>
      <c r="N20" s="1018"/>
      <c r="O20" s="1018"/>
      <c r="P20" s="1018"/>
      <c r="Q20" s="1018"/>
      <c r="R20" s="1018"/>
      <c r="S20" s="1018"/>
      <c r="T20" s="1018"/>
      <c r="U20" s="1018"/>
      <c r="V20" s="1018"/>
      <c r="W20" s="1018"/>
      <c r="X20" s="1018"/>
      <c r="Y20" s="1018"/>
      <c r="Z20" s="1018"/>
      <c r="AA20" s="1018"/>
      <c r="AB20" s="1018"/>
      <c r="AC20" s="1018"/>
      <c r="AD20" s="1018"/>
      <c r="AE20" s="1018"/>
      <c r="AF20" s="1018"/>
      <c r="AG20" s="1018"/>
      <c r="AH20" s="1018"/>
      <c r="AI20" s="1019"/>
    </row>
    <row r="21" spans="1:35" ht="15.95" customHeight="1">
      <c r="A21" s="1213" t="s">
        <v>174</v>
      </c>
      <c r="B21" s="901"/>
      <c r="C21" s="901"/>
      <c r="D21" s="1248" t="s">
        <v>488</v>
      </c>
      <c r="E21" s="1230"/>
      <c r="F21" s="1230"/>
      <c r="G21" s="349" t="s">
        <v>478</v>
      </c>
      <c r="H21" s="1229"/>
      <c r="I21" s="1229"/>
      <c r="J21" s="1229"/>
      <c r="K21" s="349" t="s">
        <v>479</v>
      </c>
      <c r="L21" s="349" t="s">
        <v>489</v>
      </c>
      <c r="M21" s="349" t="s">
        <v>490</v>
      </c>
      <c r="N21" s="1230" t="s">
        <v>491</v>
      </c>
      <c r="O21" s="1230"/>
      <c r="P21" s="1230"/>
      <c r="Q21" s="349" t="s">
        <v>478</v>
      </c>
      <c r="R21" s="1229"/>
      <c r="S21" s="1229"/>
      <c r="T21" s="1229"/>
      <c r="U21" s="349" t="s">
        <v>479</v>
      </c>
      <c r="V21" s="350" t="s">
        <v>489</v>
      </c>
      <c r="W21" s="350" t="s">
        <v>492</v>
      </c>
      <c r="X21" s="350"/>
      <c r="Y21" s="1337" t="s">
        <v>493</v>
      </c>
      <c r="Z21" s="1337"/>
      <c r="AA21" s="353" t="s">
        <v>478</v>
      </c>
      <c r="AB21" s="1283">
        <f>H21+R21</f>
        <v>0</v>
      </c>
      <c r="AC21" s="1283"/>
      <c r="AD21" s="1283"/>
      <c r="AE21" s="353" t="s">
        <v>479</v>
      </c>
      <c r="AF21" s="1284" t="s">
        <v>489</v>
      </c>
      <c r="AG21" s="1284"/>
      <c r="AH21" s="1284"/>
      <c r="AI21" s="1285"/>
    </row>
    <row r="22" spans="1:35" ht="15.95" customHeight="1">
      <c r="A22" s="1217"/>
      <c r="B22" s="953"/>
      <c r="C22" s="953"/>
      <c r="D22" s="1281" t="s">
        <v>494</v>
      </c>
      <c r="E22" s="1282"/>
      <c r="F22" s="1282"/>
      <c r="G22" s="1282"/>
      <c r="H22" s="1282"/>
      <c r="I22" s="1282"/>
      <c r="J22" s="1282"/>
      <c r="K22" s="1282"/>
      <c r="L22" s="128" t="s">
        <v>478</v>
      </c>
      <c r="M22" s="1245"/>
      <c r="N22" s="1245"/>
      <c r="O22" s="1245"/>
      <c r="P22" s="344" t="s">
        <v>479</v>
      </c>
      <c r="Q22" s="1288" t="s">
        <v>495</v>
      </c>
      <c r="R22" s="1288"/>
      <c r="S22" s="1288"/>
      <c r="T22" s="352" t="s">
        <v>496</v>
      </c>
      <c r="U22" s="1286"/>
      <c r="V22" s="1286"/>
      <c r="W22" s="1286"/>
      <c r="X22" s="1286"/>
      <c r="Y22" s="1286"/>
      <c r="Z22" s="1286"/>
      <c r="AA22" s="1286"/>
      <c r="AB22" s="1286"/>
      <c r="AC22" s="1286"/>
      <c r="AD22" s="1286"/>
      <c r="AE22" s="1286"/>
      <c r="AF22" s="1286"/>
      <c r="AG22" s="1286"/>
      <c r="AH22" s="1286"/>
      <c r="AI22" s="1287"/>
    </row>
    <row r="23" spans="1:35" ht="15.95" customHeight="1">
      <c r="A23" s="1213" t="s">
        <v>497</v>
      </c>
      <c r="B23" s="901"/>
      <c r="C23" s="902"/>
      <c r="D23" s="1218" t="s">
        <v>498</v>
      </c>
      <c r="E23" s="1219"/>
      <c r="F23" s="1220"/>
      <c r="G23" s="1227" t="s">
        <v>566</v>
      </c>
      <c r="H23" s="1228"/>
      <c r="I23" s="1228"/>
      <c r="J23" s="1229">
        <f>①【2ヵ月前】利用申込書!G12</f>
        <v>0</v>
      </c>
      <c r="K23" s="1229"/>
      <c r="L23" s="1229"/>
      <c r="M23" s="1230" t="s">
        <v>500</v>
      </c>
      <c r="N23" s="1230"/>
      <c r="O23" s="1229">
        <f>①【2ヵ月前】利用申込書!K12</f>
        <v>0</v>
      </c>
      <c r="P23" s="1229"/>
      <c r="Q23" s="1229"/>
      <c r="R23" s="1230" t="s">
        <v>501</v>
      </c>
      <c r="S23" s="1230"/>
      <c r="T23" s="1229">
        <f>①【2ヵ月前】利用申込書!N12</f>
        <v>0</v>
      </c>
      <c r="U23" s="1229"/>
      <c r="V23" s="1229"/>
      <c r="W23" s="1335" t="s">
        <v>502</v>
      </c>
      <c r="X23" s="1335"/>
      <c r="Y23" s="353" t="s">
        <v>478</v>
      </c>
      <c r="Z23" s="1336" t="str">
        <f>①【2ヵ月前】利用申込書!R12</f>
        <v/>
      </c>
      <c r="AA23" s="1336"/>
      <c r="AB23" s="353" t="s">
        <v>479</v>
      </c>
      <c r="AC23" s="353"/>
      <c r="AD23" s="350"/>
      <c r="AE23" s="353"/>
      <c r="AF23" s="353"/>
      <c r="AG23" s="353"/>
      <c r="AH23" s="353"/>
      <c r="AI23" s="129"/>
    </row>
    <row r="24" spans="1:35" ht="15.95" customHeight="1">
      <c r="A24" s="1214"/>
      <c r="B24" s="1215"/>
      <c r="C24" s="1216"/>
      <c r="D24" s="1221"/>
      <c r="E24" s="1222"/>
      <c r="F24" s="1223"/>
      <c r="G24" s="373"/>
      <c r="H24" s="1294" t="s">
        <v>507</v>
      </c>
      <c r="I24" s="1294"/>
      <c r="J24" s="1294"/>
      <c r="K24" s="1293" t="s">
        <v>508</v>
      </c>
      <c r="L24" s="1293"/>
      <c r="M24" s="1293"/>
      <c r="N24" s="1293"/>
      <c r="O24" s="1293"/>
      <c r="P24" s="343" t="s">
        <v>62</v>
      </c>
      <c r="Q24" s="1262"/>
      <c r="R24" s="1262"/>
      <c r="S24" s="383" t="s">
        <v>31</v>
      </c>
      <c r="T24" s="1295"/>
      <c r="U24" s="1295"/>
      <c r="V24" s="343" t="s">
        <v>63</v>
      </c>
      <c r="W24" s="374" t="s">
        <v>175</v>
      </c>
      <c r="X24" s="1293" t="s">
        <v>773</v>
      </c>
      <c r="Y24" s="1293"/>
      <c r="Z24" s="1293"/>
      <c r="AA24" s="1293"/>
      <c r="AB24" s="1293"/>
      <c r="AC24" s="343" t="s">
        <v>62</v>
      </c>
      <c r="AD24" s="1262"/>
      <c r="AE24" s="1262"/>
      <c r="AF24" s="383" t="s">
        <v>31</v>
      </c>
      <c r="AG24" s="1295"/>
      <c r="AH24" s="1295"/>
      <c r="AI24" s="382" t="s">
        <v>63</v>
      </c>
    </row>
    <row r="25" spans="1:35" ht="15.95" customHeight="1">
      <c r="A25" s="1214"/>
      <c r="B25" s="1215"/>
      <c r="C25" s="1216"/>
      <c r="D25" s="1221"/>
      <c r="E25" s="1222"/>
      <c r="F25" s="1223"/>
      <c r="G25" s="375" t="s">
        <v>503</v>
      </c>
      <c r="H25" s="1289" t="s">
        <v>774</v>
      </c>
      <c r="I25" s="1289"/>
      <c r="J25" s="1289"/>
      <c r="K25" s="1289"/>
      <c r="L25" s="131" t="s">
        <v>478</v>
      </c>
      <c r="M25" s="1242"/>
      <c r="N25" s="1242"/>
      <c r="O25" s="1242"/>
      <c r="P25" s="345" t="s">
        <v>506</v>
      </c>
      <c r="Q25" s="1243"/>
      <c r="R25" s="1243"/>
      <c r="S25" s="1243"/>
      <c r="T25" s="351" t="s">
        <v>479</v>
      </c>
      <c r="U25" s="1304"/>
      <c r="V25" s="1304"/>
      <c r="W25" s="1304"/>
      <c r="X25" s="1293"/>
      <c r="Y25" s="1293"/>
      <c r="Z25" s="1293"/>
      <c r="AA25" s="1293"/>
      <c r="AB25" s="1293"/>
      <c r="AC25" s="134"/>
      <c r="AD25" s="1334"/>
      <c r="AE25" s="1334"/>
      <c r="AF25" s="135"/>
      <c r="AG25" s="1333"/>
      <c r="AH25" s="1333"/>
      <c r="AI25" s="136"/>
    </row>
    <row r="26" spans="1:35" ht="15.95" customHeight="1">
      <c r="A26" s="1214"/>
      <c r="B26" s="1215"/>
      <c r="C26" s="1216"/>
      <c r="D26" s="1224"/>
      <c r="E26" s="1225"/>
      <c r="F26" s="1226"/>
      <c r="G26" s="376" t="s">
        <v>504</v>
      </c>
      <c r="H26" s="1290" t="s">
        <v>505</v>
      </c>
      <c r="I26" s="1290"/>
      <c r="J26" s="1290"/>
      <c r="K26" s="1290"/>
      <c r="L26" s="355" t="s">
        <v>478</v>
      </c>
      <c r="M26" s="1245">
        <f>①【2ヵ月前】利用申込書!U12</f>
        <v>0</v>
      </c>
      <c r="N26" s="1245"/>
      <c r="O26" s="1245"/>
      <c r="P26" s="344" t="s">
        <v>506</v>
      </c>
      <c r="Q26" s="1291">
        <f>①【2ヵ月前】利用申込書!X12</f>
        <v>0</v>
      </c>
      <c r="R26" s="1292"/>
      <c r="S26" s="1292"/>
      <c r="T26" s="354" t="s">
        <v>479</v>
      </c>
      <c r="U26" s="1286"/>
      <c r="V26" s="1286"/>
      <c r="W26" s="1286"/>
      <c r="X26" s="1286"/>
      <c r="Y26" s="1286"/>
      <c r="Z26" s="1286"/>
      <c r="AA26" s="1286"/>
      <c r="AB26" s="1286"/>
      <c r="AC26" s="1286"/>
      <c r="AD26" s="1286"/>
      <c r="AE26" s="1286"/>
      <c r="AF26" s="1286"/>
      <c r="AG26" s="1286"/>
      <c r="AH26" s="1286"/>
      <c r="AI26" s="1287"/>
    </row>
    <row r="27" spans="1:35" ht="15.95" customHeight="1">
      <c r="A27" s="1214"/>
      <c r="B27" s="1215"/>
      <c r="C27" s="1216"/>
      <c r="D27" s="1218" t="s">
        <v>499</v>
      </c>
      <c r="E27" s="1219"/>
      <c r="F27" s="1220"/>
      <c r="G27" s="1227" t="s">
        <v>566</v>
      </c>
      <c r="H27" s="1228"/>
      <c r="I27" s="1228"/>
      <c r="J27" s="1229">
        <f>①【2ヵ月前】利用申込書!G13</f>
        <v>0</v>
      </c>
      <c r="K27" s="1229"/>
      <c r="L27" s="1229"/>
      <c r="M27" s="1230" t="s">
        <v>500</v>
      </c>
      <c r="N27" s="1230"/>
      <c r="O27" s="1229">
        <f>①【2ヵ月前】利用申込書!K13</f>
        <v>0</v>
      </c>
      <c r="P27" s="1229"/>
      <c r="Q27" s="1229"/>
      <c r="R27" s="1230" t="s">
        <v>501</v>
      </c>
      <c r="S27" s="1230"/>
      <c r="T27" s="1229">
        <f>①【2ヵ月前】利用申込書!N13</f>
        <v>0</v>
      </c>
      <c r="U27" s="1229"/>
      <c r="V27" s="1229"/>
      <c r="W27" s="1335" t="s">
        <v>502</v>
      </c>
      <c r="X27" s="1335"/>
      <c r="Y27" s="353" t="s">
        <v>478</v>
      </c>
      <c r="Z27" s="1336" t="str">
        <f>①【2ヵ月前】利用申込書!R13</f>
        <v/>
      </c>
      <c r="AA27" s="1336"/>
      <c r="AB27" s="353" t="s">
        <v>479</v>
      </c>
      <c r="AC27" s="353"/>
      <c r="AD27" s="350"/>
      <c r="AE27" s="353"/>
      <c r="AF27" s="353"/>
      <c r="AG27" s="353"/>
      <c r="AH27" s="353"/>
      <c r="AI27" s="129"/>
    </row>
    <row r="28" spans="1:35" ht="15.95" customHeight="1">
      <c r="A28" s="1214"/>
      <c r="B28" s="1215"/>
      <c r="C28" s="1216"/>
      <c r="D28" s="1221"/>
      <c r="E28" s="1222"/>
      <c r="F28" s="1223"/>
      <c r="G28" s="375" t="s">
        <v>197</v>
      </c>
      <c r="H28" s="1289" t="s">
        <v>509</v>
      </c>
      <c r="I28" s="1289"/>
      <c r="J28" s="1289"/>
      <c r="K28" s="1289"/>
      <c r="L28" s="131" t="s">
        <v>62</v>
      </c>
      <c r="M28" s="1242">
        <f>①【2ヵ月前】利用申込書!U12</f>
        <v>0</v>
      </c>
      <c r="N28" s="1242"/>
      <c r="O28" s="1242"/>
      <c r="P28" s="345" t="s">
        <v>31</v>
      </c>
      <c r="Q28" s="1243">
        <f>①【2ヵ月前】利用申込書!X12</f>
        <v>0</v>
      </c>
      <c r="R28" s="1331"/>
      <c r="S28" s="1331"/>
      <c r="T28" s="351" t="s">
        <v>63</v>
      </c>
      <c r="U28" s="1305"/>
      <c r="V28" s="1305"/>
      <c r="W28" s="1305"/>
      <c r="X28" s="1305"/>
      <c r="Y28" s="1305"/>
      <c r="Z28" s="1305"/>
      <c r="AA28" s="1305"/>
      <c r="AB28" s="1305"/>
      <c r="AC28" s="1305"/>
      <c r="AD28" s="1305"/>
      <c r="AE28" s="1305"/>
      <c r="AF28" s="1305"/>
      <c r="AG28" s="1305"/>
      <c r="AH28" s="1305"/>
      <c r="AI28" s="1306"/>
    </row>
    <row r="29" spans="1:35" ht="15.95" customHeight="1">
      <c r="A29" s="1214"/>
      <c r="B29" s="1215"/>
      <c r="C29" s="1216"/>
      <c r="D29" s="1221"/>
      <c r="E29" s="1222"/>
      <c r="F29" s="1223"/>
      <c r="G29" s="375" t="s">
        <v>198</v>
      </c>
      <c r="H29" s="1241" t="s">
        <v>775</v>
      </c>
      <c r="I29" s="1241"/>
      <c r="J29" s="1241"/>
      <c r="K29" s="1241"/>
      <c r="L29" s="131" t="s">
        <v>62</v>
      </c>
      <c r="M29" s="1242"/>
      <c r="N29" s="1242"/>
      <c r="O29" s="1242"/>
      <c r="P29" s="345" t="s">
        <v>31</v>
      </c>
      <c r="Q29" s="1243"/>
      <c r="R29" s="1243"/>
      <c r="S29" s="1243"/>
      <c r="T29" s="351" t="s">
        <v>63</v>
      </c>
      <c r="U29" s="1305"/>
      <c r="V29" s="1305"/>
      <c r="W29" s="1305"/>
      <c r="X29" s="1305"/>
      <c r="Y29" s="1305"/>
      <c r="Z29" s="1305"/>
      <c r="AA29" s="1305"/>
      <c r="AB29" s="1305"/>
      <c r="AC29" s="1305"/>
      <c r="AD29" s="1305"/>
      <c r="AE29" s="1305"/>
      <c r="AF29" s="1305"/>
      <c r="AG29" s="1305"/>
      <c r="AH29" s="1305"/>
      <c r="AI29" s="1306"/>
    </row>
    <row r="30" spans="1:35" ht="15.95" customHeight="1">
      <c r="A30" s="1214"/>
      <c r="B30" s="1215"/>
      <c r="C30" s="1216"/>
      <c r="D30" s="1221"/>
      <c r="E30" s="1222"/>
      <c r="F30" s="1223"/>
      <c r="G30" s="130"/>
      <c r="H30" s="141"/>
      <c r="I30" s="1332" t="s">
        <v>511</v>
      </c>
      <c r="J30" s="1332"/>
      <c r="K30" s="907" t="s">
        <v>510</v>
      </c>
      <c r="L30" s="907"/>
      <c r="M30" s="907"/>
      <c r="N30" s="907"/>
      <c r="O30" s="907"/>
      <c r="P30" s="134" t="s">
        <v>62</v>
      </c>
      <c r="Q30" s="348"/>
      <c r="R30" s="348"/>
      <c r="S30" s="134" t="s">
        <v>31</v>
      </c>
      <c r="T30" s="347"/>
      <c r="U30" s="347"/>
      <c r="V30" s="134"/>
      <c r="W30" s="381"/>
      <c r="X30" s="1244"/>
      <c r="Y30" s="1244"/>
      <c r="Z30" s="1244"/>
      <c r="AA30" s="1244"/>
      <c r="AB30" s="1244"/>
      <c r="AC30" s="134"/>
      <c r="AD30" s="1334"/>
      <c r="AE30" s="1334"/>
      <c r="AF30" s="134"/>
      <c r="AG30" s="1333"/>
      <c r="AH30" s="1333"/>
      <c r="AI30" s="136"/>
    </row>
    <row r="31" spans="1:35" ht="15.95" customHeight="1">
      <c r="A31" s="1214"/>
      <c r="B31" s="1215"/>
      <c r="C31" s="1215"/>
      <c r="D31" s="181" t="s">
        <v>507</v>
      </c>
      <c r="E31" s="172"/>
      <c r="F31" s="432" t="s">
        <v>831</v>
      </c>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377"/>
    </row>
    <row r="32" spans="1:35" ht="15.95" customHeight="1">
      <c r="A32" s="1214"/>
      <c r="B32" s="1215"/>
      <c r="C32" s="1215"/>
      <c r="D32" s="182" t="s">
        <v>511</v>
      </c>
      <c r="E32" s="183"/>
      <c r="F32" s="83" t="s">
        <v>776</v>
      </c>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378"/>
    </row>
    <row r="33" spans="1:35" ht="15.95" customHeight="1">
      <c r="A33" s="1214"/>
      <c r="B33" s="1215"/>
      <c r="C33" s="1215"/>
      <c r="D33" s="182" t="s">
        <v>568</v>
      </c>
      <c r="E33" s="183"/>
      <c r="F33" s="183" t="s">
        <v>513</v>
      </c>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378"/>
    </row>
    <row r="34" spans="1:35" ht="15.95" customHeight="1">
      <c r="A34" s="1217"/>
      <c r="B34" s="953"/>
      <c r="C34" s="953"/>
      <c r="D34" s="182" t="s">
        <v>777</v>
      </c>
      <c r="E34" s="379" t="s">
        <v>778</v>
      </c>
      <c r="F34" s="379"/>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380"/>
    </row>
    <row r="35" spans="1:35" ht="15.95" customHeight="1">
      <c r="A35" s="1326" t="s">
        <v>779</v>
      </c>
      <c r="B35" s="901"/>
      <c r="C35" s="902"/>
      <c r="D35" s="1218" t="s">
        <v>498</v>
      </c>
      <c r="E35" s="1219"/>
      <c r="F35" s="1220"/>
      <c r="G35" s="1299"/>
      <c r="H35" s="1246"/>
      <c r="I35" s="1246"/>
      <c r="J35" s="1246"/>
      <c r="K35" s="1246"/>
      <c r="L35" s="1246"/>
      <c r="M35" s="1246"/>
      <c r="N35" s="1246"/>
      <c r="O35" s="1246"/>
      <c r="P35" s="1246"/>
      <c r="Q35" s="1246"/>
      <c r="R35" s="1246"/>
      <c r="S35" s="1246"/>
      <c r="T35" s="1246"/>
      <c r="U35" s="1246"/>
      <c r="V35" s="1246"/>
      <c r="W35" s="1246"/>
      <c r="X35" s="1246"/>
      <c r="Y35" s="1246"/>
      <c r="Z35" s="1246"/>
      <c r="AA35" s="1246"/>
      <c r="AB35" s="1246"/>
      <c r="AC35" s="1246"/>
      <c r="AD35" s="1246"/>
      <c r="AE35" s="1246"/>
      <c r="AF35" s="1246"/>
      <c r="AG35" s="1246"/>
      <c r="AH35" s="1246"/>
      <c r="AI35" s="1247"/>
    </row>
    <row r="36" spans="1:35" ht="15.95" customHeight="1">
      <c r="A36" s="1214"/>
      <c r="B36" s="1215"/>
      <c r="C36" s="1216"/>
      <c r="D36" s="1224"/>
      <c r="E36" s="1225"/>
      <c r="F36" s="1226"/>
      <c r="G36" s="990"/>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1298"/>
    </row>
    <row r="37" spans="1:35" ht="15.95" customHeight="1">
      <c r="A37" s="1214"/>
      <c r="B37" s="1215"/>
      <c r="C37" s="1216"/>
      <c r="D37" s="1218" t="s">
        <v>499</v>
      </c>
      <c r="E37" s="1219"/>
      <c r="F37" s="1220"/>
      <c r="G37" s="1296"/>
      <c r="H37" s="1003"/>
      <c r="I37" s="1003"/>
      <c r="J37" s="1003"/>
      <c r="K37" s="1003"/>
      <c r="L37" s="1003"/>
      <c r="M37" s="1003"/>
      <c r="N37" s="1003"/>
      <c r="O37" s="1003"/>
      <c r="P37" s="1003"/>
      <c r="Q37" s="1003"/>
      <c r="R37" s="1003"/>
      <c r="S37" s="1003"/>
      <c r="T37" s="1003"/>
      <c r="U37" s="1003"/>
      <c r="V37" s="1003"/>
      <c r="W37" s="1003"/>
      <c r="X37" s="1003"/>
      <c r="Y37" s="1003"/>
      <c r="Z37" s="1003"/>
      <c r="AA37" s="1003"/>
      <c r="AB37" s="1003"/>
      <c r="AC37" s="1003"/>
      <c r="AD37" s="1003"/>
      <c r="AE37" s="1003"/>
      <c r="AF37" s="1003"/>
      <c r="AG37" s="1003"/>
      <c r="AH37" s="1003"/>
      <c r="AI37" s="1297"/>
    </row>
    <row r="38" spans="1:35" ht="13.9" customHeight="1">
      <c r="A38" s="1214"/>
      <c r="B38" s="1215"/>
      <c r="C38" s="1216"/>
      <c r="D38" s="1224"/>
      <c r="E38" s="1225"/>
      <c r="F38" s="1226"/>
      <c r="G38" s="990"/>
      <c r="H38" s="950"/>
      <c r="I38" s="950"/>
      <c r="J38" s="950"/>
      <c r="K38" s="950"/>
      <c r="L38" s="950"/>
      <c r="M38" s="950"/>
      <c r="N38" s="950"/>
      <c r="O38" s="950"/>
      <c r="P38" s="950"/>
      <c r="Q38" s="950"/>
      <c r="R38" s="950"/>
      <c r="S38" s="950"/>
      <c r="T38" s="950"/>
      <c r="U38" s="950"/>
      <c r="V38" s="950"/>
      <c r="W38" s="950"/>
      <c r="X38" s="950"/>
      <c r="Y38" s="950"/>
      <c r="Z38" s="950"/>
      <c r="AA38" s="950"/>
      <c r="AB38" s="950"/>
      <c r="AC38" s="950"/>
      <c r="AD38" s="950"/>
      <c r="AE38" s="950"/>
      <c r="AF38" s="950"/>
      <c r="AG38" s="950"/>
      <c r="AH38" s="950"/>
      <c r="AI38" s="1298"/>
    </row>
    <row r="39" spans="1:35" ht="15.95" customHeight="1">
      <c r="A39" s="1214"/>
      <c r="B39" s="1215"/>
      <c r="C39" s="1216"/>
      <c r="D39" s="346" t="s">
        <v>512</v>
      </c>
      <c r="E39" s="1324" t="s">
        <v>514</v>
      </c>
      <c r="F39" s="1324"/>
      <c r="G39" s="1324"/>
      <c r="H39" s="1324"/>
      <c r="I39" s="1324"/>
      <c r="J39" s="1324"/>
      <c r="K39" s="1324"/>
      <c r="L39" s="1324"/>
      <c r="M39" s="1324"/>
      <c r="N39" s="1324"/>
      <c r="O39" s="1324"/>
      <c r="P39" s="1324"/>
      <c r="Q39" s="1324"/>
      <c r="R39" s="1324"/>
      <c r="S39" s="1324"/>
      <c r="T39" s="1324"/>
      <c r="U39" s="1324"/>
      <c r="V39" s="1324"/>
      <c r="W39" s="1324"/>
      <c r="X39" s="1324"/>
      <c r="Y39" s="1324"/>
      <c r="Z39" s="1324"/>
      <c r="AA39" s="1324"/>
      <c r="AB39" s="1324"/>
      <c r="AC39" s="1324"/>
      <c r="AD39" s="1324"/>
      <c r="AE39" s="1324"/>
      <c r="AF39" s="1324"/>
      <c r="AG39" s="1324"/>
      <c r="AH39" s="1324"/>
      <c r="AI39" s="1325"/>
    </row>
    <row r="40" spans="1:35" ht="15.95" customHeight="1">
      <c r="A40" s="1214"/>
      <c r="B40" s="1215"/>
      <c r="C40" s="1216"/>
      <c r="D40" s="346" t="s">
        <v>515</v>
      </c>
      <c r="E40" s="1324" t="s">
        <v>569</v>
      </c>
      <c r="F40" s="1324"/>
      <c r="G40" s="1324"/>
      <c r="H40" s="1324"/>
      <c r="I40" s="1324"/>
      <c r="J40" s="1324"/>
      <c r="K40" s="1324"/>
      <c r="L40" s="1324"/>
      <c r="M40" s="1324"/>
      <c r="N40" s="1324"/>
      <c r="O40" s="1324"/>
      <c r="P40" s="1324"/>
      <c r="Q40" s="1324"/>
      <c r="R40" s="1324"/>
      <c r="S40" s="1324"/>
      <c r="T40" s="1324"/>
      <c r="U40" s="1324"/>
      <c r="V40" s="1324"/>
      <c r="W40" s="1324"/>
      <c r="X40" s="1324"/>
      <c r="Y40" s="1324"/>
      <c r="Z40" s="1324"/>
      <c r="AA40" s="1324"/>
      <c r="AB40" s="1324"/>
      <c r="AC40" s="1324"/>
      <c r="AD40" s="1324"/>
      <c r="AE40" s="1324"/>
      <c r="AF40" s="1324"/>
      <c r="AG40" s="1324"/>
      <c r="AH40" s="1324"/>
      <c r="AI40" s="1325"/>
    </row>
    <row r="41" spans="1:35" ht="15.95" customHeight="1" thickBot="1">
      <c r="A41" s="1327"/>
      <c r="B41" s="1328"/>
      <c r="C41" s="1329"/>
      <c r="D41" s="356" t="s">
        <v>516</v>
      </c>
      <c r="E41" s="356" t="s">
        <v>517</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137"/>
    </row>
    <row r="42" spans="1:35">
      <c r="A42" s="138"/>
      <c r="B42" s="138"/>
      <c r="C42" s="139"/>
      <c r="D42" s="140"/>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row>
    <row r="43" spans="1:35">
      <c r="A43" s="138"/>
      <c r="B43" s="138"/>
      <c r="C43" s="138"/>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row>
    <row r="44" spans="1:35">
      <c r="A44" s="1330" t="s">
        <v>518</v>
      </c>
      <c r="B44" s="1330"/>
      <c r="C44" s="1330"/>
      <c r="D44" s="1330"/>
      <c r="E44" s="1330"/>
      <c r="F44" s="1330"/>
      <c r="G44" s="1330"/>
      <c r="H44" s="1330"/>
      <c r="I44" s="1330"/>
      <c r="J44" s="1330"/>
      <c r="K44" s="1330"/>
      <c r="L44" s="1330"/>
      <c r="M44" s="1330"/>
      <c r="N44" s="1330"/>
      <c r="O44" s="1330"/>
      <c r="P44" s="1330"/>
      <c r="Q44" s="1330"/>
      <c r="R44" s="1330"/>
      <c r="S44" s="1330"/>
      <c r="T44" s="1330"/>
      <c r="U44" s="1330"/>
      <c r="V44" s="1330"/>
      <c r="W44" s="1330"/>
      <c r="X44" s="1330"/>
      <c r="Y44" s="1330"/>
      <c r="Z44" s="1330"/>
      <c r="AA44" s="1330"/>
      <c r="AB44" s="1330"/>
      <c r="AC44" s="1330"/>
      <c r="AD44" s="1330"/>
      <c r="AE44" s="1330"/>
      <c r="AF44" s="1330"/>
      <c r="AG44" s="1330"/>
      <c r="AH44" s="1330"/>
      <c r="AI44" s="1330"/>
    </row>
    <row r="45" spans="1:35" ht="18" customHeight="1">
      <c r="A45" s="1302" t="s">
        <v>519</v>
      </c>
      <c r="B45" s="1302"/>
      <c r="C45" s="1302"/>
      <c r="D45" s="1302"/>
      <c r="E45" s="1302"/>
      <c r="F45" s="1302" t="s">
        <v>498</v>
      </c>
      <c r="G45" s="1302"/>
      <c r="H45" s="1302"/>
      <c r="I45" s="1302"/>
      <c r="J45" s="1302"/>
      <c r="K45" s="1301"/>
      <c r="L45" s="1301"/>
      <c r="M45" s="1301"/>
      <c r="N45" s="1301"/>
      <c r="O45" s="1301"/>
      <c r="P45" s="1301"/>
      <c r="Q45" s="1301"/>
      <c r="R45" s="1301"/>
      <c r="S45" s="1302" t="s">
        <v>499</v>
      </c>
      <c r="T45" s="1302"/>
      <c r="U45" s="1302"/>
      <c r="V45" s="1302"/>
      <c r="W45" s="1302"/>
      <c r="X45" s="1301"/>
      <c r="Y45" s="1301"/>
      <c r="Z45" s="1301"/>
      <c r="AA45" s="1301"/>
      <c r="AB45" s="1301"/>
      <c r="AC45" s="1301"/>
      <c r="AD45" s="1301"/>
      <c r="AE45" s="1301"/>
      <c r="AF45" s="1301"/>
      <c r="AG45" s="1301"/>
      <c r="AH45" s="1301"/>
      <c r="AI45" s="1301"/>
    </row>
    <row r="46" spans="1:35" ht="18" customHeight="1">
      <c r="A46" s="1302" t="s">
        <v>520</v>
      </c>
      <c r="B46" s="1302"/>
      <c r="C46" s="1302"/>
      <c r="D46" s="1302"/>
      <c r="E46" s="1302"/>
      <c r="F46" s="1301"/>
      <c r="G46" s="1301"/>
      <c r="H46" s="1301"/>
      <c r="I46" s="1301"/>
      <c r="J46" s="1301"/>
      <c r="K46" s="1301"/>
      <c r="L46" s="1301"/>
      <c r="M46" s="1301"/>
      <c r="N46" s="1301"/>
      <c r="O46" s="1301"/>
      <c r="P46" s="1301"/>
      <c r="Q46" s="1301"/>
      <c r="R46" s="1301"/>
      <c r="S46" s="1301"/>
      <c r="T46" s="1301"/>
      <c r="U46" s="1301"/>
      <c r="V46" s="1301"/>
      <c r="W46" s="1301"/>
      <c r="X46" s="1301"/>
      <c r="Y46" s="1301"/>
      <c r="Z46" s="1301"/>
      <c r="AA46" s="1301"/>
      <c r="AB46" s="1301"/>
      <c r="AC46" s="1301"/>
      <c r="AD46" s="1301"/>
      <c r="AE46" s="1301"/>
      <c r="AF46" s="1301"/>
      <c r="AG46" s="1301"/>
      <c r="AH46" s="1301"/>
      <c r="AI46" s="1301"/>
    </row>
    <row r="47" spans="1:35" ht="17.100000000000001" customHeight="1">
      <c r="A47" s="1302" t="s">
        <v>521</v>
      </c>
      <c r="B47" s="1302"/>
      <c r="C47" s="1302"/>
      <c r="D47" s="1302"/>
      <c r="E47" s="1302"/>
      <c r="F47" s="1302" t="s">
        <v>522</v>
      </c>
      <c r="G47" s="1302"/>
      <c r="H47" s="1302"/>
      <c r="I47" s="1302"/>
      <c r="J47" s="1302"/>
      <c r="K47" s="1302"/>
      <c r="L47" s="1302" t="s">
        <v>523</v>
      </c>
      <c r="M47" s="1302"/>
      <c r="N47" s="1302"/>
      <c r="O47" s="1302"/>
      <c r="P47" s="1302"/>
      <c r="Q47" s="1302"/>
      <c r="R47" s="1302" t="s">
        <v>524</v>
      </c>
      <c r="S47" s="1302"/>
      <c r="T47" s="1302"/>
      <c r="U47" s="1302"/>
      <c r="V47" s="1302"/>
      <c r="W47" s="1302"/>
      <c r="X47" s="1302" t="s">
        <v>525</v>
      </c>
      <c r="Y47" s="1302"/>
      <c r="Z47" s="1302"/>
      <c r="AA47" s="1302"/>
      <c r="AB47" s="1302"/>
      <c r="AC47" s="1302"/>
      <c r="AD47" s="1302" t="s">
        <v>526</v>
      </c>
      <c r="AE47" s="1302"/>
      <c r="AF47" s="1302"/>
      <c r="AG47" s="1302"/>
      <c r="AH47" s="1302"/>
      <c r="AI47" s="1302"/>
    </row>
    <row r="48" spans="1:35">
      <c r="A48" s="1302"/>
      <c r="B48" s="1302"/>
      <c r="C48" s="1302"/>
      <c r="D48" s="1302"/>
      <c r="E48" s="1302"/>
      <c r="F48" s="1301"/>
      <c r="G48" s="1301"/>
      <c r="H48" s="1301"/>
      <c r="I48" s="1301"/>
      <c r="J48" s="1301"/>
      <c r="K48" s="1301"/>
      <c r="L48" s="1301"/>
      <c r="M48" s="1301"/>
      <c r="N48" s="1301"/>
      <c r="O48" s="1301"/>
      <c r="P48" s="1301"/>
      <c r="Q48" s="1301"/>
      <c r="R48" s="1301"/>
      <c r="S48" s="1301"/>
      <c r="T48" s="1301"/>
      <c r="U48" s="1301"/>
      <c r="V48" s="1301"/>
      <c r="W48" s="1301"/>
      <c r="X48" s="1301"/>
      <c r="Y48" s="1301"/>
      <c r="Z48" s="1301"/>
      <c r="AA48" s="1301"/>
      <c r="AB48" s="1301"/>
      <c r="AC48" s="1301"/>
      <c r="AD48" s="1301"/>
      <c r="AE48" s="1301"/>
      <c r="AF48" s="1301"/>
      <c r="AG48" s="1301"/>
      <c r="AH48" s="1301"/>
      <c r="AI48" s="1301"/>
    </row>
    <row r="49" spans="1:45">
      <c r="A49" s="1302"/>
      <c r="B49" s="1302"/>
      <c r="C49" s="1302"/>
      <c r="D49" s="1302"/>
      <c r="E49" s="1302"/>
      <c r="F49" s="1301"/>
      <c r="G49" s="1301"/>
      <c r="H49" s="1301"/>
      <c r="I49" s="1301"/>
      <c r="J49" s="1301"/>
      <c r="K49" s="1301"/>
      <c r="L49" s="1301"/>
      <c r="M49" s="1301"/>
      <c r="N49" s="1301"/>
      <c r="O49" s="1301"/>
      <c r="P49" s="1301"/>
      <c r="Q49" s="1301"/>
      <c r="R49" s="1301"/>
      <c r="S49" s="1301"/>
      <c r="T49" s="1301"/>
      <c r="U49" s="1301"/>
      <c r="V49" s="1301"/>
      <c r="W49" s="1301"/>
      <c r="X49" s="1301"/>
      <c r="Y49" s="1301"/>
      <c r="Z49" s="1301"/>
      <c r="AA49" s="1301"/>
      <c r="AB49" s="1301"/>
      <c r="AC49" s="1301"/>
      <c r="AD49" s="1301"/>
      <c r="AE49" s="1301"/>
      <c r="AF49" s="1301"/>
      <c r="AG49" s="1301"/>
      <c r="AH49" s="1301"/>
      <c r="AI49" s="1301"/>
    </row>
    <row r="50" spans="1:45">
      <c r="A50" s="1302"/>
      <c r="B50" s="1302"/>
      <c r="C50" s="1302"/>
      <c r="D50" s="1302"/>
      <c r="E50" s="1302"/>
      <c r="F50" s="1301"/>
      <c r="G50" s="1301"/>
      <c r="H50" s="1301"/>
      <c r="I50" s="1301"/>
      <c r="J50" s="1301"/>
      <c r="K50" s="1301"/>
      <c r="L50" s="1301"/>
      <c r="M50" s="1301"/>
      <c r="N50" s="1301"/>
      <c r="O50" s="1301"/>
      <c r="P50" s="1301"/>
      <c r="Q50" s="1301"/>
      <c r="R50" s="1301"/>
      <c r="S50" s="1301"/>
      <c r="T50" s="1301"/>
      <c r="U50" s="1301"/>
      <c r="V50" s="1301"/>
      <c r="W50" s="1301"/>
      <c r="X50" s="1301"/>
      <c r="Y50" s="1301"/>
      <c r="Z50" s="1301"/>
      <c r="AA50" s="1301"/>
      <c r="AB50" s="1301"/>
      <c r="AC50" s="1301"/>
      <c r="AD50" s="1301"/>
      <c r="AE50" s="1301"/>
      <c r="AF50" s="1301"/>
      <c r="AG50" s="1301"/>
      <c r="AH50" s="1301"/>
      <c r="AI50" s="1301"/>
    </row>
    <row r="51" spans="1:45">
      <c r="A51" s="1302"/>
      <c r="B51" s="1302"/>
      <c r="C51" s="1302"/>
      <c r="D51" s="1302"/>
      <c r="E51" s="1302"/>
      <c r="F51" s="1301"/>
      <c r="G51" s="1301"/>
      <c r="H51" s="1301"/>
      <c r="I51" s="1301"/>
      <c r="J51" s="1301"/>
      <c r="K51" s="1301"/>
      <c r="L51" s="1301"/>
      <c r="M51" s="1301"/>
      <c r="N51" s="1301"/>
      <c r="O51" s="1301"/>
      <c r="P51" s="1301"/>
      <c r="Q51" s="1301"/>
      <c r="R51" s="1301"/>
      <c r="S51" s="1301"/>
      <c r="T51" s="1301"/>
      <c r="U51" s="1301"/>
      <c r="V51" s="1301"/>
      <c r="W51" s="1301"/>
      <c r="X51" s="1301"/>
      <c r="Y51" s="1301"/>
      <c r="Z51" s="1301"/>
      <c r="AA51" s="1301"/>
      <c r="AB51" s="1301"/>
      <c r="AC51" s="1301"/>
      <c r="AD51" s="1301"/>
      <c r="AE51" s="1301"/>
      <c r="AF51" s="1301"/>
      <c r="AG51" s="1301"/>
      <c r="AH51" s="1301"/>
      <c r="AI51" s="1301"/>
    </row>
    <row r="53" spans="1:45">
      <c r="A53" s="1305" t="s">
        <v>527</v>
      </c>
      <c r="B53" s="1305"/>
      <c r="C53" s="1305"/>
      <c r="D53" s="1305"/>
      <c r="E53" s="1305"/>
      <c r="F53" s="1305"/>
      <c r="G53" s="1305"/>
      <c r="H53" s="1305"/>
      <c r="I53" s="1305"/>
      <c r="J53" s="1305"/>
      <c r="K53" s="1305"/>
      <c r="L53" s="1305"/>
      <c r="M53" s="1305"/>
      <c r="N53" s="1305"/>
      <c r="O53" s="1305"/>
      <c r="P53" s="1305"/>
      <c r="Q53" s="1305"/>
      <c r="R53" s="1305"/>
      <c r="S53" s="1305"/>
      <c r="T53" s="1305"/>
      <c r="U53" s="1305"/>
      <c r="V53" s="1305"/>
      <c r="W53" s="1305"/>
      <c r="X53" s="1305"/>
      <c r="Y53" s="1305"/>
      <c r="Z53" s="1305"/>
      <c r="AA53" s="1305"/>
      <c r="AB53" s="1305"/>
      <c r="AC53" s="1305"/>
      <c r="AD53" s="1305"/>
      <c r="AE53" s="1305"/>
      <c r="AF53" s="1305"/>
      <c r="AG53" s="1305"/>
      <c r="AH53" s="1305"/>
      <c r="AI53" s="1305"/>
      <c r="AJ53" s="11"/>
      <c r="AK53" s="11"/>
      <c r="AL53" s="11"/>
      <c r="AM53" s="11"/>
      <c r="AN53" s="11"/>
      <c r="AO53" s="11"/>
      <c r="AP53" s="11"/>
      <c r="AQ53" s="11"/>
      <c r="AR53" s="11"/>
      <c r="AS53" s="11"/>
    </row>
    <row r="54" spans="1:45">
      <c r="A54" s="141"/>
      <c r="B54" s="141"/>
      <c r="C54" s="141"/>
      <c r="D54" s="131"/>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1"/>
      <c r="AK54" s="11"/>
      <c r="AL54" s="11"/>
      <c r="AM54" s="11"/>
      <c r="AN54" s="11"/>
      <c r="AO54" s="11"/>
      <c r="AP54" s="11"/>
      <c r="AQ54" s="11"/>
      <c r="AR54" s="11"/>
      <c r="AS54" s="11"/>
    </row>
    <row r="55" spans="1:45">
      <c r="A55" s="141"/>
      <c r="B55" s="141"/>
      <c r="C55" s="141"/>
      <c r="D55" s="131"/>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1"/>
      <c r="AK55" s="11"/>
      <c r="AL55" s="11"/>
      <c r="AM55" s="11"/>
      <c r="AN55" s="11"/>
      <c r="AO55" s="11"/>
      <c r="AP55" s="11"/>
      <c r="AQ55" s="11"/>
      <c r="AR55" s="11"/>
      <c r="AS55" s="11"/>
    </row>
    <row r="56" spans="1:45">
      <c r="A56" s="141"/>
      <c r="B56" s="141"/>
      <c r="C56" s="141"/>
      <c r="D56" s="143"/>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1"/>
      <c r="AK56" s="11"/>
      <c r="AL56" s="11"/>
      <c r="AM56" s="11"/>
      <c r="AN56" s="11"/>
      <c r="AO56" s="11"/>
      <c r="AP56" s="11"/>
      <c r="AQ56" s="11"/>
      <c r="AR56" s="11"/>
      <c r="AS56" s="11"/>
    </row>
    <row r="57" spans="1:45">
      <c r="A57" s="1300" t="s">
        <v>178</v>
      </c>
      <c r="B57" s="1300"/>
      <c r="C57" s="1300"/>
      <c r="D57" s="1300"/>
      <c r="E57" s="1300"/>
      <c r="F57" s="1300"/>
      <c r="G57" s="1300"/>
      <c r="H57" s="1300"/>
      <c r="I57" s="1300"/>
      <c r="J57" s="1300"/>
      <c r="K57" s="1300"/>
      <c r="L57" s="1300"/>
      <c r="M57" s="1300"/>
      <c r="N57" s="1300"/>
      <c r="O57" s="1300"/>
      <c r="P57" s="1300"/>
      <c r="Q57" s="1300"/>
      <c r="R57" s="1300"/>
      <c r="S57" s="1300"/>
      <c r="T57" s="1300"/>
      <c r="U57" s="1300"/>
      <c r="V57" s="1300"/>
      <c r="W57" s="1300"/>
      <c r="X57" s="1300"/>
      <c r="Y57" s="1300"/>
      <c r="Z57" s="1300"/>
      <c r="AA57" s="1300"/>
      <c r="AB57" s="1300"/>
      <c r="AC57" s="1300"/>
      <c r="AD57" s="1300"/>
      <c r="AE57" s="1300"/>
      <c r="AF57" s="1300"/>
      <c r="AG57" s="1300"/>
      <c r="AH57" s="1300"/>
      <c r="AI57" s="1300"/>
      <c r="AJ57" s="11"/>
      <c r="AK57" s="11"/>
      <c r="AL57" s="11"/>
      <c r="AM57" s="11"/>
      <c r="AN57" s="11"/>
      <c r="AO57" s="11"/>
      <c r="AP57" s="11"/>
      <c r="AQ57" s="11"/>
      <c r="AR57" s="11"/>
      <c r="AS57" s="11"/>
    </row>
    <row r="58" spans="1:45">
      <c r="A58" s="1300"/>
      <c r="B58" s="1300"/>
      <c r="C58" s="1300"/>
      <c r="D58" s="1300"/>
      <c r="E58" s="1300"/>
      <c r="F58" s="1300"/>
      <c r="G58" s="1300"/>
      <c r="H58" s="1300"/>
      <c r="I58" s="1300"/>
      <c r="J58" s="1300"/>
      <c r="K58" s="1300"/>
      <c r="L58" s="1300"/>
      <c r="M58" s="1300"/>
      <c r="N58" s="1300"/>
      <c r="O58" s="1300"/>
      <c r="P58" s="1300"/>
      <c r="Q58" s="1300"/>
      <c r="R58" s="1300"/>
      <c r="S58" s="1300"/>
      <c r="T58" s="1300"/>
      <c r="U58" s="1300"/>
      <c r="V58" s="1300"/>
      <c r="W58" s="1300"/>
      <c r="X58" s="1300"/>
      <c r="Y58" s="1300"/>
      <c r="Z58" s="1300"/>
      <c r="AA58" s="1300"/>
      <c r="AB58" s="1300"/>
      <c r="AC58" s="1300"/>
      <c r="AD58" s="1300"/>
      <c r="AE58" s="1300"/>
      <c r="AF58" s="1300"/>
      <c r="AG58" s="1300"/>
      <c r="AH58" s="1300"/>
      <c r="AI58" s="1300"/>
      <c r="AJ58" s="11"/>
      <c r="AK58" s="11"/>
      <c r="AL58" s="11"/>
      <c r="AM58" s="11"/>
      <c r="AN58" s="11"/>
      <c r="AO58" s="11"/>
      <c r="AP58" s="11"/>
      <c r="AQ58" s="11"/>
      <c r="AR58" s="11"/>
      <c r="AS58" s="11"/>
    </row>
    <row r="59" spans="1:45">
      <c r="A59" s="900" t="s">
        <v>528</v>
      </c>
      <c r="B59" s="901"/>
      <c r="C59" s="901"/>
      <c r="D59" s="902"/>
      <c r="E59" s="1320">
        <f>①【2ヵ月前】利用申込書!D6</f>
        <v>0</v>
      </c>
      <c r="F59" s="1320"/>
      <c r="G59" s="1320"/>
      <c r="H59" s="1320"/>
      <c r="I59" s="1320"/>
      <c r="J59" s="1320"/>
      <c r="K59" s="1320"/>
      <c r="L59" s="1320"/>
      <c r="M59" s="1320"/>
      <c r="N59" s="1320"/>
      <c r="O59" s="1320"/>
      <c r="P59" s="1320"/>
      <c r="Q59" s="1320"/>
      <c r="R59" s="1320"/>
      <c r="S59" s="1320"/>
      <c r="T59" s="1320"/>
      <c r="U59" s="1320"/>
      <c r="V59" s="1320"/>
      <c r="W59" s="1320"/>
      <c r="X59" s="1320"/>
      <c r="Y59" s="1320"/>
      <c r="Z59" s="1320"/>
      <c r="AA59" s="1320"/>
      <c r="AB59" s="1320"/>
      <c r="AC59" s="1320"/>
      <c r="AD59" s="1320"/>
      <c r="AE59" s="1320"/>
      <c r="AF59" s="1320"/>
      <c r="AG59" s="1320"/>
      <c r="AH59" s="1320"/>
      <c r="AI59" s="1321"/>
      <c r="AJ59" s="11"/>
      <c r="AK59" s="11"/>
      <c r="AL59" s="11"/>
      <c r="AM59" s="11"/>
      <c r="AN59" s="11"/>
      <c r="AO59" s="11"/>
      <c r="AP59" s="11"/>
      <c r="AQ59" s="11"/>
      <c r="AR59" s="11"/>
      <c r="AS59" s="11"/>
    </row>
    <row r="60" spans="1:45">
      <c r="A60" s="952"/>
      <c r="B60" s="953"/>
      <c r="C60" s="953"/>
      <c r="D60" s="1261"/>
      <c r="E60" s="1322"/>
      <c r="F60" s="1322"/>
      <c r="G60" s="1322"/>
      <c r="H60" s="1322"/>
      <c r="I60" s="1322"/>
      <c r="J60" s="1322"/>
      <c r="K60" s="1322"/>
      <c r="L60" s="1322"/>
      <c r="M60" s="1322"/>
      <c r="N60" s="1322"/>
      <c r="O60" s="1322"/>
      <c r="P60" s="1322"/>
      <c r="Q60" s="1322"/>
      <c r="R60" s="1322"/>
      <c r="S60" s="1322"/>
      <c r="T60" s="1322"/>
      <c r="U60" s="1322"/>
      <c r="V60" s="1322"/>
      <c r="W60" s="1322"/>
      <c r="X60" s="1322"/>
      <c r="Y60" s="1322"/>
      <c r="Z60" s="1322"/>
      <c r="AA60" s="1322"/>
      <c r="AB60" s="1322"/>
      <c r="AC60" s="1322"/>
      <c r="AD60" s="1322"/>
      <c r="AE60" s="1322"/>
      <c r="AF60" s="1322"/>
      <c r="AG60" s="1322"/>
      <c r="AH60" s="1322"/>
      <c r="AI60" s="1323"/>
      <c r="AJ60" s="11"/>
      <c r="AK60" s="11"/>
      <c r="AL60" s="11"/>
      <c r="AM60" s="11"/>
      <c r="AN60" s="11"/>
      <c r="AO60" s="11"/>
      <c r="AP60" s="11"/>
      <c r="AQ60" s="11"/>
      <c r="AR60" s="11"/>
      <c r="AS60" s="11"/>
    </row>
    <row r="61" spans="1:45" ht="13.5" customHeight="1">
      <c r="A61" s="1231" t="s">
        <v>176</v>
      </c>
      <c r="B61" s="1232"/>
      <c r="C61" s="1232"/>
      <c r="D61" s="1233"/>
      <c r="E61" s="1311"/>
      <c r="F61" s="1312"/>
      <c r="G61" s="1312"/>
      <c r="H61" s="1312"/>
      <c r="I61" s="1312"/>
      <c r="J61" s="1312"/>
      <c r="K61" s="1312"/>
      <c r="L61" s="1312"/>
      <c r="M61" s="1312"/>
      <c r="N61" s="1312"/>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3"/>
    </row>
    <row r="62" spans="1:45">
      <c r="A62" s="1234"/>
      <c r="B62" s="1235"/>
      <c r="C62" s="1235"/>
      <c r="D62" s="1236"/>
      <c r="E62" s="1314"/>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6"/>
    </row>
    <row r="63" spans="1:45">
      <c r="A63" s="1237"/>
      <c r="B63" s="1238"/>
      <c r="C63" s="1238"/>
      <c r="D63" s="1239"/>
      <c r="E63" s="1317"/>
      <c r="F63" s="1318"/>
      <c r="G63" s="1318"/>
      <c r="H63" s="1318"/>
      <c r="I63" s="1318"/>
      <c r="J63" s="1318"/>
      <c r="K63" s="1318"/>
      <c r="L63" s="1318"/>
      <c r="M63" s="1318"/>
      <c r="N63" s="1318"/>
      <c r="O63" s="1318"/>
      <c r="P63" s="1318"/>
      <c r="Q63" s="1318"/>
      <c r="R63" s="1318"/>
      <c r="S63" s="1318"/>
      <c r="T63" s="1318"/>
      <c r="U63" s="1318"/>
      <c r="V63" s="1318"/>
      <c r="W63" s="1318"/>
      <c r="X63" s="1318"/>
      <c r="Y63" s="1318"/>
      <c r="Z63" s="1318"/>
      <c r="AA63" s="1318"/>
      <c r="AB63" s="1318"/>
      <c r="AC63" s="1318"/>
      <c r="AD63" s="1318"/>
      <c r="AE63" s="1318"/>
      <c r="AF63" s="1318"/>
      <c r="AG63" s="1318"/>
      <c r="AH63" s="1318"/>
      <c r="AI63" s="1319"/>
    </row>
    <row r="64" spans="1:45" s="21" customFormat="1" ht="15" customHeight="1">
      <c r="A64" s="1231" t="s">
        <v>177</v>
      </c>
      <c r="B64" s="1232"/>
      <c r="C64" s="1232"/>
      <c r="D64" s="1233"/>
      <c r="E64" s="1240" t="s">
        <v>2</v>
      </c>
      <c r="F64" s="1240"/>
      <c r="G64" s="636"/>
      <c r="H64" s="636"/>
      <c r="I64" s="636"/>
      <c r="J64" s="636"/>
      <c r="K64" s="636" t="s">
        <v>16</v>
      </c>
      <c r="L64" s="636"/>
      <c r="M64" s="1212"/>
      <c r="N64" s="1212"/>
      <c r="O64" s="1212"/>
      <c r="P64" s="1212"/>
      <c r="Q64" s="1212"/>
      <c r="R64" s="1212"/>
      <c r="S64" s="1309"/>
      <c r="T64" s="1309"/>
      <c r="U64" s="1309"/>
      <c r="V64" s="1309"/>
      <c r="W64" s="1309"/>
      <c r="X64" s="1309"/>
      <c r="Y64" s="1309"/>
      <c r="Z64" s="1309"/>
      <c r="AA64" s="1309"/>
      <c r="AB64" s="1309"/>
      <c r="AC64" s="1309"/>
      <c r="AD64" s="1309"/>
      <c r="AE64" s="1309"/>
      <c r="AF64" s="1309"/>
      <c r="AG64" s="1309"/>
      <c r="AH64" s="1309"/>
      <c r="AI64" s="1310"/>
      <c r="AJ64" s="14"/>
      <c r="AK64" s="14"/>
      <c r="AL64" s="14"/>
      <c r="AM64" s="14"/>
      <c r="AN64" s="14"/>
      <c r="AO64" s="14"/>
      <c r="AP64" s="14"/>
      <c r="AQ64" s="14"/>
      <c r="AR64" s="14"/>
      <c r="AS64" s="14"/>
    </row>
    <row r="65" spans="1:45">
      <c r="A65" s="1234"/>
      <c r="B65" s="1235"/>
      <c r="C65" s="1235"/>
      <c r="D65" s="1236"/>
      <c r="E65" s="1307"/>
      <c r="F65" s="1307"/>
      <c r="G65" s="1307"/>
      <c r="H65" s="1307"/>
      <c r="I65" s="1307"/>
      <c r="J65" s="1307"/>
      <c r="K65" s="1307"/>
      <c r="L65" s="1307"/>
      <c r="M65" s="1307"/>
      <c r="N65" s="1307"/>
      <c r="O65" s="1307"/>
      <c r="P65" s="1307"/>
      <c r="Q65" s="1307"/>
      <c r="R65" s="1307"/>
      <c r="S65" s="1307"/>
      <c r="T65" s="1307"/>
      <c r="U65" s="1307"/>
      <c r="V65" s="1307"/>
      <c r="W65" s="1307"/>
      <c r="X65" s="1307"/>
      <c r="Y65" s="1307"/>
      <c r="Z65" s="1307"/>
      <c r="AA65" s="1307"/>
      <c r="AB65" s="1307"/>
      <c r="AC65" s="1307"/>
      <c r="AD65" s="1307"/>
      <c r="AE65" s="1307"/>
      <c r="AF65" s="1307"/>
      <c r="AG65" s="1307"/>
      <c r="AH65" s="1307"/>
      <c r="AI65" s="1308"/>
      <c r="AJ65" s="11"/>
      <c r="AK65" s="11"/>
      <c r="AL65" s="11"/>
      <c r="AM65" s="11"/>
      <c r="AN65" s="11"/>
      <c r="AO65" s="11"/>
      <c r="AP65" s="11"/>
      <c r="AQ65" s="11"/>
      <c r="AR65" s="11"/>
      <c r="AS65" s="11"/>
    </row>
    <row r="66" spans="1:45">
      <c r="A66" s="1237"/>
      <c r="B66" s="1238"/>
      <c r="C66" s="1238"/>
      <c r="D66" s="1239"/>
      <c r="E66" s="1307"/>
      <c r="F66" s="1307"/>
      <c r="G66" s="1307"/>
      <c r="H66" s="1307"/>
      <c r="I66" s="1307"/>
      <c r="J66" s="1307"/>
      <c r="K66" s="1307"/>
      <c r="L66" s="1307"/>
      <c r="M66" s="1307"/>
      <c r="N66" s="1307"/>
      <c r="O66" s="1307"/>
      <c r="P66" s="1307"/>
      <c r="Q66" s="1307"/>
      <c r="R66" s="1307"/>
      <c r="S66" s="1307"/>
      <c r="T66" s="1307"/>
      <c r="U66" s="1307"/>
      <c r="V66" s="1307"/>
      <c r="W66" s="1307"/>
      <c r="X66" s="1307"/>
      <c r="Y66" s="1307"/>
      <c r="Z66" s="1307"/>
      <c r="AA66" s="1307"/>
      <c r="AB66" s="1307"/>
      <c r="AC66" s="1307"/>
      <c r="AD66" s="1307"/>
      <c r="AE66" s="1307"/>
      <c r="AF66" s="1307"/>
      <c r="AG66" s="1307"/>
      <c r="AH66" s="1307"/>
      <c r="AI66" s="1308"/>
      <c r="AJ66" s="11"/>
      <c r="AK66" s="11"/>
      <c r="AL66" s="11"/>
      <c r="AM66" s="11"/>
      <c r="AN66" s="11"/>
      <c r="AO66" s="11"/>
      <c r="AP66" s="11"/>
      <c r="AQ66" s="11"/>
      <c r="AR66" s="11"/>
      <c r="AS66" s="11"/>
    </row>
    <row r="67" spans="1:45">
      <c r="A67" s="144"/>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6"/>
      <c r="AJ67" s="11"/>
      <c r="AK67" s="11"/>
      <c r="AL67" s="11"/>
      <c r="AM67" s="11"/>
      <c r="AN67" s="11"/>
      <c r="AO67" s="11"/>
      <c r="AP67" s="11"/>
      <c r="AQ67" s="11"/>
      <c r="AR67" s="11"/>
      <c r="AS67" s="11"/>
    </row>
    <row r="68" spans="1:45">
      <c r="A68" s="147"/>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48"/>
      <c r="AJ68" s="11"/>
      <c r="AK68" s="11"/>
      <c r="AL68" s="11"/>
      <c r="AM68" s="11"/>
      <c r="AN68" s="11"/>
      <c r="AO68" s="11"/>
      <c r="AP68" s="11"/>
      <c r="AQ68" s="11"/>
      <c r="AR68" s="11"/>
      <c r="AS68" s="11"/>
    </row>
    <row r="69" spans="1:45">
      <c r="A69" s="147"/>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48"/>
      <c r="AJ69" s="11"/>
      <c r="AK69" s="11"/>
      <c r="AL69" s="11"/>
      <c r="AM69" s="11"/>
      <c r="AN69" s="11"/>
      <c r="AO69" s="11"/>
      <c r="AP69" s="11"/>
      <c r="AQ69" s="11"/>
      <c r="AR69" s="11"/>
      <c r="AS69" s="11"/>
    </row>
    <row r="70" spans="1:45">
      <c r="A70" s="147"/>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48"/>
      <c r="AJ70" s="11"/>
      <c r="AK70" s="11"/>
      <c r="AL70" s="11"/>
      <c r="AM70" s="11"/>
      <c r="AN70" s="11"/>
      <c r="AO70" s="11"/>
      <c r="AP70" s="11"/>
      <c r="AQ70" s="11"/>
      <c r="AR70" s="11"/>
      <c r="AS70" s="11"/>
    </row>
    <row r="71" spans="1:45">
      <c r="A71" s="147"/>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48"/>
      <c r="AJ71" s="11"/>
      <c r="AK71" s="11"/>
      <c r="AL71" s="11"/>
      <c r="AM71" s="11"/>
      <c r="AN71" s="11"/>
      <c r="AO71" s="11"/>
      <c r="AP71" s="11"/>
      <c r="AQ71" s="11"/>
      <c r="AR71" s="11"/>
      <c r="AS71" s="11"/>
    </row>
    <row r="72" spans="1:45">
      <c r="A72" s="147"/>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48"/>
      <c r="AJ72" s="11"/>
      <c r="AK72" s="11"/>
      <c r="AL72" s="11"/>
      <c r="AM72" s="11"/>
      <c r="AN72" s="11"/>
      <c r="AO72" s="11"/>
      <c r="AP72" s="11"/>
      <c r="AQ72" s="11"/>
      <c r="AR72" s="11"/>
      <c r="AS72" s="11"/>
    </row>
    <row r="73" spans="1:45">
      <c r="A73" s="147"/>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48"/>
      <c r="AJ73" s="11"/>
      <c r="AK73" s="11"/>
      <c r="AL73" s="11"/>
      <c r="AM73" s="11"/>
      <c r="AN73" s="11"/>
      <c r="AO73" s="11"/>
      <c r="AP73" s="11"/>
      <c r="AQ73" s="11"/>
      <c r="AR73" s="11"/>
      <c r="AS73" s="11"/>
    </row>
    <row r="74" spans="1:45">
      <c r="A74" s="147"/>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48"/>
      <c r="AJ74" s="11"/>
      <c r="AK74" s="11"/>
      <c r="AL74" s="11"/>
      <c r="AM74" s="11"/>
      <c r="AN74" s="11"/>
      <c r="AO74" s="11"/>
      <c r="AP74" s="11"/>
      <c r="AQ74" s="11"/>
      <c r="AR74" s="11"/>
      <c r="AS74" s="11"/>
    </row>
    <row r="75" spans="1:45">
      <c r="A75" s="147"/>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48"/>
      <c r="AJ75" s="11"/>
      <c r="AK75" s="11"/>
      <c r="AL75" s="11"/>
      <c r="AM75" s="11"/>
      <c r="AN75" s="11"/>
      <c r="AO75" s="11"/>
      <c r="AP75" s="11"/>
      <c r="AQ75" s="11"/>
      <c r="AR75" s="11"/>
      <c r="AS75" s="11"/>
    </row>
    <row r="76" spans="1:45">
      <c r="A76" s="147"/>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48"/>
      <c r="AJ76" s="11"/>
      <c r="AK76" s="11"/>
      <c r="AL76" s="11"/>
      <c r="AM76" s="11"/>
      <c r="AN76" s="11"/>
      <c r="AO76" s="11"/>
      <c r="AP76" s="11"/>
      <c r="AQ76" s="11"/>
      <c r="AR76" s="11"/>
      <c r="AS76" s="11"/>
    </row>
    <row r="77" spans="1:45" ht="13.5" customHeight="1">
      <c r="A77" s="147"/>
      <c r="B77" s="106"/>
      <c r="C77" s="106"/>
      <c r="D77" s="106"/>
      <c r="E77" s="106"/>
      <c r="F77" s="106"/>
      <c r="G77" s="106"/>
      <c r="H77" s="106"/>
      <c r="I77" s="106"/>
      <c r="J77" s="106"/>
      <c r="K77" s="106"/>
      <c r="L77" s="106"/>
      <c r="M77" s="149"/>
      <c r="N77" s="149"/>
      <c r="O77" s="149"/>
      <c r="P77" s="149"/>
      <c r="Q77" s="149"/>
      <c r="R77" s="149"/>
      <c r="S77" s="149"/>
      <c r="T77" s="149"/>
      <c r="U77" s="149"/>
      <c r="V77" s="149"/>
      <c r="W77" s="149"/>
      <c r="X77" s="149"/>
      <c r="Y77" s="149"/>
      <c r="Z77" s="149"/>
      <c r="AA77" s="149"/>
      <c r="AB77" s="149"/>
      <c r="AC77" s="106"/>
      <c r="AD77" s="106"/>
      <c r="AE77" s="106"/>
      <c r="AF77" s="106"/>
      <c r="AG77" s="106"/>
      <c r="AH77" s="106"/>
      <c r="AI77" s="148"/>
      <c r="AJ77" s="11"/>
      <c r="AK77" s="11"/>
      <c r="AL77" s="11"/>
      <c r="AM77" s="11"/>
      <c r="AN77" s="11"/>
      <c r="AO77" s="11"/>
      <c r="AP77" s="11"/>
      <c r="AQ77" s="11"/>
      <c r="AR77" s="11"/>
      <c r="AS77" s="11"/>
    </row>
    <row r="78" spans="1:45" ht="13.5" customHeight="1">
      <c r="A78" s="147"/>
      <c r="B78" s="106"/>
      <c r="C78" s="106"/>
      <c r="D78" s="106"/>
      <c r="E78" s="106"/>
      <c r="F78" s="106"/>
      <c r="G78" s="106"/>
      <c r="H78" s="106"/>
      <c r="I78" s="106"/>
      <c r="J78" s="106"/>
      <c r="K78" s="106"/>
      <c r="L78" s="106"/>
      <c r="M78" s="149"/>
      <c r="N78" s="149"/>
      <c r="O78" s="149"/>
      <c r="P78" s="149"/>
      <c r="Q78" s="149"/>
      <c r="R78" s="149"/>
      <c r="S78" s="149"/>
      <c r="T78" s="149"/>
      <c r="U78" s="149"/>
      <c r="V78" s="149"/>
      <c r="W78" s="149"/>
      <c r="X78" s="149"/>
      <c r="Y78" s="149"/>
      <c r="Z78" s="149"/>
      <c r="AA78" s="149"/>
      <c r="AB78" s="149"/>
      <c r="AC78" s="106"/>
      <c r="AD78" s="106"/>
      <c r="AE78" s="106"/>
      <c r="AF78" s="106"/>
      <c r="AG78" s="106"/>
      <c r="AH78" s="106"/>
      <c r="AI78" s="148"/>
      <c r="AJ78" s="11"/>
      <c r="AK78" s="11"/>
      <c r="AL78" s="11"/>
      <c r="AM78" s="11"/>
      <c r="AN78" s="11"/>
      <c r="AO78" s="11"/>
      <c r="AP78" s="11"/>
      <c r="AQ78" s="11"/>
      <c r="AR78" s="11"/>
      <c r="AS78" s="11"/>
    </row>
    <row r="79" spans="1:45" ht="13.5" customHeight="1">
      <c r="A79" s="147"/>
      <c r="B79" s="106"/>
      <c r="C79" s="106"/>
      <c r="D79" s="106"/>
      <c r="E79" s="106"/>
      <c r="F79" s="106"/>
      <c r="G79" s="106"/>
      <c r="H79" s="106"/>
      <c r="I79" s="106"/>
      <c r="J79" s="106"/>
      <c r="K79" s="106"/>
      <c r="L79" s="106"/>
      <c r="M79" s="149"/>
      <c r="N79" s="149"/>
      <c r="O79" s="149"/>
      <c r="P79" s="149"/>
      <c r="Q79" s="149"/>
      <c r="R79" s="149"/>
      <c r="S79" s="149"/>
      <c r="T79" s="149"/>
      <c r="U79" s="149"/>
      <c r="V79" s="149"/>
      <c r="W79" s="149"/>
      <c r="X79" s="149"/>
      <c r="Y79" s="149"/>
      <c r="Z79" s="149"/>
      <c r="AA79" s="149"/>
      <c r="AB79" s="149"/>
      <c r="AC79" s="106"/>
      <c r="AD79" s="106"/>
      <c r="AE79" s="106"/>
      <c r="AF79" s="106"/>
      <c r="AG79" s="106"/>
      <c r="AH79" s="106"/>
      <c r="AI79" s="148"/>
      <c r="AJ79" s="11"/>
      <c r="AK79" s="11"/>
      <c r="AL79" s="11"/>
      <c r="AM79" s="11"/>
      <c r="AN79" s="11"/>
      <c r="AO79" s="11"/>
      <c r="AP79" s="11"/>
      <c r="AQ79" s="11"/>
      <c r="AR79" s="11"/>
      <c r="AS79" s="11"/>
    </row>
    <row r="80" spans="1:45" ht="13.5" customHeight="1">
      <c r="A80" s="147"/>
      <c r="B80" s="106"/>
      <c r="C80" s="106"/>
      <c r="D80" s="106"/>
      <c r="E80" s="106"/>
      <c r="F80" s="106"/>
      <c r="G80" s="106"/>
      <c r="H80" s="106"/>
      <c r="I80" s="106"/>
      <c r="J80" s="106"/>
      <c r="K80" s="106"/>
      <c r="L80" s="106"/>
      <c r="M80" s="149"/>
      <c r="N80" s="149"/>
      <c r="O80" s="149"/>
      <c r="P80" s="149"/>
      <c r="Q80" s="149"/>
      <c r="R80" s="149"/>
      <c r="S80" s="149"/>
      <c r="T80" s="149"/>
      <c r="U80" s="149"/>
      <c r="V80" s="149"/>
      <c r="W80" s="149"/>
      <c r="X80" s="149"/>
      <c r="Y80" s="149"/>
      <c r="Z80" s="149"/>
      <c r="AA80" s="149"/>
      <c r="AB80" s="149"/>
      <c r="AC80" s="106"/>
      <c r="AD80" s="106"/>
      <c r="AE80" s="106"/>
      <c r="AF80" s="106"/>
      <c r="AG80" s="106"/>
      <c r="AH80" s="106"/>
      <c r="AI80" s="148"/>
      <c r="AJ80" s="11"/>
      <c r="AK80" s="11"/>
      <c r="AL80" s="11"/>
      <c r="AM80" s="11"/>
      <c r="AN80" s="11"/>
      <c r="AO80" s="11"/>
      <c r="AP80" s="11"/>
      <c r="AQ80" s="11"/>
      <c r="AR80" s="11"/>
      <c r="AS80" s="11"/>
    </row>
    <row r="81" spans="1:45" ht="13.5" customHeight="1">
      <c r="A81" s="147"/>
      <c r="B81" s="106"/>
      <c r="C81" s="106"/>
      <c r="D81" s="106"/>
      <c r="E81" s="106"/>
      <c r="F81" s="106"/>
      <c r="G81" s="106"/>
      <c r="H81" s="106"/>
      <c r="I81" s="106"/>
      <c r="J81" s="106"/>
      <c r="K81" s="106"/>
      <c r="L81" s="106"/>
      <c r="M81" s="149"/>
      <c r="N81" s="149"/>
      <c r="O81" s="149"/>
      <c r="P81" s="149"/>
      <c r="Q81" s="149"/>
      <c r="R81" s="149"/>
      <c r="S81" s="149"/>
      <c r="T81" s="149"/>
      <c r="U81" s="149"/>
      <c r="V81" s="149"/>
      <c r="W81" s="149"/>
      <c r="X81" s="149"/>
      <c r="Y81" s="149"/>
      <c r="Z81" s="149"/>
      <c r="AA81" s="149"/>
      <c r="AB81" s="149"/>
      <c r="AC81" s="106"/>
      <c r="AD81" s="106"/>
      <c r="AE81" s="106"/>
      <c r="AF81" s="106"/>
      <c r="AG81" s="106"/>
      <c r="AH81" s="106"/>
      <c r="AI81" s="148"/>
      <c r="AJ81" s="11"/>
      <c r="AK81" s="11"/>
      <c r="AL81" s="11"/>
      <c r="AM81" s="11"/>
      <c r="AN81" s="11"/>
      <c r="AO81" s="11"/>
      <c r="AP81" s="11"/>
      <c r="AQ81" s="11"/>
      <c r="AR81" s="11"/>
      <c r="AS81" s="11"/>
    </row>
    <row r="82" spans="1:45" ht="13.5" customHeight="1">
      <c r="A82" s="147"/>
      <c r="B82" s="106"/>
      <c r="C82" s="106"/>
      <c r="D82" s="106"/>
      <c r="E82" s="106"/>
      <c r="F82" s="106"/>
      <c r="G82" s="106"/>
      <c r="H82" s="106"/>
      <c r="I82" s="106"/>
      <c r="J82" s="106"/>
      <c r="K82" s="106"/>
      <c r="L82" s="106"/>
      <c r="M82" s="149"/>
      <c r="N82" s="149"/>
      <c r="O82" s="149"/>
      <c r="P82" s="149"/>
      <c r="Q82" s="149"/>
      <c r="R82" s="149"/>
      <c r="S82" s="149"/>
      <c r="T82" s="149"/>
      <c r="U82" s="149"/>
      <c r="V82" s="149"/>
      <c r="W82" s="149"/>
      <c r="X82" s="149"/>
      <c r="Y82" s="149"/>
      <c r="Z82" s="149"/>
      <c r="AA82" s="149"/>
      <c r="AB82" s="149"/>
      <c r="AC82" s="106"/>
      <c r="AD82" s="106"/>
      <c r="AE82" s="106"/>
      <c r="AF82" s="106"/>
      <c r="AG82" s="106"/>
      <c r="AH82" s="106"/>
      <c r="AI82" s="148"/>
      <c r="AJ82" s="11"/>
      <c r="AK82" s="11"/>
      <c r="AL82" s="11"/>
      <c r="AM82" s="11"/>
      <c r="AN82" s="11"/>
      <c r="AO82" s="11"/>
      <c r="AP82" s="11"/>
      <c r="AQ82" s="11"/>
      <c r="AR82" s="11"/>
      <c r="AS82" s="11"/>
    </row>
    <row r="83" spans="1:45" ht="13.5" customHeight="1">
      <c r="A83" s="147"/>
      <c r="B83" s="106"/>
      <c r="C83" s="106"/>
      <c r="D83" s="106"/>
      <c r="E83" s="106"/>
      <c r="F83" s="106"/>
      <c r="G83" s="106"/>
      <c r="H83" s="106"/>
      <c r="I83" s="106"/>
      <c r="J83" s="106"/>
      <c r="K83" s="106"/>
      <c r="L83" s="106"/>
      <c r="M83" s="149"/>
      <c r="N83" s="149"/>
      <c r="O83" s="149"/>
      <c r="P83" s="149"/>
      <c r="Q83" s="149"/>
      <c r="R83" s="149"/>
      <c r="S83" s="149"/>
      <c r="T83" s="149"/>
      <c r="U83" s="149"/>
      <c r="V83" s="149"/>
      <c r="W83" s="149"/>
      <c r="X83" s="149"/>
      <c r="Y83" s="149"/>
      <c r="Z83" s="149"/>
      <c r="AA83" s="149"/>
      <c r="AB83" s="149"/>
      <c r="AC83" s="106"/>
      <c r="AD83" s="106"/>
      <c r="AE83" s="106"/>
      <c r="AF83" s="106"/>
      <c r="AG83" s="106"/>
      <c r="AH83" s="106"/>
      <c r="AI83" s="148"/>
      <c r="AJ83" s="11"/>
      <c r="AK83" s="11"/>
      <c r="AL83" s="11"/>
      <c r="AM83" s="11"/>
      <c r="AN83" s="11"/>
      <c r="AO83" s="11"/>
      <c r="AP83" s="11"/>
      <c r="AQ83" s="11"/>
      <c r="AR83" s="11"/>
      <c r="AS83" s="11"/>
    </row>
    <row r="84" spans="1:45">
      <c r="A84" s="147"/>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48"/>
      <c r="AJ84" s="11"/>
      <c r="AK84" s="11"/>
      <c r="AL84" s="11"/>
      <c r="AM84" s="11"/>
      <c r="AN84" s="11"/>
      <c r="AO84" s="11"/>
      <c r="AP84" s="11"/>
      <c r="AQ84" s="11"/>
      <c r="AR84" s="11"/>
      <c r="AS84" s="11"/>
    </row>
    <row r="85" spans="1:45">
      <c r="A85" s="147"/>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48"/>
      <c r="AJ85" s="11"/>
      <c r="AK85" s="11"/>
      <c r="AL85" s="11"/>
      <c r="AM85" s="11"/>
      <c r="AN85" s="11"/>
      <c r="AO85" s="11"/>
      <c r="AP85" s="11"/>
      <c r="AQ85" s="11"/>
      <c r="AR85" s="11"/>
      <c r="AS85" s="11"/>
    </row>
    <row r="86" spans="1:45">
      <c r="A86" s="147"/>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48"/>
      <c r="AJ86" s="11"/>
      <c r="AK86" s="11"/>
      <c r="AL86" s="11"/>
      <c r="AM86" s="11"/>
      <c r="AN86" s="11"/>
      <c r="AO86" s="11"/>
      <c r="AP86" s="11"/>
      <c r="AQ86" s="11"/>
      <c r="AR86" s="11"/>
      <c r="AS86" s="11"/>
    </row>
    <row r="87" spans="1:45">
      <c r="A87" s="147"/>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48"/>
      <c r="AJ87" s="11"/>
      <c r="AK87" s="11"/>
      <c r="AL87" s="11"/>
      <c r="AM87" s="11"/>
      <c r="AN87" s="11"/>
      <c r="AO87" s="11"/>
      <c r="AP87" s="11"/>
      <c r="AQ87" s="11"/>
      <c r="AR87" s="11"/>
      <c r="AS87" s="11"/>
    </row>
    <row r="88" spans="1:45">
      <c r="A88" s="147"/>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48"/>
      <c r="AJ88" s="11"/>
      <c r="AK88" s="11"/>
      <c r="AL88" s="11"/>
      <c r="AM88" s="11"/>
      <c r="AN88" s="11"/>
      <c r="AO88" s="11"/>
      <c r="AP88" s="11"/>
      <c r="AQ88" s="11"/>
      <c r="AR88" s="11"/>
      <c r="AS88" s="11"/>
    </row>
    <row r="89" spans="1:45">
      <c r="A89" s="147"/>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48"/>
      <c r="AJ89" s="11"/>
      <c r="AK89" s="11"/>
      <c r="AL89" s="11"/>
      <c r="AM89" s="11"/>
      <c r="AN89" s="11"/>
      <c r="AO89" s="11"/>
      <c r="AP89" s="11"/>
      <c r="AQ89" s="11"/>
      <c r="AR89" s="11"/>
      <c r="AS89" s="11"/>
    </row>
    <row r="90" spans="1:45">
      <c r="A90" s="147"/>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50"/>
      <c r="AC90" s="106"/>
      <c r="AD90" s="106"/>
      <c r="AE90" s="106"/>
      <c r="AF90" s="106"/>
      <c r="AG90" s="106"/>
      <c r="AH90" s="106"/>
      <c r="AI90" s="148"/>
      <c r="AJ90" s="11"/>
      <c r="AK90" s="11"/>
      <c r="AL90" s="11"/>
      <c r="AM90" s="11"/>
      <c r="AN90" s="11"/>
      <c r="AO90" s="11"/>
      <c r="AP90" s="11"/>
      <c r="AQ90" s="11"/>
      <c r="AR90" s="11"/>
      <c r="AS90" s="11"/>
    </row>
    <row r="91" spans="1:45">
      <c r="A91" s="147"/>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51"/>
      <c r="AC91" s="106"/>
      <c r="AD91" s="106"/>
      <c r="AE91" s="106"/>
      <c r="AF91" s="106"/>
      <c r="AG91" s="106"/>
      <c r="AH91" s="106"/>
      <c r="AI91" s="152"/>
      <c r="AJ91" s="11"/>
      <c r="AK91" s="11"/>
      <c r="AL91" s="11"/>
      <c r="AM91" s="11"/>
      <c r="AN91" s="11"/>
      <c r="AO91" s="11"/>
      <c r="AP91" s="11"/>
      <c r="AQ91" s="11"/>
      <c r="AR91" s="11"/>
      <c r="AS91" s="11"/>
    </row>
    <row r="92" spans="1:45">
      <c r="A92" s="147"/>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48"/>
      <c r="AJ92" s="11"/>
      <c r="AK92" s="11"/>
      <c r="AL92" s="11"/>
      <c r="AM92" s="11"/>
      <c r="AN92" s="11"/>
      <c r="AO92" s="11"/>
      <c r="AP92" s="11"/>
      <c r="AQ92" s="11"/>
      <c r="AR92" s="11"/>
      <c r="AS92" s="11"/>
    </row>
    <row r="93" spans="1:45">
      <c r="A93" s="147"/>
      <c r="B93" s="85"/>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48"/>
      <c r="AJ93" s="11"/>
      <c r="AK93" s="11"/>
      <c r="AL93" s="11"/>
      <c r="AM93" s="11"/>
      <c r="AN93" s="11"/>
      <c r="AO93" s="11"/>
      <c r="AP93" s="11"/>
      <c r="AQ93" s="11"/>
      <c r="AR93" s="11"/>
      <c r="AS93" s="11"/>
    </row>
    <row r="94" spans="1:45">
      <c r="A94" s="147"/>
      <c r="B94" s="85"/>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48"/>
      <c r="AJ94" s="11"/>
      <c r="AK94" s="11"/>
      <c r="AL94" s="11"/>
      <c r="AM94" s="11"/>
      <c r="AN94" s="11"/>
      <c r="AO94" s="11"/>
      <c r="AP94" s="11"/>
      <c r="AQ94" s="11"/>
      <c r="AR94" s="11"/>
      <c r="AS94" s="11"/>
    </row>
    <row r="95" spans="1:45">
      <c r="A95" s="147"/>
      <c r="B95" s="85"/>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48"/>
      <c r="AJ95" s="11"/>
      <c r="AK95" s="11"/>
      <c r="AL95" s="11"/>
      <c r="AM95" s="11"/>
      <c r="AN95" s="11"/>
      <c r="AO95" s="11"/>
      <c r="AP95" s="11"/>
      <c r="AQ95" s="11"/>
      <c r="AR95" s="11"/>
      <c r="AS95" s="11"/>
    </row>
    <row r="96" spans="1:45">
      <c r="A96" s="147"/>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48"/>
      <c r="AJ96" s="11"/>
      <c r="AK96" s="11"/>
      <c r="AL96" s="11"/>
      <c r="AM96" s="11"/>
      <c r="AN96" s="11"/>
      <c r="AO96" s="11"/>
      <c r="AP96" s="11"/>
      <c r="AQ96" s="11"/>
      <c r="AR96" s="11"/>
      <c r="AS96" s="11"/>
    </row>
    <row r="97" spans="1:35">
      <c r="A97" s="147"/>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48"/>
    </row>
    <row r="98" spans="1:35">
      <c r="A98" s="147"/>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48"/>
    </row>
    <row r="99" spans="1:35">
      <c r="A99" s="147"/>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48"/>
    </row>
    <row r="100" spans="1:35">
      <c r="A100" s="147"/>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48"/>
    </row>
    <row r="101" spans="1:35">
      <c r="A101" s="147"/>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48"/>
    </row>
    <row r="102" spans="1:35">
      <c r="A102" s="147"/>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48"/>
    </row>
    <row r="103" spans="1:35">
      <c r="A103" s="147"/>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48"/>
    </row>
    <row r="104" spans="1:35">
      <c r="A104" s="147"/>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48"/>
    </row>
    <row r="105" spans="1:35">
      <c r="A105" s="147"/>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48"/>
    </row>
    <row r="106" spans="1:35">
      <c r="A106" s="147"/>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48"/>
    </row>
    <row r="107" spans="1:35">
      <c r="A107" s="147"/>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48"/>
    </row>
    <row r="108" spans="1:35">
      <c r="A108" s="147"/>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48"/>
    </row>
    <row r="109" spans="1:35">
      <c r="A109" s="147"/>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48"/>
    </row>
    <row r="110" spans="1:35">
      <c r="A110" s="147"/>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48"/>
    </row>
    <row r="111" spans="1:35">
      <c r="A111" s="153"/>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5" t="s">
        <v>533</v>
      </c>
      <c r="AI111" s="156"/>
    </row>
    <row r="112" spans="1:35" ht="10.15" customHeight="1"/>
    <row r="113" spans="1:35">
      <c r="A113" s="157" t="s">
        <v>529</v>
      </c>
    </row>
    <row r="114" spans="1:35">
      <c r="B114" s="68" t="s">
        <v>503</v>
      </c>
      <c r="C114" s="909" t="s">
        <v>531</v>
      </c>
      <c r="D114" s="909"/>
      <c r="E114" s="909"/>
      <c r="F114" s="909"/>
      <c r="G114" s="909"/>
      <c r="H114" s="909"/>
      <c r="I114" s="909"/>
      <c r="J114" s="909"/>
      <c r="K114" s="909"/>
      <c r="L114" s="909"/>
      <c r="M114" s="909"/>
      <c r="N114" s="909"/>
      <c r="O114" s="909"/>
      <c r="P114" s="909"/>
      <c r="Q114" s="909"/>
      <c r="R114" s="909"/>
      <c r="S114" s="909"/>
      <c r="T114" s="909"/>
      <c r="U114" s="909"/>
      <c r="V114" s="909"/>
      <c r="W114" s="909"/>
      <c r="X114" s="909"/>
      <c r="Y114" s="909"/>
      <c r="Z114" s="909"/>
      <c r="AA114" s="909"/>
      <c r="AB114" s="909"/>
      <c r="AC114" s="909"/>
      <c r="AD114" s="909"/>
      <c r="AE114" s="909"/>
      <c r="AF114" s="909"/>
      <c r="AG114" s="909"/>
      <c r="AH114" s="909"/>
      <c r="AI114" s="909"/>
    </row>
    <row r="115" spans="1:35">
      <c r="B115" s="68" t="s">
        <v>504</v>
      </c>
      <c r="C115" s="1303" t="s">
        <v>798</v>
      </c>
      <c r="D115" s="1303"/>
      <c r="E115" s="1303"/>
      <c r="F115" s="1303"/>
      <c r="G115" s="1303"/>
      <c r="H115" s="1303"/>
      <c r="I115" s="1303"/>
      <c r="J115" s="1303"/>
      <c r="K115" s="1303"/>
      <c r="L115" s="1303"/>
      <c r="M115" s="1303"/>
      <c r="N115" s="1303"/>
      <c r="O115" s="1303"/>
      <c r="P115" s="1303"/>
      <c r="Q115" s="1303"/>
      <c r="R115" s="1303"/>
      <c r="S115" s="1303"/>
      <c r="T115" s="1303"/>
      <c r="U115" s="1303"/>
      <c r="V115" s="1303"/>
      <c r="W115" s="1303"/>
      <c r="X115" s="1303"/>
      <c r="Y115" s="1303"/>
      <c r="Z115" s="1303"/>
      <c r="AA115" s="1303"/>
      <c r="AB115" s="1303"/>
      <c r="AC115" s="1303"/>
      <c r="AD115" s="1303"/>
      <c r="AE115" s="1303"/>
      <c r="AF115" s="1303"/>
      <c r="AG115" s="1303"/>
      <c r="AH115" s="1303"/>
      <c r="AI115" s="1303"/>
    </row>
    <row r="116" spans="1:35">
      <c r="B116" s="68" t="s">
        <v>530</v>
      </c>
      <c r="C116" s="909" t="s">
        <v>532</v>
      </c>
      <c r="D116" s="909"/>
      <c r="E116" s="909"/>
      <c r="F116" s="909"/>
      <c r="G116" s="909"/>
      <c r="H116" s="909"/>
      <c r="I116" s="909"/>
      <c r="J116" s="909"/>
      <c r="K116" s="909"/>
      <c r="L116" s="909"/>
      <c r="M116" s="909"/>
      <c r="N116" s="909"/>
      <c r="O116" s="909"/>
      <c r="P116" s="909"/>
      <c r="Q116" s="909"/>
      <c r="R116" s="909"/>
      <c r="S116" s="909"/>
      <c r="T116" s="909"/>
      <c r="U116" s="909"/>
      <c r="V116" s="909"/>
      <c r="W116" s="909"/>
      <c r="X116" s="909"/>
      <c r="Y116" s="909"/>
      <c r="Z116" s="909"/>
      <c r="AA116" s="909"/>
      <c r="AB116" s="909"/>
      <c r="AC116" s="909"/>
      <c r="AD116" s="909"/>
      <c r="AE116" s="909"/>
      <c r="AF116" s="909"/>
      <c r="AG116" s="909"/>
      <c r="AH116" s="909"/>
      <c r="AI116" s="909"/>
    </row>
  </sheetData>
  <mergeCells count="129">
    <mergeCell ref="H28:K28"/>
    <mergeCell ref="M28:O28"/>
    <mergeCell ref="Q28:S28"/>
    <mergeCell ref="U28:AI28"/>
    <mergeCell ref="K30:O30"/>
    <mergeCell ref="I30:J30"/>
    <mergeCell ref="AK3:AP5"/>
    <mergeCell ref="AG30:AH30"/>
    <mergeCell ref="AG25:AH25"/>
    <mergeCell ref="AD25:AE25"/>
    <mergeCell ref="G27:I27"/>
    <mergeCell ref="J27:L27"/>
    <mergeCell ref="O27:Q27"/>
    <mergeCell ref="R27:S27"/>
    <mergeCell ref="T27:V27"/>
    <mergeCell ref="W27:X27"/>
    <mergeCell ref="Z27:AA27"/>
    <mergeCell ref="M27:N27"/>
    <mergeCell ref="AD30:AE30"/>
    <mergeCell ref="T23:V23"/>
    <mergeCell ref="W23:X23"/>
    <mergeCell ref="Z23:AA23"/>
    <mergeCell ref="Y21:Z21"/>
    <mergeCell ref="R21:T21"/>
    <mergeCell ref="C114:AI114"/>
    <mergeCell ref="C115:AI115"/>
    <mergeCell ref="C116:AI116"/>
    <mergeCell ref="U26:AI26"/>
    <mergeCell ref="U25:W25"/>
    <mergeCell ref="U29:AI29"/>
    <mergeCell ref="E65:AI66"/>
    <mergeCell ref="S64:AI64"/>
    <mergeCell ref="E61:AI63"/>
    <mergeCell ref="A59:D60"/>
    <mergeCell ref="E59:AI60"/>
    <mergeCell ref="A47:E51"/>
    <mergeCell ref="A53:AI53"/>
    <mergeCell ref="E39:AI39"/>
    <mergeCell ref="E40:AI40"/>
    <mergeCell ref="A35:C41"/>
    <mergeCell ref="A44:AI44"/>
    <mergeCell ref="A45:E45"/>
    <mergeCell ref="A46:E46"/>
    <mergeCell ref="F45:J45"/>
    <mergeCell ref="K45:R45"/>
    <mergeCell ref="S45:W45"/>
    <mergeCell ref="X45:AI45"/>
    <mergeCell ref="F46:AI46"/>
    <mergeCell ref="D35:F36"/>
    <mergeCell ref="D37:F38"/>
    <mergeCell ref="G37:AI38"/>
    <mergeCell ref="G35:AI36"/>
    <mergeCell ref="A57:AI58"/>
    <mergeCell ref="F48:K51"/>
    <mergeCell ref="L48:Q51"/>
    <mergeCell ref="R48:W51"/>
    <mergeCell ref="X48:AC51"/>
    <mergeCell ref="AD48:AI51"/>
    <mergeCell ref="F47:K47"/>
    <mergeCell ref="L47:Q47"/>
    <mergeCell ref="R47:W47"/>
    <mergeCell ref="X47:AC47"/>
    <mergeCell ref="AD47:AI47"/>
    <mergeCell ref="AB21:AD21"/>
    <mergeCell ref="AF21:AI21"/>
    <mergeCell ref="U22:AI22"/>
    <mergeCell ref="Q22:S22"/>
    <mergeCell ref="H25:K25"/>
    <mergeCell ref="H26:K26"/>
    <mergeCell ref="M25:O25"/>
    <mergeCell ref="Q25:S25"/>
    <mergeCell ref="Q26:S26"/>
    <mergeCell ref="X25:AB25"/>
    <mergeCell ref="M26:O26"/>
    <mergeCell ref="H24:J24"/>
    <mergeCell ref="K24:O24"/>
    <mergeCell ref="Q24:R24"/>
    <mergeCell ref="T24:U24"/>
    <mergeCell ref="X24:AB24"/>
    <mergeCell ref="AD24:AE24"/>
    <mergeCell ref="AG24:AH24"/>
    <mergeCell ref="A1:AI3"/>
    <mergeCell ref="A9:C10"/>
    <mergeCell ref="B5:AH6"/>
    <mergeCell ref="A11:C12"/>
    <mergeCell ref="A19:C20"/>
    <mergeCell ref="A21:C22"/>
    <mergeCell ref="D11:AI12"/>
    <mergeCell ref="A13:C13"/>
    <mergeCell ref="A14:C18"/>
    <mergeCell ref="D13:O13"/>
    <mergeCell ref="D14:O18"/>
    <mergeCell ref="P13:S18"/>
    <mergeCell ref="T13:V14"/>
    <mergeCell ref="T15:V16"/>
    <mergeCell ref="T17:V18"/>
    <mergeCell ref="W13:AI14"/>
    <mergeCell ref="W15:AI16"/>
    <mergeCell ref="W17:AI18"/>
    <mergeCell ref="V8:Y8"/>
    <mergeCell ref="Z8:AB8"/>
    <mergeCell ref="AD8:AE8"/>
    <mergeCell ref="AG8:AH8"/>
    <mergeCell ref="D9:AI10"/>
    <mergeCell ref="D22:K22"/>
    <mergeCell ref="AK7:AP9"/>
    <mergeCell ref="M64:R64"/>
    <mergeCell ref="A23:C34"/>
    <mergeCell ref="D23:F26"/>
    <mergeCell ref="D27:F30"/>
    <mergeCell ref="G23:I23"/>
    <mergeCell ref="J23:L23"/>
    <mergeCell ref="M23:N23"/>
    <mergeCell ref="O23:Q23"/>
    <mergeCell ref="R23:S23"/>
    <mergeCell ref="A61:D63"/>
    <mergeCell ref="A64:D66"/>
    <mergeCell ref="K64:L64"/>
    <mergeCell ref="E64:F64"/>
    <mergeCell ref="G64:J64"/>
    <mergeCell ref="H29:K29"/>
    <mergeCell ref="M29:O29"/>
    <mergeCell ref="Q29:S29"/>
    <mergeCell ref="X30:AB30"/>
    <mergeCell ref="M22:O22"/>
    <mergeCell ref="D19:AI20"/>
    <mergeCell ref="D21:F21"/>
    <mergeCell ref="H21:J21"/>
    <mergeCell ref="N21:P21"/>
  </mergeCells>
  <phoneticPr fontId="3"/>
  <conditionalFormatting sqref="X30:AB30">
    <cfRule type="expression" dxfId="38" priority="6">
      <formula>OR(($AD$30&amp;$AF$30&amp;$AG$30)&gt;"17:16")</formula>
    </cfRule>
  </conditionalFormatting>
  <conditionalFormatting sqref="F33:AI33">
    <cfRule type="expression" dxfId="37" priority="3">
      <formula>OR(($AD$30&amp;$AF$30&amp;$AG$30)&gt;"17:16")</formula>
    </cfRule>
  </conditionalFormatting>
  <conditionalFormatting sqref="F32:AH32">
    <cfRule type="expression" dxfId="36" priority="2">
      <formula>OR(($AD$30&amp;$AF$30&amp;$AG$30)&gt;"17:16")</formula>
    </cfRule>
  </conditionalFormatting>
  <conditionalFormatting sqref="K30 P30">
    <cfRule type="expression" dxfId="35" priority="1">
      <formula>OR(($AD$30&amp;$AF$30&amp;$AG$30)&gt;"17:16")</formula>
    </cfRule>
  </conditionalFormatting>
  <hyperlinks>
    <hyperlink ref="AK3:AP5" location="目次!B18" display="目次へ" xr:uid="{00000000-0004-0000-0600-000000000000}"/>
    <hyperlink ref="AK7:AP9" location="①【2ヵ月前】利用申込書!A1" display="利用申込書へ" xr:uid="{00000000-0004-0000-0600-000001000000}"/>
  </hyperlink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20</xdr:col>
                    <xdr:colOff>0</xdr:colOff>
                    <xdr:row>0</xdr:row>
                    <xdr:rowOff>104775</xdr:rowOff>
                  </from>
                  <to>
                    <xdr:col>24</xdr:col>
                    <xdr:colOff>161925</xdr:colOff>
                    <xdr:row>1</xdr:row>
                    <xdr:rowOff>76200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20</xdr:col>
                    <xdr:colOff>0</xdr:colOff>
                    <xdr:row>1</xdr:row>
                    <xdr:rowOff>104775</xdr:rowOff>
                  </from>
                  <to>
                    <xdr:col>23</xdr:col>
                    <xdr:colOff>85725</xdr:colOff>
                    <xdr:row>2</xdr:row>
                    <xdr:rowOff>95250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114300</xdr:colOff>
                    <xdr:row>18</xdr:row>
                    <xdr:rowOff>57150</xdr:rowOff>
                  </from>
                  <to>
                    <xdr:col>8</xdr:col>
                    <xdr:colOff>142875</xdr:colOff>
                    <xdr:row>19</xdr:row>
                    <xdr:rowOff>95250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10</xdr:col>
                    <xdr:colOff>142875</xdr:colOff>
                    <xdr:row>18</xdr:row>
                    <xdr:rowOff>57150</xdr:rowOff>
                  </from>
                  <to>
                    <xdr:col>17</xdr:col>
                    <xdr:colOff>28575</xdr:colOff>
                    <xdr:row>19</xdr:row>
                    <xdr:rowOff>95250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18</xdr:col>
                    <xdr:colOff>180975</xdr:colOff>
                    <xdr:row>18</xdr:row>
                    <xdr:rowOff>57150</xdr:rowOff>
                  </from>
                  <to>
                    <xdr:col>25</xdr:col>
                    <xdr:colOff>66675</xdr:colOff>
                    <xdr:row>19</xdr:row>
                    <xdr:rowOff>95250</xdr:rowOff>
                  </to>
                </anchor>
              </controlPr>
            </control>
          </mc:Choice>
        </mc:AlternateContent>
        <mc:AlternateContent xmlns:mc="http://schemas.openxmlformats.org/markup-compatibility/2006">
          <mc:Choice Requires="x14">
            <control shapeId="20488" r:id="rId9" name="Check Box 8">
              <controlPr defaultSize="0" autoFill="0" autoLine="0" autoPict="0">
                <anchor moveWithCells="1">
                  <from>
                    <xdr:col>20</xdr:col>
                    <xdr:colOff>38100</xdr:colOff>
                    <xdr:row>21</xdr:row>
                    <xdr:rowOff>19050</xdr:rowOff>
                  </from>
                  <to>
                    <xdr:col>24</xdr:col>
                    <xdr:colOff>95250</xdr:colOff>
                    <xdr:row>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AM43"/>
  <sheetViews>
    <sheetView showGridLines="0" showZeros="0" view="pageBreakPreview" zoomScaleNormal="100" zoomScaleSheetLayoutView="100" workbookViewId="0">
      <selection activeCell="Z14" sqref="Z14:AF14"/>
    </sheetView>
  </sheetViews>
  <sheetFormatPr defaultRowHeight="13.5"/>
  <cols>
    <col min="1" max="35" width="2.625" style="68" customWidth="1"/>
    <col min="36" max="36" width="3.625" customWidth="1"/>
    <col min="38" max="38" width="10.5" bestFit="1" customWidth="1"/>
  </cols>
  <sheetData>
    <row r="1" spans="1:39" ht="13.5" customHeight="1">
      <c r="A1" s="804" t="s">
        <v>149</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3"/>
      <c r="AK1" s="3"/>
      <c r="AL1" s="3"/>
      <c r="AM1" s="3"/>
    </row>
    <row r="2" spans="1:39" ht="13.5" customHeight="1" thickBot="1">
      <c r="A2" s="804"/>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3"/>
      <c r="AK2" s="3"/>
      <c r="AL2" s="3"/>
      <c r="AM2" s="3"/>
    </row>
    <row r="3" spans="1:39" ht="13.5" customHeight="1">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J3" s="3"/>
      <c r="AK3" s="652" t="s">
        <v>664</v>
      </c>
      <c r="AL3" s="653"/>
      <c r="AM3" s="3"/>
    </row>
    <row r="4" spans="1:39" ht="13.5" customHeight="1">
      <c r="A4" s="66"/>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3"/>
      <c r="AK4" s="654"/>
      <c r="AL4" s="655"/>
      <c r="AM4" s="3"/>
    </row>
    <row r="5" spans="1:39" ht="14.25" customHeight="1" thickBot="1">
      <c r="V5" s="805" t="s">
        <v>379</v>
      </c>
      <c r="W5" s="805"/>
      <c r="X5" s="805"/>
      <c r="Y5" s="805"/>
      <c r="Z5" s="1387"/>
      <c r="AA5" s="1387"/>
      <c r="AB5" s="1387"/>
      <c r="AC5" s="66" t="s">
        <v>9</v>
      </c>
      <c r="AD5" s="1387"/>
      <c r="AE5" s="1387"/>
      <c r="AF5" s="66" t="s">
        <v>10</v>
      </c>
      <c r="AG5" s="636"/>
      <c r="AH5" s="636"/>
      <c r="AI5" s="66" t="s">
        <v>11</v>
      </c>
      <c r="AK5" s="656"/>
      <c r="AL5" s="657"/>
    </row>
    <row r="6" spans="1:39" ht="13.5" customHeight="1" thickBot="1">
      <c r="A6" s="1339" t="s">
        <v>22</v>
      </c>
      <c r="B6" s="1340"/>
      <c r="C6" s="1341"/>
      <c r="D6" s="1355">
        <f>①【2ヵ月前】利用申込書!D6</f>
        <v>0</v>
      </c>
      <c r="E6" s="1356"/>
      <c r="F6" s="1356"/>
      <c r="G6" s="1356"/>
      <c r="H6" s="1356"/>
      <c r="I6" s="1356"/>
      <c r="J6" s="1356"/>
      <c r="K6" s="1356"/>
      <c r="L6" s="1356"/>
      <c r="M6" s="1356"/>
      <c r="N6" s="1356"/>
      <c r="O6" s="1356"/>
      <c r="P6" s="1356"/>
      <c r="Q6" s="1357"/>
      <c r="R6" s="1348" t="s">
        <v>126</v>
      </c>
      <c r="S6" s="1340"/>
      <c r="T6" s="1341"/>
      <c r="U6" s="1349" t="str">
        <f>IFERROR(DATE(①【2ヵ月前】利用申込書!G12,①【2ヵ月前】利用申込書!K12,①【2ヵ月前】利用申込書!N12)," ")</f>
        <v xml:space="preserve"> </v>
      </c>
      <c r="V6" s="1350"/>
      <c r="W6" s="1350"/>
      <c r="X6" s="1350"/>
      <c r="Y6" s="1350"/>
      <c r="Z6" s="1350"/>
      <c r="AA6" s="1350"/>
      <c r="AB6" s="1350" t="s">
        <v>449</v>
      </c>
      <c r="AC6" s="1350" t="str">
        <f>IFERROR(DATE(①【2ヵ月前】利用申込書!G13,①【2ヵ月前】利用申込書!K13,①【2ヵ月前】利用申込書!N13)," ")</f>
        <v xml:space="preserve"> </v>
      </c>
      <c r="AD6" s="1350"/>
      <c r="AE6" s="1350"/>
      <c r="AF6" s="1350"/>
      <c r="AG6" s="1350"/>
      <c r="AH6" s="1350"/>
      <c r="AI6" s="1353"/>
      <c r="AK6" s="314"/>
      <c r="AL6" s="314"/>
    </row>
    <row r="7" spans="1:39">
      <c r="A7" s="1217"/>
      <c r="B7" s="953"/>
      <c r="C7" s="1261"/>
      <c r="D7" s="1358"/>
      <c r="E7" s="956"/>
      <c r="F7" s="956"/>
      <c r="G7" s="956"/>
      <c r="H7" s="956"/>
      <c r="I7" s="956"/>
      <c r="J7" s="956"/>
      <c r="K7" s="956"/>
      <c r="L7" s="956"/>
      <c r="M7" s="956"/>
      <c r="N7" s="956"/>
      <c r="O7" s="956"/>
      <c r="P7" s="956"/>
      <c r="Q7" s="957"/>
      <c r="R7" s="952"/>
      <c r="S7" s="953"/>
      <c r="T7" s="1261"/>
      <c r="U7" s="1351"/>
      <c r="V7" s="1352"/>
      <c r="W7" s="1352"/>
      <c r="X7" s="1352"/>
      <c r="Y7" s="1352"/>
      <c r="Z7" s="1352"/>
      <c r="AA7" s="1352"/>
      <c r="AB7" s="1352"/>
      <c r="AC7" s="1352"/>
      <c r="AD7" s="1352"/>
      <c r="AE7" s="1352"/>
      <c r="AF7" s="1352"/>
      <c r="AG7" s="1352"/>
      <c r="AH7" s="1352"/>
      <c r="AI7" s="1354"/>
      <c r="AK7" s="652" t="s">
        <v>666</v>
      </c>
      <c r="AL7" s="653"/>
    </row>
    <row r="8" spans="1:39" ht="17.100000000000001" customHeight="1">
      <c r="A8" s="1213" t="s">
        <v>450</v>
      </c>
      <c r="B8" s="901"/>
      <c r="C8" s="902"/>
      <c r="D8" s="1222" t="s">
        <v>451</v>
      </c>
      <c r="E8" s="1222"/>
      <c r="F8" s="1367"/>
      <c r="G8" s="1368"/>
      <c r="H8" s="1368"/>
      <c r="I8" s="1368"/>
      <c r="J8" s="1368"/>
      <c r="K8" s="1368"/>
      <c r="L8" s="1368"/>
      <c r="M8" s="1368"/>
      <c r="N8" s="1368"/>
      <c r="O8" s="1368"/>
      <c r="P8" s="1368"/>
      <c r="Q8" s="1369"/>
      <c r="R8" s="900" t="s">
        <v>453</v>
      </c>
      <c r="S8" s="901"/>
      <c r="T8" s="902"/>
      <c r="U8" s="1359" t="s">
        <v>454</v>
      </c>
      <c r="V8" s="1360"/>
      <c r="W8" s="1361"/>
      <c r="X8" s="1362"/>
      <c r="Y8" s="1362"/>
      <c r="Z8" s="1362"/>
      <c r="AA8" s="1362"/>
      <c r="AB8" s="1362"/>
      <c r="AC8" s="1362"/>
      <c r="AD8" s="1362"/>
      <c r="AE8" s="1362"/>
      <c r="AF8" s="1362"/>
      <c r="AG8" s="1362"/>
      <c r="AH8" s="1362"/>
      <c r="AI8" s="1363"/>
      <c r="AK8" s="654"/>
      <c r="AL8" s="655"/>
    </row>
    <row r="9" spans="1:39" ht="17.100000000000001" customHeight="1" thickBot="1">
      <c r="A9" s="1327"/>
      <c r="B9" s="1328"/>
      <c r="C9" s="1329"/>
      <c r="D9" s="1379" t="s">
        <v>452</v>
      </c>
      <c r="E9" s="1379"/>
      <c r="F9" s="1370"/>
      <c r="G9" s="1371"/>
      <c r="H9" s="1371"/>
      <c r="I9" s="1371"/>
      <c r="J9" s="1371"/>
      <c r="K9" s="1371"/>
      <c r="L9" s="1371"/>
      <c r="M9" s="1371"/>
      <c r="N9" s="1371"/>
      <c r="O9" s="1371"/>
      <c r="P9" s="1371"/>
      <c r="Q9" s="991"/>
      <c r="R9" s="1380"/>
      <c r="S9" s="1328"/>
      <c r="T9" s="1329"/>
      <c r="U9" s="1328" t="s">
        <v>455</v>
      </c>
      <c r="V9" s="1328"/>
      <c r="W9" s="1364"/>
      <c r="X9" s="1365"/>
      <c r="Y9" s="1365"/>
      <c r="Z9" s="1365"/>
      <c r="AA9" s="1365"/>
      <c r="AB9" s="1365"/>
      <c r="AC9" s="1365"/>
      <c r="AD9" s="1365"/>
      <c r="AE9" s="1365"/>
      <c r="AF9" s="1365"/>
      <c r="AG9" s="1365"/>
      <c r="AH9" s="1365"/>
      <c r="AI9" s="1366"/>
      <c r="AK9" s="656"/>
      <c r="AL9" s="657"/>
    </row>
    <row r="10" spans="1:39" s="8" customFormat="1">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58"/>
      <c r="AC10" s="158"/>
      <c r="AD10" s="158"/>
      <c r="AE10" s="158"/>
      <c r="AF10" s="158"/>
      <c r="AG10" s="158"/>
      <c r="AH10" s="158"/>
      <c r="AI10" s="158"/>
    </row>
    <row r="11" spans="1:39" s="11" customFormat="1" ht="15" customHeight="1">
      <c r="A11" s="1372" t="s">
        <v>727</v>
      </c>
      <c r="B11" s="1372"/>
      <c r="C11" s="1372"/>
      <c r="D11" s="1372"/>
      <c r="E11" s="1372"/>
      <c r="F11" s="1372"/>
      <c r="G11" s="1372"/>
      <c r="H11" s="1372"/>
      <c r="I11" s="1372"/>
      <c r="J11" s="1372"/>
      <c r="K11" s="1372"/>
      <c r="L11" s="1372"/>
      <c r="M11" s="1372"/>
      <c r="N11" s="1372"/>
      <c r="O11" s="1372"/>
      <c r="P11" s="1372"/>
      <c r="Q11" s="1372"/>
      <c r="R11" s="1372"/>
      <c r="S11" s="1372"/>
      <c r="T11" s="1372"/>
      <c r="U11" s="1372"/>
      <c r="V11" s="1372"/>
      <c r="W11" s="1372"/>
      <c r="X11" s="1372"/>
      <c r="Y11" s="1372"/>
      <c r="Z11" s="1372"/>
      <c r="AA11" s="1372"/>
      <c r="AB11" s="1372"/>
      <c r="AC11" s="1372"/>
      <c r="AD11" s="1372"/>
      <c r="AE11" s="1372"/>
      <c r="AF11" s="1372"/>
      <c r="AG11" s="1372"/>
      <c r="AH11" s="1372"/>
      <c r="AI11" s="1372"/>
    </row>
    <row r="12" spans="1:39" s="11" customFormat="1" ht="15" customHeight="1">
      <c r="A12" s="1373" t="s">
        <v>127</v>
      </c>
      <c r="B12" s="1374" t="s">
        <v>469</v>
      </c>
      <c r="C12" s="1374"/>
      <c r="D12" s="1374"/>
      <c r="E12" s="1374"/>
      <c r="F12" s="1374"/>
      <c r="G12" s="1374"/>
      <c r="H12" s="1374"/>
      <c r="I12" s="1374"/>
      <c r="J12" s="1374" t="s">
        <v>128</v>
      </c>
      <c r="K12" s="1374"/>
      <c r="L12" s="1374"/>
      <c r="M12" s="1374" t="s">
        <v>145</v>
      </c>
      <c r="N12" s="1374"/>
      <c r="O12" s="1374"/>
      <c r="P12" s="1374" t="s">
        <v>129</v>
      </c>
      <c r="Q12" s="1374"/>
      <c r="R12" s="1374"/>
      <c r="S12" s="1374"/>
      <c r="T12" s="1374"/>
      <c r="U12" s="1374"/>
      <c r="V12" s="1374"/>
      <c r="W12" s="1374"/>
      <c r="X12" s="1374"/>
      <c r="Y12" s="1374"/>
      <c r="Z12" s="1381" t="s">
        <v>131</v>
      </c>
      <c r="AA12" s="1382"/>
      <c r="AB12" s="1382"/>
      <c r="AC12" s="1382"/>
      <c r="AD12" s="1382"/>
      <c r="AE12" s="1382"/>
      <c r="AF12" s="1383"/>
      <c r="AG12" s="1342" t="s">
        <v>468</v>
      </c>
      <c r="AH12" s="1343"/>
      <c r="AI12" s="1343"/>
    </row>
    <row r="13" spans="1:39" s="11" customFormat="1" ht="15" customHeight="1">
      <c r="A13" s="1373"/>
      <c r="B13" s="1374"/>
      <c r="C13" s="1374"/>
      <c r="D13" s="1374"/>
      <c r="E13" s="1374"/>
      <c r="F13" s="1374"/>
      <c r="G13" s="1374"/>
      <c r="H13" s="1374"/>
      <c r="I13" s="1374"/>
      <c r="J13" s="1374"/>
      <c r="K13" s="1374"/>
      <c r="L13" s="1374"/>
      <c r="M13" s="1374"/>
      <c r="N13" s="1374"/>
      <c r="O13" s="1374"/>
      <c r="P13" s="1374"/>
      <c r="Q13" s="1374"/>
      <c r="R13" s="1374"/>
      <c r="S13" s="1374"/>
      <c r="T13" s="1374"/>
      <c r="U13" s="1374"/>
      <c r="V13" s="1374"/>
      <c r="W13" s="1374"/>
      <c r="X13" s="1374"/>
      <c r="Y13" s="1374"/>
      <c r="Z13" s="1384"/>
      <c r="AA13" s="1385"/>
      <c r="AB13" s="1385"/>
      <c r="AC13" s="1385"/>
      <c r="AD13" s="1385"/>
      <c r="AE13" s="1385"/>
      <c r="AF13" s="1386"/>
      <c r="AG13" s="1343"/>
      <c r="AH13" s="1343"/>
      <c r="AI13" s="1343"/>
    </row>
    <row r="14" spans="1:39" s="11" customFormat="1" ht="24.95" customHeight="1">
      <c r="A14" s="296">
        <v>1</v>
      </c>
      <c r="B14" s="1375"/>
      <c r="C14" s="1344"/>
      <c r="D14" s="1344"/>
      <c r="E14" s="1344"/>
      <c r="F14" s="1344"/>
      <c r="G14" s="1344"/>
      <c r="H14" s="1344"/>
      <c r="I14" s="1344"/>
      <c r="J14" s="1377" t="s">
        <v>136</v>
      </c>
      <c r="K14" s="1377"/>
      <c r="L14" s="1377"/>
      <c r="M14" s="1344"/>
      <c r="N14" s="1344"/>
      <c r="O14" s="1344"/>
      <c r="P14" s="1344"/>
      <c r="Q14" s="1344"/>
      <c r="R14" s="1344"/>
      <c r="S14" s="1344"/>
      <c r="T14" s="1344"/>
      <c r="U14" s="1344"/>
      <c r="V14" s="1344"/>
      <c r="W14" s="1344"/>
      <c r="X14" s="1344"/>
      <c r="Y14" s="1344"/>
      <c r="Z14" s="1389" t="s">
        <v>720</v>
      </c>
      <c r="AA14" s="1390"/>
      <c r="AB14" s="1390"/>
      <c r="AC14" s="1390"/>
      <c r="AD14" s="1390"/>
      <c r="AE14" s="1390"/>
      <c r="AF14" s="1391"/>
      <c r="AG14" s="1344" t="s">
        <v>146</v>
      </c>
      <c r="AH14" s="1344"/>
      <c r="AI14" s="1345"/>
    </row>
    <row r="15" spans="1:39" s="11" customFormat="1" ht="24.95" customHeight="1">
      <c r="A15" s="297">
        <v>2</v>
      </c>
      <c r="B15" s="1376"/>
      <c r="C15" s="1346"/>
      <c r="D15" s="1346"/>
      <c r="E15" s="1346"/>
      <c r="F15" s="1346"/>
      <c r="G15" s="1346"/>
      <c r="H15" s="1346"/>
      <c r="I15" s="1346"/>
      <c r="J15" s="1378" t="s">
        <v>136</v>
      </c>
      <c r="K15" s="1378"/>
      <c r="L15" s="1378"/>
      <c r="M15" s="1346"/>
      <c r="N15" s="1346"/>
      <c r="O15" s="1346"/>
      <c r="P15" s="1346"/>
      <c r="Q15" s="1346"/>
      <c r="R15" s="1346"/>
      <c r="S15" s="1346"/>
      <c r="T15" s="1346"/>
      <c r="U15" s="1346"/>
      <c r="V15" s="1346"/>
      <c r="W15" s="1346"/>
      <c r="X15" s="1346"/>
      <c r="Y15" s="1346"/>
      <c r="Z15" s="1389" t="s">
        <v>720</v>
      </c>
      <c r="AA15" s="1390"/>
      <c r="AB15" s="1390"/>
      <c r="AC15" s="1390"/>
      <c r="AD15" s="1390"/>
      <c r="AE15" s="1390"/>
      <c r="AF15" s="1391"/>
      <c r="AG15" s="1346" t="s">
        <v>146</v>
      </c>
      <c r="AH15" s="1346"/>
      <c r="AI15" s="1347"/>
    </row>
    <row r="16" spans="1:39" s="11" customFormat="1" ht="24.95" customHeight="1">
      <c r="A16" s="297">
        <v>3</v>
      </c>
      <c r="B16" s="1376"/>
      <c r="C16" s="1346"/>
      <c r="D16" s="1346"/>
      <c r="E16" s="1346"/>
      <c r="F16" s="1346"/>
      <c r="G16" s="1346"/>
      <c r="H16" s="1346"/>
      <c r="I16" s="1346"/>
      <c r="J16" s="1378" t="s">
        <v>136</v>
      </c>
      <c r="K16" s="1378"/>
      <c r="L16" s="1378"/>
      <c r="M16" s="1346"/>
      <c r="N16" s="1346"/>
      <c r="O16" s="1346"/>
      <c r="P16" s="1346"/>
      <c r="Q16" s="1346"/>
      <c r="R16" s="1346"/>
      <c r="S16" s="1346"/>
      <c r="T16" s="1346"/>
      <c r="U16" s="1346"/>
      <c r="V16" s="1346"/>
      <c r="W16" s="1346"/>
      <c r="X16" s="1346"/>
      <c r="Y16" s="1346"/>
      <c r="Z16" s="1389" t="s">
        <v>720</v>
      </c>
      <c r="AA16" s="1390"/>
      <c r="AB16" s="1390"/>
      <c r="AC16" s="1390"/>
      <c r="AD16" s="1390"/>
      <c r="AE16" s="1390"/>
      <c r="AF16" s="1391"/>
      <c r="AG16" s="1346" t="s">
        <v>146</v>
      </c>
      <c r="AH16" s="1346"/>
      <c r="AI16" s="1347"/>
    </row>
    <row r="17" spans="1:35" s="11" customFormat="1" ht="24.95" customHeight="1">
      <c r="A17" s="297">
        <v>4</v>
      </c>
      <c r="B17" s="1376"/>
      <c r="C17" s="1346"/>
      <c r="D17" s="1346"/>
      <c r="E17" s="1346"/>
      <c r="F17" s="1346"/>
      <c r="G17" s="1346"/>
      <c r="H17" s="1346"/>
      <c r="I17" s="1346"/>
      <c r="J17" s="1378" t="s">
        <v>136</v>
      </c>
      <c r="K17" s="1378"/>
      <c r="L17" s="1378"/>
      <c r="M17" s="1346"/>
      <c r="N17" s="1346"/>
      <c r="O17" s="1346"/>
      <c r="P17" s="1346"/>
      <c r="Q17" s="1346"/>
      <c r="R17" s="1346"/>
      <c r="S17" s="1346"/>
      <c r="T17" s="1346"/>
      <c r="U17" s="1346"/>
      <c r="V17" s="1346"/>
      <c r="W17" s="1346"/>
      <c r="X17" s="1346"/>
      <c r="Y17" s="1346"/>
      <c r="Z17" s="1389" t="s">
        <v>720</v>
      </c>
      <c r="AA17" s="1390"/>
      <c r="AB17" s="1390"/>
      <c r="AC17" s="1390"/>
      <c r="AD17" s="1390"/>
      <c r="AE17" s="1390"/>
      <c r="AF17" s="1391"/>
      <c r="AG17" s="1346" t="s">
        <v>146</v>
      </c>
      <c r="AH17" s="1346"/>
      <c r="AI17" s="1347"/>
    </row>
    <row r="18" spans="1:35" s="11" customFormat="1" ht="24.95" customHeight="1">
      <c r="A18" s="297">
        <v>5</v>
      </c>
      <c r="B18" s="1376"/>
      <c r="C18" s="1346"/>
      <c r="D18" s="1346"/>
      <c r="E18" s="1346"/>
      <c r="F18" s="1346"/>
      <c r="G18" s="1346"/>
      <c r="H18" s="1346"/>
      <c r="I18" s="1346"/>
      <c r="J18" s="1378" t="s">
        <v>136</v>
      </c>
      <c r="K18" s="1378"/>
      <c r="L18" s="1378"/>
      <c r="M18" s="1346"/>
      <c r="N18" s="1346"/>
      <c r="O18" s="1346"/>
      <c r="P18" s="1346"/>
      <c r="Q18" s="1346"/>
      <c r="R18" s="1346"/>
      <c r="S18" s="1346"/>
      <c r="T18" s="1346"/>
      <c r="U18" s="1346"/>
      <c r="V18" s="1346"/>
      <c r="W18" s="1346"/>
      <c r="X18" s="1346"/>
      <c r="Y18" s="1346"/>
      <c r="Z18" s="1389" t="s">
        <v>720</v>
      </c>
      <c r="AA18" s="1390"/>
      <c r="AB18" s="1390"/>
      <c r="AC18" s="1390"/>
      <c r="AD18" s="1390"/>
      <c r="AE18" s="1390"/>
      <c r="AF18" s="1391"/>
      <c r="AG18" s="1346" t="s">
        <v>146</v>
      </c>
      <c r="AH18" s="1346"/>
      <c r="AI18" s="1347"/>
    </row>
    <row r="19" spans="1:35" s="11" customFormat="1" ht="24.95" customHeight="1">
      <c r="A19" s="297">
        <v>6</v>
      </c>
      <c r="B19" s="1376"/>
      <c r="C19" s="1346"/>
      <c r="D19" s="1346"/>
      <c r="E19" s="1346"/>
      <c r="F19" s="1346"/>
      <c r="G19" s="1346"/>
      <c r="H19" s="1346"/>
      <c r="I19" s="1346"/>
      <c r="J19" s="1378" t="s">
        <v>136</v>
      </c>
      <c r="K19" s="1378"/>
      <c r="L19" s="1378"/>
      <c r="M19" s="1346"/>
      <c r="N19" s="1346"/>
      <c r="O19" s="1346"/>
      <c r="P19" s="1346"/>
      <c r="Q19" s="1346"/>
      <c r="R19" s="1346"/>
      <c r="S19" s="1346"/>
      <c r="T19" s="1346"/>
      <c r="U19" s="1346"/>
      <c r="V19" s="1346"/>
      <c r="W19" s="1346"/>
      <c r="X19" s="1346"/>
      <c r="Y19" s="1346"/>
      <c r="Z19" s="1389" t="s">
        <v>720</v>
      </c>
      <c r="AA19" s="1390"/>
      <c r="AB19" s="1390"/>
      <c r="AC19" s="1390"/>
      <c r="AD19" s="1390"/>
      <c r="AE19" s="1390"/>
      <c r="AF19" s="1391"/>
      <c r="AG19" s="1346" t="s">
        <v>146</v>
      </c>
      <c r="AH19" s="1346"/>
      <c r="AI19" s="1347"/>
    </row>
    <row r="20" spans="1:35" s="11" customFormat="1" ht="24.95" customHeight="1">
      <c r="A20" s="297">
        <v>7</v>
      </c>
      <c r="B20" s="1376"/>
      <c r="C20" s="1346"/>
      <c r="D20" s="1346"/>
      <c r="E20" s="1346"/>
      <c r="F20" s="1346"/>
      <c r="G20" s="1346"/>
      <c r="H20" s="1346"/>
      <c r="I20" s="1346"/>
      <c r="J20" s="1378" t="s">
        <v>136</v>
      </c>
      <c r="K20" s="1378"/>
      <c r="L20" s="1378"/>
      <c r="M20" s="1346"/>
      <c r="N20" s="1346"/>
      <c r="O20" s="1346"/>
      <c r="P20" s="1346"/>
      <c r="Q20" s="1346"/>
      <c r="R20" s="1346"/>
      <c r="S20" s="1346"/>
      <c r="T20" s="1346"/>
      <c r="U20" s="1346"/>
      <c r="V20" s="1346"/>
      <c r="W20" s="1346"/>
      <c r="X20" s="1346"/>
      <c r="Y20" s="1346"/>
      <c r="Z20" s="1389" t="s">
        <v>720</v>
      </c>
      <c r="AA20" s="1390"/>
      <c r="AB20" s="1390"/>
      <c r="AC20" s="1390"/>
      <c r="AD20" s="1390"/>
      <c r="AE20" s="1390"/>
      <c r="AF20" s="1391"/>
      <c r="AG20" s="1346" t="s">
        <v>146</v>
      </c>
      <c r="AH20" s="1346"/>
      <c r="AI20" s="1347"/>
    </row>
    <row r="21" spans="1:35" s="11" customFormat="1" ht="24.95" customHeight="1">
      <c r="A21" s="297">
        <v>8</v>
      </c>
      <c r="B21" s="1376"/>
      <c r="C21" s="1346"/>
      <c r="D21" s="1346"/>
      <c r="E21" s="1346"/>
      <c r="F21" s="1346"/>
      <c r="G21" s="1346"/>
      <c r="H21" s="1346"/>
      <c r="I21" s="1346"/>
      <c r="J21" s="1378" t="s">
        <v>136</v>
      </c>
      <c r="K21" s="1378"/>
      <c r="L21" s="1378"/>
      <c r="M21" s="1346"/>
      <c r="N21" s="1346"/>
      <c r="O21" s="1346"/>
      <c r="P21" s="1346"/>
      <c r="Q21" s="1346"/>
      <c r="R21" s="1346"/>
      <c r="S21" s="1346"/>
      <c r="T21" s="1346"/>
      <c r="U21" s="1346"/>
      <c r="V21" s="1346"/>
      <c r="W21" s="1346"/>
      <c r="X21" s="1346"/>
      <c r="Y21" s="1346"/>
      <c r="Z21" s="1389" t="s">
        <v>720</v>
      </c>
      <c r="AA21" s="1390"/>
      <c r="AB21" s="1390"/>
      <c r="AC21" s="1390"/>
      <c r="AD21" s="1390"/>
      <c r="AE21" s="1390"/>
      <c r="AF21" s="1391"/>
      <c r="AG21" s="1346" t="s">
        <v>146</v>
      </c>
      <c r="AH21" s="1346"/>
      <c r="AI21" s="1347"/>
    </row>
    <row r="22" spans="1:35" s="11" customFormat="1" ht="24.95" customHeight="1">
      <c r="A22" s="297">
        <v>9</v>
      </c>
      <c r="B22" s="1376"/>
      <c r="C22" s="1346"/>
      <c r="D22" s="1346"/>
      <c r="E22" s="1346"/>
      <c r="F22" s="1346"/>
      <c r="G22" s="1346"/>
      <c r="H22" s="1346"/>
      <c r="I22" s="1346"/>
      <c r="J22" s="1378" t="s">
        <v>136</v>
      </c>
      <c r="K22" s="1378"/>
      <c r="L22" s="1378"/>
      <c r="M22" s="1346"/>
      <c r="N22" s="1346"/>
      <c r="O22" s="1346"/>
      <c r="P22" s="1346"/>
      <c r="Q22" s="1346"/>
      <c r="R22" s="1346"/>
      <c r="S22" s="1346"/>
      <c r="T22" s="1346"/>
      <c r="U22" s="1346"/>
      <c r="V22" s="1346"/>
      <c r="W22" s="1346"/>
      <c r="X22" s="1346"/>
      <c r="Y22" s="1346"/>
      <c r="Z22" s="1389" t="s">
        <v>720</v>
      </c>
      <c r="AA22" s="1390"/>
      <c r="AB22" s="1390"/>
      <c r="AC22" s="1390"/>
      <c r="AD22" s="1390"/>
      <c r="AE22" s="1390"/>
      <c r="AF22" s="1391"/>
      <c r="AG22" s="1346" t="s">
        <v>146</v>
      </c>
      <c r="AH22" s="1346"/>
      <c r="AI22" s="1347"/>
    </row>
    <row r="23" spans="1:35" s="11" customFormat="1" ht="24.95" customHeight="1">
      <c r="A23" s="298">
        <v>10</v>
      </c>
      <c r="B23" s="1405"/>
      <c r="C23" s="1388"/>
      <c r="D23" s="1388"/>
      <c r="E23" s="1388"/>
      <c r="F23" s="1388"/>
      <c r="G23" s="1388"/>
      <c r="H23" s="1388"/>
      <c r="I23" s="1388"/>
      <c r="J23" s="1403" t="s">
        <v>136</v>
      </c>
      <c r="K23" s="1403"/>
      <c r="L23" s="1403"/>
      <c r="M23" s="1388"/>
      <c r="N23" s="1388"/>
      <c r="O23" s="1388"/>
      <c r="P23" s="1388"/>
      <c r="Q23" s="1388"/>
      <c r="R23" s="1388"/>
      <c r="S23" s="1388"/>
      <c r="T23" s="1388"/>
      <c r="U23" s="1388"/>
      <c r="V23" s="1388"/>
      <c r="W23" s="1388"/>
      <c r="X23" s="1388"/>
      <c r="Y23" s="1388"/>
      <c r="Z23" s="1389" t="s">
        <v>720</v>
      </c>
      <c r="AA23" s="1390"/>
      <c r="AB23" s="1390"/>
      <c r="AC23" s="1390"/>
      <c r="AD23" s="1390"/>
      <c r="AE23" s="1390"/>
      <c r="AF23" s="1391"/>
      <c r="AG23" s="1388" t="s">
        <v>146</v>
      </c>
      <c r="AH23" s="1388"/>
      <c r="AI23" s="1404"/>
    </row>
    <row r="24" spans="1:35" s="11" customFormat="1" ht="15" customHeight="1">
      <c r="A24" s="1338" t="s">
        <v>150</v>
      </c>
      <c r="B24" s="1338"/>
      <c r="C24" s="1338"/>
      <c r="D24" s="1338"/>
      <c r="E24" s="1338"/>
      <c r="F24" s="1338"/>
      <c r="G24" s="1338"/>
      <c r="H24" s="1338"/>
      <c r="I24" s="1338"/>
      <c r="J24" s="1338"/>
      <c r="K24" s="1338"/>
      <c r="L24" s="1338"/>
      <c r="M24" s="1338"/>
      <c r="N24" s="1338"/>
      <c r="O24" s="1338"/>
      <c r="P24" s="1338"/>
      <c r="Q24" s="1338"/>
      <c r="R24" s="1338"/>
      <c r="S24" s="1338"/>
      <c r="T24" s="1338"/>
      <c r="U24" s="1338"/>
      <c r="V24" s="1338"/>
      <c r="W24" s="1338"/>
      <c r="X24" s="1338"/>
      <c r="Y24" s="1338"/>
      <c r="Z24" s="1338"/>
      <c r="AA24" s="1338"/>
      <c r="AB24" s="1338"/>
      <c r="AC24" s="1338"/>
      <c r="AD24" s="1338"/>
      <c r="AE24" s="1338"/>
      <c r="AF24" s="1338"/>
      <c r="AG24" s="1338"/>
      <c r="AH24" s="1338"/>
      <c r="AI24" s="1338"/>
    </row>
    <row r="25" spans="1:35" s="11" customFormat="1" ht="15" customHeight="1">
      <c r="A25" s="159"/>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row>
    <row r="26" spans="1:35" s="11" customFormat="1" ht="15" customHeight="1">
      <c r="A26" s="160" t="s">
        <v>456</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row>
    <row r="27" spans="1:35" s="11" customFormat="1" ht="15" customHeight="1">
      <c r="A27" s="159"/>
      <c r="B27" s="1396" t="s">
        <v>457</v>
      </c>
      <c r="C27" s="1396"/>
      <c r="D27" s="1396"/>
      <c r="E27" s="1396"/>
      <c r="F27" s="1396"/>
      <c r="G27" s="1396"/>
      <c r="H27" s="1396"/>
      <c r="I27" s="1396"/>
      <c r="J27" s="1396"/>
      <c r="K27" s="159"/>
      <c r="L27" s="1398" t="s">
        <v>845</v>
      </c>
      <c r="M27" s="1398"/>
      <c r="N27" s="1398"/>
      <c r="O27" s="1398"/>
      <c r="P27" s="1398"/>
      <c r="Q27" s="1398"/>
      <c r="R27" s="1398"/>
      <c r="S27" s="1398"/>
      <c r="T27" s="1398"/>
      <c r="U27" s="1398"/>
      <c r="V27" s="1398"/>
      <c r="W27" s="1398"/>
      <c r="X27" s="1398"/>
      <c r="Y27" s="1398"/>
      <c r="Z27" s="1398"/>
      <c r="AA27" s="1398"/>
      <c r="AB27" s="1398"/>
      <c r="AC27" s="1398"/>
      <c r="AD27" s="1398"/>
      <c r="AE27" s="1398"/>
      <c r="AF27" s="1398"/>
      <c r="AG27" s="1398"/>
      <c r="AH27" s="1398"/>
      <c r="AI27" s="1398"/>
    </row>
    <row r="28" spans="1:35" s="11" customFormat="1" ht="15" customHeight="1">
      <c r="A28" s="159"/>
      <c r="B28" s="1397" t="s">
        <v>458</v>
      </c>
      <c r="C28" s="1397"/>
      <c r="D28" s="1397"/>
      <c r="E28" s="1397"/>
      <c r="F28" s="1397"/>
      <c r="G28" s="1397"/>
      <c r="H28" s="1397"/>
      <c r="I28" s="1397"/>
      <c r="J28" s="1397"/>
      <c r="K28" s="159"/>
      <c r="L28" s="1324" t="s">
        <v>459</v>
      </c>
      <c r="M28" s="1324"/>
      <c r="N28" s="1324"/>
      <c r="O28" s="1324"/>
      <c r="P28" s="1324"/>
      <c r="Q28" s="1324"/>
      <c r="R28" s="1324"/>
      <c r="S28" s="1324"/>
      <c r="T28" s="1324"/>
      <c r="U28" s="1324"/>
      <c r="V28" s="1324"/>
      <c r="W28" s="1324"/>
      <c r="X28" s="1324"/>
      <c r="Y28" s="1324"/>
      <c r="Z28" s="1324"/>
      <c r="AA28" s="1324"/>
      <c r="AB28" s="1324"/>
      <c r="AC28" s="1324"/>
      <c r="AD28" s="1324"/>
      <c r="AE28" s="1324"/>
      <c r="AF28" s="1324"/>
      <c r="AG28" s="1324"/>
      <c r="AH28" s="1324"/>
      <c r="AI28" s="1324"/>
    </row>
    <row r="29" spans="1:35" ht="20.100000000000001" customHeight="1">
      <c r="B29" s="1399" t="s">
        <v>847</v>
      </c>
      <c r="C29" s="1399"/>
      <c r="D29" s="1399"/>
      <c r="E29" s="1399"/>
      <c r="F29" s="1399"/>
      <c r="G29" s="1399"/>
      <c r="H29" s="1399"/>
      <c r="I29" s="1399"/>
      <c r="J29" s="1399"/>
    </row>
    <row r="30" spans="1:35" ht="20.100000000000001" customHeight="1">
      <c r="B30" s="161" t="s">
        <v>18</v>
      </c>
      <c r="C30" s="1393" t="s">
        <v>460</v>
      </c>
      <c r="D30" s="1393"/>
      <c r="E30" s="1393"/>
      <c r="F30" s="1393"/>
      <c r="G30" s="1393"/>
      <c r="H30" s="1393"/>
      <c r="I30" s="1393"/>
      <c r="J30" s="1393"/>
      <c r="K30" s="1393"/>
      <c r="L30" s="1393"/>
      <c r="M30" s="1393"/>
      <c r="N30" s="1393"/>
      <c r="O30" s="1393"/>
      <c r="P30" s="1393"/>
      <c r="Q30" s="1393"/>
      <c r="R30" s="1393"/>
      <c r="S30" s="1393"/>
      <c r="T30" s="1393"/>
      <c r="U30" s="1393"/>
      <c r="V30" s="1393"/>
      <c r="W30" s="1393"/>
      <c r="X30" s="1393"/>
      <c r="Y30" s="1393"/>
      <c r="Z30" s="1393"/>
      <c r="AA30" s="1393"/>
      <c r="AB30" s="1393"/>
      <c r="AC30" s="1393"/>
      <c r="AD30" s="1393"/>
      <c r="AE30" s="1393"/>
      <c r="AF30" s="1393"/>
      <c r="AG30" s="1393"/>
      <c r="AH30" s="1393"/>
      <c r="AI30" s="1393"/>
    </row>
    <row r="31" spans="1:35" ht="20.100000000000001" customHeight="1">
      <c r="B31" s="161" t="s">
        <v>147</v>
      </c>
      <c r="C31" s="1393" t="s">
        <v>678</v>
      </c>
      <c r="D31" s="1393"/>
      <c r="E31" s="1393"/>
      <c r="F31" s="1393"/>
      <c r="G31" s="1392" t="s">
        <v>148</v>
      </c>
      <c r="H31" s="1392"/>
      <c r="I31" s="1393" t="s">
        <v>679</v>
      </c>
      <c r="J31" s="1393"/>
      <c r="K31" s="1393"/>
      <c r="L31" s="1393"/>
      <c r="M31" s="1393"/>
      <c r="N31" s="1393"/>
      <c r="O31" s="1393"/>
      <c r="P31" s="1393"/>
      <c r="Q31" s="1393"/>
      <c r="R31" s="1393"/>
      <c r="S31" s="1393"/>
      <c r="T31" s="1393"/>
      <c r="U31" s="1393"/>
      <c r="V31" s="1393"/>
      <c r="W31" s="1393"/>
      <c r="X31" s="1393"/>
      <c r="Y31" s="1393"/>
      <c r="Z31" s="1393"/>
      <c r="AA31" s="1393"/>
      <c r="AB31" s="1393"/>
      <c r="AC31" s="1393"/>
      <c r="AD31" s="1393"/>
      <c r="AE31" s="1393"/>
      <c r="AF31" s="1393"/>
      <c r="AG31" s="1393"/>
      <c r="AH31" s="1393"/>
      <c r="AI31" s="1393"/>
    </row>
    <row r="32" spans="1:35" ht="20.100000000000001" customHeight="1">
      <c r="B32" s="161" t="s">
        <v>147</v>
      </c>
      <c r="C32" s="1393" t="s">
        <v>465</v>
      </c>
      <c r="D32" s="1393"/>
      <c r="E32" s="1393"/>
      <c r="F32" s="1393"/>
      <c r="G32" s="1392" t="s">
        <v>461</v>
      </c>
      <c r="H32" s="1392"/>
      <c r="I32" s="1393" t="s">
        <v>462</v>
      </c>
      <c r="J32" s="1393"/>
      <c r="K32" s="1393"/>
      <c r="L32" s="1393"/>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3"/>
      <c r="AI32" s="1393"/>
    </row>
    <row r="33" spans="1:35" ht="20.100000000000001" customHeight="1">
      <c r="B33" s="161" t="s">
        <v>147</v>
      </c>
      <c r="C33" s="1393" t="s">
        <v>466</v>
      </c>
      <c r="D33" s="1393"/>
      <c r="E33" s="1393"/>
      <c r="F33" s="1393"/>
      <c r="G33" s="1392" t="s">
        <v>463</v>
      </c>
      <c r="H33" s="1392"/>
      <c r="I33" s="1393" t="s">
        <v>464</v>
      </c>
      <c r="J33" s="1393"/>
      <c r="K33" s="1393"/>
      <c r="L33" s="1393"/>
      <c r="M33" s="1393"/>
      <c r="N33" s="1393"/>
      <c r="O33" s="1393"/>
      <c r="P33" s="1393"/>
      <c r="Q33" s="1393"/>
      <c r="R33" s="1393"/>
      <c r="S33" s="1393"/>
      <c r="T33" s="1393"/>
      <c r="U33" s="1393"/>
      <c r="V33" s="1393"/>
      <c r="W33" s="1393"/>
      <c r="X33" s="1393"/>
      <c r="Y33" s="1393"/>
      <c r="Z33" s="1393"/>
      <c r="AA33" s="1393"/>
      <c r="AB33" s="1393"/>
      <c r="AC33" s="1393"/>
      <c r="AD33" s="1393"/>
      <c r="AE33" s="1393"/>
      <c r="AF33" s="1393"/>
      <c r="AG33" s="1393"/>
      <c r="AH33" s="1393"/>
      <c r="AI33" s="1393"/>
    </row>
    <row r="34" spans="1:35" ht="29.25" customHeight="1">
      <c r="B34" s="161"/>
      <c r="C34" s="1400" t="s">
        <v>761</v>
      </c>
      <c r="D34" s="1400"/>
      <c r="E34" s="1400"/>
      <c r="F34" s="1400"/>
      <c r="G34" s="1400"/>
      <c r="H34" s="1400"/>
      <c r="I34" s="1400"/>
      <c r="J34" s="1400"/>
      <c r="K34" s="1400"/>
      <c r="L34" s="1400"/>
      <c r="M34" s="1400"/>
      <c r="N34" s="1400"/>
      <c r="O34" s="1400"/>
      <c r="P34" s="1400"/>
      <c r="Q34" s="1400"/>
      <c r="R34" s="1400"/>
      <c r="S34" s="1400"/>
      <c r="T34" s="1400"/>
      <c r="U34" s="1400"/>
      <c r="V34" s="1400"/>
      <c r="W34" s="1400"/>
      <c r="X34" s="1400"/>
      <c r="Y34" s="1400"/>
      <c r="Z34" s="1400"/>
      <c r="AA34" s="1400"/>
      <c r="AB34" s="1400"/>
      <c r="AC34" s="1400"/>
      <c r="AD34" s="1400"/>
      <c r="AE34" s="1400"/>
      <c r="AF34" s="1400"/>
      <c r="AG34" s="1400"/>
      <c r="AH34" s="1400"/>
      <c r="AI34" s="1400"/>
    </row>
    <row r="35" spans="1:35" ht="49.9" customHeight="1">
      <c r="A35" s="337"/>
      <c r="B35" s="337"/>
      <c r="C35" s="337"/>
      <c r="D35" s="337"/>
      <c r="E35" s="337"/>
      <c r="F35" s="337"/>
      <c r="G35" s="337"/>
      <c r="H35" s="337"/>
      <c r="I35" s="1401" t="s">
        <v>728</v>
      </c>
      <c r="J35" s="1401"/>
      <c r="K35" s="1401"/>
      <c r="L35" s="1401"/>
      <c r="M35" s="1401"/>
      <c r="N35" s="1401"/>
      <c r="O35" s="1401"/>
      <c r="P35" s="1401"/>
      <c r="Q35" s="1401"/>
      <c r="R35" s="1401"/>
      <c r="S35" s="1401"/>
      <c r="T35" s="1401"/>
      <c r="U35" s="1401"/>
      <c r="V35" s="1401"/>
      <c r="W35" s="1401"/>
      <c r="X35" s="1401"/>
      <c r="Y35" s="1401"/>
      <c r="Z35" s="1401"/>
      <c r="AA35" s="1401"/>
      <c r="AB35" s="1401"/>
      <c r="AC35" s="1401"/>
      <c r="AD35" s="1401"/>
      <c r="AE35" s="1401"/>
      <c r="AF35" s="1401"/>
      <c r="AG35" s="1401"/>
      <c r="AH35" s="1401"/>
      <c r="AI35" s="1401"/>
    </row>
    <row r="36" spans="1:35" ht="20.100000000000001" customHeight="1">
      <c r="A36" s="162" t="s">
        <v>848</v>
      </c>
    </row>
    <row r="37" spans="1:35" ht="19.5" customHeight="1">
      <c r="B37" s="161" t="s">
        <v>197</v>
      </c>
      <c r="C37" s="1402" t="s">
        <v>849</v>
      </c>
      <c r="D37" s="1402"/>
      <c r="E37" s="1402"/>
      <c r="F37" s="1402"/>
      <c r="G37" s="1402"/>
      <c r="H37" s="1402"/>
      <c r="I37" s="1402"/>
      <c r="J37" s="1402"/>
      <c r="K37" s="1402"/>
      <c r="L37" s="1402"/>
      <c r="M37" s="1402"/>
      <c r="N37" s="1402"/>
      <c r="O37" s="1402"/>
      <c r="P37" s="1402"/>
      <c r="Q37" s="1402"/>
      <c r="R37" s="1402"/>
      <c r="S37" s="1402"/>
      <c r="T37" s="1402"/>
      <c r="U37" s="1402"/>
      <c r="V37" s="1402"/>
      <c r="W37" s="1402"/>
      <c r="X37" s="1402"/>
      <c r="Y37" s="1402"/>
      <c r="Z37" s="1402"/>
      <c r="AA37" s="1402"/>
      <c r="AB37" s="1402"/>
      <c r="AC37" s="1402"/>
      <c r="AD37" s="1402"/>
      <c r="AE37" s="1402"/>
      <c r="AF37" s="1402"/>
      <c r="AG37" s="1402"/>
      <c r="AH37" s="1402"/>
      <c r="AI37" s="1402"/>
    </row>
    <row r="38" spans="1:35" ht="27" customHeight="1">
      <c r="B38" s="161" t="s">
        <v>198</v>
      </c>
      <c r="C38" s="1394" t="s">
        <v>846</v>
      </c>
      <c r="D38" s="1395"/>
      <c r="E38" s="1395"/>
      <c r="F38" s="1395"/>
      <c r="G38" s="1395"/>
      <c r="H38" s="1395"/>
      <c r="I38" s="1395"/>
      <c r="J38" s="1395"/>
      <c r="K38" s="1395"/>
      <c r="L38" s="1395"/>
      <c r="M38" s="1395"/>
      <c r="N38" s="1395"/>
      <c r="O38" s="1395"/>
      <c r="P38" s="1395"/>
      <c r="Q38" s="1395"/>
      <c r="R38" s="1395"/>
      <c r="S38" s="1395"/>
      <c r="T38" s="1395"/>
      <c r="U38" s="1395"/>
      <c r="V38" s="1395"/>
      <c r="W38" s="1395"/>
      <c r="X38" s="1395"/>
      <c r="Y38" s="1395"/>
      <c r="Z38" s="1395"/>
      <c r="AA38" s="1395"/>
      <c r="AB38" s="1395"/>
      <c r="AC38" s="1395"/>
      <c r="AD38" s="1395"/>
      <c r="AE38" s="1395"/>
      <c r="AF38" s="1395"/>
      <c r="AG38" s="1395"/>
      <c r="AH38" s="1395"/>
      <c r="AI38" s="1395"/>
    </row>
    <row r="39" spans="1:35" ht="20.100000000000001" customHeight="1">
      <c r="B39" s="161" t="s">
        <v>199</v>
      </c>
      <c r="C39" s="68" t="s">
        <v>467</v>
      </c>
    </row>
    <row r="40" spans="1:35" ht="14.25" thickBot="1"/>
    <row r="41" spans="1:35" ht="13.5" customHeight="1">
      <c r="A41" s="881" t="s">
        <v>839</v>
      </c>
      <c r="B41" s="882"/>
      <c r="C41" s="882"/>
      <c r="D41" s="882"/>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3"/>
    </row>
    <row r="42" spans="1:35" ht="13.5" customHeight="1" thickBot="1">
      <c r="A42" s="884"/>
      <c r="B42" s="885"/>
      <c r="C42" s="885"/>
      <c r="D42" s="885"/>
      <c r="E42" s="885"/>
      <c r="F42" s="885"/>
      <c r="G42" s="885"/>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6"/>
    </row>
    <row r="43" spans="1:35" ht="6" customHeight="1"/>
  </sheetData>
  <mergeCells count="112">
    <mergeCell ref="M23:O23"/>
    <mergeCell ref="C37:AI37"/>
    <mergeCell ref="B16:I16"/>
    <mergeCell ref="B19:I19"/>
    <mergeCell ref="J17:L17"/>
    <mergeCell ref="M22:O22"/>
    <mergeCell ref="C31:F31"/>
    <mergeCell ref="G31:H31"/>
    <mergeCell ref="I31:AI31"/>
    <mergeCell ref="J22:L22"/>
    <mergeCell ref="B22:I22"/>
    <mergeCell ref="J23:L23"/>
    <mergeCell ref="P16:Y16"/>
    <mergeCell ref="P17:Y17"/>
    <mergeCell ref="P18:Y18"/>
    <mergeCell ref="P19:Y19"/>
    <mergeCell ref="J16:L16"/>
    <mergeCell ref="P20:Y20"/>
    <mergeCell ref="P21:Y21"/>
    <mergeCell ref="AG22:AI22"/>
    <mergeCell ref="AG23:AI23"/>
    <mergeCell ref="B23:I23"/>
    <mergeCell ref="B20:I20"/>
    <mergeCell ref="B21:I21"/>
    <mergeCell ref="A41:AI42"/>
    <mergeCell ref="G33:H33"/>
    <mergeCell ref="C32:F32"/>
    <mergeCell ref="C33:F33"/>
    <mergeCell ref="I32:AI32"/>
    <mergeCell ref="I33:AI33"/>
    <mergeCell ref="C30:AI30"/>
    <mergeCell ref="C38:AI38"/>
    <mergeCell ref="B27:J27"/>
    <mergeCell ref="B28:J28"/>
    <mergeCell ref="L27:AI27"/>
    <mergeCell ref="L28:AI28"/>
    <mergeCell ref="B29:J29"/>
    <mergeCell ref="G32:H32"/>
    <mergeCell ref="C34:AI34"/>
    <mergeCell ref="I35:AI35"/>
    <mergeCell ref="P22:Y22"/>
    <mergeCell ref="P23:Y23"/>
    <mergeCell ref="B17:I17"/>
    <mergeCell ref="B18:I18"/>
    <mergeCell ref="Z14:AF14"/>
    <mergeCell ref="Z15:AF15"/>
    <mergeCell ref="Z16:AF16"/>
    <mergeCell ref="Z17:AF17"/>
    <mergeCell ref="Z18:AF18"/>
    <mergeCell ref="Z19:AF19"/>
    <mergeCell ref="Z20:AF20"/>
    <mergeCell ref="Z21:AF21"/>
    <mergeCell ref="Z22:AF22"/>
    <mergeCell ref="Z23:AF23"/>
    <mergeCell ref="M16:O16"/>
    <mergeCell ref="M17:O17"/>
    <mergeCell ref="M18:O18"/>
    <mergeCell ref="M19:O19"/>
    <mergeCell ref="M20:O20"/>
    <mergeCell ref="J18:L18"/>
    <mergeCell ref="J19:L19"/>
    <mergeCell ref="J20:L20"/>
    <mergeCell ref="J21:L21"/>
    <mergeCell ref="M21:O21"/>
    <mergeCell ref="A11:AI11"/>
    <mergeCell ref="AK3:AL5"/>
    <mergeCell ref="AK7:AL9"/>
    <mergeCell ref="A12:A13"/>
    <mergeCell ref="A1:AI3"/>
    <mergeCell ref="M14:O14"/>
    <mergeCell ref="M15:O15"/>
    <mergeCell ref="B12:I13"/>
    <mergeCell ref="B14:I14"/>
    <mergeCell ref="B15:I15"/>
    <mergeCell ref="J14:L14"/>
    <mergeCell ref="J15:L15"/>
    <mergeCell ref="D9:E9"/>
    <mergeCell ref="R8:T9"/>
    <mergeCell ref="Z12:AF13"/>
    <mergeCell ref="V5:Y5"/>
    <mergeCell ref="Z5:AB5"/>
    <mergeCell ref="AD5:AE5"/>
    <mergeCell ref="AG5:AH5"/>
    <mergeCell ref="J12:L13"/>
    <mergeCell ref="M12:O13"/>
    <mergeCell ref="P12:Y13"/>
    <mergeCell ref="P14:Y14"/>
    <mergeCell ref="P15:Y15"/>
    <mergeCell ref="A24:AI24"/>
    <mergeCell ref="A6:C7"/>
    <mergeCell ref="AG12:AI13"/>
    <mergeCell ref="AG14:AI14"/>
    <mergeCell ref="AG15:AI15"/>
    <mergeCell ref="AG16:AI16"/>
    <mergeCell ref="AG17:AI17"/>
    <mergeCell ref="AG18:AI18"/>
    <mergeCell ref="AG19:AI19"/>
    <mergeCell ref="AG20:AI20"/>
    <mergeCell ref="AG21:AI21"/>
    <mergeCell ref="R6:T7"/>
    <mergeCell ref="U6:AA7"/>
    <mergeCell ref="AC6:AI7"/>
    <mergeCell ref="AB6:AB7"/>
    <mergeCell ref="D6:Q7"/>
    <mergeCell ref="A8:C9"/>
    <mergeCell ref="D8:E8"/>
    <mergeCell ref="U8:V8"/>
    <mergeCell ref="U9:V9"/>
    <mergeCell ref="W8:AI8"/>
    <mergeCell ref="W9:AI9"/>
    <mergeCell ref="F8:Q8"/>
    <mergeCell ref="F9:Q9"/>
  </mergeCells>
  <phoneticPr fontId="3"/>
  <hyperlinks>
    <hyperlink ref="AK3:AL5" location="目次!B18" display="目次へ" xr:uid="{00000000-0004-0000-0700-000000000000}"/>
    <hyperlink ref="AK7:AL9" location="①【2ヵ月前】利用申込書!A1" display="利用申込書へ" xr:uid="{00000000-0004-0000-0700-000001000000}"/>
  </hyperlink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22</xdr:col>
                    <xdr:colOff>9525</xdr:colOff>
                    <xdr:row>0</xdr:row>
                    <xdr:rowOff>104775</xdr:rowOff>
                  </from>
                  <to>
                    <xdr:col>26</xdr:col>
                    <xdr:colOff>171450</xdr:colOff>
                    <xdr:row>1</xdr:row>
                    <xdr:rowOff>76200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22</xdr:col>
                    <xdr:colOff>9525</xdr:colOff>
                    <xdr:row>1</xdr:row>
                    <xdr:rowOff>104775</xdr:rowOff>
                  </from>
                  <to>
                    <xdr:col>25</xdr:col>
                    <xdr:colOff>95250</xdr:colOff>
                    <xdr:row>2</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1000000}">
          <x14:formula1>
            <xm:f>リスト!$L$3:$L$6</xm:f>
          </x14:formula1>
          <xm:sqref>Z14:Z23</xm:sqref>
        </x14:dataValidation>
        <x14:dataValidation type="list" allowBlank="1" showInputMessage="1" showErrorMessage="1" xr:uid="{00000000-0002-0000-0700-000002000000}">
          <x14:formula1>
            <xm:f>リスト!$M$3:$M$5</xm:f>
          </x14:formula1>
          <xm:sqref>AG14:AG23</xm:sqref>
        </x14:dataValidation>
        <x14:dataValidation type="list" allowBlank="1" showInputMessage="1" showErrorMessage="1" xr:uid="{00000000-0002-0000-0700-000003000000}">
          <x14:formula1>
            <xm:f>リスト!$J$3:$J$5</xm:f>
          </x14:formula1>
          <xm:sqref>J14:J23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目次</vt:lpstr>
      <vt:lpstr>①【2ヵ月前】利用申込書</vt:lpstr>
      <vt:lpstr>②【2ヵ月前】行程計画書</vt:lpstr>
      <vt:lpstr>（記入例）②【2ヵ月前】行程計画書</vt:lpstr>
      <vt:lpstr>③【2ヵ月前】食事注文票</vt:lpstr>
      <vt:lpstr>④【2ヵ月前】追加食材・補助食注文票</vt:lpstr>
      <vt:lpstr>⑤【2ヵ月前】活動教材注文票</vt:lpstr>
      <vt:lpstr>⑥【2ヵ月前】バス運行申込書</vt:lpstr>
      <vt:lpstr>⑦【2ヵ月前】食物アレルギー調査票</vt:lpstr>
      <vt:lpstr>⑧【1ヵ月前】食物アレルギー個別確認票</vt:lpstr>
      <vt:lpstr>⑨【2週間前】TAP事前打合せシート</vt:lpstr>
      <vt:lpstr>⑩【2週間前】野外炊飯活動計画書</vt:lpstr>
      <vt:lpstr>（記入例）⑩野外炊飯活動計画書</vt:lpstr>
      <vt:lpstr>班別借用物品(⑩野外炊飯活動計画書の内容を反映します)</vt:lpstr>
      <vt:lpstr>⑪【2週間前】野外活動計画書_登山・ハイキング</vt:lpstr>
      <vt:lpstr>⑫【2週間前】野外活動計画書_OL・WR・NW</vt:lpstr>
      <vt:lpstr>⑬【入所時】利用者名簿</vt:lpstr>
      <vt:lpstr>⑭【入所時】健康調査票</vt:lpstr>
      <vt:lpstr>⑮【入所時】利用団体票</vt:lpstr>
      <vt:lpstr>※（参考）簡易計算シート</vt:lpstr>
      <vt:lpstr>リスト</vt:lpstr>
      <vt:lpstr>'（記入例）②【2ヵ月前】行程計画書'!Print_Area</vt:lpstr>
      <vt:lpstr>'※（参考）簡易計算シート'!Print_Area</vt:lpstr>
      <vt:lpstr>①【2ヵ月前】利用申込書!Print_Area</vt:lpstr>
      <vt:lpstr>②【2ヵ月前】行程計画書!Print_Area</vt:lpstr>
      <vt:lpstr>③【2ヵ月前】食事注文票!Print_Area</vt:lpstr>
      <vt:lpstr>④【2ヵ月前】追加食材・補助食注文票!Print_Area</vt:lpstr>
      <vt:lpstr>⑤【2ヵ月前】活動教材注文票!Print_Area</vt:lpstr>
      <vt:lpstr>⑥【2ヵ月前】バス運行申込書!Print_Area</vt:lpstr>
      <vt:lpstr>⑦【2ヵ月前】食物アレルギー調査票!Print_Area</vt:lpstr>
      <vt:lpstr>⑧【1ヵ月前】食物アレルギー個別確認票!Print_Area</vt:lpstr>
      <vt:lpstr>⑨【2週間前】TAP事前打合せシート!Print_Area</vt:lpstr>
      <vt:lpstr>⑪【2週間前】野外活動計画書_登山・ハイキング!Print_Area</vt:lpstr>
      <vt:lpstr>⑫【2週間前】野外活動計画書_OL・WR・NW!Print_Area</vt:lpstr>
      <vt:lpstr>⑬【入所時】利用者名簿!Print_Area</vt:lpstr>
      <vt:lpstr>⑭【入所時】健康調査票!Print_Area</vt:lpstr>
      <vt:lpstr>⑮【入所時】利用団体票!Print_Area</vt:lpstr>
      <vt:lpstr>目次!Print_Area</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ch.kanetsugi</cp:lastModifiedBy>
  <cp:lastPrinted>2024-03-23T04:06:27Z</cp:lastPrinted>
  <dcterms:created xsi:type="dcterms:W3CDTF">2020-05-15T03:01:01Z</dcterms:created>
  <dcterms:modified xsi:type="dcterms:W3CDTF">2024-03-23T07:12:17Z</dcterms:modified>
</cp:coreProperties>
</file>