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4.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5.xml" ContentType="application/vnd.openxmlformats-officedocument.drawing+xml"/>
  <Override PartName="/xl/ctrlProps/ctrlProp132.xml" ContentType="application/vnd.ms-excel.controlproperties+xml"/>
  <Override PartName="/xl/ctrlProps/ctrlProp133.xml" ContentType="application/vnd.ms-excel.controlproperties+xml"/>
  <Override PartName="/xl/drawings/drawing6.xml" ContentType="application/vnd.openxmlformats-officedocument.drawing+xml"/>
  <Override PartName="/xl/ctrlProps/ctrlProp134.xml" ContentType="application/vnd.ms-excel.controlproperties+xml"/>
  <Override PartName="/xl/ctrlProps/ctrlProp135.xml" ContentType="application/vnd.ms-excel.controlproperties+xml"/>
  <Override PartName="/xl/drawings/drawing7.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8.xml" ContentType="application/vnd.openxmlformats-officedocument.drawing+xml"/>
  <Override PartName="/xl/ctrlProps/ctrlProp142.xml" ContentType="application/vnd.ms-excel.controlproperties+xml"/>
  <Override PartName="/xl/ctrlProps/ctrlProp143.xml" ContentType="application/vnd.ms-excel.controlproperties+xml"/>
  <Override PartName="/xl/drawings/drawing9.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10.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2.xml" ContentType="application/vnd.openxmlformats-officedocument.spreadsheetml.comments+xml"/>
  <Override PartName="/xl/drawings/drawing11.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12.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21tkj-sv21\国立山口徳地青少年自然の家\山口徳地共通\1事業管理\2 研修支援\現行データ（R5年度）\5.利用申込書等様式\R6.4.1～\HP掲載用\"/>
    </mc:Choice>
  </mc:AlternateContent>
  <xr:revisionPtr revIDLastSave="0" documentId="13_ncr:1_{05BE5F23-B4C9-4340-95BA-0C0FA7481D70}" xr6:coauthVersionLast="36" xr6:coauthVersionMax="36" xr10:uidLastSave="{00000000-0000-0000-0000-000000000000}"/>
  <bookViews>
    <workbookView xWindow="0" yWindow="0" windowWidth="28800" windowHeight="12135" xr2:uid="{00000000-000D-0000-FFFF-FFFF00000000}"/>
  </bookViews>
  <sheets>
    <sheet name="目次" sheetId="15" r:id="rId1"/>
    <sheet name="①【2ヵ月前】利用申込書" sheetId="1" r:id="rId2"/>
    <sheet name="②【2ヵ月前】行程計画書" sheetId="2" r:id="rId3"/>
    <sheet name="（記入例）②【2ヵ月前】行程計画書" sheetId="21" r:id="rId4"/>
    <sheet name="③【2ヵ月前】食事注文票" sheetId="4" r:id="rId5"/>
    <sheet name="④【2ヵ月前】追加食材・補助食注文票" sheetId="7" r:id="rId6"/>
    <sheet name="⑤【2ヵ月前】活動教材注文票" sheetId="8" r:id="rId7"/>
    <sheet name="⑥【2ヵ月前】バス運行申込書" sheetId="12" r:id="rId8"/>
    <sheet name="⑦【2ヵ月前】食物アレルギー調査票" sheetId="9" r:id="rId9"/>
    <sheet name="⑧【1ヵ月前】食物アレルギー個別確認票" sheetId="10" r:id="rId10"/>
    <sheet name="⑨【2週間前】TAP事前打合せシート" sheetId="16" r:id="rId11"/>
    <sheet name="⑩【2週間前】野外炊飯活動計画書" sheetId="23" r:id="rId12"/>
    <sheet name="（記入例）⑩野外炊飯活動計画書" sheetId="22" r:id="rId13"/>
    <sheet name="班別借用物品(⑩野外炊飯活動計画書の内容を反映します)" sheetId="24" r:id="rId14"/>
    <sheet name="⑪【2週間前】野外活動計画書_登山・ハイキング" sheetId="18" r:id="rId15"/>
    <sheet name="⑫【2週間前】野外活動計画書_OL・WR・NW" sheetId="17" r:id="rId16"/>
    <sheet name="⑬【入所時】利用者名簿" sheetId="14" r:id="rId17"/>
    <sheet name="⑭【入所時】健康調査票" sheetId="11" r:id="rId18"/>
    <sheet name="⑮【入所時】利用団体票" sheetId="20" r:id="rId19"/>
    <sheet name="※（参考）簡易計算シート" sheetId="19" r:id="rId20"/>
    <sheet name="リスト" sheetId="3" state="hidden" r:id="rId21"/>
  </sheets>
  <definedNames>
    <definedName name="_xlnm.Print_Area" localSheetId="3">'（記入例）②【2ヵ月前】行程計画書'!$A$1:$AP$42</definedName>
    <definedName name="_xlnm.Print_Area" localSheetId="19">'※（参考）簡易計算シート'!$A$1:$AG$123</definedName>
    <definedName name="_xlnm.Print_Area" localSheetId="1">①【2ヵ月前】利用申込書!$A$1:$BA$39</definedName>
    <definedName name="_xlnm.Print_Area" localSheetId="2">②【2ヵ月前】行程計画書!$A$1:$AP$42</definedName>
    <definedName name="_xlnm.Print_Area" localSheetId="4">③【2ヵ月前】食事注文票!$A$1:$AI$59</definedName>
    <definedName name="_xlnm.Print_Area" localSheetId="5">④【2ヵ月前】追加食材・補助食注文票!$A$1:$AI$45</definedName>
    <definedName name="_xlnm.Print_Area" localSheetId="6">⑤【2ヵ月前】活動教材注文票!$A$1:$AI$39</definedName>
    <definedName name="_xlnm.Print_Area" localSheetId="7">⑥【2ヵ月前】バス運行申込書!$A$1:$AI$116</definedName>
    <definedName name="_xlnm.Print_Area" localSheetId="8">⑦【2ヵ月前】食物アレルギー調査票!$A$1:$AI$44</definedName>
    <definedName name="_xlnm.Print_Area" localSheetId="9">⑧【1ヵ月前】食物アレルギー個別確認票!$A$1:$AI$54</definedName>
    <definedName name="_xlnm.Print_Area" localSheetId="10">⑨【2週間前】TAP事前打合せシート!$A$1:$P$34</definedName>
    <definedName name="_xlnm.Print_Area" localSheetId="14">⑪【2週間前】野外活動計画書_登山・ハイキング!$A$1:$P$43</definedName>
    <definedName name="_xlnm.Print_Area" localSheetId="15">⑫【2週間前】野外活動計画書_OL・WR・NW!$A$1:$P$40</definedName>
    <definedName name="_xlnm.Print_Area" localSheetId="16">⑬【入所時】利用者名簿!$A$1:$AR$36</definedName>
    <definedName name="_xlnm.Print_Area" localSheetId="17">⑭【入所時】健康調査票!$A$1:$AI$37</definedName>
    <definedName name="_xlnm.Print_Area" localSheetId="18">⑮【入所時】利用団体票!$A$1:$BH$68</definedName>
    <definedName name="_xlnm.Print_Area" localSheetId="0">目次!$A$1:$N$46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5" l="1"/>
  <c r="J32" i="15"/>
  <c r="E32" i="15"/>
  <c r="B32" i="15"/>
  <c r="E38" i="15"/>
  <c r="K120" i="24"/>
  <c r="H120" i="24"/>
  <c r="E120" i="24"/>
  <c r="B120" i="24"/>
  <c r="K119" i="24"/>
  <c r="H119" i="24"/>
  <c r="E119" i="24"/>
  <c r="B119" i="24"/>
  <c r="K118" i="24"/>
  <c r="H118" i="24"/>
  <c r="E118" i="24"/>
  <c r="B118" i="24"/>
  <c r="K117" i="24"/>
  <c r="H117" i="24"/>
  <c r="E117" i="24"/>
  <c r="B117" i="24"/>
  <c r="K116" i="24"/>
  <c r="H116" i="24"/>
  <c r="E116" i="24"/>
  <c r="B116" i="24"/>
  <c r="K115" i="24"/>
  <c r="H115" i="24"/>
  <c r="E115" i="24"/>
  <c r="B115" i="24"/>
  <c r="K114" i="24"/>
  <c r="H114" i="24"/>
  <c r="E114" i="24"/>
  <c r="B114" i="24"/>
  <c r="K113" i="24"/>
  <c r="H113" i="24"/>
  <c r="E113" i="24"/>
  <c r="B113" i="24"/>
  <c r="K112" i="24"/>
  <c r="H112" i="24"/>
  <c r="E112" i="24"/>
  <c r="B112" i="24"/>
  <c r="K111" i="24"/>
  <c r="H111" i="24"/>
  <c r="E111" i="24"/>
  <c r="B111" i="24"/>
  <c r="K110" i="24"/>
  <c r="H110" i="24"/>
  <c r="E110" i="24"/>
  <c r="B110" i="24"/>
  <c r="K109" i="24"/>
  <c r="H109" i="24"/>
  <c r="E109" i="24"/>
  <c r="B109" i="24"/>
  <c r="K108" i="24"/>
  <c r="H108" i="24"/>
  <c r="E108" i="24"/>
  <c r="B108" i="24"/>
  <c r="K107" i="24"/>
  <c r="H107" i="24"/>
  <c r="E107" i="24"/>
  <c r="B107" i="24"/>
  <c r="K106" i="24"/>
  <c r="H106" i="24"/>
  <c r="E106" i="24"/>
  <c r="B106" i="24"/>
  <c r="K105" i="24"/>
  <c r="H105" i="24"/>
  <c r="E105" i="24"/>
  <c r="B105" i="24"/>
  <c r="K104" i="24"/>
  <c r="H104" i="24"/>
  <c r="E104" i="24"/>
  <c r="B104" i="24"/>
  <c r="K103" i="24"/>
  <c r="H103" i="24"/>
  <c r="E103" i="24"/>
  <c r="B103" i="24"/>
  <c r="K100" i="24"/>
  <c r="H100" i="24"/>
  <c r="E100" i="24"/>
  <c r="B100" i="24"/>
  <c r="K99" i="24"/>
  <c r="H99" i="24"/>
  <c r="E99" i="24"/>
  <c r="B99" i="24"/>
  <c r="K98" i="24"/>
  <c r="H98" i="24"/>
  <c r="E98" i="24"/>
  <c r="B98" i="24"/>
  <c r="K97" i="24"/>
  <c r="H97" i="24"/>
  <c r="E97" i="24"/>
  <c r="B97" i="24"/>
  <c r="K96" i="24"/>
  <c r="H96" i="24"/>
  <c r="E96" i="24"/>
  <c r="B96" i="24"/>
  <c r="K95" i="24"/>
  <c r="H95" i="24"/>
  <c r="E95" i="24"/>
  <c r="B95" i="24"/>
  <c r="K94" i="24"/>
  <c r="H94" i="24"/>
  <c r="E94" i="24"/>
  <c r="B94" i="24"/>
  <c r="K93" i="24"/>
  <c r="H93" i="24"/>
  <c r="E93" i="24"/>
  <c r="B93" i="24"/>
  <c r="K92" i="24"/>
  <c r="H92" i="24"/>
  <c r="E92" i="24"/>
  <c r="B92" i="24"/>
  <c r="K91" i="24"/>
  <c r="H91" i="24"/>
  <c r="E91" i="24"/>
  <c r="B91" i="24"/>
  <c r="K90" i="24"/>
  <c r="H90" i="24"/>
  <c r="E90" i="24"/>
  <c r="B90" i="24"/>
  <c r="K89" i="24"/>
  <c r="H89" i="24"/>
  <c r="E89" i="24"/>
  <c r="B89" i="24"/>
  <c r="K88" i="24"/>
  <c r="H88" i="24"/>
  <c r="E88" i="24"/>
  <c r="B88" i="24"/>
  <c r="K87" i="24"/>
  <c r="H87" i="24"/>
  <c r="E87" i="24"/>
  <c r="B87" i="24"/>
  <c r="K86" i="24"/>
  <c r="H86" i="24"/>
  <c r="E86" i="24"/>
  <c r="B86" i="24"/>
  <c r="K85" i="24"/>
  <c r="H85" i="24"/>
  <c r="E85" i="24"/>
  <c r="B85" i="24"/>
  <c r="K84" i="24"/>
  <c r="H84" i="24"/>
  <c r="E84" i="24"/>
  <c r="B84" i="24"/>
  <c r="K83" i="24"/>
  <c r="H83" i="24"/>
  <c r="E83" i="24"/>
  <c r="B83" i="24"/>
  <c r="K80" i="24"/>
  <c r="H80" i="24"/>
  <c r="E80" i="24"/>
  <c r="B80" i="24"/>
  <c r="K79" i="24"/>
  <c r="H79" i="24"/>
  <c r="E79" i="24"/>
  <c r="B79" i="24"/>
  <c r="K78" i="24"/>
  <c r="H78" i="24"/>
  <c r="E78" i="24"/>
  <c r="B78" i="24"/>
  <c r="K77" i="24"/>
  <c r="H77" i="24"/>
  <c r="E77" i="24"/>
  <c r="B77" i="24"/>
  <c r="K76" i="24"/>
  <c r="H76" i="24"/>
  <c r="E76" i="24"/>
  <c r="B76" i="24"/>
  <c r="K75" i="24"/>
  <c r="H75" i="24"/>
  <c r="E75" i="24"/>
  <c r="B75" i="24"/>
  <c r="K74" i="24"/>
  <c r="H74" i="24"/>
  <c r="E74" i="24"/>
  <c r="B74" i="24"/>
  <c r="K73" i="24"/>
  <c r="H73" i="24"/>
  <c r="E73" i="24"/>
  <c r="B73" i="24"/>
  <c r="K72" i="24"/>
  <c r="H72" i="24"/>
  <c r="E72" i="24"/>
  <c r="B72" i="24"/>
  <c r="K71" i="24"/>
  <c r="H71" i="24"/>
  <c r="E71" i="24"/>
  <c r="B71" i="24"/>
  <c r="K70" i="24"/>
  <c r="H70" i="24"/>
  <c r="E70" i="24"/>
  <c r="B70" i="24"/>
  <c r="K69" i="24"/>
  <c r="H69" i="24"/>
  <c r="E69" i="24"/>
  <c r="B69" i="24"/>
  <c r="K68" i="24"/>
  <c r="H68" i="24"/>
  <c r="E68" i="24"/>
  <c r="B68" i="24"/>
  <c r="K67" i="24"/>
  <c r="H67" i="24"/>
  <c r="E67" i="24"/>
  <c r="B67" i="24"/>
  <c r="K66" i="24"/>
  <c r="H66" i="24"/>
  <c r="E66" i="24"/>
  <c r="B66" i="24"/>
  <c r="K65" i="24"/>
  <c r="H65" i="24"/>
  <c r="E65" i="24"/>
  <c r="B65" i="24"/>
  <c r="K64" i="24"/>
  <c r="H64" i="24"/>
  <c r="E64" i="24"/>
  <c r="B64" i="24"/>
  <c r="K63" i="24"/>
  <c r="H63" i="24"/>
  <c r="E63" i="24"/>
  <c r="B63" i="24"/>
  <c r="K60" i="24"/>
  <c r="H60" i="24"/>
  <c r="E60" i="24"/>
  <c r="B60" i="24"/>
  <c r="K59" i="24"/>
  <c r="H59" i="24"/>
  <c r="E59" i="24"/>
  <c r="B59" i="24"/>
  <c r="K58" i="24"/>
  <c r="H58" i="24"/>
  <c r="E58" i="24"/>
  <c r="B58" i="24"/>
  <c r="K57" i="24"/>
  <c r="H57" i="24"/>
  <c r="E57" i="24"/>
  <c r="B57" i="24"/>
  <c r="K56" i="24"/>
  <c r="H56" i="24"/>
  <c r="E56" i="24"/>
  <c r="B56" i="24"/>
  <c r="K55" i="24"/>
  <c r="H55" i="24"/>
  <c r="E55" i="24"/>
  <c r="B55" i="24"/>
  <c r="K54" i="24"/>
  <c r="H54" i="24"/>
  <c r="E54" i="24"/>
  <c r="B54" i="24"/>
  <c r="K53" i="24"/>
  <c r="H53" i="24"/>
  <c r="E53" i="24"/>
  <c r="B53" i="24"/>
  <c r="K52" i="24"/>
  <c r="H52" i="24"/>
  <c r="E52" i="24"/>
  <c r="B52" i="24"/>
  <c r="K51" i="24"/>
  <c r="H51" i="24"/>
  <c r="E51" i="24"/>
  <c r="B51" i="24"/>
  <c r="K50" i="24"/>
  <c r="H50" i="24"/>
  <c r="E50" i="24"/>
  <c r="B50" i="24"/>
  <c r="K49" i="24"/>
  <c r="H49" i="24"/>
  <c r="E49" i="24"/>
  <c r="B49" i="24"/>
  <c r="K48" i="24"/>
  <c r="H48" i="24"/>
  <c r="E48" i="24"/>
  <c r="B48" i="24"/>
  <c r="K47" i="24"/>
  <c r="H47" i="24"/>
  <c r="E47" i="24"/>
  <c r="B47" i="24"/>
  <c r="K46" i="24"/>
  <c r="H46" i="24"/>
  <c r="E46" i="24"/>
  <c r="B46" i="24"/>
  <c r="K45" i="24"/>
  <c r="H45" i="24"/>
  <c r="E45" i="24"/>
  <c r="B45" i="24"/>
  <c r="K44" i="24"/>
  <c r="H44" i="24"/>
  <c r="E44" i="24"/>
  <c r="B44" i="24"/>
  <c r="K43" i="24"/>
  <c r="H43" i="24"/>
  <c r="E43" i="24"/>
  <c r="B43" i="24"/>
  <c r="K40" i="24"/>
  <c r="H40" i="24"/>
  <c r="E40" i="24"/>
  <c r="B40" i="24"/>
  <c r="K39" i="24"/>
  <c r="H39" i="24"/>
  <c r="E39" i="24"/>
  <c r="B39" i="24"/>
  <c r="K38" i="24"/>
  <c r="H38" i="24"/>
  <c r="E38" i="24"/>
  <c r="B38" i="24"/>
  <c r="K37" i="24"/>
  <c r="H37" i="24"/>
  <c r="E37" i="24"/>
  <c r="B37" i="24"/>
  <c r="K36" i="24"/>
  <c r="H36" i="24"/>
  <c r="E36" i="24"/>
  <c r="B36" i="24"/>
  <c r="K35" i="24"/>
  <c r="H35" i="24"/>
  <c r="E35" i="24"/>
  <c r="B35" i="24"/>
  <c r="K34" i="24"/>
  <c r="H34" i="24"/>
  <c r="E34" i="24"/>
  <c r="B34" i="24"/>
  <c r="K33" i="24"/>
  <c r="H33" i="24"/>
  <c r="E33" i="24"/>
  <c r="B33" i="24"/>
  <c r="K32" i="24"/>
  <c r="H32" i="24"/>
  <c r="E32" i="24"/>
  <c r="B32" i="24"/>
  <c r="K31" i="24"/>
  <c r="H31" i="24"/>
  <c r="E31" i="24"/>
  <c r="B31" i="24"/>
  <c r="K30" i="24"/>
  <c r="H30" i="24"/>
  <c r="E30" i="24"/>
  <c r="B30" i="24"/>
  <c r="K29" i="24"/>
  <c r="H29" i="24"/>
  <c r="E29" i="24"/>
  <c r="B29" i="24"/>
  <c r="K28" i="24"/>
  <c r="H28" i="24"/>
  <c r="E28" i="24"/>
  <c r="B28" i="24"/>
  <c r="K27" i="24"/>
  <c r="H27" i="24"/>
  <c r="E27" i="24"/>
  <c r="B27" i="24"/>
  <c r="K26" i="24"/>
  <c r="H26" i="24"/>
  <c r="E26" i="24"/>
  <c r="B26" i="24"/>
  <c r="K25" i="24"/>
  <c r="H25" i="24"/>
  <c r="E25" i="24"/>
  <c r="B25" i="24"/>
  <c r="K24" i="24"/>
  <c r="H24" i="24"/>
  <c r="E24" i="24"/>
  <c r="B24" i="24"/>
  <c r="K23" i="24"/>
  <c r="H23" i="24"/>
  <c r="E23" i="24"/>
  <c r="B23" i="24"/>
  <c r="K20" i="24"/>
  <c r="H20" i="24"/>
  <c r="E20" i="24"/>
  <c r="B20" i="24"/>
  <c r="K19" i="24"/>
  <c r="H19" i="24"/>
  <c r="E19" i="24"/>
  <c r="B19" i="24"/>
  <c r="K18" i="24"/>
  <c r="H18" i="24"/>
  <c r="E18" i="24"/>
  <c r="B18" i="24"/>
  <c r="K17" i="24"/>
  <c r="H17" i="24"/>
  <c r="E17" i="24"/>
  <c r="B17" i="24"/>
  <c r="K16" i="24"/>
  <c r="H16" i="24"/>
  <c r="E16" i="24"/>
  <c r="B16" i="24"/>
  <c r="K15" i="24"/>
  <c r="H15" i="24"/>
  <c r="E15" i="24"/>
  <c r="B15" i="24"/>
  <c r="K14" i="24"/>
  <c r="H14" i="24"/>
  <c r="E14" i="24"/>
  <c r="B14" i="24"/>
  <c r="K13" i="24"/>
  <c r="H13" i="24"/>
  <c r="E13" i="24"/>
  <c r="B13" i="24"/>
  <c r="K12" i="24"/>
  <c r="H12" i="24"/>
  <c r="E12" i="24"/>
  <c r="B12" i="24"/>
  <c r="K11" i="24"/>
  <c r="H11" i="24"/>
  <c r="E11" i="24"/>
  <c r="B11" i="24"/>
  <c r="K10" i="24"/>
  <c r="H10" i="24"/>
  <c r="E10" i="24"/>
  <c r="B10" i="24"/>
  <c r="K9" i="24"/>
  <c r="H9" i="24"/>
  <c r="E9" i="24"/>
  <c r="B9" i="24"/>
  <c r="K8" i="24"/>
  <c r="H8" i="24"/>
  <c r="E8" i="24"/>
  <c r="B8" i="24"/>
  <c r="K7" i="24"/>
  <c r="H7" i="24"/>
  <c r="E7" i="24"/>
  <c r="B7" i="24"/>
  <c r="K6" i="24"/>
  <c r="H6" i="24"/>
  <c r="E6" i="24"/>
  <c r="B6" i="24"/>
  <c r="K5" i="24"/>
  <c r="H5" i="24"/>
  <c r="E5" i="24"/>
  <c r="B5" i="24"/>
  <c r="K4" i="24"/>
  <c r="H4" i="24"/>
  <c r="E4" i="24"/>
  <c r="B4" i="24"/>
  <c r="K3" i="24"/>
  <c r="H3" i="24"/>
  <c r="E3" i="24"/>
  <c r="B3" i="24"/>
  <c r="B32" i="23"/>
  <c r="B31" i="23"/>
  <c r="B30" i="23"/>
  <c r="B29" i="23"/>
  <c r="B28" i="23"/>
  <c r="B27" i="23"/>
  <c r="B26" i="23"/>
  <c r="B25" i="23"/>
  <c r="B24" i="23"/>
  <c r="B23" i="23"/>
  <c r="B22" i="23"/>
  <c r="B21" i="23"/>
  <c r="B20" i="23"/>
  <c r="B19" i="23"/>
  <c r="B18" i="23"/>
  <c r="B17" i="23"/>
  <c r="B16" i="23"/>
  <c r="B15" i="23"/>
  <c r="B7" i="23"/>
  <c r="B6" i="23"/>
  <c r="B32" i="22"/>
  <c r="B31" i="22"/>
  <c r="B30" i="22"/>
  <c r="B29" i="22"/>
  <c r="B28" i="22"/>
  <c r="B27" i="22"/>
  <c r="B26" i="22"/>
  <c r="B25" i="22"/>
  <c r="B24" i="22"/>
  <c r="B23" i="22"/>
  <c r="B22" i="22"/>
  <c r="B21" i="22"/>
  <c r="B20" i="22"/>
  <c r="B19" i="22"/>
  <c r="B18" i="22"/>
  <c r="B17" i="22"/>
  <c r="B16" i="22"/>
  <c r="B15" i="22"/>
  <c r="B7" i="22"/>
  <c r="B6" i="22"/>
  <c r="AY8" i="1" l="1"/>
  <c r="AY9" i="1"/>
  <c r="AY10" i="1"/>
  <c r="AY11" i="1"/>
  <c r="AY12" i="1"/>
  <c r="AY13" i="1"/>
  <c r="AY14" i="1"/>
  <c r="AY15" i="1"/>
  <c r="AY17" i="1"/>
  <c r="AY18" i="1"/>
  <c r="H24" i="15" l="1"/>
  <c r="E24" i="15"/>
  <c r="O106" i="19" l="1"/>
  <c r="S106" i="19" s="1"/>
  <c r="Q106" i="19"/>
  <c r="V106" i="19" s="1"/>
  <c r="O54" i="19"/>
  <c r="O27" i="19"/>
  <c r="O24" i="19"/>
  <c r="O25" i="19"/>
  <c r="O21" i="19"/>
  <c r="AN36" i="7"/>
  <c r="AN34" i="7"/>
  <c r="AN33" i="7"/>
  <c r="AN32" i="7"/>
  <c r="AN31" i="7"/>
  <c r="AN29" i="7"/>
  <c r="AN28" i="7"/>
  <c r="AN27" i="7"/>
  <c r="AN26" i="7"/>
  <c r="AN25" i="7"/>
  <c r="AN24" i="7"/>
  <c r="AN23" i="7"/>
  <c r="AN21" i="7"/>
  <c r="AN20" i="7"/>
  <c r="AN19" i="7"/>
  <c r="AN17" i="7"/>
  <c r="AN16" i="7"/>
  <c r="AN15" i="7"/>
  <c r="AN14" i="7"/>
  <c r="AN13" i="7"/>
  <c r="AN12" i="7"/>
  <c r="AN11" i="7"/>
  <c r="AN10" i="7"/>
  <c r="E22" i="15" l="1"/>
  <c r="R54" i="19" l="1"/>
  <c r="D9" i="16" l="1"/>
  <c r="AQ15" i="8" l="1"/>
  <c r="AQ16" i="8"/>
  <c r="A5" i="8" l="1"/>
  <c r="W6" i="7"/>
  <c r="O6" i="7"/>
  <c r="D6" i="7"/>
  <c r="AD43" i="4"/>
  <c r="AF36" i="4"/>
  <c r="O36" i="4"/>
  <c r="W6" i="4"/>
  <c r="O6" i="4"/>
  <c r="D6" i="4"/>
  <c r="AQ19" i="1"/>
  <c r="AT19" i="1"/>
  <c r="AL19" i="1"/>
  <c r="AI19" i="1"/>
  <c r="AW8" i="1"/>
  <c r="AW9" i="1"/>
  <c r="AW10" i="1"/>
  <c r="AW11" i="1"/>
  <c r="AW12" i="1"/>
  <c r="AW13" i="1"/>
  <c r="AW14" i="1"/>
  <c r="AW15" i="1"/>
  <c r="AW16" i="1"/>
  <c r="AW17" i="1"/>
  <c r="AW18" i="1"/>
  <c r="AO8" i="1"/>
  <c r="AO9" i="1"/>
  <c r="AO10" i="1"/>
  <c r="AO11" i="1"/>
  <c r="AO12" i="1"/>
  <c r="AO13" i="1"/>
  <c r="AO14" i="1"/>
  <c r="AO15" i="1"/>
  <c r="AO16" i="1"/>
  <c r="AO17" i="1"/>
  <c r="AO18" i="1"/>
  <c r="AW7" i="1"/>
  <c r="AO7" i="1"/>
  <c r="AY16" i="1" l="1"/>
  <c r="AY7" i="1"/>
  <c r="AW19" i="1"/>
  <c r="AO19" i="1"/>
  <c r="R8" i="19"/>
  <c r="R7" i="19"/>
  <c r="AY19" i="1" l="1"/>
  <c r="M10" i="20"/>
  <c r="P10" i="20"/>
  <c r="S10" i="20"/>
  <c r="V10" i="20"/>
  <c r="M11" i="20"/>
  <c r="P11" i="20"/>
  <c r="S11" i="20"/>
  <c r="V11" i="20"/>
  <c r="Q28" i="12" l="1"/>
  <c r="M28" i="12"/>
  <c r="D6" i="9" l="1"/>
  <c r="U6" i="9"/>
  <c r="Q108" i="19" l="1"/>
  <c r="Q109" i="19"/>
  <c r="Q110" i="19"/>
  <c r="Q111" i="19"/>
  <c r="O108" i="19"/>
  <c r="O109" i="19"/>
  <c r="O110" i="19"/>
  <c r="O111" i="19"/>
  <c r="V111" i="19" l="1"/>
  <c r="S111" i="19"/>
  <c r="V110" i="19"/>
  <c r="S110" i="19"/>
  <c r="AQ32" i="8"/>
  <c r="AP32" i="8"/>
  <c r="AQ31" i="8"/>
  <c r="AP31" i="8"/>
  <c r="AI7" i="14" l="1"/>
  <c r="V7" i="14"/>
  <c r="J7" i="14"/>
  <c r="AQ21" i="8" l="1"/>
  <c r="AQ25" i="8"/>
  <c r="AQ17" i="8"/>
  <c r="AQ18" i="8"/>
  <c r="AQ19" i="8"/>
  <c r="AQ20" i="8"/>
  <c r="AQ23" i="8"/>
  <c r="AQ24" i="8"/>
  <c r="AQ26" i="8"/>
  <c r="AQ27" i="8"/>
  <c r="AQ28" i="8"/>
  <c r="AQ29" i="8"/>
  <c r="AQ30" i="8"/>
  <c r="AQ33" i="8"/>
  <c r="AP21" i="8"/>
  <c r="AP33" i="8"/>
  <c r="AP30" i="8"/>
  <c r="AP29" i="8"/>
  <c r="AP28" i="8"/>
  <c r="AP25" i="8"/>
  <c r="AP16" i="8"/>
  <c r="AP17" i="8"/>
  <c r="AP18" i="8"/>
  <c r="AP19" i="8"/>
  <c r="AP20" i="8"/>
  <c r="AP23" i="8"/>
  <c r="AP24" i="8"/>
  <c r="AP26" i="8"/>
  <c r="AP27" i="8"/>
  <c r="AP15" i="8"/>
  <c r="AP13" i="8"/>
  <c r="AP14" i="8"/>
  <c r="AP12" i="8"/>
  <c r="AM13" i="8" l="1"/>
  <c r="AU41" i="4"/>
  <c r="AT41" i="4"/>
  <c r="AS41" i="4"/>
  <c r="AR41" i="4"/>
  <c r="AQ41" i="4"/>
  <c r="AP41" i="4"/>
  <c r="AP40" i="4"/>
  <c r="AV41" i="4" l="1"/>
  <c r="AW41" i="4"/>
  <c r="O57" i="19" s="1"/>
  <c r="R57" i="19" s="1"/>
  <c r="AP13" i="4"/>
  <c r="AP12" i="4"/>
  <c r="AP11" i="4"/>
  <c r="AP10" i="4"/>
  <c r="AP9" i="4"/>
  <c r="AP8" i="4"/>
  <c r="AP7" i="4"/>
  <c r="AP6" i="4"/>
  <c r="AP5" i="4"/>
  <c r="AP19" i="4" l="1"/>
  <c r="AW14" i="20" l="1"/>
  <c r="AC31" i="20"/>
  <c r="AF31" i="20"/>
  <c r="AI31" i="20"/>
  <c r="AL31" i="20"/>
  <c r="AC33" i="20"/>
  <c r="AF33" i="20"/>
  <c r="AI33" i="20"/>
  <c r="AL33" i="20"/>
  <c r="AL29" i="20"/>
  <c r="AL27" i="20"/>
  <c r="AI29" i="20"/>
  <c r="AI27" i="20"/>
  <c r="AF29" i="20"/>
  <c r="AF27" i="20"/>
  <c r="AC29" i="20"/>
  <c r="AC27" i="20"/>
  <c r="Q31" i="20"/>
  <c r="T31" i="20"/>
  <c r="W31" i="20"/>
  <c r="Z31" i="20"/>
  <c r="Q33" i="20"/>
  <c r="T33" i="20"/>
  <c r="W33" i="20"/>
  <c r="Z33" i="20"/>
  <c r="Z29" i="20"/>
  <c r="Z27" i="20"/>
  <c r="W29" i="20"/>
  <c r="W27" i="20"/>
  <c r="T29" i="20"/>
  <c r="T27" i="20"/>
  <c r="Q29" i="20"/>
  <c r="Q27" i="20"/>
  <c r="H31" i="20"/>
  <c r="K31" i="20"/>
  <c r="N31" i="20"/>
  <c r="H33" i="20"/>
  <c r="K33" i="20"/>
  <c r="N33" i="20"/>
  <c r="N29" i="20"/>
  <c r="N27" i="20"/>
  <c r="K29" i="20"/>
  <c r="K27" i="20"/>
  <c r="H29" i="20"/>
  <c r="H27" i="20"/>
  <c r="E31" i="20"/>
  <c r="E33" i="20"/>
  <c r="E29" i="20"/>
  <c r="E27" i="20"/>
  <c r="V12" i="20"/>
  <c r="V13" i="20"/>
  <c r="V14" i="20"/>
  <c r="V15" i="20"/>
  <c r="V16" i="20"/>
  <c r="V17" i="20"/>
  <c r="V18" i="20"/>
  <c r="V19" i="20"/>
  <c r="V20" i="20"/>
  <c r="V9" i="20"/>
  <c r="S12" i="20"/>
  <c r="S13" i="20"/>
  <c r="S14" i="20"/>
  <c r="S15" i="20"/>
  <c r="S16" i="20"/>
  <c r="S17" i="20"/>
  <c r="S18" i="20"/>
  <c r="S19" i="20"/>
  <c r="S20" i="20"/>
  <c r="S9" i="20"/>
  <c r="P12" i="20"/>
  <c r="P13" i="20"/>
  <c r="P14" i="20"/>
  <c r="P15" i="20"/>
  <c r="P16" i="20"/>
  <c r="P17" i="20"/>
  <c r="P18" i="20"/>
  <c r="P19" i="20"/>
  <c r="P20" i="20"/>
  <c r="P9" i="20"/>
  <c r="M18" i="20"/>
  <c r="M19" i="20"/>
  <c r="M20" i="20"/>
  <c r="M12" i="20"/>
  <c r="M13" i="20"/>
  <c r="M14" i="20"/>
  <c r="M15" i="20"/>
  <c r="M16" i="20"/>
  <c r="M17" i="20"/>
  <c r="M9" i="20"/>
  <c r="BF3" i="20"/>
  <c r="BC3" i="20"/>
  <c r="AY3" i="20"/>
  <c r="AV3" i="20"/>
  <c r="AH3" i="20"/>
  <c r="X3" i="20"/>
  <c r="D3" i="20"/>
  <c r="AM14" i="8" l="1"/>
  <c r="O79" i="19"/>
  <c r="R79" i="19" s="1"/>
  <c r="O80" i="19"/>
  <c r="O77" i="19"/>
  <c r="AN4" i="2" l="1"/>
  <c r="AK4" i="2"/>
  <c r="AG4" i="2"/>
  <c r="B28" i="15" l="1"/>
  <c r="B24" i="15"/>
  <c r="K22" i="15"/>
  <c r="H22" i="15"/>
  <c r="Q96" i="19" l="1"/>
  <c r="O96" i="19"/>
  <c r="O95" i="19"/>
  <c r="Q95" i="19"/>
  <c r="Q105" i="19" l="1"/>
  <c r="V105" i="19" s="1"/>
  <c r="Q107" i="19"/>
  <c r="V107" i="19" s="1"/>
  <c r="V108" i="19"/>
  <c r="V109" i="19"/>
  <c r="Q93" i="19"/>
  <c r="V93" i="19" s="1"/>
  <c r="Q94" i="19"/>
  <c r="V94" i="19" s="1"/>
  <c r="V95" i="19"/>
  <c r="V96" i="19"/>
  <c r="Q100" i="19"/>
  <c r="V100" i="19" s="1"/>
  <c r="Q101" i="19"/>
  <c r="V101" i="19" s="1"/>
  <c r="Q92" i="19"/>
  <c r="V92" i="19" s="1"/>
  <c r="S109" i="19"/>
  <c r="S108" i="19"/>
  <c r="O107" i="19"/>
  <c r="S107" i="19" s="1"/>
  <c r="O105" i="19"/>
  <c r="S105" i="19" s="1"/>
  <c r="O104" i="19"/>
  <c r="S104" i="19" s="1"/>
  <c r="O103" i="19"/>
  <c r="S103" i="19" s="1"/>
  <c r="O102" i="19"/>
  <c r="V102" i="19" s="1"/>
  <c r="S101" i="19"/>
  <c r="O100" i="19"/>
  <c r="S100" i="19" s="1"/>
  <c r="S96" i="19"/>
  <c r="S95" i="19"/>
  <c r="O94" i="19"/>
  <c r="S94" i="19" s="1"/>
  <c r="O93" i="19"/>
  <c r="S93" i="19" s="1"/>
  <c r="O92" i="19"/>
  <c r="S92" i="19" s="1"/>
  <c r="O91" i="19"/>
  <c r="S91" i="19" s="1"/>
  <c r="O90" i="19"/>
  <c r="S90" i="19" s="1"/>
  <c r="O89" i="19"/>
  <c r="S89" i="19" s="1"/>
  <c r="O81" i="19"/>
  <c r="R81" i="19" s="1"/>
  <c r="R80" i="19"/>
  <c r="O78" i="19"/>
  <c r="R78" i="19" s="1"/>
  <c r="R77" i="19"/>
  <c r="O76" i="19"/>
  <c r="R76" i="19" s="1"/>
  <c r="O75" i="19"/>
  <c r="R75" i="19" s="1"/>
  <c r="O74" i="19"/>
  <c r="R74" i="19" s="1"/>
  <c r="O73" i="19"/>
  <c r="R73" i="19" s="1"/>
  <c r="O72" i="19"/>
  <c r="R72" i="19" s="1"/>
  <c r="O56" i="19"/>
  <c r="R56" i="19" s="1"/>
  <c r="O55" i="19"/>
  <c r="R55" i="19" s="1"/>
  <c r="O53" i="19"/>
  <c r="R53" i="19" s="1"/>
  <c r="O52" i="19"/>
  <c r="R52" i="19" s="1"/>
  <c r="O51" i="19"/>
  <c r="R51" i="19" s="1"/>
  <c r="O50" i="19"/>
  <c r="R50" i="19" s="1"/>
  <c r="O49" i="19"/>
  <c r="R49" i="19" s="1"/>
  <c r="AU18" i="4"/>
  <c r="R82" i="19"/>
  <c r="O29" i="19"/>
  <c r="R29" i="19" s="1"/>
  <c r="R27" i="19"/>
  <c r="O28" i="19"/>
  <c r="R28" i="19" s="1"/>
  <c r="O26" i="19"/>
  <c r="R26" i="19" s="1"/>
  <c r="R25" i="19"/>
  <c r="R24" i="19"/>
  <c r="O23" i="19"/>
  <c r="R23" i="19" s="1"/>
  <c r="O22" i="19"/>
  <c r="R22" i="19" s="1"/>
  <c r="R21" i="19"/>
  <c r="AU24" i="4"/>
  <c r="R119" i="19"/>
  <c r="R118" i="19"/>
  <c r="R15" i="19"/>
  <c r="R14" i="19"/>
  <c r="R13" i="19"/>
  <c r="R12" i="19"/>
  <c r="R11" i="19"/>
  <c r="R6" i="19"/>
  <c r="V120" i="19" l="1"/>
  <c r="V83" i="19"/>
  <c r="S102" i="19"/>
  <c r="V104" i="19"/>
  <c r="V103" i="19"/>
  <c r="V112" i="19"/>
  <c r="V30" i="19"/>
  <c r="V113" i="19" l="1"/>
  <c r="AU40" i="4"/>
  <c r="AT40" i="4"/>
  <c r="AS40" i="4"/>
  <c r="AR40" i="4"/>
  <c r="AQ40" i="4"/>
  <c r="AU39" i="4"/>
  <c r="AT39" i="4"/>
  <c r="AS39" i="4"/>
  <c r="AR39" i="4"/>
  <c r="AQ39" i="4"/>
  <c r="AP39" i="4"/>
  <c r="AU38" i="4"/>
  <c r="AT38" i="4"/>
  <c r="AS38" i="4"/>
  <c r="AR38" i="4"/>
  <c r="AQ38" i="4"/>
  <c r="AP38" i="4"/>
  <c r="AU37" i="4"/>
  <c r="AT37" i="4"/>
  <c r="AS37" i="4"/>
  <c r="AR37" i="4"/>
  <c r="AQ37" i="4"/>
  <c r="AP37" i="4"/>
  <c r="AU36" i="4"/>
  <c r="AT36" i="4"/>
  <c r="AR36" i="4"/>
  <c r="AS36" i="4"/>
  <c r="AQ36" i="4"/>
  <c r="AP36" i="4"/>
  <c r="AU35" i="4"/>
  <c r="AT35" i="4"/>
  <c r="AS35" i="4"/>
  <c r="AR35" i="4"/>
  <c r="AQ35" i="4"/>
  <c r="AP35" i="4"/>
  <c r="AU34" i="4"/>
  <c r="AT34" i="4"/>
  <c r="AS34" i="4"/>
  <c r="AR34" i="4"/>
  <c r="AQ34" i="4"/>
  <c r="AP34" i="4"/>
  <c r="AU33" i="4"/>
  <c r="AT33" i="4"/>
  <c r="AS33" i="4"/>
  <c r="AR33" i="4"/>
  <c r="AQ33" i="4"/>
  <c r="AP33" i="4"/>
  <c r="AU32" i="4"/>
  <c r="AT32" i="4"/>
  <c r="AS32" i="4"/>
  <c r="AR32" i="4"/>
  <c r="AP32" i="4"/>
  <c r="AQ32" i="4"/>
  <c r="AU31" i="4"/>
  <c r="AT31" i="4"/>
  <c r="AS31" i="4"/>
  <c r="AR31" i="4"/>
  <c r="AQ31" i="4"/>
  <c r="AP31" i="4"/>
  <c r="AU30" i="4"/>
  <c r="AT30" i="4"/>
  <c r="AS30" i="4"/>
  <c r="AR30" i="4"/>
  <c r="AQ30" i="4"/>
  <c r="AP30" i="4"/>
  <c r="AU29" i="4"/>
  <c r="AT29" i="4"/>
  <c r="AS29" i="4"/>
  <c r="AR29" i="4"/>
  <c r="AQ29" i="4"/>
  <c r="AP29" i="4"/>
  <c r="AU28" i="4"/>
  <c r="AT28" i="4"/>
  <c r="AS28" i="4"/>
  <c r="AR28" i="4"/>
  <c r="AQ28" i="4"/>
  <c r="AP28" i="4"/>
  <c r="AU27" i="4"/>
  <c r="AT27" i="4"/>
  <c r="AS27" i="4"/>
  <c r="AR27" i="4"/>
  <c r="AQ27" i="4"/>
  <c r="AP27" i="4"/>
  <c r="AU26" i="4"/>
  <c r="AT26" i="4"/>
  <c r="AS26" i="4"/>
  <c r="AR26" i="4"/>
  <c r="AQ26" i="4"/>
  <c r="AP26" i="4"/>
  <c r="AU25" i="4"/>
  <c r="AT25" i="4"/>
  <c r="AS25" i="4"/>
  <c r="AR25" i="4"/>
  <c r="AQ25" i="4"/>
  <c r="AP25" i="4"/>
  <c r="AS24" i="4"/>
  <c r="AT24" i="4"/>
  <c r="AR24" i="4"/>
  <c r="AQ24" i="4"/>
  <c r="AP24" i="4"/>
  <c r="AU22" i="4"/>
  <c r="AT22" i="4"/>
  <c r="AS22" i="4"/>
  <c r="AR22" i="4"/>
  <c r="AQ22" i="4"/>
  <c r="AP22" i="4"/>
  <c r="AU21" i="4"/>
  <c r="AT21" i="4"/>
  <c r="AS21" i="4"/>
  <c r="AR21" i="4"/>
  <c r="AQ21" i="4"/>
  <c r="AP21" i="4"/>
  <c r="AU20" i="4"/>
  <c r="AT20" i="4"/>
  <c r="AS20" i="4"/>
  <c r="AR20" i="4"/>
  <c r="AP20" i="4"/>
  <c r="AQ20" i="4"/>
  <c r="AU19" i="4"/>
  <c r="AT19" i="4"/>
  <c r="AS19" i="4"/>
  <c r="AR19" i="4"/>
  <c r="AQ19" i="4"/>
  <c r="AT18" i="4"/>
  <c r="AS18" i="4"/>
  <c r="AR18" i="4"/>
  <c r="AQ18" i="4"/>
  <c r="AP18" i="4"/>
  <c r="AV18" i="4" l="1"/>
  <c r="AW18" i="4"/>
  <c r="O64" i="19" s="1"/>
  <c r="R64" i="19" s="1"/>
  <c r="AV40" i="4"/>
  <c r="AW40" i="4"/>
  <c r="AW22" i="4"/>
  <c r="O63" i="19" s="1"/>
  <c r="R63" i="19" s="1"/>
  <c r="AW20" i="4"/>
  <c r="AW19" i="4"/>
  <c r="O65" i="19" s="1"/>
  <c r="R65" i="19" s="1"/>
  <c r="AW21" i="4"/>
  <c r="O66" i="19" s="1"/>
  <c r="AW32" i="4"/>
  <c r="O43" i="19" s="1"/>
  <c r="R43" i="19" s="1"/>
  <c r="AW26" i="4"/>
  <c r="O37" i="19" s="1"/>
  <c r="R37" i="19" s="1"/>
  <c r="AW28" i="4"/>
  <c r="O39" i="19" s="1"/>
  <c r="R39" i="19" s="1"/>
  <c r="AW30" i="4"/>
  <c r="O41" i="19" s="1"/>
  <c r="R41" i="19" s="1"/>
  <c r="AW34" i="4"/>
  <c r="O45" i="19" s="1"/>
  <c r="R45" i="19" s="1"/>
  <c r="AW38" i="4"/>
  <c r="AW36" i="4"/>
  <c r="O47" i="19" s="1"/>
  <c r="R47" i="19" s="1"/>
  <c r="AW25" i="4"/>
  <c r="O36" i="19" s="1"/>
  <c r="R36" i="19" s="1"/>
  <c r="AW27" i="4"/>
  <c r="O38" i="19" s="1"/>
  <c r="R38" i="19" s="1"/>
  <c r="AW29" i="4"/>
  <c r="O40" i="19" s="1"/>
  <c r="R40" i="19" s="1"/>
  <c r="AW31" i="4"/>
  <c r="O42" i="19" s="1"/>
  <c r="R42" i="19" s="1"/>
  <c r="AW33" i="4"/>
  <c r="O44" i="19" s="1"/>
  <c r="R44" i="19" s="1"/>
  <c r="AW35" i="4"/>
  <c r="O46" i="19" s="1"/>
  <c r="R46" i="19" s="1"/>
  <c r="AW37" i="4"/>
  <c r="O48" i="19" s="1"/>
  <c r="R48" i="19" s="1"/>
  <c r="AW39" i="4"/>
  <c r="AV24" i="4"/>
  <c r="AW24" i="4"/>
  <c r="O35" i="19" s="1"/>
  <c r="R35" i="19" s="1"/>
  <c r="AV32" i="4"/>
  <c r="AV19" i="4"/>
  <c r="AV20" i="4"/>
  <c r="AV22" i="4"/>
  <c r="AV34" i="4"/>
  <c r="AV31" i="4"/>
  <c r="AV33" i="4"/>
  <c r="AV26" i="4"/>
  <c r="AV28" i="4"/>
  <c r="AV39" i="4"/>
  <c r="AV38" i="4"/>
  <c r="AV37" i="4"/>
  <c r="AV36" i="4"/>
  <c r="AV35" i="4"/>
  <c r="AV30" i="4"/>
  <c r="AV29" i="4"/>
  <c r="AV27" i="4"/>
  <c r="AV25" i="4"/>
  <c r="AV21" i="4"/>
  <c r="N15" i="18"/>
  <c r="N14" i="18"/>
  <c r="N16" i="18" s="1"/>
  <c r="E59" i="12"/>
  <c r="Q26" i="12"/>
  <c r="M26" i="12"/>
  <c r="T27" i="12"/>
  <c r="O27" i="12"/>
  <c r="J27" i="12"/>
  <c r="T23" i="12"/>
  <c r="O23" i="12"/>
  <c r="J23" i="12"/>
  <c r="AB21" i="12"/>
  <c r="D13" i="12"/>
  <c r="W17" i="12"/>
  <c r="W15" i="12"/>
  <c r="W13" i="12"/>
  <c r="AD5" i="8"/>
  <c r="X5" i="8"/>
  <c r="A17" i="4"/>
  <c r="A27" i="20" s="1"/>
  <c r="V21" i="20"/>
  <c r="S21" i="20"/>
  <c r="P21" i="20"/>
  <c r="M21" i="20"/>
  <c r="AC5" i="2"/>
  <c r="V58" i="19" l="1"/>
  <c r="AL14" i="4"/>
  <c r="AL15" i="4"/>
  <c r="AL11" i="7"/>
  <c r="R9" i="19"/>
  <c r="V16" i="19" s="1"/>
  <c r="R66" i="19"/>
  <c r="V67" i="19" s="1"/>
  <c r="V123" i="19" l="1"/>
  <c r="V122" i="19"/>
  <c r="AQ13" i="4" l="1"/>
  <c r="AQ12" i="4"/>
  <c r="AQ11" i="4"/>
  <c r="AQ10" i="4"/>
  <c r="AQ9" i="4"/>
  <c r="AQ8" i="4"/>
  <c r="AQ7" i="4"/>
  <c r="AQ6" i="4"/>
  <c r="AQ5" i="4"/>
  <c r="AL13" i="4" l="1"/>
  <c r="AL16" i="4" s="1"/>
  <c r="P18" i="10"/>
  <c r="AC6" i="9"/>
  <c r="G18" i="10"/>
  <c r="G16" i="10"/>
  <c r="D14" i="12" l="1"/>
  <c r="D9" i="12"/>
  <c r="AD8" i="11" l="1"/>
  <c r="W8" i="11"/>
  <c r="D17" i="4"/>
  <c r="A19" i="4" l="1"/>
  <c r="R13" i="1"/>
  <c r="Z27" i="12" s="1"/>
  <c r="Q5" i="2"/>
  <c r="D7" i="16"/>
  <c r="C5" i="16"/>
  <c r="I4" i="16"/>
  <c r="C6" i="17"/>
  <c r="I4" i="17"/>
  <c r="I4" i="18"/>
  <c r="C6" i="18"/>
  <c r="D10" i="17"/>
  <c r="D10" i="18"/>
  <c r="A21" i="4" l="1"/>
  <c r="A29" i="20"/>
  <c r="D19" i="4"/>
  <c r="N14" i="17"/>
  <c r="N13" i="17"/>
  <c r="N15" i="17" s="1"/>
  <c r="A23" i="4" l="1"/>
  <c r="A31" i="20"/>
  <c r="D21" i="4"/>
  <c r="F6" i="14"/>
  <c r="F4" i="14"/>
  <c r="AJ5" i="14"/>
  <c r="AF5" i="14"/>
  <c r="AC5" i="14"/>
  <c r="Y5" i="14"/>
  <c r="M5" i="14"/>
  <c r="J5" i="14"/>
  <c r="F5" i="14"/>
  <c r="A25" i="4" l="1"/>
  <c r="A27" i="4" s="1"/>
  <c r="D27" i="4" s="1"/>
  <c r="A33" i="20"/>
  <c r="D23" i="4"/>
  <c r="D25" i="4" l="1"/>
  <c r="D11" i="12"/>
  <c r="D8" i="11"/>
  <c r="R12" i="1" l="1"/>
  <c r="Z23" i="12" l="1"/>
  <c r="T5" i="14"/>
  <c r="D5" i="2" l="1"/>
  <c r="A11" i="2" l="1"/>
  <c r="A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ch.kanetsugi</author>
  </authors>
  <commentList>
    <comment ref="AI5" authorId="0" shapeId="0" xr:uid="{C85ED41C-2F44-40FE-8F5A-A3BCA6E45F2D}">
      <text>
        <r>
          <rPr>
            <sz val="9"/>
            <color indexed="81"/>
            <rFont val="ＭＳ Ｐゴシック"/>
            <family val="3"/>
            <charset val="128"/>
          </rPr>
          <t>運転手・カメラマン等が宿泊する場合、その人数も「団体の構成」に加えて記入するようにお願いいたします。</t>
        </r>
        <r>
          <rPr>
            <sz val="9"/>
            <color indexed="81"/>
            <rFont val="MS P ゴシック"/>
            <family val="2"/>
          </rPr>
          <t xml:space="preserve">
</t>
        </r>
      </text>
    </comment>
    <comment ref="U12" authorId="0" shapeId="0" xr:uid="{A90D1CAA-EB83-418D-B161-6099C00194AB}">
      <text>
        <r>
          <rPr>
            <sz val="9"/>
            <color indexed="81"/>
            <rFont val="ＭＳ Ｐゴシック"/>
            <family val="3"/>
            <charset val="128"/>
          </rPr>
          <t>入所時間と退所時間は</t>
        </r>
        <r>
          <rPr>
            <sz val="9"/>
            <color indexed="81"/>
            <rFont val="MS P ゴシック"/>
            <family val="2"/>
          </rPr>
          <t>9:30</t>
        </r>
        <r>
          <rPr>
            <sz val="9"/>
            <color indexed="81"/>
            <rFont val="ＭＳ Ｐゴシック"/>
            <family val="3"/>
            <charset val="128"/>
          </rPr>
          <t>から</t>
        </r>
        <r>
          <rPr>
            <sz val="9"/>
            <color indexed="81"/>
            <rFont val="MS P ゴシック"/>
            <family val="2"/>
          </rPr>
          <t>16:00</t>
        </r>
        <r>
          <rPr>
            <sz val="9"/>
            <color indexed="81"/>
            <rFont val="ＭＳ Ｐゴシック"/>
            <family val="3"/>
            <charset val="128"/>
          </rPr>
          <t>までの間にお願いします。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hi.himeno</author>
  </authors>
  <commentList>
    <comment ref="B11" authorId="0" shapeId="0" xr:uid="{A9E1898B-2103-479F-B0F4-6205A1A62B12}">
      <text>
        <r>
          <rPr>
            <b/>
            <sz val="9"/>
            <color indexed="81"/>
            <rFont val="MS P ゴシック"/>
            <family val="3"/>
            <charset val="128"/>
          </rPr>
          <t>借用物品担当者と薪割り担当者は重複不可です</t>
        </r>
      </text>
    </comment>
    <comment ref="H15" authorId="0" shapeId="0" xr:uid="{21927F2C-928E-42F7-9028-01C57EE1839B}">
      <text>
        <r>
          <rPr>
            <b/>
            <sz val="9"/>
            <color indexed="81"/>
            <rFont val="MS P ゴシック"/>
            <family val="3"/>
            <charset val="128"/>
          </rPr>
          <t>記入した数は「班別借用物品」のタブに自動反映します。
「班別借用物品」のシートを印刷し当日ご活用ください。</t>
        </r>
      </text>
    </comment>
  </commentList>
</comments>
</file>

<file path=xl/sharedStrings.xml><?xml version="1.0" encoding="utf-8"?>
<sst xmlns="http://schemas.openxmlformats.org/spreadsheetml/2006/main" count="2464" uniqueCount="951">
  <si>
    <t>団体名</t>
    <rPh sb="0" eb="2">
      <t>ダンタイ</t>
    </rPh>
    <rPh sb="2" eb="3">
      <t>メイ</t>
    </rPh>
    <phoneticPr fontId="4"/>
  </si>
  <si>
    <t>住　所</t>
    <rPh sb="0" eb="1">
      <t>ジュウ</t>
    </rPh>
    <rPh sb="2" eb="3">
      <t>ショ</t>
    </rPh>
    <phoneticPr fontId="4"/>
  </si>
  <si>
    <t>〒</t>
    <phoneticPr fontId="4"/>
  </si>
  <si>
    <t>FAX</t>
    <phoneticPr fontId="4"/>
  </si>
  <si>
    <t>朝食</t>
    <rPh sb="0" eb="1">
      <t>アサ</t>
    </rPh>
    <rPh sb="1" eb="2">
      <t>ショク</t>
    </rPh>
    <phoneticPr fontId="4"/>
  </si>
  <si>
    <t>昼食</t>
    <rPh sb="0" eb="2">
      <t>チュウショク</t>
    </rPh>
    <phoneticPr fontId="4"/>
  </si>
  <si>
    <t>夕食</t>
    <rPh sb="0" eb="2">
      <t>ユウショク</t>
    </rPh>
    <phoneticPr fontId="4"/>
  </si>
  <si>
    <t>月</t>
    <rPh sb="0" eb="1">
      <t>ツキ</t>
    </rPh>
    <phoneticPr fontId="4"/>
  </si>
  <si>
    <t>日</t>
    <rPh sb="0" eb="1">
      <t>ヒ</t>
    </rPh>
    <phoneticPr fontId="4"/>
  </si>
  <si>
    <t>年</t>
    <rPh sb="0" eb="1">
      <t>ネン</t>
    </rPh>
    <phoneticPr fontId="3"/>
  </si>
  <si>
    <t>月</t>
    <rPh sb="0" eb="1">
      <t>ツキ</t>
    </rPh>
    <phoneticPr fontId="3"/>
  </si>
  <si>
    <t>日</t>
    <rPh sb="0" eb="1">
      <t>ニチ</t>
    </rPh>
    <phoneticPr fontId="3"/>
  </si>
  <si>
    <t>(</t>
    <phoneticPr fontId="3"/>
  </si>
  <si>
    <t>)</t>
    <phoneticPr fontId="3"/>
  </si>
  <si>
    <t>時</t>
    <rPh sb="0" eb="1">
      <t>ジ</t>
    </rPh>
    <phoneticPr fontId="3"/>
  </si>
  <si>
    <t>分</t>
    <rPh sb="0" eb="1">
      <t>フン</t>
    </rPh>
    <phoneticPr fontId="3"/>
  </si>
  <si>
    <t>-</t>
    <phoneticPr fontId="3"/>
  </si>
  <si>
    <t>西暦</t>
    <rPh sb="0" eb="2">
      <t>セイレキ</t>
    </rPh>
    <phoneticPr fontId="3"/>
  </si>
  <si>
    <t>・</t>
    <phoneticPr fontId="3"/>
  </si>
  <si>
    <t>人</t>
    <rPh sb="0" eb="1">
      <t>ニン</t>
    </rPh>
    <phoneticPr fontId="3"/>
  </si>
  <si>
    <t>国立山口徳地青少年自然の家　利用申込書　　</t>
    <rPh sb="0" eb="2">
      <t>コクリツ</t>
    </rPh>
    <rPh sb="2" eb="4">
      <t>ヤマグチ</t>
    </rPh>
    <rPh sb="4" eb="6">
      <t>トクヂ</t>
    </rPh>
    <rPh sb="6" eb="9">
      <t>セイショウネン</t>
    </rPh>
    <rPh sb="9" eb="11">
      <t>シゼン</t>
    </rPh>
    <rPh sb="12" eb="13">
      <t>イエ</t>
    </rPh>
    <rPh sb="14" eb="16">
      <t>リヨウ</t>
    </rPh>
    <rPh sb="16" eb="19">
      <t>モウシコミショ</t>
    </rPh>
    <phoneticPr fontId="4"/>
  </si>
  <si>
    <t>朝のつどい</t>
    <rPh sb="0" eb="1">
      <t>アサ</t>
    </rPh>
    <phoneticPr fontId="3"/>
  </si>
  <si>
    <t>団体名</t>
    <rPh sb="0" eb="2">
      <t>ダンタイ</t>
    </rPh>
    <rPh sb="2" eb="3">
      <t>メイ</t>
    </rPh>
    <phoneticPr fontId="3"/>
  </si>
  <si>
    <t>食堂</t>
    <rPh sb="0" eb="2">
      <t>ショクドウ</t>
    </rPh>
    <phoneticPr fontId="3"/>
  </si>
  <si>
    <t>野外炊飯</t>
    <rPh sb="0" eb="2">
      <t>ヤガイ</t>
    </rPh>
    <rPh sb="2" eb="4">
      <t>スイハン</t>
    </rPh>
    <phoneticPr fontId="3"/>
  </si>
  <si>
    <t>　</t>
    <phoneticPr fontId="3"/>
  </si>
  <si>
    <t>朝食</t>
    <rPh sb="0" eb="2">
      <t>チョウショク</t>
    </rPh>
    <phoneticPr fontId="3"/>
  </si>
  <si>
    <t>昼食</t>
    <rPh sb="0" eb="2">
      <t>チュウショク</t>
    </rPh>
    <phoneticPr fontId="3"/>
  </si>
  <si>
    <t>夕食</t>
    <rPh sb="0" eb="2">
      <t>ユウショク</t>
    </rPh>
    <phoneticPr fontId="3"/>
  </si>
  <si>
    <t>パン弁当</t>
    <rPh sb="2" eb="4">
      <t>ベントウ</t>
    </rPh>
    <phoneticPr fontId="3"/>
  </si>
  <si>
    <t>幕の内弁当</t>
    <rPh sb="0" eb="1">
      <t>マク</t>
    </rPh>
    <rPh sb="2" eb="5">
      <t>ウチベントウ</t>
    </rPh>
    <phoneticPr fontId="3"/>
  </si>
  <si>
    <t>：</t>
    <phoneticPr fontId="3"/>
  </si>
  <si>
    <t>～</t>
    <phoneticPr fontId="3"/>
  </si>
  <si>
    <t>ふりがな</t>
    <phoneticPr fontId="4"/>
  </si>
  <si>
    <t>※</t>
  </si>
  <si>
    <t>曜日</t>
    <rPh sb="0" eb="2">
      <t>ヨウビ</t>
    </rPh>
    <phoneticPr fontId="3"/>
  </si>
  <si>
    <t>朝　 食</t>
    <rPh sb="0" eb="1">
      <t>アサ</t>
    </rPh>
    <rPh sb="3" eb="4">
      <t>ショク</t>
    </rPh>
    <phoneticPr fontId="3"/>
  </si>
  <si>
    <t>昼　 食</t>
    <rPh sb="0" eb="1">
      <t>ヒル</t>
    </rPh>
    <rPh sb="3" eb="4">
      <t>ショク</t>
    </rPh>
    <phoneticPr fontId="3"/>
  </si>
  <si>
    <t>夕　 食</t>
    <rPh sb="0" eb="1">
      <t>ユウ</t>
    </rPh>
    <rPh sb="3" eb="4">
      <t>ショク</t>
    </rPh>
    <phoneticPr fontId="3"/>
  </si>
  <si>
    <t>小学生</t>
    <rPh sb="0" eb="3">
      <t>ショウガクセイ</t>
    </rPh>
    <phoneticPr fontId="3"/>
  </si>
  <si>
    <t>中学生以上</t>
    <rPh sb="0" eb="3">
      <t>チュウガクセイ</t>
    </rPh>
    <rPh sb="3" eb="5">
      <t>イジョウ</t>
    </rPh>
    <phoneticPr fontId="3"/>
  </si>
  <si>
    <t>利用期間</t>
    <rPh sb="0" eb="2">
      <t>リヨウ</t>
    </rPh>
    <rPh sb="2" eb="4">
      <t>キカン</t>
    </rPh>
    <phoneticPr fontId="3"/>
  </si>
  <si>
    <t>宿泊利用者数</t>
    <phoneticPr fontId="3"/>
  </si>
  <si>
    <t>日帰り利用者数</t>
    <phoneticPr fontId="3"/>
  </si>
  <si>
    <t>利用日</t>
    <rPh sb="0" eb="2">
      <t>リヨウ</t>
    </rPh>
    <rPh sb="2" eb="3">
      <t>ビ</t>
    </rPh>
    <phoneticPr fontId="3"/>
  </si>
  <si>
    <t>男性</t>
    <phoneticPr fontId="3"/>
  </si>
  <si>
    <t>女性</t>
    <phoneticPr fontId="3"/>
  </si>
  <si>
    <t>1日目</t>
    <phoneticPr fontId="20"/>
  </si>
  <si>
    <t>2日目</t>
  </si>
  <si>
    <t>4日目</t>
  </si>
  <si>
    <t>※</t>
    <phoneticPr fontId="3"/>
  </si>
  <si>
    <r>
      <t>食事注文票　</t>
    </r>
    <r>
      <rPr>
        <sz val="18"/>
        <rFont val="ＭＳ Ｐゴシック"/>
        <family val="3"/>
        <charset val="128"/>
        <scheme val="minor"/>
      </rPr>
      <t>【　　　　　　】</t>
    </r>
    <rPh sb="0" eb="2">
      <t>ショクジ</t>
    </rPh>
    <rPh sb="2" eb="4">
      <t>チュウモン</t>
    </rPh>
    <rPh sb="4" eb="5">
      <t>ヒョウ</t>
    </rPh>
    <phoneticPr fontId="4"/>
  </si>
  <si>
    <t>団体名</t>
    <rPh sb="0" eb="2">
      <t>ダンタイ</t>
    </rPh>
    <rPh sb="2" eb="3">
      <t>メイ</t>
    </rPh>
    <phoneticPr fontId="3"/>
  </si>
  <si>
    <t>担当者</t>
    <rPh sb="0" eb="3">
      <t>タントウシャ</t>
    </rPh>
    <phoneticPr fontId="3"/>
  </si>
  <si>
    <t>TEL</t>
    <phoneticPr fontId="3"/>
  </si>
  <si>
    <t>メニュー</t>
    <phoneticPr fontId="3"/>
  </si>
  <si>
    <t>班分け</t>
    <rPh sb="0" eb="2">
      <t>ハンワ</t>
    </rPh>
    <phoneticPr fontId="3"/>
  </si>
  <si>
    <t>人</t>
    <rPh sb="0" eb="1">
      <t>ニン</t>
    </rPh>
    <phoneticPr fontId="3"/>
  </si>
  <si>
    <t>×</t>
    <phoneticPr fontId="3"/>
  </si>
  <si>
    <t>班</t>
    <rPh sb="0" eb="1">
      <t>ハン</t>
    </rPh>
    <phoneticPr fontId="3"/>
  </si>
  <si>
    <t>合計</t>
    <rPh sb="0" eb="2">
      <t>ゴウケイ</t>
    </rPh>
    <phoneticPr fontId="3"/>
  </si>
  <si>
    <t>日</t>
    <rPh sb="0" eb="1">
      <t>ニチ</t>
    </rPh>
    <phoneticPr fontId="3"/>
  </si>
  <si>
    <t>（</t>
    <phoneticPr fontId="3"/>
  </si>
  <si>
    <t>）</t>
    <phoneticPr fontId="3"/>
  </si>
  <si>
    <t>野外炊飯</t>
    <rPh sb="0" eb="4">
      <t>ヤガイスイハン</t>
    </rPh>
    <phoneticPr fontId="3"/>
  </si>
  <si>
    <t>ビーフカレー</t>
    <phoneticPr fontId="3"/>
  </si>
  <si>
    <t>親子丼</t>
    <rPh sb="0" eb="3">
      <t>オヤコドン</t>
    </rPh>
    <phoneticPr fontId="3"/>
  </si>
  <si>
    <t>豚汁</t>
    <rPh sb="0" eb="1">
      <t>トン</t>
    </rPh>
    <rPh sb="1" eb="2">
      <t>ジル</t>
    </rPh>
    <phoneticPr fontId="3"/>
  </si>
  <si>
    <t>クリームシチュー</t>
    <phoneticPr fontId="3"/>
  </si>
  <si>
    <t>ビーフシチュー</t>
    <phoneticPr fontId="3"/>
  </si>
  <si>
    <t>焼きそば</t>
    <rPh sb="0" eb="1">
      <t>ヤ</t>
    </rPh>
    <phoneticPr fontId="3"/>
  </si>
  <si>
    <t>ベーコンエッグ</t>
    <phoneticPr fontId="3"/>
  </si>
  <si>
    <t>ホットドッグ2本</t>
    <rPh sb="7" eb="8">
      <t>ホン</t>
    </rPh>
    <phoneticPr fontId="3"/>
  </si>
  <si>
    <t>炊き込みごはん（みそ汁付）</t>
    <rPh sb="0" eb="1">
      <t>タ</t>
    </rPh>
    <rPh sb="2" eb="3">
      <t>コ</t>
    </rPh>
    <rPh sb="10" eb="11">
      <t>シル</t>
    </rPh>
    <rPh sb="11" eb="12">
      <t>ツキ</t>
    </rPh>
    <phoneticPr fontId="3"/>
  </si>
  <si>
    <t>ポトフ（ロールパン付）</t>
    <rPh sb="9" eb="10">
      <t>ツキ</t>
    </rPh>
    <phoneticPr fontId="3"/>
  </si>
  <si>
    <t>焼肉（牛肉）</t>
    <rPh sb="0" eb="2">
      <t>ヤキニク</t>
    </rPh>
    <rPh sb="3" eb="5">
      <t>ギュウニク</t>
    </rPh>
    <phoneticPr fontId="3"/>
  </si>
  <si>
    <t>焼肉（豚肉）</t>
    <rPh sb="0" eb="2">
      <t>ヤキニク</t>
    </rPh>
    <rPh sb="3" eb="5">
      <t>ブタニク</t>
    </rPh>
    <phoneticPr fontId="3"/>
  </si>
  <si>
    <t>焼きりんご</t>
    <rPh sb="0" eb="1">
      <t>ヤ</t>
    </rPh>
    <phoneticPr fontId="3"/>
  </si>
  <si>
    <t>ピザ（10人分）</t>
    <rPh sb="5" eb="6">
      <t>ニン</t>
    </rPh>
    <rPh sb="6" eb="7">
      <t>ブン</t>
    </rPh>
    <phoneticPr fontId="3"/>
  </si>
  <si>
    <t>お好み焼き（10人分）</t>
    <rPh sb="1" eb="2">
      <t>コノ</t>
    </rPh>
    <rPh sb="3" eb="4">
      <t>ヤ</t>
    </rPh>
    <rPh sb="8" eb="10">
      <t>ニンブン</t>
    </rPh>
    <phoneticPr fontId="3"/>
  </si>
  <si>
    <t>）</t>
    <phoneticPr fontId="3"/>
  </si>
  <si>
    <t>（</t>
    <phoneticPr fontId="3"/>
  </si>
  <si>
    <t>日</t>
    <rPh sb="0" eb="1">
      <t>ニチ</t>
    </rPh>
    <phoneticPr fontId="3"/>
  </si>
  <si>
    <t>数量</t>
    <rPh sb="0" eb="2">
      <t>スウリョウ</t>
    </rPh>
    <phoneticPr fontId="3"/>
  </si>
  <si>
    <t>弁当</t>
    <rPh sb="0" eb="2">
      <t>ベントウ</t>
    </rPh>
    <phoneticPr fontId="3"/>
  </si>
  <si>
    <r>
      <t>追加食材・補助食注文票　</t>
    </r>
    <r>
      <rPr>
        <sz val="18"/>
        <rFont val="ＭＳ Ｐゴシック"/>
        <family val="3"/>
        <charset val="128"/>
        <scheme val="minor"/>
      </rPr>
      <t>【　　　　　　】</t>
    </r>
    <rPh sb="0" eb="2">
      <t>ツイカ</t>
    </rPh>
    <rPh sb="2" eb="4">
      <t>ショクザイ</t>
    </rPh>
    <rPh sb="5" eb="8">
      <t>ホジョショク</t>
    </rPh>
    <rPh sb="8" eb="10">
      <t>チュウモン</t>
    </rPh>
    <rPh sb="10" eb="11">
      <t>ヒョウ</t>
    </rPh>
    <phoneticPr fontId="4"/>
  </si>
  <si>
    <t>野外炊飯追加食材</t>
    <rPh sb="0" eb="2">
      <t>ヤガイ</t>
    </rPh>
    <rPh sb="2" eb="4">
      <t>スイハン</t>
    </rPh>
    <rPh sb="4" eb="6">
      <t>ツイカ</t>
    </rPh>
    <rPh sb="6" eb="8">
      <t>ショクザイ</t>
    </rPh>
    <phoneticPr fontId="3"/>
  </si>
  <si>
    <t>価格</t>
    <rPh sb="0" eb="2">
      <t>カカク</t>
    </rPh>
    <phoneticPr fontId="3"/>
  </si>
  <si>
    <t>受取日時</t>
    <rPh sb="0" eb="1">
      <t>ウ</t>
    </rPh>
    <rPh sb="1" eb="2">
      <t>ト</t>
    </rPh>
    <rPh sb="2" eb="4">
      <t>ニチジ</t>
    </rPh>
    <phoneticPr fontId="3"/>
  </si>
  <si>
    <t>焼きそば（3食 ソース付）</t>
    <rPh sb="0" eb="1">
      <t>ヤ</t>
    </rPh>
    <rPh sb="6" eb="7">
      <t>ショク</t>
    </rPh>
    <rPh sb="11" eb="12">
      <t>ツキ</t>
    </rPh>
    <phoneticPr fontId="3"/>
  </si>
  <si>
    <t>わかめスープ（1人分）</t>
    <rPh sb="8" eb="9">
      <t>ニン</t>
    </rPh>
    <rPh sb="9" eb="10">
      <t>ブン</t>
    </rPh>
    <phoneticPr fontId="3"/>
  </si>
  <si>
    <t>みそ汁（1人分）</t>
    <rPh sb="2" eb="3">
      <t>シル</t>
    </rPh>
    <rPh sb="5" eb="7">
      <t>ニンブン</t>
    </rPh>
    <phoneticPr fontId="3"/>
  </si>
  <si>
    <t>円</t>
    <rPh sb="0" eb="1">
      <t>エン</t>
    </rPh>
    <phoneticPr fontId="3"/>
  </si>
  <si>
    <t>食パン（8枚,8枚切サイズ）</t>
    <rPh sb="0" eb="1">
      <t>ショク</t>
    </rPh>
    <rPh sb="5" eb="6">
      <t>マイ</t>
    </rPh>
    <rPh sb="8" eb="9">
      <t>マイ</t>
    </rPh>
    <rPh sb="9" eb="10">
      <t>ギ</t>
    </rPh>
    <phoneticPr fontId="3"/>
  </si>
  <si>
    <t>/</t>
    <phoneticPr fontId="3"/>
  </si>
  <si>
    <t>菓子・デザート</t>
    <rPh sb="0" eb="2">
      <t>カシ</t>
    </rPh>
    <phoneticPr fontId="3"/>
  </si>
  <si>
    <t>カスタードプリン</t>
    <phoneticPr fontId="3"/>
  </si>
  <si>
    <t>青りんごゼリー</t>
    <rPh sb="0" eb="1">
      <t>アオ</t>
    </rPh>
    <phoneticPr fontId="3"/>
  </si>
  <si>
    <t>アイス（店頭販売品）</t>
    <rPh sb="4" eb="6">
      <t>テントウ</t>
    </rPh>
    <rPh sb="6" eb="8">
      <t>ハンバイ</t>
    </rPh>
    <rPh sb="8" eb="9">
      <t>ヒン</t>
    </rPh>
    <phoneticPr fontId="3"/>
  </si>
  <si>
    <t>補助食・夜食</t>
    <rPh sb="0" eb="2">
      <t>ホジョ</t>
    </rPh>
    <rPh sb="2" eb="3">
      <t>ショク</t>
    </rPh>
    <rPh sb="4" eb="6">
      <t>ヤショク</t>
    </rPh>
    <phoneticPr fontId="3"/>
  </si>
  <si>
    <t>菓子パン メロンパン</t>
    <rPh sb="0" eb="2">
      <t>カシ</t>
    </rPh>
    <phoneticPr fontId="3"/>
  </si>
  <si>
    <t>オレンジジュース100%</t>
    <phoneticPr fontId="3"/>
  </si>
  <si>
    <t>アップルジュース100%</t>
    <phoneticPr fontId="3"/>
  </si>
  <si>
    <t>活動補助ドリンク</t>
    <rPh sb="0" eb="2">
      <t>カツドウ</t>
    </rPh>
    <rPh sb="2" eb="4">
      <t>ホジョ</t>
    </rPh>
    <phoneticPr fontId="3"/>
  </si>
  <si>
    <t>氷</t>
    <rPh sb="0" eb="1">
      <t>コオリ</t>
    </rPh>
    <phoneticPr fontId="3"/>
  </si>
  <si>
    <t>ミネラルウォーター 500ml</t>
    <phoneticPr fontId="3"/>
  </si>
  <si>
    <t>アクエリアスパウチ 280ml</t>
    <phoneticPr fontId="3"/>
  </si>
  <si>
    <t>牛乳 200ml</t>
    <rPh sb="0" eb="2">
      <t>ギュウニュウ</t>
    </rPh>
    <phoneticPr fontId="3"/>
  </si>
  <si>
    <t>緑茶 200ml</t>
    <rPh sb="0" eb="1">
      <t>リョク</t>
    </rPh>
    <rPh sb="1" eb="2">
      <t>チャ</t>
    </rPh>
    <phoneticPr fontId="3"/>
  </si>
  <si>
    <t>米（100g）</t>
    <rPh sb="0" eb="1">
      <t>コメ</t>
    </rPh>
    <phoneticPr fontId="3"/>
  </si>
  <si>
    <t>豚肉500g（焼肉用）</t>
    <rPh sb="0" eb="2">
      <t>ブタニク</t>
    </rPh>
    <rPh sb="7" eb="9">
      <t>ヤキニク</t>
    </rPh>
    <rPh sb="9" eb="10">
      <t>ヨウ</t>
    </rPh>
    <phoneticPr fontId="3"/>
  </si>
  <si>
    <t>牛肉500g（焼肉用）</t>
    <rPh sb="0" eb="2">
      <t>ギュウニク</t>
    </rPh>
    <rPh sb="7" eb="9">
      <t>ヤキニク</t>
    </rPh>
    <rPh sb="9" eb="10">
      <t>ヨウ</t>
    </rPh>
    <phoneticPr fontId="3"/>
  </si>
  <si>
    <r>
      <t>活動教材注文票　</t>
    </r>
    <r>
      <rPr>
        <sz val="18"/>
        <rFont val="ＭＳ Ｐゴシック"/>
        <family val="3"/>
        <charset val="128"/>
        <scheme val="minor"/>
      </rPr>
      <t>【　　　　　　】</t>
    </r>
    <rPh sb="0" eb="2">
      <t>カツドウ</t>
    </rPh>
    <rPh sb="2" eb="4">
      <t>キョウザイ</t>
    </rPh>
    <rPh sb="4" eb="6">
      <t>チュウモン</t>
    </rPh>
    <rPh sb="6" eb="7">
      <t>ヒョウ</t>
    </rPh>
    <phoneticPr fontId="4"/>
  </si>
  <si>
    <t>プラホビー</t>
    <phoneticPr fontId="3"/>
  </si>
  <si>
    <t>ホットボンド用接着剤</t>
    <rPh sb="6" eb="7">
      <t>ヨウ</t>
    </rPh>
    <rPh sb="7" eb="10">
      <t>セッチャクザイ</t>
    </rPh>
    <phoneticPr fontId="3"/>
  </si>
  <si>
    <t>竹細工</t>
    <rPh sb="0" eb="1">
      <t>タケ</t>
    </rPh>
    <rPh sb="1" eb="3">
      <t>ザイク</t>
    </rPh>
    <phoneticPr fontId="3"/>
  </si>
  <si>
    <t>葉っぱのスタンプ</t>
    <rPh sb="0" eb="1">
      <t>ハ</t>
    </rPh>
    <phoneticPr fontId="3"/>
  </si>
  <si>
    <t>丸太のペンスタンドづくり</t>
    <rPh sb="0" eb="2">
      <t>マルタ</t>
    </rPh>
    <phoneticPr fontId="3"/>
  </si>
  <si>
    <t>コップ</t>
    <phoneticPr fontId="3"/>
  </si>
  <si>
    <t>コップ以外</t>
    <rPh sb="3" eb="5">
      <t>イガイ</t>
    </rPh>
    <phoneticPr fontId="3"/>
  </si>
  <si>
    <t>1人分</t>
    <rPh sb="1" eb="3">
      <t>ニンブン</t>
    </rPh>
    <phoneticPr fontId="3"/>
  </si>
  <si>
    <t>1本</t>
    <rPh sb="1" eb="2">
      <t>ホン</t>
    </rPh>
    <phoneticPr fontId="3"/>
  </si>
  <si>
    <t>1束</t>
    <rPh sb="1" eb="2">
      <t>タバ</t>
    </rPh>
    <phoneticPr fontId="3"/>
  </si>
  <si>
    <t>/</t>
    <phoneticPr fontId="3"/>
  </si>
  <si>
    <t>本件
担当者</t>
    <rPh sb="0" eb="2">
      <t>ホンケン</t>
    </rPh>
    <rPh sb="3" eb="6">
      <t>タントウシャ</t>
    </rPh>
    <phoneticPr fontId="3"/>
  </si>
  <si>
    <t>氏名</t>
    <rPh sb="0" eb="2">
      <t>シメイ</t>
    </rPh>
    <phoneticPr fontId="3"/>
  </si>
  <si>
    <t>利用日</t>
    <rPh sb="0" eb="3">
      <t>リヨウビ</t>
    </rPh>
    <phoneticPr fontId="3"/>
  </si>
  <si>
    <t>NO</t>
    <phoneticPr fontId="3"/>
  </si>
  <si>
    <t>性別</t>
    <rPh sb="0" eb="2">
      <t>セイベツ</t>
    </rPh>
    <phoneticPr fontId="3"/>
  </si>
  <si>
    <t>アレルギー食材</t>
    <rPh sb="5" eb="7">
      <t>ショクザイ</t>
    </rPh>
    <phoneticPr fontId="3"/>
  </si>
  <si>
    <t>薬持参</t>
    <rPh sb="0" eb="1">
      <t>クスリ</t>
    </rPh>
    <rPh sb="1" eb="3">
      <t>ジサン</t>
    </rPh>
    <phoneticPr fontId="3"/>
  </si>
  <si>
    <t>特別対応</t>
    <rPh sb="0" eb="2">
      <t>トクベツ</t>
    </rPh>
    <rPh sb="2" eb="4">
      <t>タイオウ</t>
    </rPh>
    <phoneticPr fontId="3"/>
  </si>
  <si>
    <t>氏　　名</t>
    <rPh sb="0" eb="1">
      <t>シ</t>
    </rPh>
    <rPh sb="3" eb="4">
      <t>メイ</t>
    </rPh>
    <phoneticPr fontId="3"/>
  </si>
  <si>
    <t>性別</t>
    <rPh sb="0" eb="2">
      <t>セイベツ</t>
    </rPh>
    <phoneticPr fontId="3"/>
  </si>
  <si>
    <t>男</t>
    <rPh sb="0" eb="1">
      <t>オトコ</t>
    </rPh>
    <phoneticPr fontId="3"/>
  </si>
  <si>
    <t>女</t>
    <rPh sb="0" eb="1">
      <t>オンナ</t>
    </rPh>
    <phoneticPr fontId="3"/>
  </si>
  <si>
    <t>男・女</t>
    <rPh sb="0" eb="1">
      <t>オトコ</t>
    </rPh>
    <rPh sb="2" eb="3">
      <t>オンナ</t>
    </rPh>
    <phoneticPr fontId="3"/>
  </si>
  <si>
    <t>普通食対応</t>
    <rPh sb="0" eb="2">
      <t>フツウ</t>
    </rPh>
    <rPh sb="2" eb="3">
      <t>ショク</t>
    </rPh>
    <rPh sb="3" eb="5">
      <t>タイオウ</t>
    </rPh>
    <phoneticPr fontId="3"/>
  </si>
  <si>
    <t>○</t>
    <phoneticPr fontId="3"/>
  </si>
  <si>
    <t>特別対応</t>
    <rPh sb="0" eb="2">
      <t>トクベツ</t>
    </rPh>
    <rPh sb="2" eb="4">
      <t>タイオウ</t>
    </rPh>
    <phoneticPr fontId="3"/>
  </si>
  <si>
    <t>代替食</t>
    <rPh sb="0" eb="2">
      <t>ダイガ</t>
    </rPh>
    <rPh sb="2" eb="3">
      <t>ショク</t>
    </rPh>
    <phoneticPr fontId="3"/>
  </si>
  <si>
    <t>持参</t>
    <rPh sb="0" eb="2">
      <t>ジサン</t>
    </rPh>
    <phoneticPr fontId="3"/>
  </si>
  <si>
    <t>薬の持参</t>
    <rPh sb="0" eb="1">
      <t>クスリ</t>
    </rPh>
    <rPh sb="2" eb="4">
      <t>ジサン</t>
    </rPh>
    <phoneticPr fontId="3"/>
  </si>
  <si>
    <t>有</t>
    <rPh sb="0" eb="1">
      <t>ア</t>
    </rPh>
    <phoneticPr fontId="3"/>
  </si>
  <si>
    <t>無</t>
    <rPh sb="0" eb="1">
      <t>ナ</t>
    </rPh>
    <phoneticPr fontId="3"/>
  </si>
  <si>
    <t>学年
年齢</t>
    <rPh sb="0" eb="2">
      <t>ガクネン</t>
    </rPh>
    <rPh sb="3" eb="5">
      <t>ネンレイ</t>
    </rPh>
    <phoneticPr fontId="3"/>
  </si>
  <si>
    <t>有 ・無</t>
    <rPh sb="0" eb="1">
      <t>ア</t>
    </rPh>
    <rPh sb="3" eb="4">
      <t>ナ</t>
    </rPh>
    <phoneticPr fontId="3"/>
  </si>
  <si>
    <t>・</t>
    <phoneticPr fontId="3"/>
  </si>
  <si>
    <t>・・・</t>
    <phoneticPr fontId="3"/>
  </si>
  <si>
    <r>
      <t>食物アレルギー調査票　</t>
    </r>
    <r>
      <rPr>
        <sz val="18"/>
        <rFont val="ＭＳ Ｐゴシック"/>
        <family val="3"/>
        <charset val="128"/>
        <scheme val="minor"/>
      </rPr>
      <t>【　　　　　　】</t>
    </r>
    <rPh sb="0" eb="2">
      <t>ショクモツ</t>
    </rPh>
    <rPh sb="7" eb="9">
      <t>チョウサ</t>
    </rPh>
    <rPh sb="9" eb="10">
      <t>ヒョウ</t>
    </rPh>
    <phoneticPr fontId="4"/>
  </si>
  <si>
    <t>※行は適宜追加してください</t>
    <rPh sb="1" eb="2">
      <t>ギョウ</t>
    </rPh>
    <rPh sb="3" eb="5">
      <t>テキギ</t>
    </rPh>
    <rPh sb="5" eb="7">
      <t>ツイカ</t>
    </rPh>
    <phoneticPr fontId="3"/>
  </si>
  <si>
    <t>特別対応の内容</t>
    <rPh sb="0" eb="2">
      <t>トクベツ</t>
    </rPh>
    <rPh sb="2" eb="4">
      <t>タイオウ</t>
    </rPh>
    <rPh sb="5" eb="7">
      <t>ナイヨウ</t>
    </rPh>
    <phoneticPr fontId="3"/>
  </si>
  <si>
    <t>対象アレルゲン</t>
    <rPh sb="0" eb="2">
      <t>タイショウ</t>
    </rPh>
    <phoneticPr fontId="3"/>
  </si>
  <si>
    <t>☑をつけてください</t>
    <phoneticPr fontId="3"/>
  </si>
  <si>
    <t>その他</t>
    <rPh sb="2" eb="3">
      <t>タ</t>
    </rPh>
    <phoneticPr fontId="3"/>
  </si>
  <si>
    <t>症　　状</t>
    <rPh sb="0" eb="1">
      <t>ショウ</t>
    </rPh>
    <rPh sb="3" eb="4">
      <t>ジョウ</t>
    </rPh>
    <phoneticPr fontId="3"/>
  </si>
  <si>
    <t>症 状 が 出 る ま で の 時 間</t>
    <rPh sb="0" eb="1">
      <t>ショウ</t>
    </rPh>
    <rPh sb="2" eb="3">
      <t>ジョウ</t>
    </rPh>
    <rPh sb="6" eb="7">
      <t>デ</t>
    </rPh>
    <rPh sb="16" eb="17">
      <t>トキ</t>
    </rPh>
    <rPh sb="18" eb="19">
      <t>アイダ</t>
    </rPh>
    <phoneticPr fontId="3"/>
  </si>
  <si>
    <t>除去する食材</t>
    <rPh sb="0" eb="2">
      <t>ジョキョ</t>
    </rPh>
    <rPh sb="4" eb="6">
      <t>ショクザイ</t>
    </rPh>
    <phoneticPr fontId="3"/>
  </si>
  <si>
    <t>その食物アレルギー中でも食べられる食品</t>
    <rPh sb="2" eb="4">
      <t>ショクモツ</t>
    </rPh>
    <rPh sb="9" eb="10">
      <t>ナカ</t>
    </rPh>
    <rPh sb="12" eb="13">
      <t>タ</t>
    </rPh>
    <rPh sb="17" eb="19">
      <t>ショクヒン</t>
    </rPh>
    <phoneticPr fontId="3"/>
  </si>
  <si>
    <t>緊急時
連絡先</t>
    <rPh sb="0" eb="2">
      <t>キンキュウ</t>
    </rPh>
    <rPh sb="2" eb="3">
      <t>ジ</t>
    </rPh>
    <rPh sb="4" eb="6">
      <t>レンラク</t>
    </rPh>
    <rPh sb="6" eb="7">
      <t>サキ</t>
    </rPh>
    <phoneticPr fontId="3"/>
  </si>
  <si>
    <t>症名及び症状</t>
    <rPh sb="0" eb="2">
      <t>ショウメイ</t>
    </rPh>
    <rPh sb="2" eb="3">
      <t>オヨ</t>
    </rPh>
    <rPh sb="4" eb="6">
      <t>ショウジョウ</t>
    </rPh>
    <phoneticPr fontId="3"/>
  </si>
  <si>
    <t>健康に関して心配な方がいる場合、入所受付時に提出ください</t>
    <rPh sb="0" eb="2">
      <t>ケンコウ</t>
    </rPh>
    <rPh sb="3" eb="4">
      <t>カン</t>
    </rPh>
    <rPh sb="6" eb="8">
      <t>シンパイ</t>
    </rPh>
    <rPh sb="9" eb="10">
      <t>カタ</t>
    </rPh>
    <rPh sb="13" eb="15">
      <t>バアイ</t>
    </rPh>
    <rPh sb="16" eb="18">
      <t>ニュウショ</t>
    </rPh>
    <rPh sb="18" eb="20">
      <t>ウケツケ</t>
    </rPh>
    <rPh sb="20" eb="21">
      <t>ジ</t>
    </rPh>
    <rPh sb="22" eb="24">
      <t>テイシュツ</t>
    </rPh>
    <phoneticPr fontId="3"/>
  </si>
  <si>
    <r>
      <t>バス運行申込書　</t>
    </r>
    <r>
      <rPr>
        <sz val="18"/>
        <rFont val="ＭＳ Ｐゴシック"/>
        <family val="3"/>
        <charset val="128"/>
        <scheme val="minor"/>
      </rPr>
      <t>【　　　　　　】</t>
    </r>
    <rPh sb="2" eb="4">
      <t>ウンコウ</t>
    </rPh>
    <rPh sb="4" eb="6">
      <t>モウシコミ</t>
    </rPh>
    <rPh sb="6" eb="7">
      <t>ショ</t>
    </rPh>
    <phoneticPr fontId="4"/>
  </si>
  <si>
    <t>団体住所</t>
    <rPh sb="0" eb="2">
      <t>ダンタイ</t>
    </rPh>
    <rPh sb="2" eb="4">
      <t>ジュウショ</t>
    </rPh>
    <phoneticPr fontId="3"/>
  </si>
  <si>
    <t>運行種別</t>
    <rPh sb="0" eb="2">
      <t>ウンコウ</t>
    </rPh>
    <rPh sb="2" eb="4">
      <t>シュベツ</t>
    </rPh>
    <phoneticPr fontId="3"/>
  </si>
  <si>
    <t>運行種別</t>
    <rPh sb="0" eb="2">
      <t>ウンコウ</t>
    </rPh>
    <rPh sb="2" eb="4">
      <t>シュベツ</t>
    </rPh>
    <phoneticPr fontId="3"/>
  </si>
  <si>
    <t>往復</t>
    <rPh sb="0" eb="2">
      <t>オウフク</t>
    </rPh>
    <phoneticPr fontId="3"/>
  </si>
  <si>
    <t>往路のみ</t>
    <rPh sb="0" eb="2">
      <t>オウロ</t>
    </rPh>
    <phoneticPr fontId="3"/>
  </si>
  <si>
    <t>復路のみ</t>
    <rPh sb="0" eb="2">
      <t>フクロ</t>
    </rPh>
    <phoneticPr fontId="3"/>
  </si>
  <si>
    <t>往復・往のみ・復のみ</t>
    <rPh sb="0" eb="2">
      <t>オウフク</t>
    </rPh>
    <rPh sb="3" eb="4">
      <t>オウ</t>
    </rPh>
    <rPh sb="7" eb="8">
      <t>フク</t>
    </rPh>
    <phoneticPr fontId="3"/>
  </si>
  <si>
    <t>ジュニアシート</t>
    <phoneticPr fontId="3"/>
  </si>
  <si>
    <t>不要</t>
    <rPh sb="0" eb="2">
      <t>フヨウ</t>
    </rPh>
    <phoneticPr fontId="3"/>
  </si>
  <si>
    <t>必要</t>
    <rPh sb="0" eb="2">
      <t>ヒツヨウ</t>
    </rPh>
    <phoneticPr fontId="3"/>
  </si>
  <si>
    <t>必要・不要</t>
    <rPh sb="0" eb="2">
      <t>ヒツヨウ</t>
    </rPh>
    <rPh sb="3" eb="5">
      <t>フヨウ</t>
    </rPh>
    <phoneticPr fontId="3"/>
  </si>
  <si>
    <t>乗員数</t>
    <rPh sb="0" eb="2">
      <t>ジョウイン</t>
    </rPh>
    <rPh sb="2" eb="3">
      <t>スウ</t>
    </rPh>
    <phoneticPr fontId="3"/>
  </si>
  <si>
    <t>→</t>
    <phoneticPr fontId="3"/>
  </si>
  <si>
    <t>乗降場所
（施設名等）</t>
    <rPh sb="0" eb="2">
      <t>ノリオ</t>
    </rPh>
    <rPh sb="2" eb="4">
      <t>バショ</t>
    </rPh>
    <rPh sb="6" eb="8">
      <t>シセツ</t>
    </rPh>
    <rPh sb="8" eb="9">
      <t>メイ</t>
    </rPh>
    <rPh sb="9" eb="10">
      <t>ナド</t>
    </rPh>
    <phoneticPr fontId="3"/>
  </si>
  <si>
    <t>乗降場所
住　　所</t>
    <rPh sb="0" eb="2">
      <t>ノリオ</t>
    </rPh>
    <rPh sb="2" eb="4">
      <t>バショ</t>
    </rPh>
    <rPh sb="5" eb="6">
      <t>ジュウ</t>
    </rPh>
    <rPh sb="8" eb="9">
      <t>ショ</t>
    </rPh>
    <phoneticPr fontId="3"/>
  </si>
  <si>
    <t>乗降場所見取り図</t>
    <rPh sb="0" eb="2">
      <t>ノリオ</t>
    </rPh>
    <rPh sb="2" eb="4">
      <t>バショ</t>
    </rPh>
    <rPh sb="4" eb="6">
      <t>ミト</t>
    </rPh>
    <rPh sb="7" eb="8">
      <t>ズ</t>
    </rPh>
    <phoneticPr fontId="3"/>
  </si>
  <si>
    <t>年</t>
    <rPh sb="0" eb="1">
      <t>ネン</t>
    </rPh>
    <phoneticPr fontId="3"/>
  </si>
  <si>
    <t>月</t>
    <rPh sb="0" eb="1">
      <t>ツキ</t>
    </rPh>
    <phoneticPr fontId="3"/>
  </si>
  <si>
    <t>日</t>
    <rPh sb="0" eb="1">
      <t>ニチ</t>
    </rPh>
    <phoneticPr fontId="3"/>
  </si>
  <si>
    <t>（</t>
    <phoneticPr fontId="3"/>
  </si>
  <si>
    <t>）</t>
    <phoneticPr fontId="3"/>
  </si>
  <si>
    <t>～</t>
    <phoneticPr fontId="3"/>
  </si>
  <si>
    <t xml:space="preserve"> 団　体　名</t>
    <rPh sb="1" eb="6">
      <t>ダンタイメイ</t>
    </rPh>
    <phoneticPr fontId="4"/>
  </si>
  <si>
    <t>利 用 期 間</t>
    <rPh sb="0" eb="3">
      <t>リヨウ</t>
    </rPh>
    <rPh sb="4" eb="7">
      <t>キカン</t>
    </rPh>
    <phoneticPr fontId="4"/>
  </si>
  <si>
    <t>連絡担当者</t>
    <rPh sb="0" eb="2">
      <t>レンラク</t>
    </rPh>
    <rPh sb="2" eb="5">
      <t>タントウシャ</t>
    </rPh>
    <phoneticPr fontId="4"/>
  </si>
  <si>
    <t>宿 泊 人 数</t>
    <rPh sb="0" eb="3">
      <t>シュクハク</t>
    </rPh>
    <rPh sb="4" eb="7">
      <t>ニンズウ</t>
    </rPh>
    <phoneticPr fontId="4"/>
  </si>
  <si>
    <t>氏　　　名</t>
    <rPh sb="0" eb="5">
      <t>シメイ</t>
    </rPh>
    <phoneticPr fontId="4"/>
  </si>
  <si>
    <t>性　別</t>
    <rPh sb="0" eb="3">
      <t>セイベツ</t>
    </rPh>
    <phoneticPr fontId="4"/>
  </si>
  <si>
    <t>学年</t>
    <rPh sb="0" eb="2">
      <t>ガクネン</t>
    </rPh>
    <phoneticPr fontId="4"/>
  </si>
  <si>
    <t>（年齢）</t>
    <rPh sb="1" eb="3">
      <t>ネンレイ</t>
    </rPh>
    <phoneticPr fontId="4"/>
  </si>
  <si>
    <t>天体観測</t>
    <rPh sb="0" eb="2">
      <t>テンタイ</t>
    </rPh>
    <rPh sb="2" eb="4">
      <t>カンソク</t>
    </rPh>
    <phoneticPr fontId="3"/>
  </si>
  <si>
    <t>TAP</t>
    <phoneticPr fontId="3"/>
  </si>
  <si>
    <t>こんにゃくづくり</t>
    <phoneticPr fontId="3"/>
  </si>
  <si>
    <t>自然観察</t>
    <rPh sb="0" eb="2">
      <t>シゼン</t>
    </rPh>
    <rPh sb="2" eb="4">
      <t>カンサツ</t>
    </rPh>
    <phoneticPr fontId="3"/>
  </si>
  <si>
    <t>①</t>
    <phoneticPr fontId="3"/>
  </si>
  <si>
    <t>②</t>
    <phoneticPr fontId="3"/>
  </si>
  <si>
    <t>③</t>
    <phoneticPr fontId="3"/>
  </si>
  <si>
    <t>④</t>
    <phoneticPr fontId="3"/>
  </si>
  <si>
    <t>⑤</t>
    <phoneticPr fontId="3"/>
  </si>
  <si>
    <t>⑥</t>
    <phoneticPr fontId="3"/>
  </si>
  <si>
    <t>男性</t>
    <phoneticPr fontId="4"/>
  </si>
  <si>
    <t>名</t>
    <rPh sb="0" eb="1">
      <t>メイ</t>
    </rPh>
    <phoneticPr fontId="3"/>
  </si>
  <si>
    <t>女性</t>
    <phoneticPr fontId="4"/>
  </si>
  <si>
    <t>合計</t>
    <phoneticPr fontId="4"/>
  </si>
  <si>
    <t>No</t>
    <phoneticPr fontId="4"/>
  </si>
  <si>
    <t>利 用 者 名 簿</t>
    <rPh sb="0" eb="1">
      <t>リ</t>
    </rPh>
    <rPh sb="2" eb="3">
      <t>ヨウ</t>
    </rPh>
    <rPh sb="4" eb="5">
      <t>シャ</t>
    </rPh>
    <rPh sb="6" eb="7">
      <t>メイボ</t>
    </rPh>
    <rPh sb="8" eb="9">
      <t>ボ</t>
    </rPh>
    <phoneticPr fontId="4"/>
  </si>
  <si>
    <t>宿泊棟</t>
    <rPh sb="0" eb="3">
      <t>シュクハクトウ</t>
    </rPh>
    <phoneticPr fontId="4"/>
  </si>
  <si>
    <t>男</t>
    <rPh sb="0" eb="1">
      <t>オトコ</t>
    </rPh>
    <phoneticPr fontId="3"/>
  </si>
  <si>
    <t>女</t>
    <rPh sb="0" eb="1">
      <t>オンナ</t>
    </rPh>
    <phoneticPr fontId="3"/>
  </si>
  <si>
    <t>男・女</t>
    <rPh sb="0" eb="1">
      <t>オトコ</t>
    </rPh>
    <rPh sb="2" eb="3">
      <t>オンナ</t>
    </rPh>
    <phoneticPr fontId="3"/>
  </si>
  <si>
    <t>ロックアイス（1.0kg）</t>
    <phoneticPr fontId="3"/>
  </si>
  <si>
    <t>備考</t>
    <rPh sb="0" eb="2">
      <t>ビコウ</t>
    </rPh>
    <phoneticPr fontId="3"/>
  </si>
  <si>
    <t>TAP（徳地アドベンチャー教育プログラム）　事前打ち合わせシート</t>
    <rPh sb="4" eb="6">
      <t>トクジ</t>
    </rPh>
    <rPh sb="13" eb="15">
      <t>キョウイク</t>
    </rPh>
    <rPh sb="22" eb="24">
      <t>ジゼン</t>
    </rPh>
    <rPh sb="24" eb="25">
      <t>ウ</t>
    </rPh>
    <rPh sb="26" eb="27">
      <t>ア</t>
    </rPh>
    <phoneticPr fontId="3"/>
  </si>
  <si>
    <t>記入日：</t>
    <rPh sb="0" eb="2">
      <t>キニュウ</t>
    </rPh>
    <rPh sb="2" eb="3">
      <t>ビ</t>
    </rPh>
    <phoneticPr fontId="3"/>
  </si>
  <si>
    <t>月</t>
    <rPh sb="0" eb="1">
      <t>ガツ</t>
    </rPh>
    <phoneticPr fontId="3"/>
  </si>
  <si>
    <t>記入者：</t>
    <rPh sb="0" eb="2">
      <t>キニュウ</t>
    </rPh>
    <rPh sb="2" eb="3">
      <t>シャ</t>
    </rPh>
    <phoneticPr fontId="3"/>
  </si>
  <si>
    <t>学年</t>
    <rPh sb="0" eb="2">
      <t>ガクネン</t>
    </rPh>
    <phoneticPr fontId="3"/>
  </si>
  <si>
    <t>クラス数</t>
    <rPh sb="3" eb="4">
      <t>スウ</t>
    </rPh>
    <phoneticPr fontId="3"/>
  </si>
  <si>
    <t>TAP活動日時①</t>
    <rPh sb="3" eb="5">
      <t>カツドウ</t>
    </rPh>
    <rPh sb="5" eb="7">
      <t>ニチジ</t>
    </rPh>
    <phoneticPr fontId="3"/>
  </si>
  <si>
    <t>TAP活動日時②</t>
    <rPh sb="3" eb="5">
      <t>カツドウ</t>
    </rPh>
    <rPh sb="5" eb="7">
      <t>ニチジ</t>
    </rPh>
    <phoneticPr fontId="3"/>
  </si>
  <si>
    <t>グループ</t>
    <phoneticPr fontId="3"/>
  </si>
  <si>
    <t>グループ数</t>
    <rPh sb="4" eb="5">
      <t>スウ</t>
    </rPh>
    <phoneticPr fontId="3"/>
  </si>
  <si>
    <t>グループ</t>
    <phoneticPr fontId="3"/>
  </si>
  <si>
    <t>１グループの人数</t>
    <rPh sb="6" eb="8">
      <t>ニンズウ</t>
    </rPh>
    <phoneticPr fontId="3"/>
  </si>
  <si>
    <t>約</t>
    <rPh sb="0" eb="1">
      <t>ヤク</t>
    </rPh>
    <phoneticPr fontId="3"/>
  </si>
  <si>
    <t>1グループの男女数</t>
    <rPh sb="6" eb="8">
      <t>ダンジョ</t>
    </rPh>
    <rPh sb="8" eb="9">
      <t>スウ</t>
    </rPh>
    <phoneticPr fontId="3"/>
  </si>
  <si>
    <t>団体の様子
（あてはまるすべて）</t>
    <rPh sb="0" eb="2">
      <t>ダンタイ</t>
    </rPh>
    <rPh sb="3" eb="5">
      <t>ヨウス</t>
    </rPh>
    <phoneticPr fontId="3"/>
  </si>
  <si>
    <t>男女の仲がよい</t>
    <rPh sb="0" eb="2">
      <t>ダンジョ</t>
    </rPh>
    <rPh sb="3" eb="4">
      <t>ナカ</t>
    </rPh>
    <phoneticPr fontId="3"/>
  </si>
  <si>
    <t>活動中の発言が活発にある</t>
  </si>
  <si>
    <t>休み時間など，お互いによくしゃべっている</t>
    <rPh sb="0" eb="1">
      <t>ヤス</t>
    </rPh>
    <rPh sb="2" eb="4">
      <t>ジカン</t>
    </rPh>
    <rPh sb="8" eb="9">
      <t>タガ</t>
    </rPh>
    <phoneticPr fontId="3"/>
  </si>
  <si>
    <t>お互いに温かい声かけができる</t>
    <rPh sb="1" eb="2">
      <t>タガ</t>
    </rPh>
    <rPh sb="4" eb="5">
      <t>アタタ</t>
    </rPh>
    <rPh sb="7" eb="8">
      <t>コエ</t>
    </rPh>
    <phoneticPr fontId="3"/>
  </si>
  <si>
    <t>グループの中にリーダー的存在がいる</t>
    <rPh sb="5" eb="6">
      <t>ナカ</t>
    </rPh>
    <rPh sb="11" eb="12">
      <t>テキ</t>
    </rPh>
    <rPh sb="12" eb="14">
      <t>ソンザイ</t>
    </rPh>
    <phoneticPr fontId="3"/>
  </si>
  <si>
    <t>あきらめずに活動する姿がある</t>
    <rPh sb="6" eb="8">
      <t>カツドウ</t>
    </rPh>
    <rPh sb="10" eb="11">
      <t>スガタ</t>
    </rPh>
    <phoneticPr fontId="3"/>
  </si>
  <si>
    <t>最も大切したいねらい
(1つまでチェック)</t>
    <rPh sb="0" eb="1">
      <t>モット</t>
    </rPh>
    <rPh sb="2" eb="4">
      <t>タイセツ</t>
    </rPh>
    <phoneticPr fontId="3"/>
  </si>
  <si>
    <t>協調性</t>
    <rPh sb="0" eb="3">
      <t>キョウチョウセイ</t>
    </rPh>
    <phoneticPr fontId="3"/>
  </si>
  <si>
    <t>コミュニケーション力</t>
    <rPh sb="9" eb="10">
      <t>リョク</t>
    </rPh>
    <phoneticPr fontId="3"/>
  </si>
  <si>
    <t>信頼感</t>
    <rPh sb="0" eb="3">
      <t>シンライカン</t>
    </rPh>
    <phoneticPr fontId="3"/>
  </si>
  <si>
    <t>考え抜く力</t>
    <rPh sb="0" eb="1">
      <t>カンガ</t>
    </rPh>
    <rPh sb="2" eb="3">
      <t>ヌ</t>
    </rPh>
    <rPh sb="4" eb="5">
      <t>チカラ</t>
    </rPh>
    <phoneticPr fontId="3"/>
  </si>
  <si>
    <t>自己肯定感・自信</t>
    <rPh sb="0" eb="2">
      <t>ジコ</t>
    </rPh>
    <rPh sb="2" eb="4">
      <t>コウテイ</t>
    </rPh>
    <rPh sb="4" eb="5">
      <t>カン</t>
    </rPh>
    <rPh sb="6" eb="8">
      <t>ジシン</t>
    </rPh>
    <phoneticPr fontId="3"/>
  </si>
  <si>
    <t>自主性</t>
    <rPh sb="0" eb="3">
      <t>ジシュセイ</t>
    </rPh>
    <phoneticPr fontId="3"/>
  </si>
  <si>
    <t>その他</t>
    <rPh sb="2" eb="3">
      <t>ホカ</t>
    </rPh>
    <phoneticPr fontId="3"/>
  </si>
  <si>
    <t>（</t>
    <phoneticPr fontId="3"/>
  </si>
  <si>
    <t>）</t>
    <phoneticPr fontId="3"/>
  </si>
  <si>
    <t>ねがい</t>
    <phoneticPr fontId="3"/>
  </si>
  <si>
    <t>上記を踏まえて、こうなってほしいと思うことを教えてください。</t>
    <rPh sb="0" eb="2">
      <t>ジョウキ</t>
    </rPh>
    <rPh sb="3" eb="4">
      <t>フ</t>
    </rPh>
    <rPh sb="17" eb="18">
      <t>オモ</t>
    </rPh>
    <rPh sb="22" eb="23">
      <t>オシ</t>
    </rPh>
    <phoneticPr fontId="3"/>
  </si>
  <si>
    <t>引率の方はTAPを知っていますか？</t>
    <rPh sb="0" eb="2">
      <t>インソツ</t>
    </rPh>
    <rPh sb="3" eb="4">
      <t>カタ</t>
    </rPh>
    <rPh sb="9" eb="10">
      <t>シ</t>
    </rPh>
    <phoneticPr fontId="3"/>
  </si>
  <si>
    <t>知っている</t>
    <rPh sb="0" eb="1">
      <t>シ</t>
    </rPh>
    <phoneticPr fontId="3"/>
  </si>
  <si>
    <t>人</t>
    <rPh sb="0" eb="1">
      <t>ヒト</t>
    </rPh>
    <phoneticPr fontId="3"/>
  </si>
  <si>
    <t>知らない</t>
    <rPh sb="0" eb="1">
      <t>シ</t>
    </rPh>
    <phoneticPr fontId="3"/>
  </si>
  <si>
    <t>体験したことがある</t>
    <rPh sb="0" eb="2">
      <t>タイケン</t>
    </rPh>
    <phoneticPr fontId="3"/>
  </si>
  <si>
    <t>活動中配慮が必要な人はいますか？
ＴＡＰ時のグループごとに教えてください。
例：特別支援学級
（情緒）に在籍
例：右足首を１ヶ月前に捻挫（治療中）</t>
    <rPh sb="0" eb="3">
      <t>カツドウチュウ</t>
    </rPh>
    <rPh sb="3" eb="5">
      <t>ハイリョ</t>
    </rPh>
    <rPh sb="6" eb="8">
      <t>ヒツヨウ</t>
    </rPh>
    <rPh sb="9" eb="10">
      <t>ヒト</t>
    </rPh>
    <rPh sb="20" eb="21">
      <t>ジ</t>
    </rPh>
    <rPh sb="29" eb="30">
      <t>オシ</t>
    </rPh>
    <rPh sb="39" eb="40">
      <t>レイ</t>
    </rPh>
    <rPh sb="41" eb="43">
      <t>トクベツ</t>
    </rPh>
    <rPh sb="43" eb="45">
      <t>シエン</t>
    </rPh>
    <rPh sb="45" eb="47">
      <t>ガッキュウ</t>
    </rPh>
    <rPh sb="49" eb="51">
      <t>ジョウチョ</t>
    </rPh>
    <rPh sb="53" eb="55">
      <t>ザイセキ</t>
    </rPh>
    <rPh sb="56" eb="57">
      <t>レイ</t>
    </rPh>
    <rPh sb="58" eb="61">
      <t>ミギアシクビ</t>
    </rPh>
    <rPh sb="64" eb="65">
      <t>ゲツ</t>
    </rPh>
    <rPh sb="65" eb="66">
      <t>マエ</t>
    </rPh>
    <rPh sb="67" eb="69">
      <t>ネンザ</t>
    </rPh>
    <rPh sb="70" eb="73">
      <t>チリョウチュウ</t>
    </rPh>
    <phoneticPr fontId="3"/>
  </si>
  <si>
    <t>グループ名</t>
    <rPh sb="4" eb="5">
      <t>メイ</t>
    </rPh>
    <phoneticPr fontId="3"/>
  </si>
  <si>
    <t>配慮児童生徒</t>
    <rPh sb="0" eb="2">
      <t>ハイリョ</t>
    </rPh>
    <rPh sb="2" eb="4">
      <t>ジドウ</t>
    </rPh>
    <rPh sb="4" eb="6">
      <t>セイト</t>
    </rPh>
    <phoneticPr fontId="3"/>
  </si>
  <si>
    <t>※活動部屋</t>
    <rPh sb="1" eb="3">
      <t>カツドウ</t>
    </rPh>
    <rPh sb="3" eb="5">
      <t>ベヤ</t>
    </rPh>
    <phoneticPr fontId="3"/>
  </si>
  <si>
    <t>※ファシ</t>
    <phoneticPr fontId="3"/>
  </si>
  <si>
    <t>　　※チェック項目
記録職員：</t>
    <rPh sb="7" eb="9">
      <t>コウモク</t>
    </rPh>
    <rPh sb="11" eb="13">
      <t>キロク</t>
    </rPh>
    <rPh sb="13" eb="15">
      <t>ショクイン</t>
    </rPh>
    <phoneticPr fontId="3"/>
  </si>
  <si>
    <t>□スタート場所（　　　　　　　　　）　□集合時の並び
□終了後　→　□各グループで解散　□全体で集合（　　：　　に　　　　　　　　　）
□各グループにつかれる引率者へのお願い（静観しての観察・記録シートの記入）
□ファシリテーターからの確認事項
□水筒の中身・虫よけスプレー・服装・帽子・雨具（カッパ）・タオルなどの確認</t>
    <rPh sb="5" eb="7">
      <t>バショ</t>
    </rPh>
    <rPh sb="20" eb="22">
      <t>シュウゴウ</t>
    </rPh>
    <rPh sb="22" eb="23">
      <t>ジ</t>
    </rPh>
    <rPh sb="24" eb="25">
      <t>ナラ</t>
    </rPh>
    <rPh sb="28" eb="31">
      <t>シュウリョウゴ</t>
    </rPh>
    <rPh sb="35" eb="36">
      <t>カク</t>
    </rPh>
    <rPh sb="41" eb="43">
      <t>カイサン</t>
    </rPh>
    <rPh sb="45" eb="47">
      <t>ゼンタイ</t>
    </rPh>
    <rPh sb="48" eb="50">
      <t>シュウゴウ</t>
    </rPh>
    <rPh sb="69" eb="70">
      <t>カク</t>
    </rPh>
    <rPh sb="79" eb="82">
      <t>インソツシャ</t>
    </rPh>
    <rPh sb="85" eb="86">
      <t>ネガ</t>
    </rPh>
    <rPh sb="88" eb="90">
      <t>セイカン</t>
    </rPh>
    <rPh sb="93" eb="95">
      <t>カンサツ</t>
    </rPh>
    <rPh sb="96" eb="98">
      <t>キロク</t>
    </rPh>
    <rPh sb="102" eb="104">
      <t>キニュウ</t>
    </rPh>
    <rPh sb="118" eb="120">
      <t>カクニン</t>
    </rPh>
    <rPh sb="120" eb="122">
      <t>ジコウ</t>
    </rPh>
    <rPh sb="124" eb="126">
      <t>スイトウ</t>
    </rPh>
    <rPh sb="127" eb="129">
      <t>ナカミ</t>
    </rPh>
    <rPh sb="130" eb="131">
      <t>ムシ</t>
    </rPh>
    <rPh sb="138" eb="140">
      <t>フクソウ</t>
    </rPh>
    <rPh sb="141" eb="143">
      <t>ボウシ</t>
    </rPh>
    <rPh sb="144" eb="146">
      <t>アマグ</t>
    </rPh>
    <rPh sb="158" eb="160">
      <t>カクニン</t>
    </rPh>
    <phoneticPr fontId="3"/>
  </si>
  <si>
    <t>実施活動</t>
    <rPh sb="0" eb="2">
      <t>ジッシ</t>
    </rPh>
    <rPh sb="2" eb="4">
      <t>カツドウ</t>
    </rPh>
    <phoneticPr fontId="3"/>
  </si>
  <si>
    <t>　　　　オリエンテーリング　　　　　　ウォークラリー　　　　　ナイトウォーク</t>
    <phoneticPr fontId="3"/>
  </si>
  <si>
    <t>実施日</t>
    <rPh sb="0" eb="3">
      <t>ジッシビ</t>
    </rPh>
    <phoneticPr fontId="3"/>
  </si>
  <si>
    <t>：</t>
    <phoneticPr fontId="3"/>
  </si>
  <si>
    <t>～</t>
    <phoneticPr fontId="3"/>
  </si>
  <si>
    <t>：</t>
    <phoneticPr fontId="3"/>
  </si>
  <si>
    <t>人数</t>
    <rPh sb="0" eb="2">
      <t>ニンズウ</t>
    </rPh>
    <phoneticPr fontId="3"/>
  </si>
  <si>
    <t>引率（男）</t>
    <rPh sb="0" eb="2">
      <t>インソツ</t>
    </rPh>
    <rPh sb="3" eb="4">
      <t>オトコ</t>
    </rPh>
    <phoneticPr fontId="3"/>
  </si>
  <si>
    <t>引率（女）</t>
    <rPh sb="0" eb="2">
      <t>インソツ</t>
    </rPh>
    <rPh sb="3" eb="4">
      <t>オンナ</t>
    </rPh>
    <phoneticPr fontId="3"/>
  </si>
  <si>
    <t>参加者数</t>
    <rPh sb="0" eb="3">
      <t>サンカシャ</t>
    </rPh>
    <rPh sb="3" eb="4">
      <t>スウ</t>
    </rPh>
    <phoneticPr fontId="3"/>
  </si>
  <si>
    <t>不参加・本部人員</t>
    <rPh sb="0" eb="3">
      <t>フサンカ</t>
    </rPh>
    <rPh sb="4" eb="6">
      <t>ホンブ</t>
    </rPh>
    <rPh sb="6" eb="8">
      <t>ジンイン</t>
    </rPh>
    <phoneticPr fontId="3"/>
  </si>
  <si>
    <t>グループ</t>
    <phoneticPr fontId="3"/>
  </si>
  <si>
    <t>団体総計</t>
    <rPh sb="0" eb="2">
      <t>ダンタイ</t>
    </rPh>
    <rPh sb="2" eb="4">
      <t>ソウケイ</t>
    </rPh>
    <phoneticPr fontId="3"/>
  </si>
  <si>
    <t>引率体制</t>
    <rPh sb="0" eb="2">
      <t>インソツ</t>
    </rPh>
    <rPh sb="2" eb="4">
      <t>タイセイ</t>
    </rPh>
    <phoneticPr fontId="3"/>
  </si>
  <si>
    <t>代表担当者氏名・電話番号</t>
    <rPh sb="0" eb="2">
      <t>ダイヒョウ</t>
    </rPh>
    <rPh sb="2" eb="4">
      <t>タントウ</t>
    </rPh>
    <rPh sb="4" eb="5">
      <t>シャ</t>
    </rPh>
    <rPh sb="5" eb="7">
      <t>シメイ</t>
    </rPh>
    <rPh sb="8" eb="10">
      <t>デンワ</t>
    </rPh>
    <rPh sb="10" eb="12">
      <t>バンゴウ</t>
    </rPh>
    <phoneticPr fontId="3"/>
  </si>
  <si>
    <t>番号</t>
    <rPh sb="0" eb="2">
      <t>バンゴウ</t>
    </rPh>
    <phoneticPr fontId="3"/>
  </si>
  <si>
    <t>引率の方法
※あてはまるものにチェックをつけてください</t>
    <rPh sb="0" eb="2">
      <t>インソツ</t>
    </rPh>
    <rPh sb="3" eb="5">
      <t>ホウホウ</t>
    </rPh>
    <phoneticPr fontId="3"/>
  </si>
  <si>
    <t>各グループにつく</t>
    <rPh sb="0" eb="1">
      <t>カク</t>
    </rPh>
    <phoneticPr fontId="3"/>
  </si>
  <si>
    <t>ポイントに立哨する</t>
    <rPh sb="5" eb="7">
      <t>リッショウ</t>
    </rPh>
    <phoneticPr fontId="3"/>
  </si>
  <si>
    <t>コースを巡回する</t>
    <rPh sb="4" eb="6">
      <t>ジュンカイ</t>
    </rPh>
    <phoneticPr fontId="3"/>
  </si>
  <si>
    <t>その他：</t>
    <rPh sb="2" eb="3">
      <t>ホカ</t>
    </rPh>
    <phoneticPr fontId="3"/>
  </si>
  <si>
    <t>コースの事前踏査</t>
    <rPh sb="4" eb="6">
      <t>ジゼン</t>
    </rPh>
    <rPh sb="6" eb="8">
      <t>トウサ</t>
    </rPh>
    <phoneticPr fontId="3"/>
  </si>
  <si>
    <t>あり</t>
    <phoneticPr fontId="3"/>
  </si>
  <si>
    <t>→</t>
    <phoneticPr fontId="3"/>
  </si>
  <si>
    <t>時頃</t>
    <rPh sb="0" eb="2">
      <t>ジゴロ</t>
    </rPh>
    <phoneticPr fontId="3"/>
  </si>
  <si>
    <t>なし</t>
    <phoneticPr fontId="3"/>
  </si>
  <si>
    <t>参加者への対応</t>
    <rPh sb="0" eb="3">
      <t>サンカシャ</t>
    </rPh>
    <rPh sb="5" eb="7">
      <t>タイオウ</t>
    </rPh>
    <phoneticPr fontId="3"/>
  </si>
  <si>
    <t>不参加者への対応
（内容・場所）</t>
    <rPh sb="0" eb="3">
      <t>フサンカ</t>
    </rPh>
    <rPh sb="3" eb="4">
      <t>シャ</t>
    </rPh>
    <rPh sb="6" eb="8">
      <t>タイオウ</t>
    </rPh>
    <rPh sb="10" eb="12">
      <t>ナイヨウ</t>
    </rPh>
    <rPh sb="13" eb="15">
      <t>バショ</t>
    </rPh>
    <phoneticPr fontId="3"/>
  </si>
  <si>
    <t>別活動・一部参加等への
対応（内容・場所）</t>
    <rPh sb="0" eb="1">
      <t>ベツ</t>
    </rPh>
    <rPh sb="1" eb="3">
      <t>カツドウ</t>
    </rPh>
    <rPh sb="4" eb="6">
      <t>イチブ</t>
    </rPh>
    <rPh sb="6" eb="8">
      <t>サンカ</t>
    </rPh>
    <rPh sb="8" eb="9">
      <t>トウ</t>
    </rPh>
    <rPh sb="12" eb="14">
      <t>タイオウ</t>
    </rPh>
    <rPh sb="15" eb="17">
      <t>ナイヨウ</t>
    </rPh>
    <rPh sb="18" eb="20">
      <t>バショ</t>
    </rPh>
    <phoneticPr fontId="3"/>
  </si>
  <si>
    <t>本部対応者氏名・電話番号</t>
    <rPh sb="0" eb="2">
      <t>ホンブ</t>
    </rPh>
    <rPh sb="2" eb="4">
      <t>タイオウ</t>
    </rPh>
    <rPh sb="4" eb="5">
      <t>シャ</t>
    </rPh>
    <rPh sb="5" eb="7">
      <t>シメイ</t>
    </rPh>
    <rPh sb="8" eb="10">
      <t>デンワ</t>
    </rPh>
    <rPh sb="10" eb="12">
      <t>バンゴウ</t>
    </rPh>
    <phoneticPr fontId="3"/>
  </si>
  <si>
    <t>来所までに参加者に対して安全指導されたものにチェックを入れてください。</t>
    <rPh sb="0" eb="2">
      <t>ライショ</t>
    </rPh>
    <rPh sb="5" eb="8">
      <t>サンカシャ</t>
    </rPh>
    <rPh sb="9" eb="10">
      <t>タイ</t>
    </rPh>
    <rPh sb="12" eb="14">
      <t>アンゼン</t>
    </rPh>
    <rPh sb="14" eb="16">
      <t>シドウ</t>
    </rPh>
    <rPh sb="27" eb="28">
      <t>イ</t>
    </rPh>
    <phoneticPr fontId="3"/>
  </si>
  <si>
    <t>服装</t>
    <rPh sb="0" eb="2">
      <t>フクソウ</t>
    </rPh>
    <phoneticPr fontId="3"/>
  </si>
  <si>
    <t>雨具</t>
    <rPh sb="0" eb="2">
      <t>アマグ</t>
    </rPh>
    <phoneticPr fontId="3"/>
  </si>
  <si>
    <t>靴</t>
    <rPh sb="0" eb="1">
      <t>クツ</t>
    </rPh>
    <phoneticPr fontId="3"/>
  </si>
  <si>
    <t>水分</t>
    <rPh sb="0" eb="1">
      <t>ミズ</t>
    </rPh>
    <rPh sb="1" eb="2">
      <t>フン</t>
    </rPh>
    <phoneticPr fontId="3"/>
  </si>
  <si>
    <t>携行食</t>
    <rPh sb="0" eb="2">
      <t>ケイコウ</t>
    </rPh>
    <rPh sb="2" eb="3">
      <t>ショク</t>
    </rPh>
    <phoneticPr fontId="3"/>
  </si>
  <si>
    <t>ルート</t>
    <phoneticPr fontId="3"/>
  </si>
  <si>
    <t>活動中のマナー</t>
    <rPh sb="0" eb="3">
      <t>カツドウチュウ</t>
    </rPh>
    <phoneticPr fontId="3"/>
  </si>
  <si>
    <t>活動手順</t>
    <rPh sb="0" eb="2">
      <t>カツドウ</t>
    </rPh>
    <rPh sb="2" eb="4">
      <t>テジュン</t>
    </rPh>
    <phoneticPr fontId="3"/>
  </si>
  <si>
    <t>【注意事項】</t>
    <rPh sb="1" eb="3">
      <t>チュウイ</t>
    </rPh>
    <rPh sb="3" eb="5">
      <t>ジコウ</t>
    </rPh>
    <phoneticPr fontId="3"/>
  </si>
  <si>
    <t>落石</t>
    <rPh sb="0" eb="2">
      <t>ラクセキ</t>
    </rPh>
    <phoneticPr fontId="3"/>
  </si>
  <si>
    <t>浮石</t>
    <rPh sb="0" eb="2">
      <t>ウキイシ</t>
    </rPh>
    <phoneticPr fontId="3"/>
  </si>
  <si>
    <t>落雷</t>
    <rPh sb="0" eb="2">
      <t>ラクライ</t>
    </rPh>
    <phoneticPr fontId="3"/>
  </si>
  <si>
    <t>動植物</t>
    <rPh sb="0" eb="3">
      <t>ドウショクブツ</t>
    </rPh>
    <phoneticPr fontId="3"/>
  </si>
  <si>
    <t>交通</t>
    <rPh sb="0" eb="2">
      <t>コウツウ</t>
    </rPh>
    <phoneticPr fontId="3"/>
  </si>
  <si>
    <t>急激な天候の変化</t>
    <rPh sb="0" eb="2">
      <t>キュウゲキ</t>
    </rPh>
    <rPh sb="3" eb="5">
      <t>テンコウ</t>
    </rPh>
    <rPh sb="6" eb="8">
      <t>ヘンカ</t>
    </rPh>
    <phoneticPr fontId="3"/>
  </si>
  <si>
    <t>引率者の事前準備として，対応されたものにチェックを入れてください。</t>
    <rPh sb="0" eb="3">
      <t>インソツシャ</t>
    </rPh>
    <rPh sb="4" eb="6">
      <t>ジゼン</t>
    </rPh>
    <rPh sb="6" eb="8">
      <t>ジュンビ</t>
    </rPh>
    <rPh sb="12" eb="14">
      <t>タイオウ</t>
    </rPh>
    <rPh sb="25" eb="26">
      <t>イ</t>
    </rPh>
    <phoneticPr fontId="3"/>
  </si>
  <si>
    <t>同コースの経験者</t>
    <rPh sb="0" eb="1">
      <t>ドウ</t>
    </rPh>
    <rPh sb="5" eb="8">
      <t>ケイケンシャ</t>
    </rPh>
    <phoneticPr fontId="3"/>
  </si>
  <si>
    <t>有</t>
    <rPh sb="0" eb="1">
      <t>アリ</t>
    </rPh>
    <phoneticPr fontId="3"/>
  </si>
  <si>
    <t>緊急時の体制（連絡手順・動線）の確認</t>
    <rPh sb="0" eb="3">
      <t>キンキュウジ</t>
    </rPh>
    <rPh sb="4" eb="6">
      <t>タイセイ</t>
    </rPh>
    <rPh sb="7" eb="9">
      <t>レンラク</t>
    </rPh>
    <rPh sb="9" eb="11">
      <t>テジュン</t>
    </rPh>
    <rPh sb="12" eb="14">
      <t>ドウセン</t>
    </rPh>
    <rPh sb="16" eb="18">
      <t>カクニン</t>
    </rPh>
    <phoneticPr fontId="3"/>
  </si>
  <si>
    <t>救急バックの携行体制の確認</t>
    <rPh sb="0" eb="2">
      <t>キュウキュウ</t>
    </rPh>
    <rPh sb="6" eb="8">
      <t>ケイコウ</t>
    </rPh>
    <rPh sb="8" eb="10">
      <t>タイセイ</t>
    </rPh>
    <rPh sb="11" eb="13">
      <t>カクニン</t>
    </rPh>
    <phoneticPr fontId="3"/>
  </si>
  <si>
    <t>本部</t>
    <rPh sb="0" eb="2">
      <t>ホンブ</t>
    </rPh>
    <phoneticPr fontId="3"/>
  </si>
  <si>
    <t>立哨</t>
    <rPh sb="0" eb="2">
      <t>リッショウ</t>
    </rPh>
    <phoneticPr fontId="3"/>
  </si>
  <si>
    <t>巡回</t>
    <rPh sb="0" eb="2">
      <t>ジュンカイ</t>
    </rPh>
    <phoneticPr fontId="3"/>
  </si>
  <si>
    <t>参加者の健康状態の確認</t>
    <rPh sb="0" eb="3">
      <t>サンカシャ</t>
    </rPh>
    <rPh sb="4" eb="6">
      <t>ケンコウ</t>
    </rPh>
    <rPh sb="6" eb="8">
      <t>ジョウタイ</t>
    </rPh>
    <rPh sb="9" eb="11">
      <t>カクニン</t>
    </rPh>
    <phoneticPr fontId="3"/>
  </si>
  <si>
    <t>日暮ヶ岳登山  　   （</t>
    <rPh sb="0" eb="2">
      <t>ヒグレ</t>
    </rPh>
    <rPh sb="3" eb="4">
      <t>タケ</t>
    </rPh>
    <rPh sb="4" eb="6">
      <t>トザン</t>
    </rPh>
    <phoneticPr fontId="3"/>
  </si>
  <si>
    <t>　　 Aコース</t>
    <phoneticPr fontId="3"/>
  </si>
  <si>
    <t>Bコース</t>
    <phoneticPr fontId="3"/>
  </si>
  <si>
    <t>　　Cコース　）</t>
    <phoneticPr fontId="3"/>
  </si>
  <si>
    <t>愛鳥林コース</t>
    <rPh sb="0" eb="2">
      <t>アイチョウ</t>
    </rPh>
    <rPh sb="2" eb="3">
      <t>リン</t>
    </rPh>
    <phoneticPr fontId="3"/>
  </si>
  <si>
    <t>　 中距離コース</t>
    <rPh sb="2" eb="5">
      <t>チュウキョリ</t>
    </rPh>
    <phoneticPr fontId="3"/>
  </si>
  <si>
    <t>　　　長距離コース</t>
    <rPh sb="3" eb="6">
      <t>チョウキョリ</t>
    </rPh>
    <phoneticPr fontId="3"/>
  </si>
  <si>
    <t>：</t>
    <phoneticPr fontId="3"/>
  </si>
  <si>
    <t>日程</t>
    <rPh sb="0" eb="2">
      <t>ニッテイ</t>
    </rPh>
    <phoneticPr fontId="3"/>
  </si>
  <si>
    <t>出発</t>
    <rPh sb="0" eb="2">
      <t>シュッパツ</t>
    </rPh>
    <phoneticPr fontId="3"/>
  </si>
  <si>
    <t>：</t>
    <phoneticPr fontId="3"/>
  </si>
  <si>
    <t>帰着</t>
    <rPh sb="0" eb="2">
      <t>キチャク</t>
    </rPh>
    <phoneticPr fontId="3"/>
  </si>
  <si>
    <t>食事場所</t>
    <rPh sb="0" eb="2">
      <t>ショクジ</t>
    </rPh>
    <rPh sb="2" eb="4">
      <t>バショ</t>
    </rPh>
    <phoneticPr fontId="3"/>
  </si>
  <si>
    <t>※合計は
自動計算
します</t>
    <rPh sb="1" eb="3">
      <t>ゴウケイ</t>
    </rPh>
    <rPh sb="5" eb="7">
      <t>ジドウ</t>
    </rPh>
    <rPh sb="7" eb="9">
      <t>ケイサン</t>
    </rPh>
    <phoneticPr fontId="3"/>
  </si>
  <si>
    <t>グループ</t>
    <phoneticPr fontId="3"/>
  </si>
  <si>
    <t>先頭・最後尾につく</t>
    <rPh sb="0" eb="2">
      <t>セントウ</t>
    </rPh>
    <rPh sb="3" eb="6">
      <t>サイコウビ</t>
    </rPh>
    <phoneticPr fontId="3"/>
  </si>
  <si>
    <t>各グループ・学級にそれぞれつく</t>
    <rPh sb="0" eb="1">
      <t>カク</t>
    </rPh>
    <rPh sb="6" eb="8">
      <t>ガッキュウ</t>
    </rPh>
    <phoneticPr fontId="3"/>
  </si>
  <si>
    <t>団体の車で追走する</t>
    <rPh sb="0" eb="2">
      <t>ダンタイ</t>
    </rPh>
    <rPh sb="3" eb="4">
      <t>クルマ</t>
    </rPh>
    <rPh sb="5" eb="7">
      <t>ツイソウ</t>
    </rPh>
    <phoneticPr fontId="3"/>
  </si>
  <si>
    <t>あり</t>
    <phoneticPr fontId="3"/>
  </si>
  <si>
    <t>来所までに参加者に対して安全指導されたものに（予定）チェックを入れてください。</t>
    <rPh sb="0" eb="2">
      <t>ライショ</t>
    </rPh>
    <rPh sb="5" eb="8">
      <t>サンカシャ</t>
    </rPh>
    <rPh sb="9" eb="10">
      <t>タイ</t>
    </rPh>
    <rPh sb="12" eb="14">
      <t>アンゼン</t>
    </rPh>
    <rPh sb="14" eb="16">
      <t>シドウ</t>
    </rPh>
    <rPh sb="23" eb="25">
      <t>ヨテイ</t>
    </rPh>
    <rPh sb="31" eb="32">
      <t>イ</t>
    </rPh>
    <phoneticPr fontId="3"/>
  </si>
  <si>
    <t>ルート</t>
    <phoneticPr fontId="3"/>
  </si>
  <si>
    <t>登山・ハイキングの歩き方</t>
    <rPh sb="0" eb="2">
      <t>トザン</t>
    </rPh>
    <rPh sb="9" eb="10">
      <t>アル</t>
    </rPh>
    <rPh sb="11" eb="12">
      <t>カタ</t>
    </rPh>
    <phoneticPr fontId="3"/>
  </si>
  <si>
    <t>活動中の引率者間の連絡体制の確認</t>
    <rPh sb="0" eb="3">
      <t>カツドウチュウ</t>
    </rPh>
    <rPh sb="4" eb="7">
      <t>インソツシャ</t>
    </rPh>
    <rPh sb="7" eb="8">
      <t>カン</t>
    </rPh>
    <rPh sb="9" eb="11">
      <t>レンラク</t>
    </rPh>
    <rPh sb="11" eb="13">
      <t>タイセイ</t>
    </rPh>
    <rPh sb="14" eb="16">
      <t>カクニン</t>
    </rPh>
    <phoneticPr fontId="3"/>
  </si>
  <si>
    <t>【お願い】
①　ご利用の２週間前までにＦＡＸかメールにてご提出ください。（安全に活動していただくために作成をお願い
　 しています）
②　ロングウォーク・ハイキングに関して，所外のコースを計画される際のトイレ・休息場所の確保は団体の方
   でお願いします。
③　活動終了時には，貸出物品の返却とともに終了の報告を，事務室にてお願いいたします。</t>
    <rPh sb="2" eb="3">
      <t>ネガ</t>
    </rPh>
    <rPh sb="9" eb="11">
      <t>リヨウ</t>
    </rPh>
    <rPh sb="13" eb="16">
      <t>シュウカンマエ</t>
    </rPh>
    <rPh sb="29" eb="31">
      <t>テイシュツ</t>
    </rPh>
    <rPh sb="37" eb="39">
      <t>アンゼン</t>
    </rPh>
    <rPh sb="40" eb="42">
      <t>カツドウ</t>
    </rPh>
    <rPh sb="51" eb="53">
      <t>サクセイ</t>
    </rPh>
    <rPh sb="55" eb="56">
      <t>ネガ</t>
    </rPh>
    <rPh sb="83" eb="84">
      <t>カン</t>
    </rPh>
    <rPh sb="87" eb="89">
      <t>ショガイ</t>
    </rPh>
    <rPh sb="94" eb="96">
      <t>ケイカク</t>
    </rPh>
    <rPh sb="99" eb="100">
      <t>サイ</t>
    </rPh>
    <rPh sb="105" eb="107">
      <t>キュウソク</t>
    </rPh>
    <rPh sb="107" eb="109">
      <t>バショ</t>
    </rPh>
    <rPh sb="110" eb="112">
      <t>カクホ</t>
    </rPh>
    <rPh sb="113" eb="115">
      <t>ダンタイ</t>
    </rPh>
    <rPh sb="116" eb="117">
      <t>ホウ</t>
    </rPh>
    <rPh sb="123" eb="124">
      <t>ネガ</t>
    </rPh>
    <rPh sb="132" eb="134">
      <t>カツドウ</t>
    </rPh>
    <rPh sb="134" eb="136">
      <t>シュウリョウ</t>
    </rPh>
    <rPh sb="136" eb="137">
      <t>ジ</t>
    </rPh>
    <rPh sb="140" eb="142">
      <t>カシダシ</t>
    </rPh>
    <rPh sb="142" eb="144">
      <t>ブッピン</t>
    </rPh>
    <rPh sb="145" eb="147">
      <t>ヘンキャク</t>
    </rPh>
    <rPh sb="151" eb="153">
      <t>シュウリョウ</t>
    </rPh>
    <rPh sb="154" eb="156">
      <t>ホウコク</t>
    </rPh>
    <rPh sb="158" eb="161">
      <t>ジムシツ</t>
    </rPh>
    <rPh sb="164" eb="165">
      <t>ネガ</t>
    </rPh>
    <phoneticPr fontId="3"/>
  </si>
  <si>
    <t>担当者名</t>
    <rPh sb="0" eb="3">
      <t>タントウシャ</t>
    </rPh>
    <rPh sb="3" eb="4">
      <t>メイ</t>
    </rPh>
    <phoneticPr fontId="3"/>
  </si>
  <si>
    <t>国立山口徳地青少年自然の家</t>
    <rPh sb="0" eb="2">
      <t>コクリツ</t>
    </rPh>
    <rPh sb="2" eb="4">
      <t>ヤマグチ</t>
    </rPh>
    <rPh sb="4" eb="6">
      <t>トクジ</t>
    </rPh>
    <rPh sb="6" eb="11">
      <t>セイショウネンシゼン</t>
    </rPh>
    <rPh sb="12" eb="13">
      <t>イエ</t>
    </rPh>
    <phoneticPr fontId="3"/>
  </si>
  <si>
    <t>提出書類一式</t>
    <rPh sb="0" eb="2">
      <t>テイシュツ</t>
    </rPh>
    <rPh sb="2" eb="4">
      <t>ショルイ</t>
    </rPh>
    <rPh sb="4" eb="6">
      <t>イッシキ</t>
    </rPh>
    <phoneticPr fontId="3"/>
  </si>
  <si>
    <t>→</t>
    <phoneticPr fontId="3"/>
  </si>
  <si>
    <t>はい</t>
    <phoneticPr fontId="3"/>
  </si>
  <si>
    <t>いいえ</t>
    <phoneticPr fontId="3"/>
  </si>
  <si>
    <t>郵便</t>
    <rPh sb="0" eb="2">
      <t>ユウビン</t>
    </rPh>
    <phoneticPr fontId="3"/>
  </si>
  <si>
    <t>メール</t>
    <phoneticPr fontId="3"/>
  </si>
  <si>
    <t>FAX</t>
    <phoneticPr fontId="3"/>
  </si>
  <si>
    <t>0835-56-0130</t>
    <phoneticPr fontId="3"/>
  </si>
  <si>
    <t>キャンプファイヤー、キャンドルサービス、工作活動をする</t>
    <rPh sb="20" eb="22">
      <t>コウサク</t>
    </rPh>
    <rPh sb="22" eb="24">
      <t>カツドウ</t>
    </rPh>
    <phoneticPr fontId="3"/>
  </si>
  <si>
    <t>食物アレルギーの方がいる</t>
    <rPh sb="0" eb="2">
      <t>ショクモツ</t>
    </rPh>
    <rPh sb="8" eb="9">
      <t>カタ</t>
    </rPh>
    <phoneticPr fontId="3"/>
  </si>
  <si>
    <t>TAP（徳地アドベンチャー教育プログラム）をする</t>
    <phoneticPr fontId="3"/>
  </si>
  <si>
    <t>登山、ハイキングをする</t>
    <rPh sb="0" eb="2">
      <t>トザン</t>
    </rPh>
    <phoneticPr fontId="3"/>
  </si>
  <si>
    <t>オリエンテーリング、ウォークラリー、ナイトウォークをする</t>
    <phoneticPr fontId="3"/>
  </si>
  <si>
    <t>健康に心配のある方がいる</t>
    <rPh sb="0" eb="2">
      <t>ケンコウ</t>
    </rPh>
    <rPh sb="3" eb="5">
      <t>シンパイ</t>
    </rPh>
    <rPh sb="8" eb="9">
      <t>カタ</t>
    </rPh>
    <phoneticPr fontId="3"/>
  </si>
  <si>
    <t>食堂でごはんを食べる、野外炊飯、弁当注文をする</t>
    <rPh sb="0" eb="2">
      <t>ショクドウ</t>
    </rPh>
    <rPh sb="7" eb="8">
      <t>タ</t>
    </rPh>
    <phoneticPr fontId="3"/>
  </si>
  <si>
    <t>↓チェック</t>
    <phoneticPr fontId="3"/>
  </si>
  <si>
    <t>提出方法（以下のいずれかの方法にてご提出ください）</t>
    <rPh sb="0" eb="2">
      <t>テイシュツ</t>
    </rPh>
    <rPh sb="2" eb="4">
      <t>ホウホウ</t>
    </rPh>
    <rPh sb="5" eb="7">
      <t>イカ</t>
    </rPh>
    <rPh sb="13" eb="15">
      <t>ホウホウ</t>
    </rPh>
    <rPh sb="18" eb="20">
      <t>テイシュツ</t>
    </rPh>
    <phoneticPr fontId="3"/>
  </si>
  <si>
    <t>①利用申込書</t>
    <rPh sb="1" eb="3">
      <t>リヨウ</t>
    </rPh>
    <rPh sb="3" eb="5">
      <t>モウシコミ</t>
    </rPh>
    <rPh sb="5" eb="6">
      <t>ショ</t>
    </rPh>
    <phoneticPr fontId="3"/>
  </si>
  <si>
    <r>
      <t xml:space="preserve">緊急時連絡先
</t>
    </r>
    <r>
      <rPr>
        <sz val="8"/>
        <rFont val="ＭＳ ゴシック"/>
        <family val="3"/>
        <charset val="128"/>
      </rPr>
      <t>（入所中所持している携帯番号）</t>
    </r>
    <rPh sb="0" eb="3">
      <t>キンキュウジ</t>
    </rPh>
    <rPh sb="3" eb="6">
      <t>レンラクサキ</t>
    </rPh>
    <rPh sb="8" eb="10">
      <t>ニュウショ</t>
    </rPh>
    <rPh sb="10" eb="11">
      <t>ナカ</t>
    </rPh>
    <rPh sb="11" eb="13">
      <t>ショジ</t>
    </rPh>
    <rPh sb="17" eb="19">
      <t>ケイタイ</t>
    </rPh>
    <rPh sb="19" eb="21">
      <t>バンゴウ</t>
    </rPh>
    <phoneticPr fontId="4"/>
  </si>
  <si>
    <r>
      <t>食物アレルギー個別確認票　</t>
    </r>
    <r>
      <rPr>
        <sz val="18"/>
        <rFont val="ＭＳ Ｐゴシック"/>
        <family val="3"/>
        <charset val="128"/>
        <scheme val="minor"/>
      </rPr>
      <t>【　　　　　】</t>
    </r>
    <rPh sb="0" eb="2">
      <t>ショクモツ</t>
    </rPh>
    <rPh sb="7" eb="9">
      <t>コベツ</t>
    </rPh>
    <rPh sb="9" eb="11">
      <t>カクニン</t>
    </rPh>
    <rPh sb="11" eb="12">
      <t>ヒョウ</t>
    </rPh>
    <phoneticPr fontId="4"/>
  </si>
  <si>
    <t>参考</t>
    <rPh sb="0" eb="2">
      <t>サンコウ</t>
    </rPh>
    <phoneticPr fontId="3"/>
  </si>
  <si>
    <t>食堂</t>
    <rPh sb="0" eb="2">
      <t>ショクドウ</t>
    </rPh>
    <phoneticPr fontId="3"/>
  </si>
  <si>
    <t>野外炊飯</t>
    <rPh sb="0" eb="4">
      <t>ヤガイスイハン</t>
    </rPh>
    <phoneticPr fontId="3"/>
  </si>
  <si>
    <t>弁当</t>
    <rPh sb="0" eb="2">
      <t>ベントウ</t>
    </rPh>
    <phoneticPr fontId="3"/>
  </si>
  <si>
    <t>円</t>
    <rPh sb="0" eb="1">
      <t>エン</t>
    </rPh>
    <phoneticPr fontId="3"/>
  </si>
  <si>
    <t>合計</t>
    <rPh sb="0" eb="2">
      <t>ゴウケイ</t>
    </rPh>
    <phoneticPr fontId="3"/>
  </si>
  <si>
    <t>雨天時合計</t>
    <rPh sb="0" eb="2">
      <t>ウテン</t>
    </rPh>
    <rPh sb="2" eb="3">
      <t>ジ</t>
    </rPh>
    <rPh sb="3" eb="5">
      <t>ゴウケイ</t>
    </rPh>
    <phoneticPr fontId="3"/>
  </si>
  <si>
    <t>晴天時合計</t>
    <rPh sb="0" eb="2">
      <t>セイテン</t>
    </rPh>
    <rPh sb="2" eb="3">
      <t>ジ</t>
    </rPh>
    <rPh sb="3" eb="5">
      <t>ゴウケイ</t>
    </rPh>
    <phoneticPr fontId="3"/>
  </si>
  <si>
    <t>朝食</t>
    <rPh sb="0" eb="2">
      <t>チョウショク</t>
    </rPh>
    <phoneticPr fontId="3"/>
  </si>
  <si>
    <t>昼食</t>
    <rPh sb="0" eb="2">
      <t>チュウショク</t>
    </rPh>
    <phoneticPr fontId="3"/>
  </si>
  <si>
    <t>夕食</t>
    <rPh sb="0" eb="2">
      <t>ユウショク</t>
    </rPh>
    <phoneticPr fontId="3"/>
  </si>
  <si>
    <t>入所:</t>
    <rPh sb="0" eb="2">
      <t>ニュウショ</t>
    </rPh>
    <phoneticPr fontId="3"/>
  </si>
  <si>
    <t>退所:</t>
    <rPh sb="0" eb="2">
      <t>タイショ</t>
    </rPh>
    <phoneticPr fontId="3"/>
  </si>
  <si>
    <t>利用期間</t>
    <rPh sb="0" eb="2">
      <t>リヨウ</t>
    </rPh>
    <rPh sb="2" eb="4">
      <t>キカン</t>
    </rPh>
    <phoneticPr fontId="4"/>
  </si>
  <si>
    <t>日</t>
    <rPh sb="0" eb="1">
      <t>ニチ</t>
    </rPh>
    <phoneticPr fontId="3"/>
  </si>
  <si>
    <t>月</t>
    <rPh sb="0" eb="1">
      <t>ツキ</t>
    </rPh>
    <phoneticPr fontId="3"/>
  </si>
  <si>
    <t>年</t>
    <rPh sb="0" eb="1">
      <t>ネン</t>
    </rPh>
    <phoneticPr fontId="3"/>
  </si>
  <si>
    <t>提出日：</t>
    <rPh sb="0" eb="2">
      <t>テイシュツ</t>
    </rPh>
    <rPh sb="2" eb="3">
      <t>ビ</t>
    </rPh>
    <phoneticPr fontId="3"/>
  </si>
  <si>
    <t>利用目的</t>
    <rPh sb="0" eb="2">
      <t>リヨウ</t>
    </rPh>
    <rPh sb="2" eb="4">
      <t>モクテキ</t>
    </rPh>
    <phoneticPr fontId="3"/>
  </si>
  <si>
    <t>&lt;補足・詳細&gt;</t>
    <rPh sb="1" eb="3">
      <t>ホソク</t>
    </rPh>
    <rPh sb="4" eb="6">
      <t>ショウサイ</t>
    </rPh>
    <phoneticPr fontId="3"/>
  </si>
  <si>
    <t>代  表  者
職名・氏名</t>
    <rPh sb="0" eb="1">
      <t>ダイ</t>
    </rPh>
    <rPh sb="3" eb="4">
      <t>オモテ</t>
    </rPh>
    <rPh sb="6" eb="7">
      <t>モノ</t>
    </rPh>
    <rPh sb="8" eb="10">
      <t>ショクメイ</t>
    </rPh>
    <rPh sb="11" eb="13">
      <t>シメイ</t>
    </rPh>
    <phoneticPr fontId="4"/>
  </si>
  <si>
    <t>担当者</t>
    <rPh sb="0" eb="3">
      <t>タントウシャ</t>
    </rPh>
    <phoneticPr fontId="3"/>
  </si>
  <si>
    <t>氏　名</t>
    <rPh sb="0" eb="1">
      <t>シ</t>
    </rPh>
    <rPh sb="2" eb="3">
      <t>メイ</t>
    </rPh>
    <phoneticPr fontId="3"/>
  </si>
  <si>
    <t>TEL</t>
    <phoneticPr fontId="4"/>
  </si>
  <si>
    <t>携帯電話</t>
    <rPh sb="0" eb="2">
      <t>ケイタイ</t>
    </rPh>
    <rPh sb="2" eb="4">
      <t>デンワ</t>
    </rPh>
    <phoneticPr fontId="4"/>
  </si>
  <si>
    <t>E-mail</t>
    <phoneticPr fontId="4"/>
  </si>
  <si>
    <t>団体構成</t>
    <rPh sb="0" eb="2">
      <t>ダンタイ</t>
    </rPh>
    <rPh sb="2" eb="4">
      <t>コウセイ</t>
    </rPh>
    <phoneticPr fontId="3"/>
  </si>
  <si>
    <t>合計</t>
    <rPh sb="0" eb="2">
      <t>ゴウケイ</t>
    </rPh>
    <phoneticPr fontId="3"/>
  </si>
  <si>
    <t>宿泊</t>
    <rPh sb="0" eb="2">
      <t>シュクハク</t>
    </rPh>
    <phoneticPr fontId="3"/>
  </si>
  <si>
    <t>日帰り</t>
    <rPh sb="0" eb="2">
      <t>ヒガエ</t>
    </rPh>
    <phoneticPr fontId="3"/>
  </si>
  <si>
    <t>男性</t>
    <rPh sb="0" eb="2">
      <t>ダンセイ</t>
    </rPh>
    <phoneticPr fontId="3"/>
  </si>
  <si>
    <t>女性</t>
    <rPh sb="0" eb="2">
      <t>ジョセイ</t>
    </rPh>
    <phoneticPr fontId="3"/>
  </si>
  <si>
    <t>計</t>
    <rPh sb="0" eb="1">
      <t>ケイ</t>
    </rPh>
    <phoneticPr fontId="3"/>
  </si>
  <si>
    <t>社会人</t>
    <rPh sb="0" eb="2">
      <t>シャカイ</t>
    </rPh>
    <rPh sb="2" eb="3">
      <t>ジン</t>
    </rPh>
    <phoneticPr fontId="3"/>
  </si>
  <si>
    <t>確認事項</t>
    <rPh sb="0" eb="2">
      <t>カクニン</t>
    </rPh>
    <rPh sb="2" eb="4">
      <t>ジコウ</t>
    </rPh>
    <phoneticPr fontId="3"/>
  </si>
  <si>
    <t>①今までに、本所を利用したことが</t>
    <rPh sb="1" eb="2">
      <t>イマ</t>
    </rPh>
    <rPh sb="6" eb="8">
      <t>ホンショ</t>
    </rPh>
    <rPh sb="9" eb="11">
      <t>リヨウ</t>
    </rPh>
    <phoneticPr fontId="3"/>
  </si>
  <si>
    <t>②車いすや松葉杖の方が</t>
    <rPh sb="1" eb="2">
      <t>クルマ</t>
    </rPh>
    <rPh sb="5" eb="7">
      <t>マツバ</t>
    </rPh>
    <rPh sb="7" eb="8">
      <t>ヅエ</t>
    </rPh>
    <rPh sb="9" eb="10">
      <t>ホウ</t>
    </rPh>
    <phoneticPr fontId="3"/>
  </si>
  <si>
    <t>③養護教諭または看護師等の同行が</t>
    <rPh sb="1" eb="3">
      <t>ヨウゴ</t>
    </rPh>
    <rPh sb="3" eb="5">
      <t>キョウユ</t>
    </rPh>
    <rPh sb="8" eb="11">
      <t>カンゴシ</t>
    </rPh>
    <rPh sb="11" eb="12">
      <t>トウ</t>
    </rPh>
    <rPh sb="13" eb="15">
      <t>ドウコウ</t>
    </rPh>
    <phoneticPr fontId="3"/>
  </si>
  <si>
    <t>※ご記入いただいた個人情報は当所の事業目的以外には利用いたしません。なお，規定上5年を過ぎた場合は速やかに廃棄します。</t>
    <phoneticPr fontId="3"/>
  </si>
  <si>
    <t>（男性</t>
    <rPh sb="1" eb="3">
      <t>ダンセイ</t>
    </rPh>
    <phoneticPr fontId="3"/>
  </si>
  <si>
    <t>人，</t>
    <rPh sb="0" eb="1">
      <t>ニン</t>
    </rPh>
    <phoneticPr fontId="3"/>
  </si>
  <si>
    <t>人）</t>
    <rPh sb="0" eb="1">
      <t>ニン</t>
    </rPh>
    <phoneticPr fontId="3"/>
  </si>
  <si>
    <t>（</t>
    <phoneticPr fontId="3"/>
  </si>
  <si>
    <t>）</t>
    <phoneticPr fontId="3"/>
  </si>
  <si>
    <t xml:space="preserve"> 小学生</t>
    <rPh sb="1" eb="4">
      <t>ショウガクセイ</t>
    </rPh>
    <phoneticPr fontId="4"/>
  </si>
  <si>
    <t xml:space="preserve"> 中学生</t>
    <rPh sb="1" eb="4">
      <t>チュウガクセイ</t>
    </rPh>
    <phoneticPr fontId="4"/>
  </si>
  <si>
    <t xml:space="preserve"> 高校生</t>
    <rPh sb="1" eb="4">
      <t>コウコウセイ</t>
    </rPh>
    <phoneticPr fontId="4"/>
  </si>
  <si>
    <t xml:space="preserve"> 中等教育学校生</t>
    <rPh sb="1" eb="3">
      <t>チュウトウ</t>
    </rPh>
    <rPh sb="3" eb="5">
      <t>キョウイク</t>
    </rPh>
    <rPh sb="5" eb="8">
      <t>ガッコウセイ</t>
    </rPh>
    <phoneticPr fontId="4"/>
  </si>
  <si>
    <t xml:space="preserve"> 特別支援学校生</t>
    <rPh sb="1" eb="3">
      <t>トクベツ</t>
    </rPh>
    <rPh sb="3" eb="5">
      <t>シエン</t>
    </rPh>
    <rPh sb="5" eb="7">
      <t>ガッコウ</t>
    </rPh>
    <rPh sb="7" eb="8">
      <t>セイ</t>
    </rPh>
    <phoneticPr fontId="4"/>
  </si>
  <si>
    <t xml:space="preserve"> 大学・短大・高等専門学校生</t>
    <rPh sb="1" eb="3">
      <t>ダイガク</t>
    </rPh>
    <rPh sb="4" eb="6">
      <t>タンダイ</t>
    </rPh>
    <rPh sb="7" eb="9">
      <t>コウトウ</t>
    </rPh>
    <rPh sb="9" eb="11">
      <t>センモン</t>
    </rPh>
    <rPh sb="11" eb="14">
      <t>ガッコウセイ</t>
    </rPh>
    <phoneticPr fontId="4"/>
  </si>
  <si>
    <t xml:space="preserve"> 専修・専門学校生</t>
    <rPh sb="1" eb="3">
      <t>センシュウ</t>
    </rPh>
    <rPh sb="4" eb="6">
      <t>センモン</t>
    </rPh>
    <rPh sb="6" eb="9">
      <t>ガッコウセイ</t>
    </rPh>
    <phoneticPr fontId="4"/>
  </si>
  <si>
    <t xml:space="preserve"> 29歳以下</t>
    <rPh sb="3" eb="4">
      <t>サイ</t>
    </rPh>
    <rPh sb="4" eb="6">
      <t>イカ</t>
    </rPh>
    <phoneticPr fontId="3"/>
  </si>
  <si>
    <t xml:space="preserve"> 指導者（引率者含む）</t>
    <rPh sb="1" eb="4">
      <t>シドウシャ</t>
    </rPh>
    <rPh sb="5" eb="7">
      <t>インソツ</t>
    </rPh>
    <rPh sb="7" eb="8">
      <t>シャ</t>
    </rPh>
    <rPh sb="8" eb="9">
      <t>フク</t>
    </rPh>
    <phoneticPr fontId="3"/>
  </si>
  <si>
    <t>時間</t>
    <rPh sb="0" eb="2">
      <t>ジカン</t>
    </rPh>
    <phoneticPr fontId="3"/>
  </si>
  <si>
    <t>活動内容</t>
    <rPh sb="0" eb="2">
      <t>カツドウ</t>
    </rPh>
    <rPh sb="2" eb="4">
      <t>ナイヨウ</t>
    </rPh>
    <phoneticPr fontId="3"/>
  </si>
  <si>
    <t>晴天</t>
    <rPh sb="0" eb="1">
      <t>ハレ</t>
    </rPh>
    <rPh sb="1" eb="2">
      <t>テン</t>
    </rPh>
    <phoneticPr fontId="4"/>
  </si>
  <si>
    <t>荒天</t>
    <rPh sb="0" eb="2">
      <t>コウテン</t>
    </rPh>
    <phoneticPr fontId="4"/>
  </si>
  <si>
    <t>起床</t>
    <rPh sb="0" eb="2">
      <t>キショウ</t>
    </rPh>
    <phoneticPr fontId="3"/>
  </si>
  <si>
    <t>清掃・活動の準備</t>
    <rPh sb="0" eb="2">
      <t>セイソウ</t>
    </rPh>
    <rPh sb="3" eb="5">
      <t>カツドウ</t>
    </rPh>
    <rPh sb="6" eb="8">
      <t>ジュンビ</t>
    </rPh>
    <phoneticPr fontId="3"/>
  </si>
  <si>
    <t>入浴希望時間</t>
    <rPh sb="0" eb="2">
      <t>ニュウヨク</t>
    </rPh>
    <rPh sb="2" eb="4">
      <t>キボウ</t>
    </rPh>
    <rPh sb="4" eb="6">
      <t>ジカン</t>
    </rPh>
    <phoneticPr fontId="3"/>
  </si>
  <si>
    <t>～</t>
    <phoneticPr fontId="3"/>
  </si>
  <si>
    <t>：</t>
    <phoneticPr fontId="3"/>
  </si>
  <si>
    <t>就寝</t>
    <rPh sb="0" eb="2">
      <t>シュウシン</t>
    </rPh>
    <phoneticPr fontId="3"/>
  </si>
  <si>
    <t>備考欄</t>
    <rPh sb="0" eb="2">
      <t>ビコウ</t>
    </rPh>
    <rPh sb="2" eb="3">
      <t>ラン</t>
    </rPh>
    <phoneticPr fontId="3"/>
  </si>
  <si>
    <r>
      <t xml:space="preserve">退所日
</t>
    </r>
    <r>
      <rPr>
        <sz val="8"/>
        <rFont val="ＭＳ Ｐゴシック"/>
        <family val="3"/>
        <charset val="128"/>
        <scheme val="minor"/>
      </rPr>
      <t>8：45～退所点検があります。</t>
    </r>
    <rPh sb="0" eb="2">
      <t>タイショ</t>
    </rPh>
    <rPh sb="2" eb="3">
      <t>ビ</t>
    </rPh>
    <rPh sb="9" eb="11">
      <t>タイショ</t>
    </rPh>
    <rPh sb="11" eb="13">
      <t>テンケン</t>
    </rPh>
    <phoneticPr fontId="3"/>
  </si>
  <si>
    <t>提出日時</t>
    <rPh sb="0" eb="2">
      <t>テイシュツ</t>
    </rPh>
    <rPh sb="2" eb="4">
      <t>ニチジ</t>
    </rPh>
    <phoneticPr fontId="3"/>
  </si>
  <si>
    <t>日</t>
    <rPh sb="0" eb="1">
      <t>ニチ</t>
    </rPh>
    <phoneticPr fontId="3"/>
  </si>
  <si>
    <t>月</t>
    <rPh sb="0" eb="1">
      <t>ツキ</t>
    </rPh>
    <phoneticPr fontId="3"/>
  </si>
  <si>
    <t>年</t>
    <rPh sb="0" eb="1">
      <t>ネン</t>
    </rPh>
    <phoneticPr fontId="3"/>
  </si>
  <si>
    <t>食物アレルギー調査票（別紙）</t>
    <rPh sb="0" eb="2">
      <t>ショクモツ</t>
    </rPh>
    <rPh sb="7" eb="10">
      <t>チョウサヒョウ</t>
    </rPh>
    <rPh sb="11" eb="13">
      <t>ベッシ</t>
    </rPh>
    <phoneticPr fontId="3"/>
  </si>
  <si>
    <t>追加食材・補助食注文票（別紙）</t>
    <rPh sb="0" eb="2">
      <t>ツイカ</t>
    </rPh>
    <rPh sb="2" eb="4">
      <t>ショクザイ</t>
    </rPh>
    <rPh sb="5" eb="7">
      <t>ホジョ</t>
    </rPh>
    <rPh sb="7" eb="8">
      <t>ショク</t>
    </rPh>
    <rPh sb="8" eb="10">
      <t>チュウモン</t>
    </rPh>
    <rPh sb="10" eb="11">
      <t>ヒョウ</t>
    </rPh>
    <rPh sb="12" eb="14">
      <t>ベッシ</t>
    </rPh>
    <phoneticPr fontId="3"/>
  </si>
  <si>
    <t>活動教材注文票（別紙）</t>
    <rPh sb="0" eb="2">
      <t>カツドウ</t>
    </rPh>
    <rPh sb="2" eb="4">
      <t>キョウザイ</t>
    </rPh>
    <rPh sb="4" eb="6">
      <t>チュウモン</t>
    </rPh>
    <rPh sb="6" eb="7">
      <t>ヒョウ</t>
    </rPh>
    <rPh sb="8" eb="10">
      <t>ベッシ</t>
    </rPh>
    <phoneticPr fontId="3"/>
  </si>
  <si>
    <t>１． 食堂</t>
    <rPh sb="3" eb="5">
      <t>ショクドウ</t>
    </rPh>
    <phoneticPr fontId="3"/>
  </si>
  <si>
    <t>・</t>
    <phoneticPr fontId="3"/>
  </si>
  <si>
    <t>※</t>
    <phoneticPr fontId="3"/>
  </si>
  <si>
    <t>・月・日</t>
    <rPh sb="1" eb="2">
      <t>ツキ</t>
    </rPh>
    <rPh sb="3" eb="4">
      <t>ニチ</t>
    </rPh>
    <phoneticPr fontId="3"/>
  </si>
  <si>
    <t>２． 野外炊飯</t>
    <rPh sb="3" eb="5">
      <t>ヤガイ</t>
    </rPh>
    <rPh sb="5" eb="7">
      <t>スイハン</t>
    </rPh>
    <phoneticPr fontId="3"/>
  </si>
  <si>
    <t>野外炊飯は，日付（朝・昼・夕のいずれかに☑する），メニュー名，人数及び班数をご記入ください。</t>
    <rPh sb="0" eb="2">
      <t>ヤガイ</t>
    </rPh>
    <rPh sb="2" eb="4">
      <t>スイハン</t>
    </rPh>
    <rPh sb="33" eb="34">
      <t>オヨ</t>
    </rPh>
    <phoneticPr fontId="3"/>
  </si>
  <si>
    <t>３． 弁当</t>
    <rPh sb="3" eb="5">
      <t>ベントウ</t>
    </rPh>
    <phoneticPr fontId="3"/>
  </si>
  <si>
    <t>・</t>
    <phoneticPr fontId="3"/>
  </si>
  <si>
    <t>弁当は，日付（朝・昼のいずれかに☑する），メニュー名，数量をご記入ください。</t>
    <rPh sb="0" eb="2">
      <t>ベントウ</t>
    </rPh>
    <rPh sb="27" eb="29">
      <t>スウリョウ</t>
    </rPh>
    <phoneticPr fontId="3"/>
  </si>
  <si>
    <t>メニュー</t>
    <phoneticPr fontId="3"/>
  </si>
  <si>
    <t>（</t>
    <phoneticPr fontId="3"/>
  </si>
  <si>
    <t>個</t>
    <rPh sb="0" eb="1">
      <t>コ</t>
    </rPh>
    <phoneticPr fontId="3"/>
  </si>
  <si>
    <t>合計</t>
    <rPh sb="0" eb="2">
      <t>ゴウケイ</t>
    </rPh>
    <phoneticPr fontId="3"/>
  </si>
  <si>
    <t>/</t>
    <phoneticPr fontId="3"/>
  </si>
  <si>
    <t>自然の家
職員確認</t>
    <rPh sb="0" eb="2">
      <t>シゼン</t>
    </rPh>
    <rPh sb="3" eb="4">
      <t>イエ</t>
    </rPh>
    <rPh sb="6" eb="8">
      <t>ショクイン</t>
    </rPh>
    <rPh sb="8" eb="10">
      <t>カクニン</t>
    </rPh>
    <phoneticPr fontId="3"/>
  </si>
  <si>
    <t>～</t>
    <phoneticPr fontId="3"/>
  </si>
  <si>
    <t>本件担当者</t>
    <rPh sb="0" eb="2">
      <t>ホンケン</t>
    </rPh>
    <rPh sb="2" eb="5">
      <t>タントウシャ</t>
    </rPh>
    <phoneticPr fontId="3"/>
  </si>
  <si>
    <t>氏名</t>
    <rPh sb="0" eb="2">
      <t>シメイ</t>
    </rPh>
    <phoneticPr fontId="3"/>
  </si>
  <si>
    <t>職名</t>
    <rPh sb="0" eb="2">
      <t>ショクメイ</t>
    </rPh>
    <phoneticPr fontId="3"/>
  </si>
  <si>
    <t>連絡先</t>
    <rPh sb="0" eb="2">
      <t>レンラク</t>
    </rPh>
    <rPh sb="2" eb="3">
      <t>サキ</t>
    </rPh>
    <phoneticPr fontId="3"/>
  </si>
  <si>
    <t>TEL</t>
    <phoneticPr fontId="3"/>
  </si>
  <si>
    <t>FAX</t>
    <phoneticPr fontId="3"/>
  </si>
  <si>
    <t>【ご記入について】</t>
    <rPh sb="2" eb="4">
      <t>キニュウ</t>
    </rPh>
    <phoneticPr fontId="3"/>
  </si>
  <si>
    <t>（１）記入対象者</t>
    <rPh sb="3" eb="5">
      <t>キニュウ</t>
    </rPh>
    <rPh sb="5" eb="8">
      <t>タイショウシャ</t>
    </rPh>
    <phoneticPr fontId="3"/>
  </si>
  <si>
    <t>（２）アレルギー食材情報</t>
    <rPh sb="8" eb="10">
      <t>ショクザイ</t>
    </rPh>
    <rPh sb="10" eb="12">
      <t>ジョウホウ</t>
    </rPh>
    <phoneticPr fontId="3"/>
  </si>
  <si>
    <t>アレルギー反応をおこす食材を，全てご記入ください。</t>
    <rPh sb="5" eb="7">
      <t>ハンノウ</t>
    </rPh>
    <rPh sb="11" eb="13">
      <t>ショクザイ</t>
    </rPh>
    <rPh sb="15" eb="16">
      <t>スベ</t>
    </rPh>
    <rPh sb="18" eb="20">
      <t>キニュウ</t>
    </rPh>
    <phoneticPr fontId="3"/>
  </si>
  <si>
    <t>「普通食対応」ができない場合，当てはまる事項に「○」をつけてください。</t>
    <rPh sb="1" eb="3">
      <t>フツウ</t>
    </rPh>
    <rPh sb="3" eb="4">
      <t>ショク</t>
    </rPh>
    <rPh sb="4" eb="6">
      <t>タイオウ</t>
    </rPh>
    <rPh sb="12" eb="14">
      <t>バアイ</t>
    </rPh>
    <rPh sb="15" eb="16">
      <t>ア</t>
    </rPh>
    <rPh sb="20" eb="22">
      <t>ジコウ</t>
    </rPh>
    <phoneticPr fontId="3"/>
  </si>
  <si>
    <t>・・・・</t>
    <phoneticPr fontId="3"/>
  </si>
  <si>
    <t>食堂が，アレルギー食材以外で調理した食事の提供することを希望する。</t>
    <rPh sb="0" eb="2">
      <t>ショクドウ</t>
    </rPh>
    <rPh sb="9" eb="11">
      <t>ショクザイ</t>
    </rPh>
    <rPh sb="11" eb="13">
      <t>イガイ</t>
    </rPh>
    <rPh sb="14" eb="16">
      <t>チョウリ</t>
    </rPh>
    <rPh sb="18" eb="20">
      <t>ショクジ</t>
    </rPh>
    <rPh sb="21" eb="23">
      <t>テイキョウ</t>
    </rPh>
    <rPh sb="28" eb="30">
      <t>キボウ</t>
    </rPh>
    <phoneticPr fontId="3"/>
  </si>
  <si>
    <t>・・・・</t>
    <phoneticPr fontId="3"/>
  </si>
  <si>
    <t>当人が代替食材や弁当を持参する。</t>
    <rPh sb="0" eb="2">
      <t>トウニン</t>
    </rPh>
    <rPh sb="3" eb="5">
      <t>ダイガ</t>
    </rPh>
    <rPh sb="5" eb="7">
      <t>ショクザイ</t>
    </rPh>
    <rPh sb="8" eb="10">
      <t>ベントウ</t>
    </rPh>
    <rPh sb="11" eb="13">
      <t>ジサン</t>
    </rPh>
    <phoneticPr fontId="3"/>
  </si>
  <si>
    <t>「代替食」</t>
    <rPh sb="1" eb="3">
      <t>ダイガ</t>
    </rPh>
    <rPh sb="3" eb="4">
      <t>ショク</t>
    </rPh>
    <phoneticPr fontId="3"/>
  </si>
  <si>
    <t>「持参」</t>
    <rPh sb="1" eb="3">
      <t>ジサン</t>
    </rPh>
    <phoneticPr fontId="3"/>
  </si>
  <si>
    <t>食堂から，詳細についてお尋ねさせていただきます。</t>
    <rPh sb="0" eb="2">
      <t>ショクドウ</t>
    </rPh>
    <rPh sb="5" eb="7">
      <t>ショウサイ</t>
    </rPh>
    <rPh sb="12" eb="13">
      <t>タズ</t>
    </rPh>
    <phoneticPr fontId="3"/>
  </si>
  <si>
    <t>薬の
持参</t>
    <rPh sb="0" eb="1">
      <t>クスリ</t>
    </rPh>
    <rPh sb="3" eb="5">
      <t>ジサン</t>
    </rPh>
    <phoneticPr fontId="3"/>
  </si>
  <si>
    <t>氏名</t>
    <rPh sb="0" eb="1">
      <t>シ</t>
    </rPh>
    <rPh sb="1" eb="2">
      <t>メイ</t>
    </rPh>
    <phoneticPr fontId="3"/>
  </si>
  <si>
    <t>■</t>
    <phoneticPr fontId="3"/>
  </si>
  <si>
    <t>本件にかかる個人情報は，本件以外には使用いたしません。</t>
    <rPh sb="0" eb="2">
      <t>ホンケン</t>
    </rPh>
    <rPh sb="6" eb="8">
      <t>コジン</t>
    </rPh>
    <rPh sb="8" eb="10">
      <t>ジョウホウ</t>
    </rPh>
    <rPh sb="12" eb="14">
      <t>ホンケン</t>
    </rPh>
    <rPh sb="14" eb="16">
      <t>イガイ</t>
    </rPh>
    <rPh sb="18" eb="20">
      <t>シヨウ</t>
    </rPh>
    <phoneticPr fontId="3"/>
  </si>
  <si>
    <t>当人の氏名</t>
    <rPh sb="0" eb="2">
      <t>トウニン</t>
    </rPh>
    <rPh sb="3" eb="5">
      <t>シメイ</t>
    </rPh>
    <phoneticPr fontId="3"/>
  </si>
  <si>
    <t>１．当人の確認</t>
    <rPh sb="2" eb="4">
      <t>トウニン</t>
    </rPh>
    <rPh sb="5" eb="7">
      <t>カクニン</t>
    </rPh>
    <phoneticPr fontId="3"/>
  </si>
  <si>
    <t>TEL</t>
    <phoneticPr fontId="3"/>
  </si>
  <si>
    <t>２．詳細について確認する際の連絡先</t>
    <rPh sb="2" eb="4">
      <t>ショウサイ</t>
    </rPh>
    <rPh sb="8" eb="10">
      <t>カクニン</t>
    </rPh>
    <rPh sb="12" eb="13">
      <t>サイ</t>
    </rPh>
    <rPh sb="14" eb="16">
      <t>レンラク</t>
    </rPh>
    <rPh sb="16" eb="17">
      <t>サキ</t>
    </rPh>
    <phoneticPr fontId="3"/>
  </si>
  <si>
    <t>保護者等連絡先</t>
    <rPh sb="0" eb="3">
      <t>ホゴシャ</t>
    </rPh>
    <rPh sb="3" eb="4">
      <t>ナド</t>
    </rPh>
    <rPh sb="4" eb="6">
      <t>レンラク</t>
    </rPh>
    <rPh sb="6" eb="7">
      <t>サキ</t>
    </rPh>
    <phoneticPr fontId="3"/>
  </si>
  <si>
    <t>保護者等氏名</t>
    <rPh sb="0" eb="3">
      <t>ホゴシャ</t>
    </rPh>
    <rPh sb="3" eb="4">
      <t>ナド</t>
    </rPh>
    <rPh sb="4" eb="6">
      <t>シメイ</t>
    </rPh>
    <phoneticPr fontId="3"/>
  </si>
  <si>
    <t>（</t>
    <phoneticPr fontId="3"/>
  </si>
  <si>
    <t>）</t>
    <phoneticPr fontId="3"/>
  </si>
  <si>
    <t>いつ頃</t>
    <rPh sb="2" eb="3">
      <t>ゴロ</t>
    </rPh>
    <phoneticPr fontId="3"/>
  </si>
  <si>
    <t>）</t>
    <phoneticPr fontId="3"/>
  </si>
  <si>
    <t>３．特別対応の内容と食物アレルギー情報</t>
    <rPh sb="2" eb="4">
      <t>トクベツ</t>
    </rPh>
    <rPh sb="4" eb="6">
      <t>タイオウ</t>
    </rPh>
    <rPh sb="7" eb="9">
      <t>ナイヨウ</t>
    </rPh>
    <rPh sb="10" eb="12">
      <t>ショクモツ</t>
    </rPh>
    <rPh sb="17" eb="19">
      <t>ジョウホウ</t>
    </rPh>
    <phoneticPr fontId="3"/>
  </si>
  <si>
    <t>４．食物アレルギーの原因食品の除去範囲</t>
    <rPh sb="2" eb="4">
      <t>ショクモツ</t>
    </rPh>
    <rPh sb="10" eb="12">
      <t>ゲンイン</t>
    </rPh>
    <rPh sb="12" eb="14">
      <t>ショクヒン</t>
    </rPh>
    <rPh sb="15" eb="17">
      <t>ジョキョ</t>
    </rPh>
    <rPh sb="17" eb="19">
      <t>ハンイ</t>
    </rPh>
    <phoneticPr fontId="3"/>
  </si>
  <si>
    <t>５．その他，ご意見・ご要望等がございましたらご記入ください。</t>
    <rPh sb="4" eb="5">
      <t>タ</t>
    </rPh>
    <rPh sb="7" eb="9">
      <t>イケン</t>
    </rPh>
    <rPh sb="11" eb="13">
      <t>ヨウボウ</t>
    </rPh>
    <rPh sb="13" eb="14">
      <t>トウ</t>
    </rPh>
    <rPh sb="23" eb="25">
      <t>キニュウ</t>
    </rPh>
    <phoneticPr fontId="3"/>
  </si>
  <si>
    <t>（ふりがな）</t>
    <phoneticPr fontId="3"/>
  </si>
  <si>
    <t>連絡先</t>
    <rPh sb="0" eb="3">
      <t>レンラクサキ</t>
    </rPh>
    <phoneticPr fontId="3"/>
  </si>
  <si>
    <t>携帯</t>
    <rPh sb="0" eb="2">
      <t>ケイタイ</t>
    </rPh>
    <phoneticPr fontId="3"/>
  </si>
  <si>
    <t>大人</t>
    <rPh sb="0" eb="2">
      <t>オトナ</t>
    </rPh>
    <phoneticPr fontId="3"/>
  </si>
  <si>
    <t>人</t>
    <rPh sb="0" eb="1">
      <t>ニン</t>
    </rPh>
    <phoneticPr fontId="3"/>
  </si>
  <si>
    <t>，</t>
    <phoneticPr fontId="3"/>
  </si>
  <si>
    <t>子供</t>
    <rPh sb="0" eb="2">
      <t>コドモ</t>
    </rPh>
    <phoneticPr fontId="3"/>
  </si>
  <si>
    <t>，</t>
    <phoneticPr fontId="3"/>
  </si>
  <si>
    <t>計</t>
    <rPh sb="0" eb="1">
      <t>ケイ</t>
    </rPh>
    <phoneticPr fontId="3"/>
  </si>
  <si>
    <t>※ジュニアシート</t>
    <phoneticPr fontId="3"/>
  </si>
  <si>
    <t>人分</t>
    <rPh sb="0" eb="1">
      <t>ニン</t>
    </rPh>
    <rPh sb="1" eb="2">
      <t>ブン</t>
    </rPh>
    <phoneticPr fontId="3"/>
  </si>
  <si>
    <t>・</t>
    <phoneticPr fontId="3"/>
  </si>
  <si>
    <t>運行日時</t>
    <rPh sb="0" eb="2">
      <t>ウンコウ</t>
    </rPh>
    <rPh sb="2" eb="4">
      <t>ニチジ</t>
    </rPh>
    <phoneticPr fontId="3"/>
  </si>
  <si>
    <t>往路</t>
    <rPh sb="0" eb="2">
      <t>オウロ</t>
    </rPh>
    <phoneticPr fontId="3"/>
  </si>
  <si>
    <t>復路</t>
    <rPh sb="0" eb="2">
      <t>フクロ</t>
    </rPh>
    <phoneticPr fontId="3"/>
  </si>
  <si>
    <t>年</t>
    <rPh sb="0" eb="1">
      <t>ネン</t>
    </rPh>
    <phoneticPr fontId="3"/>
  </si>
  <si>
    <t>月</t>
    <rPh sb="0" eb="1">
      <t>ツキ</t>
    </rPh>
    <phoneticPr fontId="3"/>
  </si>
  <si>
    <t>日</t>
    <rPh sb="0" eb="1">
      <t>ニチ</t>
    </rPh>
    <phoneticPr fontId="3"/>
  </si>
  <si>
    <t>①</t>
    <phoneticPr fontId="3"/>
  </si>
  <si>
    <t>②</t>
    <phoneticPr fontId="3"/>
  </si>
  <si>
    <t>自然の家着</t>
    <rPh sb="0" eb="2">
      <t>シゼン</t>
    </rPh>
    <rPh sb="3" eb="4">
      <t>イエ</t>
    </rPh>
    <rPh sb="4" eb="5">
      <t>チャク</t>
    </rPh>
    <phoneticPr fontId="3"/>
  </si>
  <si>
    <t>：</t>
    <phoneticPr fontId="3"/>
  </si>
  <si>
    <t>※1</t>
    <phoneticPr fontId="3"/>
  </si>
  <si>
    <t>自然の家出発</t>
    <rPh sb="0" eb="2">
      <t>シゼン</t>
    </rPh>
    <rPh sb="3" eb="4">
      <t>イエ</t>
    </rPh>
    <rPh sb="4" eb="6">
      <t>シュッパツ</t>
    </rPh>
    <phoneticPr fontId="3"/>
  </si>
  <si>
    <t>自然の家発</t>
    <rPh sb="0" eb="2">
      <t>シゼン</t>
    </rPh>
    <rPh sb="3" eb="4">
      <t>イエ</t>
    </rPh>
    <rPh sb="4" eb="5">
      <t>ハツ</t>
    </rPh>
    <phoneticPr fontId="3"/>
  </si>
  <si>
    <t>自然の家帰着</t>
    <rPh sb="0" eb="2">
      <t>シゼン</t>
    </rPh>
    <rPh sb="3" eb="4">
      <t>イエ</t>
    </rPh>
    <rPh sb="4" eb="6">
      <t>キチャク</t>
    </rPh>
    <phoneticPr fontId="3"/>
  </si>
  <si>
    <t>※2</t>
    <phoneticPr fontId="3"/>
  </si>
  <si>
    <t>※</t>
    <phoneticPr fontId="3"/>
  </si>
  <si>
    <t>余裕を持った運行時間をご記入ください。</t>
    <rPh sb="0" eb="2">
      <t>ヨユウ</t>
    </rPh>
    <rPh sb="3" eb="4">
      <t>モ</t>
    </rPh>
    <rPh sb="6" eb="8">
      <t>ウンコウ</t>
    </rPh>
    <rPh sb="8" eb="10">
      <t>ジカン</t>
    </rPh>
    <rPh sb="12" eb="14">
      <t>キニュウ</t>
    </rPh>
    <phoneticPr fontId="3"/>
  </si>
  <si>
    <t>山口市，防府市及び周南市以外は高速道路（有料）を通行します。</t>
    <rPh sb="0" eb="3">
      <t>ヤマグチシ</t>
    </rPh>
    <rPh sb="4" eb="7">
      <t>ホウフシ</t>
    </rPh>
    <rPh sb="7" eb="8">
      <t>オヨ</t>
    </rPh>
    <rPh sb="9" eb="12">
      <t>シュウナンシ</t>
    </rPh>
    <rPh sb="12" eb="14">
      <t>イガイ</t>
    </rPh>
    <rPh sb="15" eb="17">
      <t>コウソク</t>
    </rPh>
    <rPh sb="17" eb="19">
      <t>ドウロ</t>
    </rPh>
    <rPh sb="20" eb="22">
      <t>ユウリョウ</t>
    </rPh>
    <rPh sb="24" eb="26">
      <t>ツウコウ</t>
    </rPh>
    <phoneticPr fontId="3"/>
  </si>
  <si>
    <t>※</t>
    <phoneticPr fontId="3"/>
  </si>
  <si>
    <t>※</t>
    <phoneticPr fontId="3"/>
  </si>
  <si>
    <t>運行経路には「IC」（インターチェンジ）をご記入ください。</t>
    <rPh sb="0" eb="2">
      <t>ウンコウ</t>
    </rPh>
    <rPh sb="2" eb="4">
      <t>ケイロ</t>
    </rPh>
    <rPh sb="22" eb="24">
      <t>キニュウ</t>
    </rPh>
    <phoneticPr fontId="3"/>
  </si>
  <si>
    <t>＜以下，本所が記入＞</t>
    <rPh sb="1" eb="3">
      <t>イカ</t>
    </rPh>
    <rPh sb="4" eb="6">
      <t>ホンショ</t>
    </rPh>
    <rPh sb="7" eb="9">
      <t>キニュウ</t>
    </rPh>
    <phoneticPr fontId="3"/>
  </si>
  <si>
    <t>運転手</t>
    <rPh sb="0" eb="3">
      <t>ウンテンシュ</t>
    </rPh>
    <phoneticPr fontId="3"/>
  </si>
  <si>
    <t>備考</t>
    <rPh sb="0" eb="2">
      <t>ビコウ</t>
    </rPh>
    <phoneticPr fontId="3"/>
  </si>
  <si>
    <t>決裁</t>
    <rPh sb="0" eb="2">
      <t>ケッサイ</t>
    </rPh>
    <phoneticPr fontId="3"/>
  </si>
  <si>
    <t>次長</t>
    <rPh sb="0" eb="2">
      <t>ジチョウ</t>
    </rPh>
    <phoneticPr fontId="3"/>
  </si>
  <si>
    <t>総務・管理係長</t>
    <rPh sb="0" eb="2">
      <t>ソウム</t>
    </rPh>
    <rPh sb="3" eb="5">
      <t>カンリ</t>
    </rPh>
    <rPh sb="5" eb="6">
      <t>カカリ</t>
    </rPh>
    <rPh sb="6" eb="7">
      <t>ナガ</t>
    </rPh>
    <phoneticPr fontId="3"/>
  </si>
  <si>
    <t>事業推進係長</t>
    <rPh sb="0" eb="2">
      <t>ジギョウ</t>
    </rPh>
    <rPh sb="2" eb="4">
      <t>スイシン</t>
    </rPh>
    <rPh sb="4" eb="5">
      <t>カカリ</t>
    </rPh>
    <rPh sb="5" eb="6">
      <t>ナガ</t>
    </rPh>
    <phoneticPr fontId="3"/>
  </si>
  <si>
    <t>担当者</t>
    <rPh sb="0" eb="3">
      <t>タントウシャ</t>
    </rPh>
    <phoneticPr fontId="3"/>
  </si>
  <si>
    <t>起案者</t>
    <rPh sb="0" eb="2">
      <t>キアン</t>
    </rPh>
    <rPh sb="2" eb="3">
      <t>シャ</t>
    </rPh>
    <phoneticPr fontId="3"/>
  </si>
  <si>
    <t>＜裏面へ＞</t>
    <rPh sb="1" eb="3">
      <t>ウラメン</t>
    </rPh>
    <phoneticPr fontId="3"/>
  </si>
  <si>
    <t>団体名</t>
    <rPh sb="0" eb="2">
      <t>ダンタイ</t>
    </rPh>
    <rPh sb="2" eb="3">
      <t>メイ</t>
    </rPh>
    <phoneticPr fontId="3"/>
  </si>
  <si>
    <t>【高速道路等の利用にあたっての確認事項】</t>
    <phoneticPr fontId="3"/>
  </si>
  <si>
    <t>③</t>
    <phoneticPr fontId="3"/>
  </si>
  <si>
    <t>目的地までにお送りした後，本所に戻る際の高速料金の領収書は，後日，郵送となります。</t>
    <rPh sb="0" eb="3">
      <t>モクテキチ</t>
    </rPh>
    <rPh sb="7" eb="8">
      <t>オク</t>
    </rPh>
    <rPh sb="11" eb="12">
      <t>アト</t>
    </rPh>
    <rPh sb="13" eb="15">
      <t>ホンショ</t>
    </rPh>
    <rPh sb="16" eb="17">
      <t>モド</t>
    </rPh>
    <rPh sb="18" eb="19">
      <t>サイ</t>
    </rPh>
    <rPh sb="20" eb="22">
      <t>コウソク</t>
    </rPh>
    <rPh sb="22" eb="24">
      <t>リョウキン</t>
    </rPh>
    <rPh sb="25" eb="28">
      <t>リョウシュウショ</t>
    </rPh>
    <rPh sb="30" eb="32">
      <t>ゴジツ</t>
    </rPh>
    <rPh sb="33" eb="35">
      <t>ユウソウ</t>
    </rPh>
    <phoneticPr fontId="3"/>
  </si>
  <si>
    <t>トイレ休憩等は，当日バスの運転手とご相談ください。</t>
    <rPh sb="3" eb="5">
      <t>キュウケイ</t>
    </rPh>
    <rPh sb="5" eb="6">
      <t>トウ</t>
    </rPh>
    <rPh sb="8" eb="10">
      <t>トウジツ</t>
    </rPh>
    <rPh sb="13" eb="16">
      <t>ウンテンシュ</t>
    </rPh>
    <rPh sb="18" eb="20">
      <t>ソウダン</t>
    </rPh>
    <phoneticPr fontId="3"/>
  </si>
  <si>
    <t>目印になる建物や看板等をご記入ください。</t>
    <phoneticPr fontId="3"/>
  </si>
  <si>
    <r>
      <t>キャンプファイヤー用のまき</t>
    </r>
    <r>
      <rPr>
        <sz val="9"/>
        <rFont val="ＭＳ ゴシック"/>
        <family val="3"/>
        <charset val="128"/>
      </rPr>
      <t>（灯油含む）</t>
    </r>
    <rPh sb="9" eb="10">
      <t>ヨウ</t>
    </rPh>
    <rPh sb="14" eb="16">
      <t>トウユ</t>
    </rPh>
    <rPh sb="16" eb="17">
      <t>フク</t>
    </rPh>
    <phoneticPr fontId="3"/>
  </si>
  <si>
    <r>
      <t>トーチ棒</t>
    </r>
    <r>
      <rPr>
        <sz val="10"/>
        <rFont val="ＭＳ ゴシック"/>
        <family val="3"/>
        <charset val="128"/>
      </rPr>
      <t>（針金付き）</t>
    </r>
    <rPh sb="3" eb="4">
      <t>ボウ</t>
    </rPh>
    <rPh sb="5" eb="7">
      <t>ハリガネ</t>
    </rPh>
    <rPh sb="7" eb="8">
      <t>ツキ</t>
    </rPh>
    <phoneticPr fontId="3"/>
  </si>
  <si>
    <t>トーチ棒用灯油</t>
    <rPh sb="3" eb="4">
      <t>ボウ</t>
    </rPh>
    <rPh sb="4" eb="5">
      <t>ヨウ</t>
    </rPh>
    <rPh sb="5" eb="7">
      <t>トウユ</t>
    </rPh>
    <phoneticPr fontId="3"/>
  </si>
  <si>
    <t>木工細工</t>
    <rPh sb="0" eb="2">
      <t>モッコウ</t>
    </rPh>
    <rPh sb="2" eb="3">
      <t>コマ</t>
    </rPh>
    <phoneticPr fontId="3"/>
  </si>
  <si>
    <r>
      <rPr>
        <b/>
        <sz val="11"/>
        <rFont val="ＭＳ ゴシック"/>
        <family val="3"/>
        <charset val="128"/>
      </rPr>
      <t>季節限定</t>
    </r>
    <r>
      <rPr>
        <sz val="11"/>
        <rFont val="ＭＳ ゴシック"/>
        <family val="3"/>
        <charset val="128"/>
      </rPr>
      <t xml:space="preserve">
</t>
    </r>
    <r>
      <rPr>
        <sz val="9"/>
        <rFont val="ＭＳ ゴシック"/>
        <family val="3"/>
        <charset val="128"/>
      </rPr>
      <t>（10月～3月）</t>
    </r>
    <rPh sb="0" eb="2">
      <t>キセツ</t>
    </rPh>
    <rPh sb="2" eb="4">
      <t>ゲンテイ</t>
    </rPh>
    <rPh sb="8" eb="9">
      <t>ツキ</t>
    </rPh>
    <rPh sb="11" eb="12">
      <t>ツキ</t>
    </rPh>
    <phoneticPr fontId="3"/>
  </si>
  <si>
    <t>（キーホルダー），未カット・未穴</t>
    <rPh sb="9" eb="10">
      <t>ミ</t>
    </rPh>
    <rPh sb="14" eb="15">
      <t>ミ</t>
    </rPh>
    <rPh sb="15" eb="16">
      <t>アナ</t>
    </rPh>
    <phoneticPr fontId="3"/>
  </si>
  <si>
    <t>（キーホルダー），カット・穴済み</t>
    <rPh sb="13" eb="14">
      <t>アナ</t>
    </rPh>
    <rPh sb="14" eb="15">
      <t>スミ</t>
    </rPh>
    <phoneticPr fontId="3"/>
  </si>
  <si>
    <t>和紙作り（10人分程度）
　はがき（20枚程度）</t>
    <rPh sb="0" eb="2">
      <t>ワシ</t>
    </rPh>
    <rPh sb="2" eb="3">
      <t>ヅク</t>
    </rPh>
    <rPh sb="7" eb="8">
      <t>ニン</t>
    </rPh>
    <rPh sb="8" eb="9">
      <t>ブン</t>
    </rPh>
    <rPh sb="9" eb="11">
      <t>テイド</t>
    </rPh>
    <rPh sb="20" eb="21">
      <t>マイ</t>
    </rPh>
    <rPh sb="21" eb="23">
      <t>テイド</t>
    </rPh>
    <phoneticPr fontId="3"/>
  </si>
  <si>
    <t>こんにゃく玉</t>
    <rPh sb="5" eb="6">
      <t>タマ</t>
    </rPh>
    <phoneticPr fontId="3"/>
  </si>
  <si>
    <t>（持ち帰り用袋・こんにゃく用手袋付）</t>
    <rPh sb="1" eb="2">
      <t>モ</t>
    </rPh>
    <rPh sb="3" eb="4">
      <t>カエ</t>
    </rPh>
    <rPh sb="5" eb="6">
      <t>ヨウ</t>
    </rPh>
    <rPh sb="6" eb="7">
      <t>フクロ</t>
    </rPh>
    <rPh sb="13" eb="14">
      <t>ヨウ</t>
    </rPh>
    <rPh sb="14" eb="16">
      <t>テブクロ</t>
    </rPh>
    <rPh sb="16" eb="17">
      <t>ツキ</t>
    </rPh>
    <phoneticPr fontId="3"/>
  </si>
  <si>
    <r>
      <t>ストーンアート</t>
    </r>
    <r>
      <rPr>
        <sz val="10"/>
        <rFont val="ＭＳ ゴシック"/>
        <family val="3"/>
        <charset val="128"/>
      </rPr>
      <t>（絵の具，ニス含む）</t>
    </r>
    <rPh sb="8" eb="9">
      <t>エ</t>
    </rPh>
    <rPh sb="10" eb="11">
      <t>グ</t>
    </rPh>
    <rPh sb="14" eb="15">
      <t>フク</t>
    </rPh>
    <phoneticPr fontId="3"/>
  </si>
  <si>
    <r>
      <t>焼板細工</t>
    </r>
    <r>
      <rPr>
        <sz val="10"/>
        <rFont val="ＭＳ ゴシック"/>
        <family val="3"/>
        <charset val="128"/>
      </rPr>
      <t>（まき代含む）</t>
    </r>
    <rPh sb="0" eb="1">
      <t>ヤ</t>
    </rPh>
    <rPh sb="1" eb="2">
      <t>イタ</t>
    </rPh>
    <rPh sb="2" eb="4">
      <t>サイク</t>
    </rPh>
    <rPh sb="7" eb="8">
      <t>ダイ</t>
    </rPh>
    <rPh sb="8" eb="9">
      <t>フク</t>
    </rPh>
    <phoneticPr fontId="3"/>
  </si>
  <si>
    <t>1セット</t>
    <phoneticPr fontId="3"/>
  </si>
  <si>
    <t>1本</t>
    <rPh sb="1" eb="2">
      <t>ポン</t>
    </rPh>
    <phoneticPr fontId="3"/>
  </si>
  <si>
    <t>1L 目安：50本で5L程度</t>
    <rPh sb="3" eb="5">
      <t>メヤス</t>
    </rPh>
    <rPh sb="8" eb="9">
      <t>ホン</t>
    </rPh>
    <rPh sb="12" eb="14">
      <t>テイド</t>
    </rPh>
    <phoneticPr fontId="3"/>
  </si>
  <si>
    <t>1人分</t>
    <rPh sb="1" eb="2">
      <t>ニン</t>
    </rPh>
    <rPh sb="2" eb="3">
      <t>ブン</t>
    </rPh>
    <phoneticPr fontId="3"/>
  </si>
  <si>
    <t>1パック</t>
    <phoneticPr fontId="3"/>
  </si>
  <si>
    <t>（5人単位でお申し込みください）</t>
    <rPh sb="2" eb="3">
      <t>ニン</t>
    </rPh>
    <rPh sb="3" eb="5">
      <t>タンイ</t>
    </rPh>
    <rPh sb="7" eb="8">
      <t>モウ</t>
    </rPh>
    <rPh sb="9" eb="10">
      <t>コ</t>
    </rPh>
    <phoneticPr fontId="3"/>
  </si>
  <si>
    <t>500ｇまき代含5人分</t>
    <rPh sb="6" eb="7">
      <t>ダイ</t>
    </rPh>
    <rPh sb="7" eb="8">
      <t>フク</t>
    </rPh>
    <rPh sb="9" eb="11">
      <t>ニンブン</t>
    </rPh>
    <phoneticPr fontId="3"/>
  </si>
  <si>
    <t>はがきサイズ5枚（スタンプ代含む）</t>
    <rPh sb="7" eb="8">
      <t>マイ</t>
    </rPh>
    <rPh sb="13" eb="14">
      <t>ダイ</t>
    </rPh>
    <rPh sb="14" eb="15">
      <t>フク</t>
    </rPh>
    <phoneticPr fontId="3"/>
  </si>
  <si>
    <t>品　　　　　名</t>
    <rPh sb="0" eb="1">
      <t>シナ</t>
    </rPh>
    <rPh sb="6" eb="7">
      <t>メイ</t>
    </rPh>
    <phoneticPr fontId="3"/>
  </si>
  <si>
    <t>単　　位</t>
    <rPh sb="0" eb="1">
      <t>タン</t>
    </rPh>
    <rPh sb="3" eb="4">
      <t>クライ</t>
    </rPh>
    <phoneticPr fontId="3"/>
  </si>
  <si>
    <t>料金</t>
    <rPh sb="0" eb="2">
      <t>リョウキン</t>
    </rPh>
    <phoneticPr fontId="3"/>
  </si>
  <si>
    <t>晴天時
数量</t>
    <rPh sb="0" eb="2">
      <t>セイテン</t>
    </rPh>
    <rPh sb="2" eb="3">
      <t>ジ</t>
    </rPh>
    <rPh sb="4" eb="6">
      <t>スウリョウ</t>
    </rPh>
    <phoneticPr fontId="3"/>
  </si>
  <si>
    <t>雨天時
数量</t>
    <rPh sb="0" eb="2">
      <t>ウテン</t>
    </rPh>
    <rPh sb="2" eb="3">
      <t>ジ</t>
    </rPh>
    <rPh sb="4" eb="6">
      <t>スウリョウ</t>
    </rPh>
    <phoneticPr fontId="3"/>
  </si>
  <si>
    <t>活動
利用日</t>
    <rPh sb="0" eb="2">
      <t>カツドウ</t>
    </rPh>
    <rPh sb="3" eb="5">
      <t>リヨウ</t>
    </rPh>
    <rPh sb="5" eb="6">
      <t>ビ</t>
    </rPh>
    <phoneticPr fontId="3"/>
  </si>
  <si>
    <t>団体・グループ名（学校名）</t>
    <rPh sb="0" eb="2">
      <t>ダンタイ</t>
    </rPh>
    <rPh sb="7" eb="8">
      <t>メイ</t>
    </rPh>
    <rPh sb="9" eb="11">
      <t>ガッコウ</t>
    </rPh>
    <rPh sb="11" eb="12">
      <t>メイ</t>
    </rPh>
    <phoneticPr fontId="3"/>
  </si>
  <si>
    <t>利用期間</t>
    <rPh sb="0" eb="2">
      <t>リヨウ</t>
    </rPh>
    <rPh sb="2" eb="4">
      <t>キカン</t>
    </rPh>
    <phoneticPr fontId="3"/>
  </si>
  <si>
    <t>【</t>
    <phoneticPr fontId="3"/>
  </si>
  <si>
    <t>】</t>
    <phoneticPr fontId="3"/>
  </si>
  <si>
    <t>～</t>
    <phoneticPr fontId="3"/>
  </si>
  <si>
    <t>連絡先</t>
    <rPh sb="0" eb="2">
      <t>レンラク</t>
    </rPh>
    <rPh sb="2" eb="3">
      <t>サキ</t>
    </rPh>
    <phoneticPr fontId="3"/>
  </si>
  <si>
    <t>西暦</t>
    <rPh sb="0" eb="2">
      <t>セイレキ</t>
    </rPh>
    <phoneticPr fontId="3"/>
  </si>
  <si>
    <t>ハヤシライス</t>
    <phoneticPr fontId="3"/>
  </si>
  <si>
    <t xml:space="preserve">※3  </t>
    <phoneticPr fontId="3"/>
  </si>
  <si>
    <t>高速道路通行料金は団体負担となります。当日は，現金をご準備ください。</t>
    <rPh sb="0" eb="2">
      <t>コウソク</t>
    </rPh>
    <rPh sb="2" eb="4">
      <t>ドウロ</t>
    </rPh>
    <rPh sb="4" eb="6">
      <t>ツウコウ</t>
    </rPh>
    <rPh sb="6" eb="8">
      <t>リョウキン</t>
    </rPh>
    <rPh sb="9" eb="11">
      <t>ダンタイ</t>
    </rPh>
    <rPh sb="11" eb="13">
      <t>フタン</t>
    </rPh>
    <rPh sb="19" eb="21">
      <t>トウジツ</t>
    </rPh>
    <rPh sb="23" eb="25">
      <t>ゲンキン</t>
    </rPh>
    <rPh sb="27" eb="29">
      <t>ジュンビ</t>
    </rPh>
    <phoneticPr fontId="3"/>
  </si>
  <si>
    <t>施設利用料金簡易計算シート</t>
    <rPh sb="0" eb="2">
      <t>シセツ</t>
    </rPh>
    <rPh sb="2" eb="4">
      <t>リヨウ</t>
    </rPh>
    <rPh sb="4" eb="6">
      <t>リョウキン</t>
    </rPh>
    <rPh sb="6" eb="8">
      <t>カンイ</t>
    </rPh>
    <rPh sb="8" eb="10">
      <t>ケイサン</t>
    </rPh>
    <phoneticPr fontId="3"/>
  </si>
  <si>
    <t>〇　この資料は参考資料です。利用料金について保証するものではありません。ご了承ください。</t>
    <rPh sb="4" eb="6">
      <t>シリョウ</t>
    </rPh>
    <rPh sb="7" eb="9">
      <t>サンコウ</t>
    </rPh>
    <rPh sb="9" eb="11">
      <t>シリョウ</t>
    </rPh>
    <rPh sb="14" eb="16">
      <t>リヨウ</t>
    </rPh>
    <rPh sb="16" eb="18">
      <t>リョウキン</t>
    </rPh>
    <rPh sb="22" eb="24">
      <t>ホショウ</t>
    </rPh>
    <rPh sb="37" eb="39">
      <t>リョウショウ</t>
    </rPh>
    <phoneticPr fontId="3"/>
  </si>
  <si>
    <t>品目名等</t>
    <rPh sb="0" eb="2">
      <t>ヒンモク</t>
    </rPh>
    <rPh sb="2" eb="3">
      <t>メイ</t>
    </rPh>
    <rPh sb="3" eb="4">
      <t>トウ</t>
    </rPh>
    <phoneticPr fontId="3"/>
  </si>
  <si>
    <t>単価</t>
    <rPh sb="0" eb="2">
      <t>タンカ</t>
    </rPh>
    <phoneticPr fontId="3"/>
  </si>
  <si>
    <t>数</t>
    <rPh sb="0" eb="1">
      <t>カズ</t>
    </rPh>
    <phoneticPr fontId="3"/>
  </si>
  <si>
    <t>小計</t>
    <rPh sb="0" eb="1">
      <t>ショウ</t>
    </rPh>
    <rPh sb="1" eb="2">
      <t>ケイ</t>
    </rPh>
    <phoneticPr fontId="3"/>
  </si>
  <si>
    <t>特定研修活動料金</t>
    <rPh sb="0" eb="2">
      <t>トクテイ</t>
    </rPh>
    <rPh sb="2" eb="4">
      <t>ケンシュウ</t>
    </rPh>
    <rPh sb="4" eb="6">
      <t>カツドウ</t>
    </rPh>
    <rPh sb="6" eb="8">
      <t>リョウキン</t>
    </rPh>
    <phoneticPr fontId="3"/>
  </si>
  <si>
    <t>TAP（徳地アドベンチャ―教育プログラム）</t>
    <rPh sb="4" eb="6">
      <t>トクジ</t>
    </rPh>
    <rPh sb="13" eb="15">
      <t>キョウイク</t>
    </rPh>
    <phoneticPr fontId="3"/>
  </si>
  <si>
    <t>天体観察</t>
    <rPh sb="0" eb="2">
      <t>テンタイ</t>
    </rPh>
    <rPh sb="2" eb="4">
      <t>カンサツ</t>
    </rPh>
    <phoneticPr fontId="3"/>
  </si>
  <si>
    <t>ノルディックウォーキング</t>
    <phoneticPr fontId="3"/>
  </si>
  <si>
    <t>　小　計</t>
    <rPh sb="1" eb="2">
      <t>ショウ</t>
    </rPh>
    <rPh sb="3" eb="4">
      <t>ケイ</t>
    </rPh>
    <phoneticPr fontId="3"/>
  </si>
  <si>
    <t>食堂での食事</t>
    <rPh sb="0" eb="2">
      <t>ショクドウ</t>
    </rPh>
    <rPh sb="4" eb="6">
      <t>ショクジ</t>
    </rPh>
    <phoneticPr fontId="3"/>
  </si>
  <si>
    <t>小　計</t>
    <rPh sb="0" eb="1">
      <t>ショウ</t>
    </rPh>
    <rPh sb="2" eb="3">
      <t>ケイ</t>
    </rPh>
    <phoneticPr fontId="3"/>
  </si>
  <si>
    <t>ハヤシライス</t>
    <phoneticPr fontId="3"/>
  </si>
  <si>
    <t>炊き込みご飯</t>
    <rPh sb="0" eb="1">
      <t>タ</t>
    </rPh>
    <rPh sb="2" eb="3">
      <t>コ</t>
    </rPh>
    <rPh sb="5" eb="6">
      <t>ハン</t>
    </rPh>
    <phoneticPr fontId="3"/>
  </si>
  <si>
    <t>ポトフ</t>
    <phoneticPr fontId="3"/>
  </si>
  <si>
    <t>ホットドッグ２本</t>
    <rPh sb="7" eb="8">
      <t>ホン</t>
    </rPh>
    <phoneticPr fontId="3"/>
  </si>
  <si>
    <t>パックジュース</t>
    <phoneticPr fontId="3"/>
  </si>
  <si>
    <t>お弁当</t>
    <rPh sb="1" eb="3">
      <t>ベントウ</t>
    </rPh>
    <phoneticPr fontId="3"/>
  </si>
  <si>
    <t>朝食・昼食用</t>
    <rPh sb="0" eb="2">
      <t>チョウショク</t>
    </rPh>
    <rPh sb="3" eb="5">
      <t>チュウショク</t>
    </rPh>
    <rPh sb="5" eb="6">
      <t>ヨウ</t>
    </rPh>
    <phoneticPr fontId="3"/>
  </si>
  <si>
    <t>パン・パックジュース・バナナ・チーズ・ソーセージ各１個</t>
    <rPh sb="24" eb="25">
      <t>カク</t>
    </rPh>
    <rPh sb="26" eb="27">
      <t>コ</t>
    </rPh>
    <phoneticPr fontId="3"/>
  </si>
  <si>
    <t>昼食用</t>
    <rPh sb="0" eb="3">
      <t>チュウショクヨウ</t>
    </rPh>
    <phoneticPr fontId="3"/>
  </si>
  <si>
    <t>幕の内弁当</t>
    <rPh sb="0" eb="1">
      <t>マク</t>
    </rPh>
    <rPh sb="2" eb="3">
      <t>ウチ</t>
    </rPh>
    <rPh sb="3" eb="5">
      <t>ベントウ</t>
    </rPh>
    <phoneticPr fontId="3"/>
  </si>
  <si>
    <t>菓子パン</t>
    <rPh sb="0" eb="2">
      <t>カシ</t>
    </rPh>
    <phoneticPr fontId="3"/>
  </si>
  <si>
    <t>活動教材費</t>
    <rPh sb="0" eb="2">
      <t>カツドウ</t>
    </rPh>
    <rPh sb="2" eb="5">
      <t>キョウザイヒ</t>
    </rPh>
    <phoneticPr fontId="3"/>
  </si>
  <si>
    <t>キャンプファイヤー</t>
    <phoneticPr fontId="3"/>
  </si>
  <si>
    <t>要作成・布は団体準備</t>
    <rPh sb="0" eb="1">
      <t>ヨウ</t>
    </rPh>
    <rPh sb="1" eb="3">
      <t>サクセイ</t>
    </rPh>
    <rPh sb="4" eb="5">
      <t>ヌノ</t>
    </rPh>
    <rPh sb="6" eb="8">
      <t>ダンタイ</t>
    </rPh>
    <rPh sb="8" eb="10">
      <t>ジュンビ</t>
    </rPh>
    <phoneticPr fontId="3"/>
  </si>
  <si>
    <t>トーチ棒10本分</t>
    <rPh sb="3" eb="4">
      <t>ボウ</t>
    </rPh>
    <rPh sb="6" eb="7">
      <t>ホン</t>
    </rPh>
    <rPh sb="7" eb="8">
      <t>ブン</t>
    </rPh>
    <phoneticPr fontId="3"/>
  </si>
  <si>
    <t>キャンドルサービス</t>
    <phoneticPr fontId="3"/>
  </si>
  <si>
    <t>ロウの受け皿用アルミホイル付</t>
    <rPh sb="3" eb="4">
      <t>ウ</t>
    </rPh>
    <rPh sb="5" eb="6">
      <t>ザラ</t>
    </rPh>
    <rPh sb="6" eb="7">
      <t>ヨウ</t>
    </rPh>
    <rPh sb="13" eb="14">
      <t>ツキ</t>
    </rPh>
    <phoneticPr fontId="3"/>
  </si>
  <si>
    <t>焼板細工</t>
    <rPh sb="0" eb="1">
      <t>ヤ</t>
    </rPh>
    <rPh sb="1" eb="2">
      <t>イタ</t>
    </rPh>
    <rPh sb="2" eb="4">
      <t>ザイク</t>
    </rPh>
    <phoneticPr fontId="3"/>
  </si>
  <si>
    <t>木工細工</t>
    <rPh sb="0" eb="2">
      <t>モッコウ</t>
    </rPh>
    <rPh sb="2" eb="4">
      <t>ザイク</t>
    </rPh>
    <phoneticPr fontId="3"/>
  </si>
  <si>
    <t>ヒートン（1個）</t>
    <rPh sb="6" eb="7">
      <t>コ</t>
    </rPh>
    <phoneticPr fontId="3"/>
  </si>
  <si>
    <t>和紙作り</t>
    <rPh sb="0" eb="2">
      <t>ワシ</t>
    </rPh>
    <rPh sb="2" eb="3">
      <t>ヅク</t>
    </rPh>
    <phoneticPr fontId="3"/>
  </si>
  <si>
    <t>コップ</t>
    <phoneticPr fontId="3"/>
  </si>
  <si>
    <t>ストーンアート</t>
    <phoneticPr fontId="3"/>
  </si>
  <si>
    <t>絵具・ニス（貸出）</t>
    <rPh sb="0" eb="2">
      <t>エノグ</t>
    </rPh>
    <rPh sb="6" eb="8">
      <t>カシダシ</t>
    </rPh>
    <phoneticPr fontId="3"/>
  </si>
  <si>
    <t>丸太でペンスタンド</t>
    <rPh sb="0" eb="2">
      <t>マルタ</t>
    </rPh>
    <phoneticPr fontId="3"/>
  </si>
  <si>
    <t>ゲストルーム</t>
    <phoneticPr fontId="3"/>
  </si>
  <si>
    <t>洋室シングル</t>
    <rPh sb="0" eb="2">
      <t>ヨウシツ</t>
    </rPh>
    <phoneticPr fontId="3"/>
  </si>
  <si>
    <t>和室</t>
    <rPh sb="0" eb="2">
      <t>ワシツ</t>
    </rPh>
    <phoneticPr fontId="3"/>
  </si>
  <si>
    <t>1グループ3時間あたり</t>
    <rPh sb="6" eb="8">
      <t>ジカン</t>
    </rPh>
    <phoneticPr fontId="3"/>
  </si>
  <si>
    <t>参加者100名に対し講師1名（1時間）</t>
    <rPh sb="0" eb="3">
      <t>サンカシャ</t>
    </rPh>
    <rPh sb="6" eb="7">
      <t>メイ</t>
    </rPh>
    <rPh sb="8" eb="9">
      <t>タイ</t>
    </rPh>
    <rPh sb="10" eb="12">
      <t>コウシ</t>
    </rPh>
    <rPh sb="13" eb="14">
      <t>メイ</t>
    </rPh>
    <rPh sb="16" eb="18">
      <t>ジカン</t>
    </rPh>
    <phoneticPr fontId="3"/>
  </si>
  <si>
    <t>参加者20名に対し講師1名（3時間）</t>
    <rPh sb="0" eb="3">
      <t>サンカシャ</t>
    </rPh>
    <rPh sb="5" eb="6">
      <t>メイ</t>
    </rPh>
    <rPh sb="7" eb="8">
      <t>タイ</t>
    </rPh>
    <rPh sb="9" eb="11">
      <t>コウシ</t>
    </rPh>
    <rPh sb="12" eb="13">
      <t>メイ</t>
    </rPh>
    <rPh sb="15" eb="17">
      <t>ジカン</t>
    </rPh>
    <phoneticPr fontId="3"/>
  </si>
  <si>
    <t>参加者30名に対し講師1名（3時間）</t>
    <rPh sb="0" eb="3">
      <t>サンカシャ</t>
    </rPh>
    <rPh sb="5" eb="6">
      <t>メイ</t>
    </rPh>
    <rPh sb="7" eb="8">
      <t>タイ</t>
    </rPh>
    <rPh sb="9" eb="11">
      <t>コウシ</t>
    </rPh>
    <rPh sb="12" eb="13">
      <t>メイ</t>
    </rPh>
    <rPh sb="15" eb="17">
      <t>ジカン</t>
    </rPh>
    <phoneticPr fontId="3"/>
  </si>
  <si>
    <t>野菜・塩コショウ・タレ付き</t>
    <rPh sb="0" eb="2">
      <t>ヤサイ</t>
    </rPh>
    <rPh sb="3" eb="4">
      <t>シオ</t>
    </rPh>
    <rPh sb="11" eb="12">
      <t>ツ</t>
    </rPh>
    <phoneticPr fontId="3"/>
  </si>
  <si>
    <t>おむすび4個とおかず</t>
    <rPh sb="5" eb="6">
      <t>コ</t>
    </rPh>
    <phoneticPr fontId="3"/>
  </si>
  <si>
    <t>板1枚・絵具（貸出）・薪</t>
    <rPh sb="0" eb="1">
      <t>イタ</t>
    </rPh>
    <rPh sb="2" eb="3">
      <t>マイ</t>
    </rPh>
    <rPh sb="4" eb="6">
      <t>エノグ</t>
    </rPh>
    <rPh sb="7" eb="9">
      <t>カシダ</t>
    </rPh>
    <rPh sb="11" eb="12">
      <t>マキ</t>
    </rPh>
    <phoneticPr fontId="3"/>
  </si>
  <si>
    <t>プラスチック板（1枚）</t>
    <rPh sb="6" eb="7">
      <t>バン</t>
    </rPh>
    <rPh sb="9" eb="10">
      <t>マイ</t>
    </rPh>
    <phoneticPr fontId="3"/>
  </si>
  <si>
    <t>はがき用（20枚程度）</t>
    <rPh sb="3" eb="4">
      <t>ヨウ</t>
    </rPh>
    <rPh sb="7" eb="8">
      <t>マイ</t>
    </rPh>
    <rPh sb="8" eb="10">
      <t>テイド</t>
    </rPh>
    <phoneticPr fontId="3"/>
  </si>
  <si>
    <t>はがきサイズの用紙（5枚）</t>
    <rPh sb="7" eb="9">
      <t>ヨウシ</t>
    </rPh>
    <rPh sb="11" eb="12">
      <t>マイ</t>
    </rPh>
    <phoneticPr fontId="3"/>
  </si>
  <si>
    <t>丸太・ボンド（1人分）</t>
    <rPh sb="0" eb="2">
      <t>マルタ</t>
    </rPh>
    <rPh sb="8" eb="10">
      <t>ニンブン</t>
    </rPh>
    <rPh sb="9" eb="10">
      <t>ブン</t>
    </rPh>
    <phoneticPr fontId="3"/>
  </si>
  <si>
    <r>
      <t>最大40名まで</t>
    </r>
    <r>
      <rPr>
        <b/>
        <sz val="11"/>
        <color theme="1"/>
        <rFont val="ＭＳ Ｐゴシック"/>
        <family val="3"/>
        <charset val="128"/>
        <scheme val="minor"/>
      </rPr>
      <t>（教材費別）</t>
    </r>
    <rPh sb="0" eb="2">
      <t>サイダイ</t>
    </rPh>
    <rPh sb="4" eb="5">
      <t>メイ</t>
    </rPh>
    <rPh sb="8" eb="11">
      <t>キョウザイヒ</t>
    </rPh>
    <rPh sb="11" eb="12">
      <t>ベツ</t>
    </rPh>
    <phoneticPr fontId="3"/>
  </si>
  <si>
    <t>牛肉（150g）</t>
    <rPh sb="0" eb="2">
      <t>ギュウニク</t>
    </rPh>
    <phoneticPr fontId="3"/>
  </si>
  <si>
    <t>豚肉（150g）</t>
    <rPh sb="0" eb="2">
      <t>ブタニク</t>
    </rPh>
    <phoneticPr fontId="3"/>
  </si>
  <si>
    <t>米100g追加</t>
    <rPh sb="0" eb="1">
      <t>コメ</t>
    </rPh>
    <rPh sb="5" eb="7">
      <t>ツイカ</t>
    </rPh>
    <phoneticPr fontId="3"/>
  </si>
  <si>
    <t>牛肉（500g追加）</t>
    <rPh sb="0" eb="2">
      <t>ギュウニク</t>
    </rPh>
    <rPh sb="7" eb="9">
      <t>ツイカ</t>
    </rPh>
    <phoneticPr fontId="3"/>
  </si>
  <si>
    <t>豚肉（500g追加）</t>
    <rPh sb="0" eb="2">
      <t>ブタニク</t>
    </rPh>
    <rPh sb="7" eb="9">
      <t>ツイカ</t>
    </rPh>
    <phoneticPr fontId="3"/>
  </si>
  <si>
    <t>焼きそば3玉</t>
    <rPh sb="0" eb="1">
      <t>ヤ</t>
    </rPh>
    <rPh sb="5" eb="6">
      <t>タマ</t>
    </rPh>
    <phoneticPr fontId="3"/>
  </si>
  <si>
    <t>まき・灯油（3L)</t>
    <rPh sb="3" eb="5">
      <t>トウユ</t>
    </rPh>
    <phoneticPr fontId="3"/>
  </si>
  <si>
    <t>トーチ棒1本</t>
    <rPh sb="3" eb="4">
      <t>ボウ</t>
    </rPh>
    <rPh sb="5" eb="6">
      <t>ホン</t>
    </rPh>
    <phoneticPr fontId="3"/>
  </si>
  <si>
    <t>トーチ棒用灯油（1L）</t>
    <rPh sb="3" eb="4">
      <t>ボウ</t>
    </rPh>
    <rPh sb="4" eb="5">
      <t>ヨウ</t>
    </rPh>
    <rPh sb="5" eb="7">
      <t>トウユ</t>
    </rPh>
    <phoneticPr fontId="3"/>
  </si>
  <si>
    <t>ろうそく小1本</t>
    <rPh sb="4" eb="5">
      <t>ショウ</t>
    </rPh>
    <rPh sb="6" eb="7">
      <t>ホン</t>
    </rPh>
    <phoneticPr fontId="3"/>
  </si>
  <si>
    <t>麻ひも（60m）</t>
    <rPh sb="0" eb="1">
      <t>アサ</t>
    </rPh>
    <phoneticPr fontId="3"/>
  </si>
  <si>
    <t>目玉（2個）</t>
    <rPh sb="0" eb="2">
      <t>メダマ</t>
    </rPh>
    <rPh sb="4" eb="5">
      <t>コ</t>
    </rPh>
    <phoneticPr fontId="3"/>
  </si>
  <si>
    <t>薪1束</t>
    <rPh sb="0" eb="1">
      <t>マキ</t>
    </rPh>
    <rPh sb="2" eb="3">
      <t>タバ</t>
    </rPh>
    <phoneticPr fontId="3"/>
  </si>
  <si>
    <t>200ml</t>
    <phoneticPr fontId="3"/>
  </si>
  <si>
    <t>牛乳・緑茶</t>
    <rPh sb="0" eb="2">
      <t>ギュウニュウ</t>
    </rPh>
    <rPh sb="3" eb="5">
      <t>リョクチャ</t>
    </rPh>
    <phoneticPr fontId="3"/>
  </si>
  <si>
    <t>ｵﾚﾝｼﾞｼﾞｭｰｽ、ｱｯﾌﾟﾙｼﾞｭｰｽ</t>
    <phoneticPr fontId="3"/>
  </si>
  <si>
    <t>ｶｽﾀｰﾄﾞﾌﾟﾘﾝ・青りんごｾﾞﾘｰ</t>
    <rPh sb="11" eb="12">
      <t>アオ</t>
    </rPh>
    <phoneticPr fontId="3"/>
  </si>
  <si>
    <t>アイス</t>
    <phoneticPr fontId="3"/>
  </si>
  <si>
    <t>店頭販売品</t>
    <rPh sb="0" eb="2">
      <t>テントウ</t>
    </rPh>
    <rPh sb="2" eb="4">
      <t>ハンバイ</t>
    </rPh>
    <rPh sb="4" eb="5">
      <t>ヒン</t>
    </rPh>
    <phoneticPr fontId="3"/>
  </si>
  <si>
    <t>補助食・飲み物等</t>
    <rPh sb="0" eb="2">
      <t>ホジョ</t>
    </rPh>
    <rPh sb="2" eb="3">
      <t>ショク</t>
    </rPh>
    <rPh sb="4" eb="5">
      <t>ノ</t>
    </rPh>
    <rPh sb="6" eb="7">
      <t>モノ</t>
    </rPh>
    <rPh sb="7" eb="8">
      <t>ナド</t>
    </rPh>
    <phoneticPr fontId="3"/>
  </si>
  <si>
    <t>アクエリアス</t>
    <phoneticPr fontId="3"/>
  </si>
  <si>
    <t>ミネラルウォーター</t>
    <phoneticPr fontId="3"/>
  </si>
  <si>
    <t>ロックアイス（1.0kg）</t>
    <phoneticPr fontId="3"/>
  </si>
  <si>
    <t>ゴミ袋（45L)</t>
    <phoneticPr fontId="3"/>
  </si>
  <si>
    <t>処理代含む</t>
    <phoneticPr fontId="3"/>
  </si>
  <si>
    <t>280ml　パウチ</t>
    <phoneticPr fontId="3"/>
  </si>
  <si>
    <t>500ml</t>
    <phoneticPr fontId="3"/>
  </si>
  <si>
    <t>500ml</t>
    <phoneticPr fontId="3"/>
  </si>
  <si>
    <t>晴天時
数</t>
    <rPh sb="0" eb="3">
      <t>セイテンジ</t>
    </rPh>
    <rPh sb="4" eb="5">
      <t>カズ</t>
    </rPh>
    <phoneticPr fontId="3"/>
  </si>
  <si>
    <t>雨天時
数</t>
    <rPh sb="0" eb="2">
      <t>ウテン</t>
    </rPh>
    <rPh sb="2" eb="3">
      <t>ジ</t>
    </rPh>
    <rPh sb="4" eb="5">
      <t>スウ</t>
    </rPh>
    <phoneticPr fontId="3"/>
  </si>
  <si>
    <t>晴天時
小計</t>
    <rPh sb="0" eb="2">
      <t>セイテン</t>
    </rPh>
    <rPh sb="2" eb="3">
      <t>ジ</t>
    </rPh>
    <rPh sb="4" eb="6">
      <t>ショウケイ</t>
    </rPh>
    <phoneticPr fontId="3"/>
  </si>
  <si>
    <t>雨天時
小計</t>
    <rPh sb="0" eb="2">
      <t>ウテン</t>
    </rPh>
    <rPh sb="2" eb="3">
      <t>ジ</t>
    </rPh>
    <rPh sb="4" eb="6">
      <t>ショウケイ</t>
    </rPh>
    <phoneticPr fontId="3"/>
  </si>
  <si>
    <t>晴　天　時　小　計</t>
    <rPh sb="0" eb="1">
      <t>ハレ</t>
    </rPh>
    <rPh sb="2" eb="3">
      <t>テン</t>
    </rPh>
    <rPh sb="4" eb="5">
      <t>ジ</t>
    </rPh>
    <rPh sb="6" eb="7">
      <t>ショウ</t>
    </rPh>
    <rPh sb="8" eb="9">
      <t>ケイ</t>
    </rPh>
    <phoneticPr fontId="3"/>
  </si>
  <si>
    <t>雨　天　時　小　計</t>
    <rPh sb="0" eb="1">
      <t>アメ</t>
    </rPh>
    <rPh sb="2" eb="3">
      <t>テン</t>
    </rPh>
    <rPh sb="4" eb="5">
      <t>ジ</t>
    </rPh>
    <rPh sb="6" eb="7">
      <t>ショウ</t>
    </rPh>
    <rPh sb="8" eb="9">
      <t>ケイ</t>
    </rPh>
    <phoneticPr fontId="3"/>
  </si>
  <si>
    <t>（10月～3月のみ）5人単位で申込</t>
    <rPh sb="3" eb="4">
      <t>ガツ</t>
    </rPh>
    <rPh sb="6" eb="7">
      <t>ガツ</t>
    </rPh>
    <rPh sb="11" eb="12">
      <t>ニン</t>
    </rPh>
    <rPh sb="12" eb="14">
      <t>タンイ</t>
    </rPh>
    <rPh sb="15" eb="17">
      <t>モウシコミ</t>
    </rPh>
    <phoneticPr fontId="3"/>
  </si>
  <si>
    <t>こちらから提出が必要な書類と時期を確認できます</t>
    <rPh sb="5" eb="7">
      <t>テイシュツ</t>
    </rPh>
    <rPh sb="14" eb="16">
      <t>ジキ</t>
    </rPh>
    <phoneticPr fontId="3"/>
  </si>
  <si>
    <t>野外炊飯の食材追加、補助食、飲料の注文をする</t>
    <rPh sb="0" eb="2">
      <t>ヤガイ</t>
    </rPh>
    <rPh sb="2" eb="4">
      <t>スイハン</t>
    </rPh>
    <rPh sb="5" eb="7">
      <t>ショクザイ</t>
    </rPh>
    <rPh sb="7" eb="9">
      <t>ツイカ</t>
    </rPh>
    <rPh sb="10" eb="12">
      <t>ホジョ</t>
    </rPh>
    <rPh sb="12" eb="13">
      <t>ショク</t>
    </rPh>
    <rPh sb="14" eb="16">
      <t>インリョウ</t>
    </rPh>
    <rPh sb="17" eb="19">
      <t>チュウモン</t>
    </rPh>
    <phoneticPr fontId="3"/>
  </si>
  <si>
    <t>③該当の書類をシートタブで確認し、事前提出と当日ご持参をお願いします</t>
    <rPh sb="1" eb="3">
      <t>ガイトウ</t>
    </rPh>
    <rPh sb="4" eb="6">
      <t>ショルイ</t>
    </rPh>
    <rPh sb="13" eb="15">
      <t>カクニン</t>
    </rPh>
    <rPh sb="17" eb="19">
      <t>ジゼン</t>
    </rPh>
    <rPh sb="19" eb="21">
      <t>テイシュツ</t>
    </rPh>
    <rPh sb="22" eb="24">
      <t>トウジツ</t>
    </rPh>
    <rPh sb="25" eb="27">
      <t>ジサン</t>
    </rPh>
    <rPh sb="29" eb="30">
      <t>ネガ</t>
    </rPh>
    <phoneticPr fontId="3"/>
  </si>
  <si>
    <t>①次の項目を確認し、右のチェック欄で「はい」「いいえ」を選択してください</t>
    <rPh sb="1" eb="2">
      <t>ツギ</t>
    </rPh>
    <rPh sb="3" eb="5">
      <t>コウモク</t>
    </rPh>
    <rPh sb="6" eb="8">
      <t>カクニン</t>
    </rPh>
    <rPh sb="10" eb="11">
      <t>ミギ</t>
    </rPh>
    <rPh sb="16" eb="17">
      <t>ラン</t>
    </rPh>
    <rPh sb="28" eb="30">
      <t>センタク</t>
    </rPh>
    <phoneticPr fontId="3"/>
  </si>
  <si>
    <t>〒747－0342　山口県山口市徳地船路668</t>
    <phoneticPr fontId="3"/>
  </si>
  <si>
    <t>目次へ</t>
    <rPh sb="0" eb="2">
      <t>モクジ</t>
    </rPh>
    <phoneticPr fontId="3"/>
  </si>
  <si>
    <t>目次へ</t>
    <phoneticPr fontId="3"/>
  </si>
  <si>
    <t>目次へ</t>
    <phoneticPr fontId="3"/>
  </si>
  <si>
    <t>利用申込書へ</t>
    <rPh sb="0" eb="5">
      <t>リヨウモウシコミショ</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</si>
  <si>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</si>
  <si>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『１ヵ月前までに提出』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</si>
  <si>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『２週間前までに提出』</t>
    </r>
    <r>
      <rPr>
        <u/>
        <sz val="10"/>
        <color theme="1"/>
        <rFont val="ＭＳ Ｐゴシック"/>
        <family val="3"/>
        <charset val="128"/>
        <scheme val="minor"/>
      </rPr>
      <t>が必要です</t>
    </r>
    <rPh sb="4" eb="6">
      <t>ショルイ</t>
    </rPh>
    <rPh sb="9" eb="11">
      <t>シュウカン</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</si>
  <si>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『当日ご持参』</t>
    </r>
    <r>
      <rPr>
        <u/>
        <sz val="10"/>
        <color theme="1"/>
        <rFont val="ＭＳ Ｐゴシック"/>
        <family val="3"/>
        <charset val="128"/>
        <scheme val="minor"/>
      </rPr>
      <t>ください</t>
    </r>
    <rPh sb="4" eb="6">
      <t>ショルイ</t>
    </rPh>
    <rPh sb="8" eb="10">
      <t>トウジツ</t>
    </rPh>
    <rPh sb="11" eb="13">
      <t>ジサン</t>
    </rPh>
    <phoneticPr fontId="3"/>
  </si>
  <si>
    <t>本所バスの運行を事前に依頼している</t>
    <rPh sb="0" eb="2">
      <t>ホンショ</t>
    </rPh>
    <rPh sb="5" eb="7">
      <t>ウンコウ</t>
    </rPh>
    <rPh sb="8" eb="10">
      <t>ジゼン</t>
    </rPh>
    <rPh sb="11" eb="13">
      <t>イライ</t>
    </rPh>
    <phoneticPr fontId="3"/>
  </si>
  <si>
    <t>②以下に表示された書類が必要書類です（表示された文字をクリック！）</t>
    <rPh sb="1" eb="3">
      <t>イカ</t>
    </rPh>
    <rPh sb="4" eb="6">
      <t>ヒョウジ</t>
    </rPh>
    <rPh sb="9" eb="11">
      <t>ショルイ</t>
    </rPh>
    <rPh sb="12" eb="14">
      <t>ヒツヨウ</t>
    </rPh>
    <rPh sb="14" eb="16">
      <t>ショルイ</t>
    </rPh>
    <rPh sb="19" eb="21">
      <t>ヒョウジ</t>
    </rPh>
    <rPh sb="24" eb="26">
      <t>モジ</t>
    </rPh>
    <phoneticPr fontId="3"/>
  </si>
  <si>
    <r>
      <t>この書類は，事前に「</t>
    </r>
    <r>
      <rPr>
        <b/>
        <sz val="11"/>
        <color rgb="FFFF0000"/>
        <rFont val="ＭＳ Ｐゴシック"/>
        <family val="3"/>
        <charset val="128"/>
        <scheme val="minor"/>
      </rPr>
      <t>本所バス</t>
    </r>
    <r>
      <rPr>
        <b/>
        <sz val="11"/>
        <rFont val="ＭＳ Ｐゴシック"/>
        <family val="3"/>
        <charset val="128"/>
        <scheme val="minor"/>
      </rPr>
      <t>の申込をした団体」が2ヵ月前に提出するものです。</t>
    </r>
    <rPh sb="2" eb="4">
      <t>ショルイ</t>
    </rPh>
    <rPh sb="6" eb="8">
      <t>ジゼン</t>
    </rPh>
    <rPh sb="10" eb="12">
      <t>ホンショ</t>
    </rPh>
    <rPh sb="15" eb="17">
      <t>モウシコミ</t>
    </rPh>
    <rPh sb="20" eb="22">
      <t>ダンタイ</t>
    </rPh>
    <rPh sb="26" eb="27">
      <t>ゲツ</t>
    </rPh>
    <rPh sb="27" eb="28">
      <t>マエ</t>
    </rPh>
    <rPh sb="29" eb="31">
      <t>テイシュツ</t>
    </rPh>
    <phoneticPr fontId="3"/>
  </si>
  <si>
    <t>合計</t>
    <rPh sb="0" eb="2">
      <t>ゴウケイ</t>
    </rPh>
    <phoneticPr fontId="3"/>
  </si>
  <si>
    <t>入浴時間
 17：30～</t>
    <rPh sb="0" eb="2">
      <t>ニュウヨク</t>
    </rPh>
    <rPh sb="2" eb="4">
      <t>ジカン</t>
    </rPh>
    <phoneticPr fontId="3"/>
  </si>
  <si>
    <t>&lt;参考&gt;</t>
    <rPh sb="1" eb="3">
      <t>サンコウ</t>
    </rPh>
    <phoneticPr fontId="3"/>
  </si>
  <si>
    <t>除去</t>
    <rPh sb="0" eb="2">
      <t>ジョキョ</t>
    </rPh>
    <phoneticPr fontId="3"/>
  </si>
  <si>
    <t>「除去」</t>
    <rPh sb="1" eb="3">
      <t>ジョキョ</t>
    </rPh>
    <phoneticPr fontId="3"/>
  </si>
  <si>
    <t>食堂が，事前に，普通食からアレルギー食材を取り除いた食事を提供することを希望する。</t>
    <rPh sb="0" eb="2">
      <t>ショクドウ</t>
    </rPh>
    <rPh sb="4" eb="6">
      <t>ジゼン</t>
    </rPh>
    <rPh sb="8" eb="10">
      <t>フツウ</t>
    </rPh>
    <rPh sb="10" eb="11">
      <t>ショク</t>
    </rPh>
    <rPh sb="18" eb="20">
      <t>ショクザイ</t>
    </rPh>
    <rPh sb="21" eb="22">
      <t>ト</t>
    </rPh>
    <rPh sb="23" eb="24">
      <t>ノゾ</t>
    </rPh>
    <rPh sb="26" eb="28">
      <t>ショクジ</t>
    </rPh>
    <rPh sb="29" eb="31">
      <t>テイキョウ</t>
    </rPh>
    <rPh sb="36" eb="38">
      <t>キボウ</t>
    </rPh>
    <phoneticPr fontId="3"/>
  </si>
  <si>
    <t>麦茶</t>
    <rPh sb="0" eb="2">
      <t>ムギチャ</t>
    </rPh>
    <phoneticPr fontId="3"/>
  </si>
  <si>
    <t>麦茶　500ｍｌ</t>
    <rPh sb="0" eb="2">
      <t>ムギチャ</t>
    </rPh>
    <phoneticPr fontId="3"/>
  </si>
  <si>
    <t>食事注文票と一緒に必ず提出してください。数量及び活動利用日をご記入してください。
教材の受け取りは，食堂売店で行います。教材数の変更は随時可能です.</t>
    <phoneticPr fontId="3"/>
  </si>
  <si>
    <r>
      <t>ご利用の</t>
    </r>
    <r>
      <rPr>
        <b/>
        <u/>
        <sz val="12"/>
        <color theme="1"/>
        <rFont val="ＭＳ Ｐゴシック"/>
        <family val="3"/>
        <charset val="128"/>
        <scheme val="minor"/>
      </rPr>
      <t>２週間前までに</t>
    </r>
    <r>
      <rPr>
        <sz val="12"/>
        <color theme="1"/>
        <rFont val="ＭＳ Ｐゴシック"/>
        <family val="3"/>
        <charset val="128"/>
        <scheme val="minor"/>
      </rPr>
      <t>FAXかメールにてご提出ください。（※欄は，本所職員が記入します）
TAPの活動における参考にさせていただきます。ご協力ありがとうございました。
　　　　　　　　　　　　　　　　　　　　　　　　　　　　　　　　　FAX:0835-56-0130　Mail：tokuji-kikaku@niye.jp</t>
    </r>
    <rPh sb="1" eb="3">
      <t>リヨウ</t>
    </rPh>
    <rPh sb="5" eb="8">
      <t>シュウカンマエ</t>
    </rPh>
    <rPh sb="21" eb="23">
      <t>テイシュツ</t>
    </rPh>
    <rPh sb="30" eb="31">
      <t>ラン</t>
    </rPh>
    <rPh sb="33" eb="35">
      <t>ホンショ</t>
    </rPh>
    <rPh sb="35" eb="37">
      <t>ショクイン</t>
    </rPh>
    <rPh sb="38" eb="40">
      <t>キニュウ</t>
    </rPh>
    <rPh sb="49" eb="51">
      <t>カツドウ</t>
    </rPh>
    <rPh sb="55" eb="57">
      <t>サンコウ</t>
    </rPh>
    <rPh sb="69" eb="71">
      <t>キョウリョク</t>
    </rPh>
    <phoneticPr fontId="3"/>
  </si>
  <si>
    <r>
      <t>【お願い】
①　ご利用の</t>
    </r>
    <r>
      <rPr>
        <b/>
        <u/>
        <sz val="11"/>
        <color theme="1"/>
        <rFont val="ＭＳ Ｐゴシック"/>
        <family val="3"/>
        <charset val="128"/>
        <scheme val="minor"/>
      </rPr>
      <t>２週間前までに</t>
    </r>
    <r>
      <rPr>
        <sz val="11"/>
        <color theme="1"/>
        <rFont val="ＭＳ Ｐゴシック"/>
        <family val="3"/>
        <charset val="128"/>
        <scheme val="minor"/>
      </rPr>
      <t>ＦＡＸかメールにてご提出ください。（安全に活動していただくために作成をお願い
　 しています）
②　オリエンテーリング，ナイトウォークは当日，地図に活動範囲，立哨ポイントをご記入いただきます。
③　活動終了時には，貸出物品の返却とともに終了の報告を，事務室にてお願いいたします。</t>
    </r>
    <rPh sb="2" eb="3">
      <t>ネガ</t>
    </rPh>
    <rPh sb="9" eb="11">
      <t>リヨウ</t>
    </rPh>
    <rPh sb="13" eb="16">
      <t>シュウカンマエ</t>
    </rPh>
    <rPh sb="29" eb="31">
      <t>テイシュツ</t>
    </rPh>
    <rPh sb="37" eb="39">
      <t>アンゼン</t>
    </rPh>
    <rPh sb="40" eb="42">
      <t>カツドウ</t>
    </rPh>
    <rPh sb="51" eb="53">
      <t>サクセイ</t>
    </rPh>
    <rPh sb="55" eb="56">
      <t>ネガ</t>
    </rPh>
    <rPh sb="87" eb="89">
      <t>トウジツ</t>
    </rPh>
    <rPh sb="90" eb="92">
      <t>チズ</t>
    </rPh>
    <rPh sb="93" eb="95">
      <t>カツドウ</t>
    </rPh>
    <rPh sb="95" eb="97">
      <t>ハンイ</t>
    </rPh>
    <rPh sb="98" eb="100">
      <t>リッショウ</t>
    </rPh>
    <rPh sb="106" eb="108">
      <t>キニュウ</t>
    </rPh>
    <rPh sb="118" eb="120">
      <t>カツドウ</t>
    </rPh>
    <rPh sb="120" eb="122">
      <t>シュウリョウ</t>
    </rPh>
    <rPh sb="122" eb="123">
      <t>ジ</t>
    </rPh>
    <rPh sb="126" eb="128">
      <t>カシダシ</t>
    </rPh>
    <rPh sb="128" eb="130">
      <t>ブッピン</t>
    </rPh>
    <rPh sb="131" eb="133">
      <t>ヘンキャク</t>
    </rPh>
    <rPh sb="137" eb="139">
      <t>シュウリョウ</t>
    </rPh>
    <rPh sb="140" eb="142">
      <t>ホウコク</t>
    </rPh>
    <rPh sb="144" eb="147">
      <t>ジムシツ</t>
    </rPh>
    <rPh sb="150" eb="151">
      <t>ネガ</t>
    </rPh>
    <phoneticPr fontId="3"/>
  </si>
  <si>
    <t>利用者人数</t>
    <rPh sb="0" eb="2">
      <t>リヨウ</t>
    </rPh>
    <rPh sb="2" eb="3">
      <t>シャ</t>
    </rPh>
    <rPh sb="3" eb="5">
      <t>ニンズウ</t>
    </rPh>
    <phoneticPr fontId="3"/>
  </si>
  <si>
    <t>自然の家→請求分</t>
    <rPh sb="0" eb="2">
      <t>シゼン</t>
    </rPh>
    <rPh sb="3" eb="4">
      <t>イエ</t>
    </rPh>
    <rPh sb="5" eb="7">
      <t>セイキュウ</t>
    </rPh>
    <rPh sb="7" eb="8">
      <t>ブン</t>
    </rPh>
    <phoneticPr fontId="3"/>
  </si>
  <si>
    <r>
      <t xml:space="preserve"> </t>
    </r>
    <r>
      <rPr>
        <b/>
        <sz val="11"/>
        <color theme="1"/>
        <rFont val="ＭＳ Ｐゴシック"/>
        <family val="3"/>
        <charset val="128"/>
        <scheme val="minor"/>
      </rPr>
      <t>請求書</t>
    </r>
    <r>
      <rPr>
        <b/>
        <sz val="10"/>
        <color theme="1"/>
        <rFont val="ＭＳ Ｐゴシック"/>
        <family val="3"/>
        <charset val="128"/>
        <scheme val="minor"/>
      </rPr>
      <t>を</t>
    </r>
    <r>
      <rPr>
        <b/>
        <sz val="11"/>
        <color theme="1"/>
        <rFont val="ＭＳ Ｐゴシック"/>
        <family val="3"/>
        <charset val="128"/>
        <scheme val="minor"/>
      </rPr>
      <t>分ける</t>
    </r>
    <r>
      <rPr>
        <sz val="9"/>
        <color theme="1"/>
        <rFont val="ＭＳ Ｐゴシック"/>
        <family val="3"/>
        <charset val="128"/>
        <scheme val="minor"/>
      </rPr>
      <t>（</t>
    </r>
    <r>
      <rPr>
        <b/>
        <sz val="11"/>
        <color theme="1"/>
        <rFont val="ＭＳ Ｐゴシック"/>
        <family val="3"/>
        <charset val="128"/>
        <scheme val="minor"/>
      </rPr>
      <t>裏面</t>
    </r>
    <r>
      <rPr>
        <sz val="9"/>
        <color theme="1"/>
        <rFont val="ＭＳ Ｐゴシック"/>
        <family val="3"/>
        <charset val="128"/>
        <scheme val="minor"/>
      </rPr>
      <t>にご記入ください）</t>
    </r>
    <rPh sb="1" eb="4">
      <t>セイキュウショ</t>
    </rPh>
    <rPh sb="5" eb="6">
      <t>ワ</t>
    </rPh>
    <rPh sb="9" eb="11">
      <t>リメン</t>
    </rPh>
    <rPh sb="13" eb="15">
      <t>キニュウ</t>
    </rPh>
    <phoneticPr fontId="3"/>
  </si>
  <si>
    <r>
      <t xml:space="preserve"> </t>
    </r>
    <r>
      <rPr>
        <b/>
        <sz val="11"/>
        <color theme="1"/>
        <rFont val="ＭＳ Ｐゴシック"/>
        <family val="3"/>
        <charset val="128"/>
        <scheme val="minor"/>
      </rPr>
      <t>請求書</t>
    </r>
    <r>
      <rPr>
        <b/>
        <sz val="10"/>
        <color theme="1"/>
        <rFont val="ＭＳ Ｐゴシック"/>
        <family val="3"/>
        <charset val="128"/>
        <scheme val="minor"/>
      </rPr>
      <t>を</t>
    </r>
    <r>
      <rPr>
        <b/>
        <sz val="11"/>
        <color theme="1"/>
        <rFont val="ＭＳ Ｐゴシック"/>
        <family val="3"/>
        <charset val="128"/>
        <scheme val="minor"/>
      </rPr>
      <t>分けない</t>
    </r>
    <r>
      <rPr>
        <b/>
        <sz val="9"/>
        <color theme="1"/>
        <rFont val="ＭＳ Ｐゴシック"/>
        <family val="3"/>
        <charset val="128"/>
        <scheme val="minor"/>
      </rPr>
      <t>（</t>
    </r>
    <r>
      <rPr>
        <sz val="11"/>
        <color theme="1"/>
        <rFont val="ＭＳ Ｐゴシック"/>
        <family val="3"/>
        <charset val="128"/>
        <scheme val="minor"/>
      </rPr>
      <t>下表</t>
    </r>
    <r>
      <rPr>
        <sz val="9"/>
        <color theme="1"/>
        <rFont val="ＭＳ Ｐゴシック"/>
        <family val="3"/>
        <charset val="128"/>
        <scheme val="minor"/>
      </rPr>
      <t>にご記入ください）</t>
    </r>
    <rPh sb="1" eb="4">
      <t>セイキュウショ</t>
    </rPh>
    <rPh sb="5" eb="6">
      <t>ワ</t>
    </rPh>
    <rPh sb="10" eb="12">
      <t>カヒョウ</t>
    </rPh>
    <rPh sb="14" eb="16">
      <t>キニュウ</t>
    </rPh>
    <phoneticPr fontId="3"/>
  </si>
  <si>
    <r>
      <t>①請求書宛名</t>
    </r>
    <r>
      <rPr>
        <sz val="9"/>
        <color theme="1"/>
        <rFont val="ＭＳ Ｐゴシック"/>
        <family val="3"/>
        <charset val="128"/>
        <scheme val="minor"/>
      </rPr>
      <t>（団体名と異なる場合のみ記入）</t>
    </r>
    <rPh sb="1" eb="4">
      <t>セイキュウショ</t>
    </rPh>
    <rPh sb="4" eb="6">
      <t>アテナ</t>
    </rPh>
    <rPh sb="7" eb="9">
      <t>ダンタイ</t>
    </rPh>
    <rPh sb="9" eb="10">
      <t>メイ</t>
    </rPh>
    <rPh sb="11" eb="12">
      <t>コト</t>
    </rPh>
    <rPh sb="14" eb="16">
      <t>バアイ</t>
    </rPh>
    <rPh sb="18" eb="20">
      <t>キニュウ</t>
    </rPh>
    <phoneticPr fontId="3"/>
  </si>
  <si>
    <r>
      <t>入所</t>
    </r>
    <r>
      <rPr>
        <b/>
        <sz val="10"/>
        <color rgb="FFFF0000"/>
        <rFont val="ＭＳ Ｐゴシック"/>
        <family val="3"/>
        <charset val="128"/>
        <scheme val="minor"/>
      </rPr>
      <t>前</t>
    </r>
    <r>
      <rPr>
        <sz val="10"/>
        <color rgb="FFFF0000"/>
        <rFont val="ＭＳ Ｐゴシック"/>
        <family val="3"/>
        <charset val="128"/>
        <scheme val="minor"/>
      </rPr>
      <t>に変更がありましたら、提出時に朱書き修正してください</t>
    </r>
    <rPh sb="2" eb="3">
      <t>マエ</t>
    </rPh>
    <phoneticPr fontId="3"/>
  </si>
  <si>
    <t>)ｸﾞﾙｰﾌﾟ</t>
    <phoneticPr fontId="3"/>
  </si>
  <si>
    <r>
      <t xml:space="preserve"> 大学</t>
    </r>
    <r>
      <rPr>
        <sz val="9"/>
        <rFont val="ＭＳ Ｐゴシック"/>
        <family val="3"/>
        <charset val="128"/>
        <scheme val="minor"/>
      </rPr>
      <t>・</t>
    </r>
    <r>
      <rPr>
        <sz val="10"/>
        <rFont val="ＭＳ Ｐゴシック"/>
        <family val="3"/>
        <charset val="128"/>
        <scheme val="minor"/>
      </rPr>
      <t>短大</t>
    </r>
    <r>
      <rPr>
        <sz val="9"/>
        <rFont val="ＭＳ Ｐゴシック"/>
        <family val="3"/>
        <charset val="128"/>
        <scheme val="minor"/>
      </rPr>
      <t>・</t>
    </r>
    <r>
      <rPr>
        <sz val="10"/>
        <rFont val="ＭＳ Ｐゴシック"/>
        <family val="3"/>
        <charset val="128"/>
        <scheme val="minor"/>
      </rPr>
      <t>高等専門学校生</t>
    </r>
    <rPh sb="1" eb="3">
      <t>ダイガク</t>
    </rPh>
    <rPh sb="4" eb="6">
      <t>タンダイ</t>
    </rPh>
    <rPh sb="7" eb="9">
      <t>コウトウ</t>
    </rPh>
    <rPh sb="9" eb="11">
      <t>センモン</t>
    </rPh>
    <rPh sb="11" eb="14">
      <t>ガッコウセイ</t>
    </rPh>
    <phoneticPr fontId="4"/>
  </si>
  <si>
    <r>
      <t>入所</t>
    </r>
    <r>
      <rPr>
        <b/>
        <sz val="10"/>
        <color theme="1"/>
        <rFont val="ＭＳ Ｐゴシック"/>
        <family val="3"/>
        <charset val="128"/>
        <scheme val="minor"/>
      </rPr>
      <t>期間中</t>
    </r>
    <r>
      <rPr>
        <sz val="10"/>
        <color theme="1"/>
        <rFont val="ＭＳ Ｐゴシック"/>
        <family val="3"/>
        <charset val="128"/>
        <scheme val="minor"/>
      </rPr>
      <t>に人数の変更がありましたら、事務室にお知らせください</t>
    </r>
    <rPh sb="2" eb="4">
      <t>キカン</t>
    </rPh>
    <rPh sb="4" eb="5">
      <t>ナカ</t>
    </rPh>
    <rPh sb="6" eb="8">
      <t>ニンズウ</t>
    </rPh>
    <rPh sb="9" eb="11">
      <t>ヘンコウ</t>
    </rPh>
    <rPh sb="19" eb="22">
      <t>ジムシツ</t>
    </rPh>
    <rPh sb="24" eb="25">
      <t>シ</t>
    </rPh>
    <phoneticPr fontId="3"/>
  </si>
  <si>
    <t>有 ・ 無</t>
    <rPh sb="0" eb="1">
      <t>ア</t>
    </rPh>
    <rPh sb="4" eb="5">
      <t>ナ</t>
    </rPh>
    <phoneticPr fontId="3"/>
  </si>
  <si>
    <r>
      <t xml:space="preserve"> </t>
    </r>
    <r>
      <rPr>
        <sz val="10"/>
        <rFont val="ＭＳ Ｐゴシック"/>
        <family val="3"/>
        <charset val="128"/>
        <scheme val="minor"/>
      </rPr>
      <t>指導者</t>
    </r>
    <r>
      <rPr>
        <sz val="9"/>
        <rFont val="ＭＳ Ｐゴシック"/>
        <family val="3"/>
        <charset val="128"/>
        <scheme val="minor"/>
      </rPr>
      <t>（引率者含む）</t>
    </r>
    <rPh sb="1" eb="4">
      <t>シドウシャ</t>
    </rPh>
    <rPh sb="5" eb="7">
      <t>インソツ</t>
    </rPh>
    <rPh sb="7" eb="8">
      <t>シャ</t>
    </rPh>
    <rPh sb="8" eb="9">
      <t>フク</t>
    </rPh>
    <phoneticPr fontId="3"/>
  </si>
  <si>
    <t>ｺﾝﾋﾞﾆ払いは請求書1枚につき140円の手数料がかかります</t>
    <phoneticPr fontId="3"/>
  </si>
  <si>
    <t>銀行振込手数料はご負担ください</t>
    <rPh sb="0" eb="2">
      <t>ギンコウ</t>
    </rPh>
    <rPh sb="2" eb="4">
      <t>フリコミ</t>
    </rPh>
    <rPh sb="4" eb="7">
      <t>テスウリョウ</t>
    </rPh>
    <rPh sb="9" eb="11">
      <t>フタン</t>
    </rPh>
    <phoneticPr fontId="3"/>
  </si>
  <si>
    <t>三菱UFJ銀行振込</t>
    <rPh sb="0" eb="2">
      <t>ミツビシ</t>
    </rPh>
    <rPh sb="5" eb="7">
      <t>ギンコウ</t>
    </rPh>
    <rPh sb="7" eb="9">
      <t>フリコミ</t>
    </rPh>
    <phoneticPr fontId="3"/>
  </si>
  <si>
    <t>食堂食数</t>
    <rPh sb="0" eb="2">
      <t>ショクドウ</t>
    </rPh>
    <rPh sb="2" eb="3">
      <t>ショク</t>
    </rPh>
    <rPh sb="3" eb="4">
      <t>スウ</t>
    </rPh>
    <phoneticPr fontId="3"/>
  </si>
  <si>
    <r>
      <t xml:space="preserve"> 食堂食の</t>
    </r>
    <r>
      <rPr>
        <b/>
        <u/>
        <sz val="12"/>
        <color theme="1"/>
        <rFont val="ＭＳ Ｐゴシック"/>
        <family val="3"/>
        <scheme val="minor"/>
      </rPr>
      <t>最終確定数</t>
    </r>
    <r>
      <rPr>
        <sz val="11"/>
        <color theme="1"/>
        <rFont val="ＭＳ Ｐゴシック"/>
        <family val="2"/>
        <charset val="128"/>
        <scheme val="minor"/>
      </rPr>
      <t>をご記載ください</t>
    </r>
    <r>
      <rPr>
        <sz val="9"/>
        <color theme="1"/>
        <rFont val="ＭＳ Ｐゴシック"/>
        <family val="3"/>
        <charset val="128"/>
        <scheme val="minor"/>
      </rPr>
      <t>（学校団体等でのバス運転手、カメラマン等を含む）</t>
    </r>
    <rPh sb="1" eb="3">
      <t>ショクドウ</t>
    </rPh>
    <rPh sb="3" eb="4">
      <t>ショク</t>
    </rPh>
    <rPh sb="5" eb="7">
      <t>サイシュウ</t>
    </rPh>
    <rPh sb="7" eb="9">
      <t>カクテイ</t>
    </rPh>
    <rPh sb="9" eb="10">
      <t>スウ</t>
    </rPh>
    <rPh sb="12" eb="14">
      <t>キサイ</t>
    </rPh>
    <rPh sb="19" eb="21">
      <t>ガッコウ</t>
    </rPh>
    <rPh sb="21" eb="23">
      <t>ダンタイ</t>
    </rPh>
    <rPh sb="23" eb="24">
      <t>トウ</t>
    </rPh>
    <rPh sb="28" eb="31">
      <t>ウンテンシュ</t>
    </rPh>
    <rPh sb="37" eb="38">
      <t>トウ</t>
    </rPh>
    <rPh sb="39" eb="40">
      <t>フク</t>
    </rPh>
    <phoneticPr fontId="3"/>
  </si>
  <si>
    <r>
      <t>食堂</t>
    </r>
    <r>
      <rPr>
        <b/>
        <sz val="12"/>
        <color rgb="FFFF0000"/>
        <rFont val="ＭＳ Ｐゴシック"/>
        <family val="3"/>
        <charset val="128"/>
        <scheme val="minor"/>
      </rPr>
      <t>→請求分</t>
    </r>
    <rPh sb="0" eb="2">
      <t>ショクドウ</t>
    </rPh>
    <phoneticPr fontId="3"/>
  </si>
  <si>
    <t>月 / 日</t>
    <rPh sb="0" eb="1">
      <t>ツキ</t>
    </rPh>
    <rPh sb="4" eb="5">
      <t>ニチ</t>
    </rPh>
    <phoneticPr fontId="3"/>
  </si>
  <si>
    <r>
      <rPr>
        <b/>
        <sz val="11"/>
        <color theme="1"/>
        <rFont val="ＭＳ Ｐゴシック"/>
        <family val="3"/>
        <charset val="128"/>
        <scheme val="minor"/>
      </rPr>
      <t xml:space="preserve"> 請求書</t>
    </r>
    <r>
      <rPr>
        <b/>
        <sz val="10"/>
        <color theme="1"/>
        <rFont val="ＭＳ Ｐゴシック"/>
        <family val="3"/>
        <charset val="128"/>
        <scheme val="minor"/>
      </rPr>
      <t>を</t>
    </r>
    <r>
      <rPr>
        <b/>
        <sz val="11"/>
        <color theme="1"/>
        <rFont val="ＭＳ Ｐゴシック"/>
        <family val="3"/>
        <charset val="128"/>
        <scheme val="minor"/>
      </rPr>
      <t>分ける</t>
    </r>
    <r>
      <rPr>
        <sz val="9"/>
        <color theme="1"/>
        <rFont val="ＭＳ Ｐゴシック"/>
        <family val="3"/>
        <charset val="128"/>
        <scheme val="minor"/>
      </rPr>
      <t>（下表に内訳をご記入ください）</t>
    </r>
    <rPh sb="1" eb="4">
      <t>セイキュウショ</t>
    </rPh>
    <rPh sb="5" eb="6">
      <t>ワ</t>
    </rPh>
    <rPh sb="9" eb="10">
      <t>シタ</t>
    </rPh>
    <rPh sb="10" eb="11">
      <t>ヒョウ</t>
    </rPh>
    <rPh sb="12" eb="14">
      <t>ウチワケ</t>
    </rPh>
    <rPh sb="16" eb="18">
      <t>キニュウ</t>
    </rPh>
    <phoneticPr fontId="3"/>
  </si>
  <si>
    <t>支払方法</t>
    <rPh sb="0" eb="2">
      <t>シハラ</t>
    </rPh>
    <rPh sb="2" eb="4">
      <t>ホウホウ</t>
    </rPh>
    <phoneticPr fontId="3"/>
  </si>
  <si>
    <r>
      <t>①</t>
    </r>
    <r>
      <rPr>
        <b/>
        <sz val="11"/>
        <color theme="1"/>
        <rFont val="ＭＳ Ｐゴシック"/>
        <family val="3"/>
        <charset val="128"/>
        <scheme val="minor"/>
      </rPr>
      <t>【１枚目】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</si>
  <si>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【２枚目】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</si>
  <si>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【３枚目】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</si>
  <si>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【４枚目】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</si>
  <si>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【５枚目】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</si>
  <si>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【６枚目】</t>
    </r>
    <r>
      <rPr>
        <sz val="11"/>
        <color theme="1"/>
        <rFont val="ＭＳ Ｐゴシック"/>
        <family val="2"/>
        <charset val="128"/>
        <scheme val="minor"/>
      </rPr>
      <t>請求書宛名</t>
    </r>
    <rPh sb="3" eb="5">
      <t>マイメ</t>
    </rPh>
    <rPh sb="6" eb="9">
      <t>セイキュウショ</t>
    </rPh>
    <rPh sb="9" eb="11">
      <t>アテナ</t>
    </rPh>
    <phoneticPr fontId="3"/>
  </si>
  <si>
    <t>※ｺﾝﾋﾞﾆ払いは請求書1枚につき140円の手数料がかかります</t>
    <rPh sb="6" eb="7">
      <t>ハラ</t>
    </rPh>
    <rPh sb="9" eb="12">
      <t>セイキュウショ</t>
    </rPh>
    <rPh sb="13" eb="14">
      <t>マイ</t>
    </rPh>
    <rPh sb="20" eb="21">
      <t>エン</t>
    </rPh>
    <rPh sb="22" eb="25">
      <t>テスウリョウ</t>
    </rPh>
    <phoneticPr fontId="3"/>
  </si>
  <si>
    <t>備
考</t>
    <rPh sb="0" eb="1">
      <t>ビ</t>
    </rPh>
    <rPh sb="2" eb="3">
      <t>コウ</t>
    </rPh>
    <phoneticPr fontId="3"/>
  </si>
  <si>
    <t>※入所期間中に食数の変更がありましたら、食堂へお知らせください</t>
    <rPh sb="1" eb="3">
      <t>ニュウショ</t>
    </rPh>
    <rPh sb="3" eb="5">
      <t>キカン</t>
    </rPh>
    <rPh sb="5" eb="6">
      <t>ナカ</t>
    </rPh>
    <rPh sb="7" eb="9">
      <t>ショクスウ</t>
    </rPh>
    <rPh sb="10" eb="12">
      <t>ヘンコウ</t>
    </rPh>
    <rPh sb="20" eb="22">
      <t>ショクドウ</t>
    </rPh>
    <rPh sb="24" eb="25">
      <t>シ</t>
    </rPh>
    <phoneticPr fontId="3"/>
  </si>
  <si>
    <r>
      <rPr>
        <sz val="7.5"/>
        <color theme="1"/>
        <rFont val="ＭＳ Ｐゴシック"/>
        <family val="3"/>
        <charset val="128"/>
        <scheme val="minor"/>
      </rPr>
      <t>請求書</t>
    </r>
    <r>
      <rPr>
        <sz val="10"/>
        <color theme="1"/>
        <rFont val="ＭＳ Ｐゴシック"/>
        <family val="3"/>
        <charset val="128"/>
        <scheme val="minor"/>
      </rPr>
      <t>①</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</si>
  <si>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②</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</si>
  <si>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③</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</si>
  <si>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④</t>
    </r>
    <rPh sb="0" eb="3">
      <t>セイキュウショ</t>
    </rPh>
    <phoneticPr fontId="3"/>
  </si>
  <si>
    <t>除・代・持・その他</t>
    <rPh sb="0" eb="1">
      <t>ジョ</t>
    </rPh>
    <rPh sb="2" eb="3">
      <t>ダイ</t>
    </rPh>
    <rPh sb="4" eb="5">
      <t>ジ</t>
    </rPh>
    <rPh sb="8" eb="9">
      <t>タ</t>
    </rPh>
    <phoneticPr fontId="3"/>
  </si>
  <si>
    <t>除 ・代 ・持</t>
    <rPh sb="0" eb="1">
      <t>ジョ</t>
    </rPh>
    <rPh sb="3" eb="4">
      <t>ダイ</t>
    </rPh>
    <rPh sb="6" eb="7">
      <t>ジ</t>
    </rPh>
    <phoneticPr fontId="3"/>
  </si>
  <si>
    <t>宛　名</t>
    <rPh sb="0" eb="1">
      <t>アテ</t>
    </rPh>
    <rPh sb="2" eb="3">
      <t>メイ</t>
    </rPh>
    <phoneticPr fontId="3"/>
  </si>
  <si>
    <t>注文数</t>
    <rPh sb="0" eb="3">
      <t>チュウモンスウ</t>
    </rPh>
    <phoneticPr fontId="3"/>
  </si>
  <si>
    <t>パリパリむすび弁当</t>
    <rPh sb="7" eb="9">
      <t>ベントウ</t>
    </rPh>
    <phoneticPr fontId="3"/>
  </si>
  <si>
    <t>俵むすび弁当</t>
    <rPh sb="0" eb="1">
      <t>タワラ</t>
    </rPh>
    <rPh sb="4" eb="6">
      <t>ベントウ</t>
    </rPh>
    <phoneticPr fontId="3"/>
  </si>
  <si>
    <t>おむすび2個とおかず</t>
    <rPh sb="5" eb="6">
      <t>コ</t>
    </rPh>
    <phoneticPr fontId="3"/>
  </si>
  <si>
    <t xml:space="preserve"> 30歳以上</t>
    <rPh sb="3" eb="4">
      <t>サイ</t>
    </rPh>
    <phoneticPr fontId="3"/>
  </si>
  <si>
    <t>アレルギー対応は食堂食のみ可能。野外炊飯・弁当には対応致しかねます。原材料等につきましては食堂へご相談ください。</t>
    <rPh sb="5" eb="7">
      <t>タイオウ</t>
    </rPh>
    <rPh sb="8" eb="10">
      <t>ショクドウ</t>
    </rPh>
    <rPh sb="10" eb="11">
      <t>ショク</t>
    </rPh>
    <rPh sb="13" eb="15">
      <t>カノウ</t>
    </rPh>
    <rPh sb="16" eb="20">
      <t>ヤガイスイハン</t>
    </rPh>
    <rPh sb="21" eb="23">
      <t>ベントウ</t>
    </rPh>
    <rPh sb="25" eb="27">
      <t>タイオウ</t>
    </rPh>
    <rPh sb="27" eb="28">
      <t>イタ</t>
    </rPh>
    <rPh sb="34" eb="37">
      <t>ゲンザイリョウ</t>
    </rPh>
    <rPh sb="37" eb="38">
      <t>ナド</t>
    </rPh>
    <rPh sb="45" eb="47">
      <t>ショクドウ</t>
    </rPh>
    <rPh sb="49" eb="51">
      <t>ソウダン</t>
    </rPh>
    <phoneticPr fontId="3"/>
  </si>
  <si>
    <t>（持参していただいた食材・お弁当等は食堂の冷蔵庫・温蔵庫で保管いたします。なお、ご家庭で作られた弁当につきましては、当日中に喫食されますようお願いします。翌日以降に喫食される場合は、市販されている消費期限のある弁当をご準備ください）</t>
    <rPh sb="1" eb="3">
      <t>ジサン</t>
    </rPh>
    <rPh sb="10" eb="12">
      <t>ショクザイ</t>
    </rPh>
    <rPh sb="14" eb="16">
      <t>ベントウ</t>
    </rPh>
    <rPh sb="16" eb="17">
      <t>トウ</t>
    </rPh>
    <rPh sb="18" eb="20">
      <t>ショクドウ</t>
    </rPh>
    <rPh sb="21" eb="24">
      <t>レイゾウコ</t>
    </rPh>
    <rPh sb="25" eb="28">
      <t>オンゾウコ</t>
    </rPh>
    <rPh sb="29" eb="31">
      <t>ホカン</t>
    </rPh>
    <rPh sb="41" eb="43">
      <t>カテイ</t>
    </rPh>
    <rPh sb="44" eb="45">
      <t>ツク</t>
    </rPh>
    <rPh sb="48" eb="50">
      <t>ベントウ</t>
    </rPh>
    <rPh sb="58" eb="60">
      <t>トウジツ</t>
    </rPh>
    <rPh sb="60" eb="61">
      <t>ナカ</t>
    </rPh>
    <rPh sb="62" eb="64">
      <t>キッショク</t>
    </rPh>
    <rPh sb="71" eb="72">
      <t>ネガ</t>
    </rPh>
    <rPh sb="77" eb="79">
      <t>ヨクジツ</t>
    </rPh>
    <rPh sb="79" eb="81">
      <t>イコウ</t>
    </rPh>
    <rPh sb="82" eb="84">
      <t>キッショク</t>
    </rPh>
    <rPh sb="87" eb="89">
      <t>バアイ</t>
    </rPh>
    <rPh sb="91" eb="93">
      <t>シハン</t>
    </rPh>
    <rPh sb="98" eb="102">
      <t>ショウヒキゲン</t>
    </rPh>
    <rPh sb="105" eb="107">
      <t>ベントウ</t>
    </rPh>
    <rPh sb="109" eb="111">
      <t>ジュンビ</t>
    </rPh>
    <phoneticPr fontId="3"/>
  </si>
  <si>
    <t>薪代</t>
    <rPh sb="0" eb="1">
      <t>マキ</t>
    </rPh>
    <rPh sb="1" eb="2">
      <t>ダイ</t>
    </rPh>
    <phoneticPr fontId="3"/>
  </si>
  <si>
    <t>-</t>
    <phoneticPr fontId="3"/>
  </si>
  <si>
    <r>
      <t>（※1グループ最大10人まで、</t>
    </r>
    <r>
      <rPr>
        <b/>
        <u/>
        <sz val="11"/>
        <color rgb="FFFF0000"/>
        <rFont val="ＭＳ Ｐゴシック"/>
        <family val="3"/>
        <charset val="128"/>
        <scheme val="minor"/>
      </rPr>
      <t>１グループにつき薪１束700円が別途必要になります</t>
    </r>
    <r>
      <rPr>
        <b/>
        <u/>
        <sz val="11"/>
        <color theme="1"/>
        <rFont val="ＭＳ Ｐゴシック"/>
        <family val="3"/>
        <charset val="128"/>
        <scheme val="minor"/>
      </rPr>
      <t>。）</t>
    </r>
    <rPh sb="7" eb="9">
      <t>サイダイ</t>
    </rPh>
    <rPh sb="11" eb="12">
      <t>ニン</t>
    </rPh>
    <rPh sb="23" eb="24">
      <t>マキ</t>
    </rPh>
    <rPh sb="25" eb="26">
      <t>タバ</t>
    </rPh>
    <rPh sb="29" eb="30">
      <t>エン</t>
    </rPh>
    <rPh sb="31" eb="33">
      <t>ベット</t>
    </rPh>
    <rPh sb="33" eb="35">
      <t>ヒツヨウ</t>
    </rPh>
    <phoneticPr fontId="3"/>
  </si>
  <si>
    <t>野外炊飯薪代</t>
    <rPh sb="0" eb="4">
      <t>ヤガイスイハン</t>
    </rPh>
    <rPh sb="4" eb="6">
      <t>マキダイ</t>
    </rPh>
    <phoneticPr fontId="3"/>
  </si>
  <si>
    <t>１グループにつき１束</t>
    <rPh sb="9" eb="10">
      <t>タバ</t>
    </rPh>
    <phoneticPr fontId="3"/>
  </si>
  <si>
    <t>束</t>
    <rPh sb="0" eb="1">
      <t>タバ</t>
    </rPh>
    <phoneticPr fontId="3"/>
  </si>
  <si>
    <r>
      <rPr>
        <sz val="11"/>
        <color theme="1"/>
        <rFont val="ＭＳ Ｐゴシック"/>
        <family val="2"/>
        <charset val="128"/>
        <scheme val="minor"/>
      </rPr>
      <t>薪</t>
    </r>
    <r>
      <rPr>
        <sz val="9"/>
        <color theme="1"/>
        <rFont val="ＭＳ Ｐゴシック"/>
        <family val="3"/>
        <charset val="128"/>
        <scheme val="minor"/>
      </rPr>
      <t>（野外炊飯用）</t>
    </r>
    <rPh sb="0" eb="1">
      <t>マキ</t>
    </rPh>
    <rPh sb="2" eb="6">
      <t>ヤガイスイハン</t>
    </rPh>
    <rPh sb="6" eb="7">
      <t>ヨウ</t>
    </rPh>
    <phoneticPr fontId="3"/>
  </si>
  <si>
    <t>※本様式にこだわらず、学級名簿など、団体独自ものでも構いません。</t>
    <rPh sb="1" eb="2">
      <t>ホン</t>
    </rPh>
    <rPh sb="2" eb="4">
      <t>ヨウシキ</t>
    </rPh>
    <rPh sb="11" eb="13">
      <t>ガッキュウ</t>
    </rPh>
    <rPh sb="13" eb="15">
      <t>メイボ</t>
    </rPh>
    <rPh sb="18" eb="20">
      <t>ダンタイ</t>
    </rPh>
    <rPh sb="20" eb="22">
      <t>ドクジ</t>
    </rPh>
    <rPh sb="26" eb="27">
      <t>カマ</t>
    </rPh>
    <phoneticPr fontId="4"/>
  </si>
  <si>
    <t>ひのき</t>
    <phoneticPr fontId="3"/>
  </si>
  <si>
    <t>あかまつ</t>
    <phoneticPr fontId="3"/>
  </si>
  <si>
    <t>ぶな</t>
    <phoneticPr fontId="3"/>
  </si>
  <si>
    <t>もみ</t>
    <phoneticPr fontId="3"/>
  </si>
  <si>
    <t>うぐいす</t>
    <phoneticPr fontId="3"/>
  </si>
  <si>
    <t>もず</t>
    <phoneticPr fontId="3"/>
  </si>
  <si>
    <t>つぐみ</t>
    <phoneticPr fontId="3"/>
  </si>
  <si>
    <t>ほととぎす</t>
    <phoneticPr fontId="3"/>
  </si>
  <si>
    <t>きじ</t>
    <phoneticPr fontId="3"/>
  </si>
  <si>
    <t>ひよどり</t>
    <phoneticPr fontId="3"/>
  </si>
  <si>
    <t>リーダー棟①</t>
    <rPh sb="4" eb="5">
      <t>トウ</t>
    </rPh>
    <phoneticPr fontId="3"/>
  </si>
  <si>
    <t>リーダー棟②</t>
    <rPh sb="4" eb="5">
      <t>トウ</t>
    </rPh>
    <phoneticPr fontId="3"/>
  </si>
  <si>
    <t>ファミリー棟①</t>
    <rPh sb="5" eb="6">
      <t>トウ</t>
    </rPh>
    <phoneticPr fontId="3"/>
  </si>
  <si>
    <t>ファミリー棟②</t>
    <rPh sb="5" eb="6">
      <t>トウ</t>
    </rPh>
    <phoneticPr fontId="3"/>
  </si>
  <si>
    <t>セミナー棟</t>
    <rPh sb="4" eb="5">
      <t>トウ</t>
    </rPh>
    <phoneticPr fontId="3"/>
  </si>
  <si>
    <t>その他</t>
    <rPh sb="2" eb="3">
      <t>タ</t>
    </rPh>
    <phoneticPr fontId="3"/>
  </si>
  <si>
    <t>健康調査票</t>
    <rPh sb="0" eb="2">
      <t>ケンコウ</t>
    </rPh>
    <rPh sb="2" eb="4">
      <t>チョウサ</t>
    </rPh>
    <rPh sb="4" eb="5">
      <t>ヒョウ</t>
    </rPh>
    <phoneticPr fontId="4"/>
  </si>
  <si>
    <r>
      <rPr>
        <b/>
        <sz val="15"/>
        <rFont val="ＭＳ Ｐゴシック"/>
        <family val="3"/>
        <charset val="128"/>
        <scheme val="minor"/>
      </rPr>
      <t>国立山口徳地青少年自然の家　</t>
    </r>
    <r>
      <rPr>
        <b/>
        <sz val="18"/>
        <rFont val="ＭＳ Ｐゴシック"/>
        <family val="3"/>
        <charset val="128"/>
        <scheme val="minor"/>
      </rPr>
      <t>利用団体票</t>
    </r>
    <r>
      <rPr>
        <b/>
        <sz val="15"/>
        <rFont val="ＭＳ Ｐゴシック"/>
        <family val="3"/>
        <charset val="128"/>
        <scheme val="minor"/>
      </rPr>
      <t>（請求書作成票）</t>
    </r>
    <rPh sb="0" eb="11">
      <t>コクリツヤマグチトクジセイショウネンシゼン</t>
    </rPh>
    <rPh sb="12" eb="13">
      <t>イエ</t>
    </rPh>
    <rPh sb="14" eb="16">
      <t>リヨウ</t>
    </rPh>
    <rPh sb="16" eb="18">
      <t>ダンタイ</t>
    </rPh>
    <rPh sb="18" eb="19">
      <t>ヒョウ</t>
    </rPh>
    <rPh sb="20" eb="23">
      <t>セイキュウショ</t>
    </rPh>
    <rPh sb="23" eb="25">
      <t>サクセイ</t>
    </rPh>
    <rPh sb="25" eb="26">
      <t>ヒョウ</t>
    </rPh>
    <phoneticPr fontId="4"/>
  </si>
  <si>
    <r>
      <t xml:space="preserve">薪（自主活動用）
</t>
    </r>
    <r>
      <rPr>
        <sz val="9"/>
        <rFont val="ＭＳ ゴシック"/>
        <family val="3"/>
        <charset val="128"/>
      </rPr>
      <t>(※野外炊飯用の薪の注文は、食事注文票にご記入ください)</t>
    </r>
    <rPh sb="0" eb="1">
      <t>マキ</t>
    </rPh>
    <rPh sb="2" eb="4">
      <t>ジシュ</t>
    </rPh>
    <rPh sb="4" eb="6">
      <t>カツドウ</t>
    </rPh>
    <rPh sb="6" eb="7">
      <t>ヨウ</t>
    </rPh>
    <rPh sb="11" eb="16">
      <t>ヤガイスイハンヨウ</t>
    </rPh>
    <rPh sb="17" eb="18">
      <t>マキ</t>
    </rPh>
    <rPh sb="19" eb="21">
      <t>チュウモン</t>
    </rPh>
    <rPh sb="23" eb="25">
      <t>ショクジ</t>
    </rPh>
    <rPh sb="25" eb="27">
      <t>チュウモン</t>
    </rPh>
    <rPh sb="27" eb="28">
      <t>ヒョウ</t>
    </rPh>
    <rPh sb="30" eb="32">
      <t>キニュウ</t>
    </rPh>
    <phoneticPr fontId="3"/>
  </si>
  <si>
    <t>防災キャンドル（ろうそく、ビン）</t>
    <rPh sb="0" eb="2">
      <t>ボウサイ</t>
    </rPh>
    <phoneticPr fontId="3"/>
  </si>
  <si>
    <t>カセットボンベ</t>
    <phoneticPr fontId="3"/>
  </si>
  <si>
    <t>防災キャンドル</t>
    <rPh sb="0" eb="2">
      <t>ボウサイ</t>
    </rPh>
    <phoneticPr fontId="3"/>
  </si>
  <si>
    <t>カセットボンベ</t>
    <phoneticPr fontId="3"/>
  </si>
  <si>
    <t>ろうそく、ビン（1人分）</t>
    <rPh sb="9" eb="11">
      <t>ニンブン</t>
    </rPh>
    <rPh sb="10" eb="11">
      <t>ブン</t>
    </rPh>
    <phoneticPr fontId="3"/>
  </si>
  <si>
    <t>※アナフィラキシーやエピペン所持など重篤なアレルギー症状を起こす可能性のある方や除去食品が多い方は，
安全を第一に考えましてお食事のご提供を控えさせていただいております。予めご了承ください。</t>
    <phoneticPr fontId="3"/>
  </si>
  <si>
    <r>
      <t>「食物アレルギー調査票」で，「特別対応」が必要な方はご記入の上，</t>
    </r>
    <r>
      <rPr>
        <b/>
        <u/>
        <sz val="11"/>
        <rFont val="ＭＳ Ｐゴシック"/>
        <family val="3"/>
        <charset val="128"/>
        <scheme val="minor"/>
      </rPr>
      <t>材料表と併せて</t>
    </r>
    <r>
      <rPr>
        <u/>
        <sz val="11"/>
        <rFont val="ＭＳ Ｐゴシック"/>
        <family val="3"/>
        <charset val="128"/>
        <scheme val="minor"/>
      </rPr>
      <t xml:space="preserve">
利用の</t>
    </r>
    <r>
      <rPr>
        <b/>
        <u/>
        <sz val="11"/>
        <rFont val="ＭＳ Ｐゴシック"/>
        <family val="3"/>
        <charset val="128"/>
        <scheme val="minor"/>
      </rPr>
      <t>１カ月前までに</t>
    </r>
    <r>
      <rPr>
        <u/>
        <sz val="11"/>
        <rFont val="ＭＳ Ｐゴシック"/>
        <family val="3"/>
        <charset val="128"/>
        <scheme val="minor"/>
      </rPr>
      <t>，食堂に直接ご提出ください。</t>
    </r>
    <rPh sb="1" eb="3">
      <t>ショクモツ</t>
    </rPh>
    <rPh sb="8" eb="10">
      <t>チョウサ</t>
    </rPh>
    <rPh sb="10" eb="11">
      <t>ヒョウ</t>
    </rPh>
    <rPh sb="15" eb="17">
      <t>トクベツ</t>
    </rPh>
    <rPh sb="17" eb="19">
      <t>タイオウ</t>
    </rPh>
    <rPh sb="21" eb="23">
      <t>ヒツヨウ</t>
    </rPh>
    <rPh sb="24" eb="25">
      <t>カタ</t>
    </rPh>
    <rPh sb="27" eb="29">
      <t>キニュウ</t>
    </rPh>
    <rPh sb="30" eb="31">
      <t>ウエ</t>
    </rPh>
    <rPh sb="32" eb="34">
      <t>ザイリョウ</t>
    </rPh>
    <rPh sb="34" eb="35">
      <t>ヒョウ</t>
    </rPh>
    <rPh sb="36" eb="37">
      <t>アワ</t>
    </rPh>
    <rPh sb="40" eb="42">
      <t>リヨウ</t>
    </rPh>
    <rPh sb="45" eb="47">
      <t>ゲツマエ</t>
    </rPh>
    <rPh sb="51" eb="53">
      <t>ショクドウ</t>
    </rPh>
    <rPh sb="54" eb="56">
      <t>チョクセツ</t>
    </rPh>
    <rPh sb="57" eb="59">
      <t>テイシュツ</t>
    </rPh>
    <phoneticPr fontId="3"/>
  </si>
  <si>
    <t>揚げ油には様々な食材が混入しております。除去は必要ですか。</t>
    <rPh sb="0" eb="1">
      <t>ア</t>
    </rPh>
    <rPh sb="2" eb="3">
      <t>アブラ</t>
    </rPh>
    <rPh sb="5" eb="7">
      <t>サマザマ</t>
    </rPh>
    <rPh sb="8" eb="10">
      <t>ショクザイ</t>
    </rPh>
    <rPh sb="11" eb="13">
      <t>コンニュウ</t>
    </rPh>
    <rPh sb="20" eb="22">
      <t>ジョキョ</t>
    </rPh>
    <rPh sb="23" eb="25">
      <t>ヒツヨウ</t>
    </rPh>
    <phoneticPr fontId="3"/>
  </si>
  <si>
    <t>除去希望　・　除去不要</t>
    <rPh sb="0" eb="2">
      <t>ジョキョ</t>
    </rPh>
    <rPh sb="2" eb="4">
      <t>キボウ</t>
    </rPh>
    <rPh sb="7" eb="9">
      <t>ジョキョ</t>
    </rPh>
    <rPh sb="9" eb="11">
      <t>フヨウ</t>
    </rPh>
    <phoneticPr fontId="3"/>
  </si>
  <si>
    <r>
      <t>　　　　　　　　　　　　　　　　　　　　　　　　　</t>
    </r>
    <r>
      <rPr>
        <sz val="10"/>
        <color theme="1"/>
        <rFont val="ＭＳ Ｐゴシック"/>
        <family val="3"/>
        <charset val="128"/>
        <scheme val="minor"/>
      </rPr>
      <t>※揚げ油を除去希望の際は代替をご用意させていただきます。</t>
    </r>
    <rPh sb="26" eb="27">
      <t>ア</t>
    </rPh>
    <rPh sb="28" eb="29">
      <t>アブラ</t>
    </rPh>
    <rPh sb="30" eb="32">
      <t>ジョキョ</t>
    </rPh>
    <rPh sb="32" eb="34">
      <t>キボウ</t>
    </rPh>
    <rPh sb="35" eb="36">
      <t>サイ</t>
    </rPh>
    <rPh sb="37" eb="39">
      <t>ダイタイ</t>
    </rPh>
    <rPh sb="41" eb="43">
      <t>ヨウイ</t>
    </rPh>
    <phoneticPr fontId="3"/>
  </si>
  <si>
    <t>コンタミネーションは避ける必要はございますか。</t>
    <rPh sb="10" eb="11">
      <t>サ</t>
    </rPh>
    <rPh sb="13" eb="15">
      <t>ヒツヨウ</t>
    </rPh>
    <phoneticPr fontId="3"/>
  </si>
  <si>
    <t>はい　・　いいえ（調理コンタミはございます）</t>
    <rPh sb="9" eb="11">
      <t>チョウリ</t>
    </rPh>
    <phoneticPr fontId="3"/>
  </si>
  <si>
    <t>エピペンの所持</t>
    <rPh sb="5" eb="7">
      <t>ショジ</t>
    </rPh>
    <phoneticPr fontId="3"/>
  </si>
  <si>
    <r>
      <t>※アナフィラキシーやエピペン所持など重篤なアレルギー症状を起こす可能性のある方や除去食品が多い方は，
安全を第一に考えまして</t>
    </r>
    <r>
      <rPr>
        <b/>
        <sz val="10"/>
        <color theme="1"/>
        <rFont val="ＭＳ Ｐゴシック"/>
        <family val="3"/>
        <charset val="128"/>
        <scheme val="minor"/>
      </rPr>
      <t>お食事のご提供を控えさせていただいております</t>
    </r>
    <r>
      <rPr>
        <sz val="10"/>
        <color theme="1"/>
        <rFont val="ＭＳ Ｐゴシック"/>
        <family val="3"/>
        <charset val="128"/>
        <scheme val="minor"/>
      </rPr>
      <t>。予めご了承ください。</t>
    </r>
    <phoneticPr fontId="3"/>
  </si>
  <si>
    <t>例）卵・乳</t>
    <rPh sb="0" eb="1">
      <t>レイ</t>
    </rPh>
    <rPh sb="2" eb="3">
      <t>タマゴ</t>
    </rPh>
    <rPh sb="4" eb="5">
      <t>ニュウ</t>
    </rPh>
    <phoneticPr fontId="3"/>
  </si>
  <si>
    <t>例）マヨネーズ・飲料以外の乳</t>
    <rPh sb="0" eb="1">
      <t>レイ</t>
    </rPh>
    <rPh sb="8" eb="12">
      <t>インリョウイガイ</t>
    </rPh>
    <rPh sb="13" eb="14">
      <t>ニュウ</t>
    </rPh>
    <phoneticPr fontId="3"/>
  </si>
  <si>
    <r>
      <t>⑥</t>
    </r>
    <r>
      <rPr>
        <sz val="9"/>
        <rFont val="ＭＳ Ｐゴシック"/>
        <family val="3"/>
        <charset val="128"/>
        <scheme val="minor"/>
      </rPr>
      <t>当施設は、以下、３点の行為は禁止となっております。各チェック欄にチェックを入れてください</t>
    </r>
    <phoneticPr fontId="3"/>
  </si>
  <si>
    <t>目的地到着</t>
    <rPh sb="0" eb="3">
      <t>モクテキチ</t>
    </rPh>
    <rPh sb="3" eb="5">
      <t>トウチャク</t>
    </rPh>
    <phoneticPr fontId="3"/>
  </si>
  <si>
    <t>目的地　発</t>
    <rPh sb="0" eb="3">
      <t>モクテキチ</t>
    </rPh>
    <rPh sb="4" eb="5">
      <t>ハツ</t>
    </rPh>
    <phoneticPr fontId="3"/>
  </si>
  <si>
    <t>目的地　着</t>
    <rPh sb="0" eb="3">
      <t>モクテキチ</t>
    </rPh>
    <rPh sb="4" eb="5">
      <t>チャク</t>
    </rPh>
    <phoneticPr fontId="3"/>
  </si>
  <si>
    <r>
      <rPr>
        <b/>
        <sz val="11"/>
        <color theme="1"/>
        <rFont val="ＭＳ Ｐゴシック"/>
        <family val="3"/>
        <charset val="128"/>
        <scheme val="minor"/>
      </rPr>
      <t>運行が可能な時間</t>
    </r>
    <r>
      <rPr>
        <sz val="11"/>
        <color theme="1"/>
        <rFont val="ＭＳ Ｐゴシック"/>
        <family val="2"/>
        <charset val="128"/>
        <scheme val="minor"/>
      </rPr>
      <t>は，</t>
    </r>
    <r>
      <rPr>
        <b/>
        <sz val="11"/>
        <color theme="1"/>
        <rFont val="ＭＳ Ｐゴシック"/>
        <family val="3"/>
        <charset val="128"/>
        <scheme val="minor"/>
      </rPr>
      <t>自然の家を8時30分出発～17時15分着</t>
    </r>
    <r>
      <rPr>
        <sz val="11"/>
        <color theme="1"/>
        <rFont val="ＭＳ Ｐゴシック"/>
        <family val="3"/>
        <charset val="128"/>
        <scheme val="minor"/>
      </rPr>
      <t>の範囲内</t>
    </r>
    <r>
      <rPr>
        <sz val="11"/>
        <color theme="1"/>
        <rFont val="ＭＳ Ｐゴシック"/>
        <family val="2"/>
        <charset val="128"/>
        <scheme val="minor"/>
      </rPr>
      <t>です。</t>
    </r>
    <rPh sb="0" eb="2">
      <t>ウンコウ</t>
    </rPh>
    <rPh sb="3" eb="5">
      <t>カノウ</t>
    </rPh>
    <rPh sb="6" eb="8">
      <t>ジカン</t>
    </rPh>
    <rPh sb="10" eb="12">
      <t>シゼン</t>
    </rPh>
    <rPh sb="13" eb="14">
      <t>イエ</t>
    </rPh>
    <rPh sb="16" eb="17">
      <t>ジ</t>
    </rPh>
    <rPh sb="19" eb="20">
      <t>フン</t>
    </rPh>
    <rPh sb="20" eb="22">
      <t>シュッパツ</t>
    </rPh>
    <rPh sb="25" eb="26">
      <t>ジ</t>
    </rPh>
    <rPh sb="28" eb="29">
      <t>フン</t>
    </rPh>
    <rPh sb="29" eb="30">
      <t>チャク</t>
    </rPh>
    <rPh sb="31" eb="34">
      <t>ハンイナイ</t>
    </rPh>
    <phoneticPr fontId="3"/>
  </si>
  <si>
    <t xml:space="preserve"> </t>
    <phoneticPr fontId="3"/>
  </si>
  <si>
    <t>（荷物を持参しての乗降には、約10分程度かかります。バスのため、地図アプリの時間よりもかかります。）</t>
    <rPh sb="1" eb="3">
      <t>ニモツ</t>
    </rPh>
    <rPh sb="4" eb="6">
      <t>ジサン</t>
    </rPh>
    <rPh sb="9" eb="11">
      <t>ジョウコウ</t>
    </rPh>
    <rPh sb="14" eb="15">
      <t>ヤク</t>
    </rPh>
    <rPh sb="17" eb="20">
      <t>プンテイド</t>
    </rPh>
    <rPh sb="32" eb="34">
      <t>チズ</t>
    </rPh>
    <rPh sb="38" eb="40">
      <t>ジカン</t>
    </rPh>
    <phoneticPr fontId="3"/>
  </si>
  <si>
    <r>
      <t xml:space="preserve">運行
経路
</t>
    </r>
    <r>
      <rPr>
        <sz val="8"/>
        <color theme="1"/>
        <rFont val="ＭＳ Ｐゴシック"/>
        <family val="3"/>
        <charset val="128"/>
        <scheme val="minor"/>
      </rPr>
      <t xml:space="preserve">
</t>
    </r>
    <r>
      <rPr>
        <u/>
        <sz val="8"/>
        <color theme="1"/>
        <rFont val="ＭＳ Ｐゴシック"/>
        <family val="3"/>
        <charset val="128"/>
        <scheme val="minor"/>
      </rPr>
      <t>高速利用
のみ記入</t>
    </r>
    <r>
      <rPr>
        <sz val="8"/>
        <color theme="1"/>
        <rFont val="ＭＳ Ｐゴシック"/>
        <family val="3"/>
        <charset val="128"/>
        <scheme val="minor"/>
      </rPr>
      <t xml:space="preserve">
</t>
    </r>
    <rPh sb="0" eb="2">
      <t>ウンコウ</t>
    </rPh>
    <rPh sb="3" eb="5">
      <t>ケイロ</t>
    </rPh>
    <rPh sb="7" eb="9">
      <t>コウソク</t>
    </rPh>
    <rPh sb="9" eb="11">
      <t>リヨウ</t>
    </rPh>
    <rPh sb="14" eb="16">
      <t>キニュウ</t>
    </rPh>
    <phoneticPr fontId="3"/>
  </si>
  <si>
    <t>アナフィラキシーやエピペン所持など重篤なアレルギー症状を起こす可能性のある方や除去食品が多い方は，
安全を第一に考えましてお食事のご提供を控えさせていただいております。予めご了承ください。</t>
    <phoneticPr fontId="3"/>
  </si>
  <si>
    <t>⑦令和6年4月1日以降の施設使用料金改定について</t>
    <rPh sb="1" eb="3">
      <t>レイワ</t>
    </rPh>
    <rPh sb="4" eb="5">
      <t>ネン</t>
    </rPh>
    <rPh sb="6" eb="7">
      <t>ガツ</t>
    </rPh>
    <rPh sb="8" eb="9">
      <t>ニチ</t>
    </rPh>
    <rPh sb="9" eb="11">
      <t>イコウ</t>
    </rPh>
    <phoneticPr fontId="3"/>
  </si>
  <si>
    <t>⑧その他，団体の皆さんからのご要望等を以下にご記入ください。</t>
    <rPh sb="3" eb="4">
      <t>タ</t>
    </rPh>
    <rPh sb="5" eb="7">
      <t>ダンタイ</t>
    </rPh>
    <rPh sb="8" eb="9">
      <t>ミナ</t>
    </rPh>
    <rPh sb="15" eb="17">
      <t>ヨウボウ</t>
    </rPh>
    <rPh sb="17" eb="18">
      <t>トウ</t>
    </rPh>
    <rPh sb="19" eb="21">
      <t>イカ</t>
    </rPh>
    <rPh sb="23" eb="25">
      <t>キニュウ</t>
    </rPh>
    <phoneticPr fontId="3"/>
  </si>
  <si>
    <t>幼児（年少未満）</t>
    <rPh sb="0" eb="2">
      <t>ヨウジ</t>
    </rPh>
    <rPh sb="3" eb="5">
      <t>ネンショウ</t>
    </rPh>
    <rPh sb="5" eb="7">
      <t>ミマン</t>
    </rPh>
    <phoneticPr fontId="4"/>
  </si>
  <si>
    <t>幼児（年少～年長）</t>
    <rPh sb="0" eb="2">
      <t>ヨウジ</t>
    </rPh>
    <rPh sb="3" eb="5">
      <t>ネンショウ</t>
    </rPh>
    <rPh sb="6" eb="8">
      <t>ネンチョウ</t>
    </rPh>
    <phoneticPr fontId="4"/>
  </si>
  <si>
    <r>
      <rPr>
        <b/>
        <sz val="10"/>
        <rFont val="ＭＳ Ｐゴシック"/>
        <family val="3"/>
        <charset val="128"/>
        <scheme val="minor"/>
      </rPr>
      <t>団体の
概要</t>
    </r>
    <r>
      <rPr>
        <sz val="10"/>
        <rFont val="ＭＳ Ｐゴシック"/>
        <family val="3"/>
        <charset val="128"/>
        <scheme val="minor"/>
      </rPr>
      <t xml:space="preserve">
</t>
    </r>
    <r>
      <rPr>
        <sz val="6"/>
        <rFont val="ＭＳ Ｐゴシック"/>
        <family val="3"/>
        <charset val="128"/>
        <scheme val="minor"/>
      </rPr>
      <t>（設立目的や活動内容など）</t>
    </r>
    <rPh sb="0" eb="2">
      <t>ダンタイ</t>
    </rPh>
    <rPh sb="4" eb="6">
      <t>ガイヨウ</t>
    </rPh>
    <rPh sb="8" eb="10">
      <t>セツリツ</t>
    </rPh>
    <rPh sb="10" eb="12">
      <t>モクテキ</t>
    </rPh>
    <rPh sb="13" eb="15">
      <t>カツドウ</t>
    </rPh>
    <rPh sb="15" eb="17">
      <t>ナイヨウ</t>
    </rPh>
    <phoneticPr fontId="3"/>
  </si>
  <si>
    <t>3日目</t>
    <phoneticPr fontId="3"/>
  </si>
  <si>
    <t>計</t>
    <rPh sb="0" eb="1">
      <t>ケイ</t>
    </rPh>
    <phoneticPr fontId="3"/>
  </si>
  <si>
    <t xml:space="preserve"> 幼児（年少～年長）</t>
    <phoneticPr fontId="3"/>
  </si>
  <si>
    <t xml:space="preserve"> 幼児（年少未満）</t>
    <rPh sb="1" eb="3">
      <t>ヨウジ</t>
    </rPh>
    <rPh sb="4" eb="6">
      <t>ネンショウ</t>
    </rPh>
    <rPh sb="6" eb="8">
      <t>ミマン</t>
    </rPh>
    <phoneticPr fontId="4"/>
  </si>
  <si>
    <t>1泊あたりの金額
※一部免除制度があります</t>
    <rPh sb="1" eb="2">
      <t>ハク</t>
    </rPh>
    <rPh sb="6" eb="8">
      <t>キンガク</t>
    </rPh>
    <rPh sb="10" eb="12">
      <t>イチブ</t>
    </rPh>
    <rPh sb="12" eb="14">
      <t>メンジョ</t>
    </rPh>
    <rPh sb="14" eb="16">
      <t>セイド</t>
    </rPh>
    <phoneticPr fontId="3"/>
  </si>
  <si>
    <t>年少～年長</t>
    <rPh sb="0" eb="2">
      <t>ネンショウ</t>
    </rPh>
    <rPh sb="3" eb="5">
      <t>ネンチョウ</t>
    </rPh>
    <phoneticPr fontId="3"/>
  </si>
  <si>
    <t>小学生～高校生</t>
    <rPh sb="0" eb="3">
      <t>ショウガクセイ</t>
    </rPh>
    <rPh sb="4" eb="7">
      <t>コウコウセイ</t>
    </rPh>
    <phoneticPr fontId="3"/>
  </si>
  <si>
    <t>大学・短大等の学生</t>
    <rPh sb="0" eb="2">
      <t>ダイガク</t>
    </rPh>
    <rPh sb="3" eb="5">
      <t>タンダイ</t>
    </rPh>
    <rPh sb="5" eb="6">
      <t>トウ</t>
    </rPh>
    <rPh sb="7" eb="9">
      <t>ガクセイ</t>
    </rPh>
    <phoneticPr fontId="3"/>
  </si>
  <si>
    <t>18歳以上の大人</t>
    <rPh sb="2" eb="3">
      <t>サイ</t>
    </rPh>
    <rPh sb="3" eb="5">
      <t>イジョウ</t>
    </rPh>
    <rPh sb="6" eb="8">
      <t>オトナ</t>
    </rPh>
    <phoneticPr fontId="3"/>
  </si>
  <si>
    <t>施設使用料金</t>
    <rPh sb="0" eb="5">
      <t>シセツシヨウリョウ</t>
    </rPh>
    <rPh sb="5" eb="6">
      <t>キン</t>
    </rPh>
    <phoneticPr fontId="3"/>
  </si>
  <si>
    <t>④入所オリエンテーション</t>
    <rPh sb="1" eb="3">
      <t>ニュウショ</t>
    </rPh>
    <phoneticPr fontId="3"/>
  </si>
  <si>
    <t>　　　※禁止事項に該当する行為、その他利用に当たっての留意事項に反する行為を行った、又は虚偽申告があった場合、今後の利用申込みを
　　　　制限します。</t>
    <phoneticPr fontId="3"/>
  </si>
  <si>
    <t>マイクロバス（28人乗り）は中型料金になります。</t>
    <rPh sb="9" eb="10">
      <t>ニン</t>
    </rPh>
    <rPh sb="10" eb="11">
      <t>ノ</t>
    </rPh>
    <rPh sb="14" eb="16">
      <t>チュウガタ</t>
    </rPh>
    <rPh sb="16" eb="18">
      <t>リョウキン</t>
    </rPh>
    <phoneticPr fontId="3"/>
  </si>
  <si>
    <t>（　　曜日）</t>
    <rPh sb="3" eb="5">
      <t>ヨウビ</t>
    </rPh>
    <phoneticPr fontId="3"/>
  </si>
  <si>
    <t>PM　13：30～16：30</t>
    <phoneticPr fontId="3"/>
  </si>
  <si>
    <t>AM　  9：30～12：30</t>
    <phoneticPr fontId="3"/>
  </si>
  <si>
    <t>※1コマにつき最大6グループまでとなります</t>
    <rPh sb="7" eb="9">
      <t>サイダイ</t>
    </rPh>
    <phoneticPr fontId="3"/>
  </si>
  <si>
    <t>※1グループにつき8～20名となります</t>
    <rPh sb="13" eb="14">
      <t>メイ</t>
    </rPh>
    <phoneticPr fontId="3"/>
  </si>
  <si>
    <t>野外活動計画書（オリエンテーリング・ウォークラリー・ナイトウォーク）</t>
    <rPh sb="0" eb="2">
      <t>ヤガイ</t>
    </rPh>
    <rPh sb="2" eb="4">
      <t>カツドウ</t>
    </rPh>
    <rPh sb="4" eb="6">
      <t>ケイカク</t>
    </rPh>
    <rPh sb="6" eb="7">
      <t>ショ</t>
    </rPh>
    <phoneticPr fontId="3"/>
  </si>
  <si>
    <t>②ｹﾞｽﾄﾙｰﾑ使用</t>
    <rPh sb="8" eb="10">
      <t>シヨウ</t>
    </rPh>
    <phoneticPr fontId="3"/>
  </si>
  <si>
    <t>③本所指導員により実施した活動の番号に〇を記入</t>
    <rPh sb="1" eb="3">
      <t>ホンショ</t>
    </rPh>
    <rPh sb="3" eb="5">
      <t>シドウ</t>
    </rPh>
    <rPh sb="5" eb="6">
      <t>イン</t>
    </rPh>
    <rPh sb="9" eb="11">
      <t>ジッシ</t>
    </rPh>
    <rPh sb="13" eb="15">
      <t>カツドウ</t>
    </rPh>
    <rPh sb="16" eb="18">
      <t>バンゴウ</t>
    </rPh>
    <rPh sb="21" eb="23">
      <t>キニュウ</t>
    </rPh>
    <phoneticPr fontId="3"/>
  </si>
  <si>
    <t>④支払い方法</t>
    <rPh sb="1" eb="3">
      <t>シハラ</t>
    </rPh>
    <rPh sb="4" eb="6">
      <t>ホウホウ</t>
    </rPh>
    <phoneticPr fontId="3"/>
  </si>
  <si>
    <t>白米とおかず</t>
    <rPh sb="0" eb="2">
      <t>ハクマイ</t>
    </rPh>
    <phoneticPr fontId="3"/>
  </si>
  <si>
    <t>自主活動用</t>
    <rPh sb="0" eb="4">
      <t>ジシュカツドウ</t>
    </rPh>
    <rPh sb="4" eb="5">
      <t>ヨウ</t>
    </rPh>
    <phoneticPr fontId="3"/>
  </si>
  <si>
    <t>1室1泊の料金</t>
    <rPh sb="1" eb="2">
      <t>シツ</t>
    </rPh>
    <rPh sb="3" eb="4">
      <t>ハク</t>
    </rPh>
    <rPh sb="5" eb="7">
      <t>リョウキン</t>
    </rPh>
    <phoneticPr fontId="3"/>
  </si>
  <si>
    <t>燭台使用料（ろうそく付き）</t>
    <rPh sb="0" eb="2">
      <t>ショクダイ</t>
    </rPh>
    <rPh sb="2" eb="5">
      <t>シヨウリョウ</t>
    </rPh>
    <rPh sb="10" eb="11">
      <t>ツ</t>
    </rPh>
    <phoneticPr fontId="3"/>
  </si>
  <si>
    <t>燭台使用料</t>
    <rPh sb="0" eb="2">
      <t>ショクダイ</t>
    </rPh>
    <rPh sb="2" eb="5">
      <t>シヨウリョウ</t>
    </rPh>
    <phoneticPr fontId="3"/>
  </si>
  <si>
    <t>ろうそく付</t>
    <rPh sb="4" eb="5">
      <t>ツ</t>
    </rPh>
    <phoneticPr fontId="3"/>
  </si>
  <si>
    <t>わかめスープ</t>
    <phoneticPr fontId="3"/>
  </si>
  <si>
    <t>みそ汁</t>
    <phoneticPr fontId="3"/>
  </si>
  <si>
    <t>鶏肉（150g）</t>
    <rPh sb="0" eb="2">
      <t>トリニク</t>
    </rPh>
    <phoneticPr fontId="3"/>
  </si>
  <si>
    <t>鶏肉（500g追加）</t>
    <rPh sb="0" eb="2">
      <t>トリニク</t>
    </rPh>
    <rPh sb="7" eb="9">
      <t>ツイカ</t>
    </rPh>
    <phoneticPr fontId="3"/>
  </si>
  <si>
    <t>食パン（8枚切）</t>
    <rPh sb="0" eb="1">
      <t>ショク</t>
    </rPh>
    <rPh sb="5" eb="6">
      <t>マイ</t>
    </rPh>
    <rPh sb="6" eb="7">
      <t>キリ</t>
    </rPh>
    <phoneticPr fontId="3"/>
  </si>
  <si>
    <t>野外炊飯
追加食材</t>
    <rPh sb="0" eb="2">
      <t>ヤガイ</t>
    </rPh>
    <rPh sb="2" eb="4">
      <t>スイハン</t>
    </rPh>
    <rPh sb="5" eb="7">
      <t>ツイカ</t>
    </rPh>
    <rPh sb="7" eb="9">
      <t>ショクザイ</t>
    </rPh>
    <phoneticPr fontId="3"/>
  </si>
  <si>
    <t>幼児（年少～年長）</t>
    <rPh sb="0" eb="2">
      <t>ヨウジ</t>
    </rPh>
    <rPh sb="3" eb="5">
      <t>ネンショウ</t>
    </rPh>
    <rPh sb="6" eb="8">
      <t>ネンチョウ</t>
    </rPh>
    <phoneticPr fontId="3"/>
  </si>
  <si>
    <t>幼児
（年少～年長）</t>
    <rPh sb="0" eb="2">
      <t>ヨウジ</t>
    </rPh>
    <rPh sb="4" eb="6">
      <t>ネンショウ</t>
    </rPh>
    <rPh sb="7" eb="9">
      <t>ネンチョウ</t>
    </rPh>
    <phoneticPr fontId="3"/>
  </si>
  <si>
    <t>幼児
（年少
未満）</t>
    <rPh sb="0" eb="2">
      <t>ヨウジ</t>
    </rPh>
    <rPh sb="4" eb="6">
      <t>ネンショウ</t>
    </rPh>
    <rPh sb="7" eb="9">
      <t>ミマン</t>
    </rPh>
    <phoneticPr fontId="3"/>
  </si>
  <si>
    <t>現金</t>
    <phoneticPr fontId="3"/>
  </si>
  <si>
    <r>
      <rPr>
        <b/>
        <sz val="9"/>
        <color theme="1"/>
        <rFont val="ＭＳ Ｐゴシック"/>
        <family val="3"/>
        <charset val="128"/>
        <scheme val="minor"/>
      </rPr>
      <t xml:space="preserve"> 請求書を分けない</t>
    </r>
    <r>
      <rPr>
        <sz val="9"/>
        <color theme="1"/>
        <rFont val="ＭＳ Ｐゴシック"/>
        <family val="3"/>
        <charset val="128"/>
        <scheme val="minor"/>
      </rPr>
      <t>→</t>
    </r>
    <rPh sb="1" eb="4">
      <t>セイキュウショ</t>
    </rPh>
    <rPh sb="5" eb="6">
      <t>ワ</t>
    </rPh>
    <phoneticPr fontId="3"/>
  </si>
  <si>
    <r>
      <t xml:space="preserve">団体構成
</t>
    </r>
    <r>
      <rPr>
        <u/>
        <sz val="7"/>
        <rFont val="ＭＳ Ｐゴシック"/>
        <family val="3"/>
        <charset val="128"/>
        <scheme val="minor"/>
      </rPr>
      <t>期間中で一番多い日をご記入ください</t>
    </r>
    <rPh sb="0" eb="2">
      <t>ダンタイ</t>
    </rPh>
    <rPh sb="2" eb="4">
      <t>コウセイ</t>
    </rPh>
    <phoneticPr fontId="3"/>
  </si>
  <si>
    <r>
      <t>※変更は入所日の３日前の正午（</t>
    </r>
    <r>
      <rPr>
        <b/>
        <sz val="11"/>
        <rFont val="ＭＳ Ｐゴシック"/>
        <family val="3"/>
        <charset val="128"/>
        <scheme val="minor"/>
      </rPr>
      <t>土・日・祝日・休館日</t>
    </r>
    <r>
      <rPr>
        <sz val="11"/>
        <rFont val="ＭＳ Ｐゴシック"/>
        <family val="3"/>
        <charset val="128"/>
        <scheme val="minor"/>
      </rPr>
      <t>を除く）まで承ります。</t>
    </r>
    <rPh sb="1" eb="3">
      <t>ヘンコウ</t>
    </rPh>
    <rPh sb="4" eb="6">
      <t>ニュウショ</t>
    </rPh>
    <rPh sb="6" eb="7">
      <t>ビ</t>
    </rPh>
    <rPh sb="9" eb="10">
      <t>ニチ</t>
    </rPh>
    <rPh sb="10" eb="11">
      <t>マエ</t>
    </rPh>
    <rPh sb="12" eb="14">
      <t>ショウゴ</t>
    </rPh>
    <rPh sb="15" eb="16">
      <t>ツチ</t>
    </rPh>
    <rPh sb="17" eb="18">
      <t>ヒ</t>
    </rPh>
    <rPh sb="19" eb="21">
      <t>シュクジツ</t>
    </rPh>
    <rPh sb="22" eb="25">
      <t>キュウカンビ</t>
    </rPh>
    <rPh sb="26" eb="27">
      <t>ノゾ</t>
    </rPh>
    <rPh sb="31" eb="32">
      <t>ウケタマワ</t>
    </rPh>
    <phoneticPr fontId="3"/>
  </si>
  <si>
    <r>
      <t>※変更は入所日の３日前の正午（</t>
    </r>
    <r>
      <rPr>
        <b/>
        <sz val="11"/>
        <rFont val="ＭＳ Ｐゴシック"/>
        <family val="3"/>
        <charset val="128"/>
        <scheme val="minor"/>
      </rPr>
      <t>土・日・祝日・休館日を除く</t>
    </r>
    <r>
      <rPr>
        <sz val="11"/>
        <rFont val="ＭＳ Ｐゴシック"/>
        <family val="3"/>
        <charset val="128"/>
        <scheme val="minor"/>
      </rPr>
      <t>）まで承ります。</t>
    </r>
    <rPh sb="1" eb="3">
      <t>ヘンコウ</t>
    </rPh>
    <rPh sb="4" eb="6">
      <t>ニュウショ</t>
    </rPh>
    <rPh sb="6" eb="7">
      <t>ビ</t>
    </rPh>
    <rPh sb="9" eb="10">
      <t>ニチ</t>
    </rPh>
    <rPh sb="10" eb="11">
      <t>マエ</t>
    </rPh>
    <rPh sb="12" eb="14">
      <t>ショウゴ</t>
    </rPh>
    <rPh sb="15" eb="16">
      <t>ツチ</t>
    </rPh>
    <rPh sb="17" eb="18">
      <t>ヒ</t>
    </rPh>
    <rPh sb="19" eb="21">
      <t>シュクジツ</t>
    </rPh>
    <rPh sb="22" eb="25">
      <t>キュウカンビ</t>
    </rPh>
    <rPh sb="26" eb="27">
      <t>ノゾ</t>
    </rPh>
    <rPh sb="31" eb="32">
      <t>ウケタマワ</t>
    </rPh>
    <phoneticPr fontId="3"/>
  </si>
  <si>
    <t>国立山口徳地青少年自然の家　行程計画書　　</t>
    <rPh sb="0" eb="2">
      <t>コクリツ</t>
    </rPh>
    <rPh sb="2" eb="4">
      <t>ヤマグチ</t>
    </rPh>
    <rPh sb="4" eb="6">
      <t>トクヂ</t>
    </rPh>
    <rPh sb="6" eb="9">
      <t>セイショウネン</t>
    </rPh>
    <rPh sb="9" eb="11">
      <t>シゼン</t>
    </rPh>
    <rPh sb="12" eb="13">
      <t>イエ</t>
    </rPh>
    <rPh sb="14" eb="16">
      <t>コウテイ</t>
    </rPh>
    <rPh sb="16" eb="19">
      <t>ケイカクショ</t>
    </rPh>
    <phoneticPr fontId="4"/>
  </si>
  <si>
    <t>⑤（宿泊利用のみ）朝のつどいに参加を</t>
    <rPh sb="2" eb="4">
      <t>シュクハク</t>
    </rPh>
    <rPh sb="4" eb="6">
      <t>リヨウ</t>
    </rPh>
    <rPh sb="9" eb="10">
      <t>アサ</t>
    </rPh>
    <rPh sb="15" eb="17">
      <t>サンカ</t>
    </rPh>
    <phoneticPr fontId="3"/>
  </si>
  <si>
    <r>
      <t>ろうそく小　1本</t>
    </r>
    <r>
      <rPr>
        <sz val="10"/>
        <rFont val="ＭＳ ゴシック"/>
        <family val="3"/>
        <charset val="128"/>
      </rPr>
      <t>（アルミ付き）</t>
    </r>
    <rPh sb="4" eb="5">
      <t>ショウ</t>
    </rPh>
    <rPh sb="7" eb="8">
      <t>ホン</t>
    </rPh>
    <rPh sb="12" eb="13">
      <t>ツ</t>
    </rPh>
    <phoneticPr fontId="3"/>
  </si>
  <si>
    <r>
      <rPr>
        <b/>
        <sz val="11"/>
        <rFont val="ＭＳ Ｐゴシック"/>
        <family val="3"/>
        <charset val="128"/>
        <scheme val="minor"/>
      </rPr>
      <t>乗車が可能な人数</t>
    </r>
    <r>
      <rPr>
        <sz val="11"/>
        <rFont val="ＭＳ Ｐゴシック"/>
        <family val="3"/>
        <charset val="128"/>
        <scheme val="minor"/>
      </rPr>
      <t>は，</t>
    </r>
    <r>
      <rPr>
        <b/>
        <sz val="11"/>
        <rFont val="ＭＳ Ｐゴシック"/>
        <family val="3"/>
        <charset val="128"/>
        <scheme val="minor"/>
      </rPr>
      <t>最大２８名（マイクロバス）</t>
    </r>
    <r>
      <rPr>
        <sz val="11"/>
        <rFont val="ＭＳ Ｐゴシック"/>
        <family val="3"/>
        <charset val="128"/>
        <scheme val="minor"/>
      </rPr>
      <t>です。</t>
    </r>
    <rPh sb="0" eb="2">
      <t>ジョウシャ</t>
    </rPh>
    <rPh sb="3" eb="5">
      <t>カノウ</t>
    </rPh>
    <rPh sb="6" eb="8">
      <t>ニンズウ</t>
    </rPh>
    <rPh sb="10" eb="12">
      <t>サイダイ</t>
    </rPh>
    <rPh sb="14" eb="15">
      <t>メイ</t>
    </rPh>
    <phoneticPr fontId="3"/>
  </si>
  <si>
    <t>ｺﾝﾋﾞﾆ払い・電子決済</t>
    <phoneticPr fontId="3"/>
  </si>
  <si>
    <t>焼肉（鶏肉）</t>
    <rPh sb="0" eb="2">
      <t>ヤキニク</t>
    </rPh>
    <rPh sb="3" eb="5">
      <t>トリニク</t>
    </rPh>
    <phoneticPr fontId="3"/>
  </si>
  <si>
    <t>年少未満は無料</t>
    <rPh sb="5" eb="7">
      <t>ムリョウ</t>
    </rPh>
    <phoneticPr fontId="3"/>
  </si>
  <si>
    <t>鶏肉500g（焼肉用）</t>
    <rPh sb="0" eb="2">
      <t>トリニク</t>
    </rPh>
    <rPh sb="7" eb="9">
      <t>ヤキニク</t>
    </rPh>
    <rPh sb="9" eb="10">
      <t>ヨウ</t>
    </rPh>
    <phoneticPr fontId="3"/>
  </si>
  <si>
    <t>幼児（年少未満）は無料です</t>
    <rPh sb="0" eb="2">
      <t>ヨウジ</t>
    </rPh>
    <rPh sb="3" eb="5">
      <t>ネンショウ</t>
    </rPh>
    <rPh sb="5" eb="7">
      <t>ミマン</t>
    </rPh>
    <rPh sb="8" eb="10">
      <t>ムリョウ</t>
    </rPh>
    <phoneticPr fontId="3"/>
  </si>
  <si>
    <t>食堂食の場合には，「幼児（年少～年長）」，「小学生」及び「中学生以上」に分けて食数をご記入ください。</t>
    <rPh sb="0" eb="2">
      <t>ショクドウ</t>
    </rPh>
    <rPh sb="2" eb="3">
      <t>ショク</t>
    </rPh>
    <rPh sb="4" eb="6">
      <t>バアイ</t>
    </rPh>
    <rPh sb="10" eb="12">
      <t>ヨウジ</t>
    </rPh>
    <rPh sb="13" eb="15">
      <t>ネンショウ</t>
    </rPh>
    <rPh sb="16" eb="18">
      <t>ネンチョウ</t>
    </rPh>
    <rPh sb="22" eb="25">
      <t>ショウガクセイ</t>
    </rPh>
    <rPh sb="26" eb="27">
      <t>オヨ</t>
    </rPh>
    <rPh sb="29" eb="32">
      <t>チュウガクセイ</t>
    </rPh>
    <rPh sb="32" eb="34">
      <t>イジョウ</t>
    </rPh>
    <rPh sb="36" eb="37">
      <t>ワ</t>
    </rPh>
    <rPh sb="39" eb="41">
      <t>ショクスウ</t>
    </rPh>
    <rPh sb="43" eb="45">
      <t>キニュウ</t>
    </rPh>
    <phoneticPr fontId="3"/>
  </si>
  <si>
    <t>アクエリアス 500ml</t>
    <phoneticPr fontId="3"/>
  </si>
  <si>
    <t>菓子パン コッペパン
(イチゴジャム＆マーガリン）</t>
    <rPh sb="0" eb="2">
      <t>カシ</t>
    </rPh>
    <phoneticPr fontId="3"/>
  </si>
  <si>
    <t>菓子パン クリームパン</t>
    <rPh sb="0" eb="2">
      <t>カシ</t>
    </rPh>
    <phoneticPr fontId="3"/>
  </si>
  <si>
    <t>ｺｯﾍﾟﾊﾟﾝ、ﾒﾛﾝﾊﾟﾝ、ｸﾙｰﾑﾊﾟﾝ</t>
    <phoneticPr fontId="3"/>
  </si>
  <si>
    <t>自然観察</t>
    <phoneticPr fontId="3"/>
  </si>
  <si>
    <r>
      <rPr>
        <b/>
        <u/>
        <sz val="11"/>
        <color theme="1"/>
        <rFont val="ＭＳ Ｐゴシック"/>
        <family val="3"/>
        <charset val="128"/>
        <scheme val="minor"/>
      </rPr>
      <t>食物アレルギーのある方全員</t>
    </r>
    <r>
      <rPr>
        <sz val="11"/>
        <color theme="1"/>
        <rFont val="ＭＳ Ｐゴシック"/>
        <family val="3"/>
        <charset val="128"/>
        <scheme val="minor"/>
      </rPr>
      <t>について，ご記入ください。</t>
    </r>
    <rPh sb="0" eb="2">
      <t>ショクモツ</t>
    </rPh>
    <rPh sb="10" eb="11">
      <t>カタ</t>
    </rPh>
    <rPh sb="11" eb="13">
      <t>ゼンイン</t>
    </rPh>
    <rPh sb="19" eb="21">
      <t>キニュウ</t>
    </rPh>
    <phoneticPr fontId="3"/>
  </si>
  <si>
    <r>
      <rPr>
        <b/>
        <u/>
        <sz val="11"/>
        <color theme="1"/>
        <rFont val="ＭＳ Ｐゴシック"/>
        <family val="3"/>
        <charset val="128"/>
        <scheme val="minor"/>
      </rPr>
      <t>食物アレルギーのある方全員，「食物アレルギー個別確認票」・「材料表」</t>
    </r>
    <r>
      <rPr>
        <u/>
        <sz val="11"/>
        <color theme="1"/>
        <rFont val="ＭＳ Ｐゴシック"/>
        <family val="3"/>
        <charset val="128"/>
        <scheme val="minor"/>
      </rPr>
      <t>（別紙）を，
食堂に</t>
    </r>
    <r>
      <rPr>
        <b/>
        <u/>
        <sz val="11"/>
        <color theme="1"/>
        <rFont val="ＭＳ Ｐゴシック"/>
        <family val="3"/>
        <charset val="128"/>
        <scheme val="minor"/>
      </rPr>
      <t>直接ご提出ください</t>
    </r>
    <r>
      <rPr>
        <u/>
        <sz val="11"/>
        <color theme="1"/>
        <rFont val="ＭＳ Ｐゴシック"/>
        <family val="3"/>
        <charset val="128"/>
        <scheme val="minor"/>
      </rPr>
      <t>。</t>
    </r>
    <rPh sb="0" eb="2">
      <t>ショクモツ</t>
    </rPh>
    <rPh sb="10" eb="11">
      <t>カタ</t>
    </rPh>
    <rPh sb="11" eb="13">
      <t>ゼンイン</t>
    </rPh>
    <rPh sb="15" eb="17">
      <t>ショクモツ</t>
    </rPh>
    <rPh sb="22" eb="24">
      <t>コベツ</t>
    </rPh>
    <rPh sb="24" eb="26">
      <t>カクニン</t>
    </rPh>
    <rPh sb="26" eb="27">
      <t>ヒョウ</t>
    </rPh>
    <rPh sb="30" eb="32">
      <t>ザイリョウ</t>
    </rPh>
    <rPh sb="32" eb="33">
      <t>ヒョウ</t>
    </rPh>
    <rPh sb="35" eb="37">
      <t>ベッシ</t>
    </rPh>
    <rPh sb="41" eb="43">
      <t>ショクドウ</t>
    </rPh>
    <rPh sb="44" eb="46">
      <t>チョクセツ</t>
    </rPh>
    <rPh sb="47" eb="49">
      <t>テイシュツ</t>
    </rPh>
    <phoneticPr fontId="3"/>
  </si>
  <si>
    <t>（３）特別対応</t>
    <rPh sb="3" eb="5">
      <t>トクベツ</t>
    </rPh>
    <rPh sb="5" eb="7">
      <t>タイオウ</t>
    </rPh>
    <phoneticPr fontId="3"/>
  </si>
  <si>
    <t>【提出後の流れ】</t>
    <rPh sb="1" eb="3">
      <t>テイシュツ</t>
    </rPh>
    <rPh sb="3" eb="4">
      <t>ゴ</t>
    </rPh>
    <rPh sb="5" eb="6">
      <t>ナガ</t>
    </rPh>
    <phoneticPr fontId="3"/>
  </si>
  <si>
    <t>食堂から、団体の担当者の方へ「原材料表」（利用期間中のメニュー分）を送付します。</t>
    <rPh sb="0" eb="2">
      <t>ショクドウ</t>
    </rPh>
    <rPh sb="5" eb="7">
      <t>ダンタイ</t>
    </rPh>
    <rPh sb="8" eb="11">
      <t>タントウシャ</t>
    </rPh>
    <rPh sb="12" eb="13">
      <t>カタ</t>
    </rPh>
    <rPh sb="15" eb="18">
      <t>ゲンザイリョウ</t>
    </rPh>
    <rPh sb="18" eb="19">
      <t>ヒョウ</t>
    </rPh>
    <rPh sb="21" eb="23">
      <t>リヨウ</t>
    </rPh>
    <rPh sb="23" eb="26">
      <t>キカンチュウ</t>
    </rPh>
    <rPh sb="31" eb="32">
      <t>ブン</t>
    </rPh>
    <rPh sb="34" eb="36">
      <t>ソウフ</t>
    </rPh>
    <phoneticPr fontId="3"/>
  </si>
  <si>
    <t>詳細について，食堂から直接，ご連絡させていただく場合がございます。
「保護者」のご連絡先をご記入ください。</t>
    <rPh sb="0" eb="2">
      <t>ショウサイ</t>
    </rPh>
    <rPh sb="7" eb="9">
      <t>ショクドウ</t>
    </rPh>
    <rPh sb="11" eb="13">
      <t>チョクセツ</t>
    </rPh>
    <rPh sb="15" eb="17">
      <t>レンラク</t>
    </rPh>
    <rPh sb="24" eb="26">
      <t>バアイ</t>
    </rPh>
    <rPh sb="35" eb="38">
      <t>ホゴシャ</t>
    </rPh>
    <rPh sb="41" eb="43">
      <t>レンラク</t>
    </rPh>
    <rPh sb="43" eb="44">
      <t>サキ</t>
    </rPh>
    <rPh sb="46" eb="48">
      <t>キニュウ</t>
    </rPh>
    <phoneticPr fontId="3"/>
  </si>
  <si>
    <t>※普通食対応で良い場合は、こちらにその旨をお書きください。</t>
    <rPh sb="1" eb="3">
      <t>フツウ</t>
    </rPh>
    <rPh sb="3" eb="4">
      <t>ショク</t>
    </rPh>
    <rPh sb="4" eb="6">
      <t>タイオウ</t>
    </rPh>
    <rPh sb="7" eb="8">
      <t>ヨ</t>
    </rPh>
    <rPh sb="9" eb="11">
      <t>バアイ</t>
    </rPh>
    <rPh sb="19" eb="20">
      <t>ムネ</t>
    </rPh>
    <rPh sb="22" eb="23">
      <t>カ</t>
    </rPh>
    <phoneticPr fontId="3"/>
  </si>
  <si>
    <t>キーホルダー（未加工）</t>
    <rPh sb="7" eb="10">
      <t>ミカコウ</t>
    </rPh>
    <phoneticPr fontId="3"/>
  </si>
  <si>
    <t>キーホルダー（加工済み）</t>
    <rPh sb="7" eb="9">
      <t>カコウ</t>
    </rPh>
    <rPh sb="9" eb="10">
      <t>ズ</t>
    </rPh>
    <phoneticPr fontId="3"/>
  </si>
  <si>
    <t>ポン太グループ</t>
    <rPh sb="2" eb="3">
      <t>タ</t>
    </rPh>
    <phoneticPr fontId="3"/>
  </si>
  <si>
    <t>徳地　ポン太</t>
    <rPh sb="0" eb="2">
      <t>トクヂ</t>
    </rPh>
    <rPh sb="5" eb="6">
      <t>タ</t>
    </rPh>
    <phoneticPr fontId="3"/>
  </si>
  <si>
    <t>000-0000-0000</t>
    <phoneticPr fontId="3"/>
  </si>
  <si>
    <t>10：00　入所</t>
    <rPh sb="6" eb="8">
      <t>ニュウショ</t>
    </rPh>
    <phoneticPr fontId="3"/>
  </si>
  <si>
    <t>13：30　オリエンテーリング</t>
    <phoneticPr fontId="3"/>
  </si>
  <si>
    <t>19：00　キャンプファイヤー</t>
    <phoneticPr fontId="3"/>
  </si>
  <si>
    <t>アンプ1台の貸出希望</t>
    <rPh sb="4" eb="5">
      <t>ダイ</t>
    </rPh>
    <rPh sb="6" eb="10">
      <t>カシダシキボウ</t>
    </rPh>
    <phoneticPr fontId="3"/>
  </si>
  <si>
    <t>10：15　オリエンテーション</t>
    <phoneticPr fontId="3"/>
  </si>
  <si>
    <t>同上</t>
    <rPh sb="0" eb="2">
      <t>ドウジョウ</t>
    </rPh>
    <phoneticPr fontId="3"/>
  </si>
  <si>
    <t>13：30　室内ビンゴ</t>
    <rPh sb="6" eb="8">
      <t>シツナイ</t>
    </rPh>
    <phoneticPr fontId="3"/>
  </si>
  <si>
    <t>19：00　キャンドルのつどい</t>
    <phoneticPr fontId="3"/>
  </si>
  <si>
    <t>00</t>
    <phoneticPr fontId="3"/>
  </si>
  <si>
    <t>9：30　焼板細工</t>
    <rPh sb="5" eb="9">
      <t>ヤキイタザイク</t>
    </rPh>
    <phoneticPr fontId="3"/>
  </si>
  <si>
    <t>13：30　TAP</t>
    <phoneticPr fontId="3"/>
  </si>
  <si>
    <t>9：30　野外炊飯</t>
    <rPh sb="5" eb="9">
      <t>ヤガイスイハン</t>
    </rPh>
    <phoneticPr fontId="3"/>
  </si>
  <si>
    <t>14：00　ふりかえり
15：00　退所</t>
    <rPh sb="18" eb="20">
      <t>タイショ</t>
    </rPh>
    <phoneticPr fontId="3"/>
  </si>
  <si>
    <t>19：00　天体観察（講師希望）</t>
    <rPh sb="6" eb="8">
      <t>テンタイ</t>
    </rPh>
    <rPh sb="8" eb="10">
      <t>カンサツ</t>
    </rPh>
    <rPh sb="11" eb="13">
      <t>コウシ</t>
    </rPh>
    <rPh sb="13" eb="15">
      <t>キボウ</t>
    </rPh>
    <phoneticPr fontId="3"/>
  </si>
  <si>
    <t>19：00　星の話（講師希望）</t>
    <phoneticPr fontId="3"/>
  </si>
  <si>
    <t>野外炊飯をする</t>
    <rPh sb="0" eb="4">
      <t>ヤガイスイハン</t>
    </rPh>
    <phoneticPr fontId="3"/>
  </si>
  <si>
    <r>
      <t>野外炊飯活動計画書(</t>
    </r>
    <r>
      <rPr>
        <sz val="16"/>
        <color rgb="FFFF0000"/>
        <rFont val="UD デジタル 教科書体 N-R"/>
        <family val="1"/>
        <charset val="128"/>
      </rPr>
      <t>記入例</t>
    </r>
    <r>
      <rPr>
        <sz val="16"/>
        <color theme="1"/>
        <rFont val="UD デジタル 教科書体 N-R"/>
        <family val="1"/>
        <charset val="128"/>
      </rPr>
      <t>)</t>
    </r>
    <rPh sb="0" eb="2">
      <t>ヤガイ</t>
    </rPh>
    <rPh sb="2" eb="4">
      <t>スイハン</t>
    </rPh>
    <rPh sb="4" eb="6">
      <t>カツドウ</t>
    </rPh>
    <rPh sb="6" eb="9">
      <t>ケイカクショ</t>
    </rPh>
    <rPh sb="10" eb="12">
      <t>キニュウ</t>
    </rPh>
    <rPh sb="12" eb="13">
      <t>レイ</t>
    </rPh>
    <phoneticPr fontId="3"/>
  </si>
  <si>
    <t>書類作成日</t>
    <rPh sb="0" eb="2">
      <t>ショルイ</t>
    </rPh>
    <rPh sb="2" eb="4">
      <t>サクセイ</t>
    </rPh>
    <rPh sb="4" eb="5">
      <t>ビ</t>
    </rPh>
    <phoneticPr fontId="3"/>
  </si>
  <si>
    <t>【送付先】
mail：tokuji-kikaku@niye.go.jp
FAX:0835-56-0130</t>
    <rPh sb="1" eb="4">
      <t>ソウフサキ</t>
    </rPh>
    <phoneticPr fontId="3"/>
  </si>
  <si>
    <t>○○小学校</t>
    <rPh sb="2" eb="5">
      <t>ショウガッコウ</t>
    </rPh>
    <phoneticPr fontId="3"/>
  </si>
  <si>
    <t>グループ内訳
（食事注文票に記載した数を入力してください）</t>
    <rPh sb="4" eb="6">
      <t>ウチワケ</t>
    </rPh>
    <rPh sb="8" eb="10">
      <t>ショクジ</t>
    </rPh>
    <rPh sb="10" eb="12">
      <t>チュウモン</t>
    </rPh>
    <rPh sb="12" eb="13">
      <t>ヒョウ</t>
    </rPh>
    <rPh sb="14" eb="16">
      <t>キサイ</t>
    </rPh>
    <rPh sb="18" eb="19">
      <t>カズ</t>
    </rPh>
    <rPh sb="20" eb="22">
      <t>ニュウリョク</t>
    </rPh>
    <phoneticPr fontId="3"/>
  </si>
  <si>
    <t>野外炊飯実施日</t>
    <rPh sb="0" eb="2">
      <t>ヤガイ</t>
    </rPh>
    <rPh sb="2" eb="4">
      <t>スイハン</t>
    </rPh>
    <rPh sb="4" eb="6">
      <t>ジッシ</t>
    </rPh>
    <rPh sb="6" eb="7">
      <t>ビ</t>
    </rPh>
    <phoneticPr fontId="3"/>
  </si>
  <si>
    <t>カレーライス</t>
    <phoneticPr fontId="3"/>
  </si>
  <si>
    <t>のセルを入力してください</t>
    <rPh sb="4" eb="6">
      <t>ニュウリョク</t>
    </rPh>
    <phoneticPr fontId="3"/>
  </si>
  <si>
    <t>合計グループ数</t>
    <rPh sb="0" eb="2">
      <t>ゴウケイ</t>
    </rPh>
    <rPh sb="6" eb="7">
      <t>スウ</t>
    </rPh>
    <phoneticPr fontId="3"/>
  </si>
  <si>
    <t>合計人数</t>
    <rPh sb="0" eb="2">
      <t>ゴウケイ</t>
    </rPh>
    <rPh sb="2" eb="4">
      <t>ニンズウ</t>
    </rPh>
    <phoneticPr fontId="3"/>
  </si>
  <si>
    <t>役割</t>
    <rPh sb="0" eb="2">
      <t>ヤクワリ</t>
    </rPh>
    <phoneticPr fontId="3"/>
  </si>
  <si>
    <t>活動責任者</t>
    <rPh sb="0" eb="2">
      <t>カツドウ</t>
    </rPh>
    <rPh sb="2" eb="5">
      <t>セキニンシャ</t>
    </rPh>
    <phoneticPr fontId="3"/>
  </si>
  <si>
    <t>借用物品担当者</t>
    <rPh sb="0" eb="2">
      <t>シャクヨウ</t>
    </rPh>
    <rPh sb="2" eb="4">
      <t>ブッピン</t>
    </rPh>
    <rPh sb="4" eb="7">
      <t>タントウシャ</t>
    </rPh>
    <phoneticPr fontId="3"/>
  </si>
  <si>
    <t>まき割り担当者</t>
    <rPh sb="2" eb="3">
      <t>ワ</t>
    </rPh>
    <rPh sb="4" eb="7">
      <t>タントウシャ</t>
    </rPh>
    <phoneticPr fontId="3"/>
  </si>
  <si>
    <t>包丁管理担当者</t>
    <rPh sb="0" eb="2">
      <t>ホウチョウ</t>
    </rPh>
    <rPh sb="2" eb="4">
      <t>カンリ</t>
    </rPh>
    <rPh sb="4" eb="7">
      <t>タントウシャ</t>
    </rPh>
    <phoneticPr fontId="3"/>
  </si>
  <si>
    <t>内容</t>
    <rPh sb="0" eb="2">
      <t>ナイヨウ</t>
    </rPh>
    <phoneticPr fontId="3"/>
  </si>
  <si>
    <t>野外炊飯の団体責任者
本所職員との連絡調整を含む全体総括</t>
    <rPh sb="0" eb="2">
      <t>ヤガイ</t>
    </rPh>
    <rPh sb="2" eb="4">
      <t>スイハン</t>
    </rPh>
    <rPh sb="5" eb="7">
      <t>ダンタイ</t>
    </rPh>
    <rPh sb="7" eb="10">
      <t>セキニンシャ</t>
    </rPh>
    <rPh sb="11" eb="13">
      <t>ホンショ</t>
    </rPh>
    <rPh sb="13" eb="15">
      <t>ショクイン</t>
    </rPh>
    <rPh sb="17" eb="19">
      <t>レンラク</t>
    </rPh>
    <rPh sb="19" eb="21">
      <t>チョウセイ</t>
    </rPh>
    <rPh sb="22" eb="23">
      <t>フク</t>
    </rPh>
    <rPh sb="24" eb="26">
      <t>ゼンタイ</t>
    </rPh>
    <rPh sb="26" eb="28">
      <t>ソウカツ</t>
    </rPh>
    <phoneticPr fontId="3"/>
  </si>
  <si>
    <t>借用物品の管理
借用物品のグループ配布と
使用後の返却</t>
    <rPh sb="0" eb="2">
      <t>シャクヨウ</t>
    </rPh>
    <rPh sb="2" eb="4">
      <t>ブッピン</t>
    </rPh>
    <rPh sb="5" eb="7">
      <t>カンリ</t>
    </rPh>
    <rPh sb="8" eb="10">
      <t>シャクヨウ</t>
    </rPh>
    <rPh sb="10" eb="12">
      <t>ブッピン</t>
    </rPh>
    <rPh sb="17" eb="19">
      <t>ハイフ</t>
    </rPh>
    <rPh sb="21" eb="24">
      <t>シヨウゴ</t>
    </rPh>
    <rPh sb="25" eb="27">
      <t>ヘンキャク</t>
    </rPh>
    <phoneticPr fontId="3"/>
  </si>
  <si>
    <t>本所職員のまき割り指導補助</t>
    <rPh sb="0" eb="2">
      <t>ホンショ</t>
    </rPh>
    <rPh sb="2" eb="4">
      <t>ショクイン</t>
    </rPh>
    <rPh sb="7" eb="8">
      <t>ワ</t>
    </rPh>
    <rPh sb="9" eb="11">
      <t>シドウ</t>
    </rPh>
    <rPh sb="11" eb="13">
      <t>ホジョ</t>
    </rPh>
    <phoneticPr fontId="3"/>
  </si>
  <si>
    <t>包丁の管理
グループ配布と返却</t>
    <rPh sb="0" eb="2">
      <t>ホウチョウ</t>
    </rPh>
    <rPh sb="3" eb="5">
      <t>カンリ</t>
    </rPh>
    <rPh sb="10" eb="12">
      <t>ハイフ</t>
    </rPh>
    <rPh sb="13" eb="15">
      <t>ヘンキャク</t>
    </rPh>
    <phoneticPr fontId="3"/>
  </si>
  <si>
    <t>団体担当者</t>
    <rPh sb="0" eb="2">
      <t>ダンタイ</t>
    </rPh>
    <rPh sb="2" eb="5">
      <t>タントウシャ</t>
    </rPh>
    <phoneticPr fontId="3"/>
  </si>
  <si>
    <t>○○　○○</t>
    <phoneticPr fontId="3"/>
  </si>
  <si>
    <t>△△　△△</t>
    <phoneticPr fontId="3"/>
  </si>
  <si>
    <t>□□　□□</t>
    <phoneticPr fontId="3"/>
  </si>
  <si>
    <r>
      <rPr>
        <sz val="11"/>
        <color theme="1"/>
        <rFont val="Segoe UI Symbol"/>
        <family val="1"/>
      </rPr>
      <t>◇◇</t>
    </r>
    <r>
      <rPr>
        <sz val="11"/>
        <color theme="1"/>
        <rFont val="UD デジタル 教科書体 N-R"/>
        <family val="1"/>
        <charset val="128"/>
      </rPr>
      <t>　</t>
    </r>
    <r>
      <rPr>
        <sz val="11"/>
        <color theme="1"/>
        <rFont val="Segoe UI Symbol"/>
        <family val="1"/>
      </rPr>
      <t>◇◇</t>
    </r>
    <phoneticPr fontId="3"/>
  </si>
  <si>
    <t>借用物品記入シート</t>
    <rPh sb="0" eb="2">
      <t>シャクヨウ</t>
    </rPh>
    <rPh sb="2" eb="4">
      <t>ブッピン</t>
    </rPh>
    <rPh sb="4" eb="6">
      <t>キニュウ</t>
    </rPh>
    <phoneticPr fontId="3"/>
  </si>
  <si>
    <t>※「野外炊飯メニュー別貸出推奨物品リスト」を参考に借用物品数をご記入ください。</t>
    <rPh sb="2" eb="4">
      <t>ヤガイ</t>
    </rPh>
    <rPh sb="4" eb="6">
      <t>スイハン</t>
    </rPh>
    <rPh sb="10" eb="11">
      <t>ベツ</t>
    </rPh>
    <rPh sb="11" eb="13">
      <t>カシダシ</t>
    </rPh>
    <rPh sb="13" eb="15">
      <t>スイショウ</t>
    </rPh>
    <rPh sb="15" eb="17">
      <t>ブッピン</t>
    </rPh>
    <rPh sb="22" eb="24">
      <t>サンコウ</t>
    </rPh>
    <rPh sb="25" eb="27">
      <t>シャクヨウ</t>
    </rPh>
    <rPh sb="27" eb="29">
      <t>ブッピン</t>
    </rPh>
    <rPh sb="29" eb="30">
      <t>スウ</t>
    </rPh>
    <rPh sb="32" eb="34">
      <t>キニュウ</t>
    </rPh>
    <phoneticPr fontId="3"/>
  </si>
  <si>
    <t>1班</t>
    <rPh sb="1" eb="2">
      <t>ハン</t>
    </rPh>
    <phoneticPr fontId="3"/>
  </si>
  <si>
    <t>2班</t>
    <rPh sb="1" eb="2">
      <t>ハン</t>
    </rPh>
    <phoneticPr fontId="3"/>
  </si>
  <si>
    <t>3班</t>
    <rPh sb="1" eb="2">
      <t>ハン</t>
    </rPh>
    <phoneticPr fontId="3"/>
  </si>
  <si>
    <t>4班</t>
    <rPh sb="1" eb="2">
      <t>ハン</t>
    </rPh>
    <phoneticPr fontId="3"/>
  </si>
  <si>
    <t>5班</t>
    <rPh sb="1" eb="2">
      <t>ハン</t>
    </rPh>
    <phoneticPr fontId="3"/>
  </si>
  <si>
    <t>6班</t>
    <rPh sb="1" eb="2">
      <t>ハン</t>
    </rPh>
    <phoneticPr fontId="3"/>
  </si>
  <si>
    <t>7班</t>
    <rPh sb="1" eb="2">
      <t>ハン</t>
    </rPh>
    <phoneticPr fontId="3"/>
  </si>
  <si>
    <t>8班</t>
    <rPh sb="1" eb="2">
      <t>ハン</t>
    </rPh>
    <phoneticPr fontId="3"/>
  </si>
  <si>
    <t>9班</t>
    <rPh sb="1" eb="2">
      <t>ハン</t>
    </rPh>
    <phoneticPr fontId="3"/>
  </si>
  <si>
    <t>10班</t>
    <rPh sb="2" eb="3">
      <t>ハン</t>
    </rPh>
    <phoneticPr fontId="3"/>
  </si>
  <si>
    <t>11班</t>
    <rPh sb="2" eb="3">
      <t>ハン</t>
    </rPh>
    <phoneticPr fontId="3"/>
  </si>
  <si>
    <t>12班</t>
    <rPh sb="2" eb="3">
      <t>ハン</t>
    </rPh>
    <phoneticPr fontId="3"/>
  </si>
  <si>
    <t>13班</t>
    <rPh sb="2" eb="3">
      <t>ハン</t>
    </rPh>
    <phoneticPr fontId="3"/>
  </si>
  <si>
    <t>14班</t>
    <rPh sb="2" eb="3">
      <t>ハン</t>
    </rPh>
    <phoneticPr fontId="3"/>
  </si>
  <si>
    <t>15班</t>
    <rPh sb="2" eb="3">
      <t>ハン</t>
    </rPh>
    <phoneticPr fontId="3"/>
  </si>
  <si>
    <t>16班</t>
    <rPh sb="2" eb="3">
      <t>ハン</t>
    </rPh>
    <phoneticPr fontId="3"/>
  </si>
  <si>
    <t>17班</t>
    <rPh sb="2" eb="3">
      <t>ハン</t>
    </rPh>
    <phoneticPr fontId="3"/>
  </si>
  <si>
    <t>18班</t>
    <rPh sb="2" eb="3">
      <t>ハン</t>
    </rPh>
    <phoneticPr fontId="3"/>
  </si>
  <si>
    <t>19班</t>
    <rPh sb="2" eb="3">
      <t>ハン</t>
    </rPh>
    <phoneticPr fontId="3"/>
  </si>
  <si>
    <t>20班</t>
    <rPh sb="2" eb="3">
      <t>ハン</t>
    </rPh>
    <phoneticPr fontId="3"/>
  </si>
  <si>
    <t>21班</t>
    <rPh sb="2" eb="3">
      <t>ハン</t>
    </rPh>
    <phoneticPr fontId="3"/>
  </si>
  <si>
    <t>22班</t>
    <rPh sb="2" eb="3">
      <t>ハン</t>
    </rPh>
    <phoneticPr fontId="3"/>
  </si>
  <si>
    <t>23班</t>
    <rPh sb="2" eb="3">
      <t>ハン</t>
    </rPh>
    <phoneticPr fontId="3"/>
  </si>
  <si>
    <t>24班</t>
    <rPh sb="2" eb="3">
      <t>ハン</t>
    </rPh>
    <phoneticPr fontId="3"/>
  </si>
  <si>
    <t>平皿</t>
    <rPh sb="0" eb="1">
      <t>ヒラ</t>
    </rPh>
    <rPh sb="1" eb="2">
      <t>ザラ</t>
    </rPh>
    <phoneticPr fontId="3"/>
  </si>
  <si>
    <t>どんぶり</t>
    <phoneticPr fontId="3"/>
  </si>
  <si>
    <t>汁椀</t>
    <rPh sb="0" eb="1">
      <t>シル</t>
    </rPh>
    <rPh sb="1" eb="2">
      <t>ワン</t>
    </rPh>
    <phoneticPr fontId="3"/>
  </si>
  <si>
    <t>湯のみ</t>
    <rPh sb="0" eb="1">
      <t>ユ</t>
    </rPh>
    <phoneticPr fontId="3"/>
  </si>
  <si>
    <t>はし</t>
    <phoneticPr fontId="3"/>
  </si>
  <si>
    <t>スプーン</t>
    <phoneticPr fontId="3"/>
  </si>
  <si>
    <t>しゃもじ</t>
    <phoneticPr fontId="3"/>
  </si>
  <si>
    <t>おたま</t>
    <phoneticPr fontId="3"/>
  </si>
  <si>
    <t>フライ返し</t>
    <rPh sb="3" eb="4">
      <t>ガエ</t>
    </rPh>
    <phoneticPr fontId="3"/>
  </si>
  <si>
    <t>包丁</t>
    <rPh sb="0" eb="2">
      <t>ホウチョウ</t>
    </rPh>
    <phoneticPr fontId="3"/>
  </si>
  <si>
    <t>まな板</t>
    <rPh sb="2" eb="3">
      <t>イタ</t>
    </rPh>
    <phoneticPr fontId="3"/>
  </si>
  <si>
    <t>計量カップ</t>
    <rPh sb="0" eb="2">
      <t>ケイリョウ</t>
    </rPh>
    <phoneticPr fontId="3"/>
  </si>
  <si>
    <t>ざる</t>
    <phoneticPr fontId="3"/>
  </si>
  <si>
    <t>ボウル</t>
    <phoneticPr fontId="3"/>
  </si>
  <si>
    <t>ライスクッカー</t>
    <phoneticPr fontId="3"/>
  </si>
  <si>
    <t>なべ</t>
    <phoneticPr fontId="3"/>
  </si>
  <si>
    <t>鉄板</t>
    <rPh sb="0" eb="2">
      <t>テッパン</t>
    </rPh>
    <phoneticPr fontId="3"/>
  </si>
  <si>
    <t>やかん</t>
    <phoneticPr fontId="3"/>
  </si>
  <si>
    <t>【送付先】
mail：tokuji-kikaku@niye.go.jp  FAX:0835-56-0130</t>
    <rPh sb="1" eb="4">
      <t>ソウフサキ</t>
    </rPh>
    <phoneticPr fontId="3"/>
  </si>
  <si>
    <t>野外炊飯活動計画書</t>
    <rPh sb="0" eb="2">
      <t>ヤガイ</t>
    </rPh>
    <rPh sb="2" eb="4">
      <t>スイハン</t>
    </rPh>
    <rPh sb="4" eb="6">
      <t>カツドウ</t>
    </rPh>
    <rPh sb="6" eb="9">
      <t>ケイカクショ</t>
    </rPh>
    <phoneticPr fontId="3"/>
  </si>
  <si>
    <t>⑬利用者名簿</t>
    <rPh sb="1" eb="4">
      <t>リヨウシャ</t>
    </rPh>
    <rPh sb="4" eb="6">
      <t>メイボ</t>
    </rPh>
    <phoneticPr fontId="3"/>
  </si>
  <si>
    <t>⑮利用団体票</t>
    <rPh sb="1" eb="3">
      <t>リヨウ</t>
    </rPh>
    <rPh sb="3" eb="5">
      <t>ダンタイ</t>
    </rPh>
    <rPh sb="5" eb="6">
      <t>ヒョウ</t>
    </rPh>
    <phoneticPr fontId="3"/>
  </si>
  <si>
    <t>アナフィラキシーショックの経験</t>
    <rPh sb="13" eb="15">
      <t>ケイケン</t>
    </rPh>
    <phoneticPr fontId="3"/>
  </si>
  <si>
    <t>野外活動計画書（登山・ハイキング）</t>
    <rPh sb="0" eb="2">
      <t>ヤガイ</t>
    </rPh>
    <rPh sb="2" eb="4">
      <t>カツドウ</t>
    </rPh>
    <rPh sb="4" eb="6">
      <t>ケイカク</t>
    </rPh>
    <rPh sb="6" eb="7">
      <t>ショ</t>
    </rPh>
    <rPh sb="8" eb="10">
      <t>トザン</t>
    </rPh>
    <phoneticPr fontId="3"/>
  </si>
  <si>
    <t>（〇〇室希望）</t>
    <rPh sb="3" eb="4">
      <t>シツ</t>
    </rPh>
    <rPh sb="4" eb="6">
      <t>キボウ</t>
    </rPh>
    <phoneticPr fontId="3"/>
  </si>
  <si>
    <t>tokuji-suishin@niye.go.jp</t>
    <phoneticPr fontId="3"/>
  </si>
  <si>
    <t>　　【弁当メニュー：幕の内弁当　620円，俵むすび弁当 620円，パリパリむすび弁当 550円，パン弁当 550円】</t>
    <phoneticPr fontId="3"/>
  </si>
  <si>
    <t>【提出先】 国立山口徳地青少年自然の家
TEL：（0835）56-0113　FAX：（0835）56-0130　メール：tokuji-suishin@niye.go.jp</t>
    <phoneticPr fontId="3"/>
  </si>
  <si>
    <t>【提出先】 国立山口徳地青少年自然の家
TEL：（0835）56-0113　FAX：（0835）56-0130　メール：tokuji-suishin@niye.go.jp</t>
    <rPh sb="1" eb="3">
      <t>テイシュツ</t>
    </rPh>
    <rPh sb="3" eb="4">
      <t>サキ</t>
    </rPh>
    <rPh sb="6" eb="8">
      <t>コクリツ</t>
    </rPh>
    <rPh sb="8" eb="10">
      <t>ヤマグチ</t>
    </rPh>
    <rPh sb="10" eb="12">
      <t>トクジ</t>
    </rPh>
    <rPh sb="12" eb="15">
      <t>セイショウネン</t>
    </rPh>
    <rPh sb="15" eb="17">
      <t>シゼン</t>
    </rPh>
    <rPh sb="18" eb="19">
      <t>イエ</t>
    </rPh>
    <phoneticPr fontId="3"/>
  </si>
  <si>
    <t>＜提出先＞コンパスグループジャパン株式会社　店長
　　TEL：０８３５－５６－１３００　FAX：０８３５－５６－１３３５　メール：32119@compass-jpn.com</t>
    <rPh sb="1" eb="3">
      <t>テイシュツ</t>
    </rPh>
    <rPh sb="3" eb="4">
      <t>サキ</t>
    </rPh>
    <rPh sb="17" eb="21">
      <t>カブシキガイシャ</t>
    </rPh>
    <rPh sb="22" eb="24">
      <t>テンチョウ</t>
    </rPh>
    <phoneticPr fontId="3"/>
  </si>
  <si>
    <t>※宿泊利用の場合、入所受付時に必ず提出ください。</t>
    <rPh sb="1" eb="3">
      <t>シュクハク</t>
    </rPh>
    <rPh sb="3" eb="5">
      <t>リヨウ</t>
    </rPh>
    <rPh sb="15" eb="16">
      <t>カナラ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</si>
</sst>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47">
    <font>
      <sz val="11"/>
      <color theme="1"/>
      <name val="ＭＳ Ｐゴシック"/>
      <family val="2"/>
      <charset val="128"/>
      <scheme val="minor"/>
    </font>
    <font>
      <sz val="9"/>
      <color rgb="FF000000"/>
      <name val="MS UI Gothic"/>
      <family val="3"/>
      <charset val="128"/>
    </font>
    <font>
      <sz val="9"/>
      <color rgb="FF000000"/>
      <name val="Meiryo UI"/>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0"/>
      <name val="ＭＳ Ｐゴシック"/>
      <family val="3"/>
      <charset val="128"/>
    </font>
    <font>
      <sz val="9"/>
      <name val="ＭＳ ゴシック"/>
      <family val="3"/>
      <charset val="128"/>
    </font>
    <font>
      <sz val="11"/>
      <name val="ＭＳ ゴシック"/>
      <family val="3"/>
      <charset val="128"/>
    </font>
    <font>
      <sz val="9"/>
      <name val="ＭＳ Ｐゴシック"/>
      <family val="3"/>
      <charset val="128"/>
      <scheme val="minor"/>
    </font>
    <font>
      <sz val="11"/>
      <name val="ＭＳ Ｐゴシック"/>
      <family val="3"/>
      <charset val="128"/>
      <scheme val="minor"/>
    </font>
    <font>
      <b/>
      <sz val="18"/>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8"/>
      <name val="ＭＳ ゴシック"/>
      <family val="3"/>
      <charset val="128"/>
    </font>
    <font>
      <sz val="11"/>
      <color theme="1"/>
      <name val="ＭＳ Ｐゴシック"/>
      <family val="2"/>
      <charset val="128"/>
      <scheme val="minor"/>
    </font>
    <font>
      <sz val="18"/>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1"/>
      <color theme="1"/>
      <name val="HG丸ｺﾞｼｯｸM-PRO"/>
      <family val="3"/>
      <charset val="128"/>
    </font>
    <font>
      <sz val="9"/>
      <color theme="1"/>
      <name val="ＭＳ Ｐゴシック"/>
      <family val="2"/>
      <charset val="128"/>
      <scheme val="minor"/>
    </font>
    <font>
      <u/>
      <sz val="11"/>
      <color theme="1"/>
      <name val="ＭＳ Ｐゴシック"/>
      <family val="2"/>
      <charset val="128"/>
      <scheme val="minor"/>
    </font>
    <font>
      <sz val="11"/>
      <name val="ＭＳ Ｐゴシック"/>
      <family val="3"/>
      <charset val="128"/>
    </font>
    <font>
      <sz val="11"/>
      <color indexed="10"/>
      <name val="ＭＳ ゴシック"/>
      <family val="3"/>
      <charset val="128"/>
    </font>
    <font>
      <sz val="10"/>
      <color theme="1" tint="0.499984740745262"/>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
      <sz val="11"/>
      <color theme="0" tint="-0.499984740745262"/>
      <name val="ＭＳ ゴシック"/>
      <family val="3"/>
      <charset val="128"/>
    </font>
    <font>
      <b/>
      <sz val="8"/>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sz val="10"/>
      <color theme="2" tint="-0.499984740745262"/>
      <name val="ＭＳ Ｐゴシック"/>
      <family val="2"/>
      <charset val="128"/>
      <scheme val="minor"/>
    </font>
    <font>
      <b/>
      <sz val="11"/>
      <color theme="1"/>
      <name val="HG丸ｺﾞｼｯｸM-PRO"/>
      <family val="3"/>
      <charset val="128"/>
    </font>
    <font>
      <sz val="14"/>
      <name val="HG丸ｺﾞｼｯｸM-PRO"/>
      <family val="3"/>
      <charset val="128"/>
    </font>
    <font>
      <sz val="14"/>
      <name val="ＭＳ Ｐゴシック"/>
      <family val="3"/>
      <charset val="128"/>
    </font>
    <font>
      <sz val="14"/>
      <color theme="1"/>
      <name val="ＭＳ Ｐゴシック"/>
      <family val="3"/>
      <charset val="128"/>
      <scheme val="minor"/>
    </font>
    <font>
      <b/>
      <sz val="16"/>
      <color theme="1"/>
      <name val="ＭＳ Ｐゴシック"/>
      <family val="3"/>
      <charset val="128"/>
      <scheme val="minor"/>
    </font>
    <font>
      <sz val="6"/>
      <color theme="1"/>
      <name val="ＭＳ Ｐゴシック"/>
      <family val="3"/>
      <charset val="128"/>
      <scheme val="minor"/>
    </font>
    <font>
      <sz val="20"/>
      <name val="ＭＳ ゴシック"/>
      <family val="3"/>
      <charset val="128"/>
    </font>
    <font>
      <sz val="18"/>
      <name val="ＭＳ ゴシック"/>
      <family val="3"/>
      <charset val="128"/>
    </font>
    <font>
      <sz val="14"/>
      <color theme="1"/>
      <name val="HGPｺﾞｼｯｸE"/>
      <family val="3"/>
      <charset val="128"/>
    </font>
    <font>
      <sz val="14"/>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1"/>
      <color theme="1"/>
      <name val="ＭＳ Ｐ明朝"/>
      <family val="1"/>
      <charset val="128"/>
    </font>
    <font>
      <b/>
      <u/>
      <sz val="12"/>
      <color theme="1"/>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ゴシック"/>
      <family val="3"/>
      <charset val="128"/>
    </font>
    <font>
      <sz val="12"/>
      <color theme="1"/>
      <name val="ＭＳ Ｐ明朝"/>
      <family val="1"/>
      <charset val="128"/>
    </font>
    <font>
      <b/>
      <u/>
      <sz val="10"/>
      <color theme="1"/>
      <name val="ＭＳ Ｐゴシック"/>
      <family val="3"/>
      <charset val="128"/>
      <scheme val="minor"/>
    </font>
    <font>
      <b/>
      <sz val="12"/>
      <color rgb="FFFF0000"/>
      <name val="ＭＳ Ｐゴシック"/>
      <family val="3"/>
      <charset val="128"/>
      <scheme val="minor"/>
    </font>
    <font>
      <b/>
      <sz val="18"/>
      <color theme="1"/>
      <name val="HGP創英角ｺﾞｼｯｸUB"/>
      <family val="3"/>
      <charset val="128"/>
    </font>
    <font>
      <sz val="10"/>
      <color rgb="FF000000"/>
      <name val="Calibri"/>
      <family val="2"/>
    </font>
    <font>
      <sz val="10"/>
      <color rgb="FF000000"/>
      <name val="ＭＳ Ｐゴシック"/>
      <family val="3"/>
      <charset val="128"/>
      <scheme val="minor"/>
    </font>
    <font>
      <b/>
      <sz val="11"/>
      <name val="ＭＳ Ｐゴシック"/>
      <family val="3"/>
      <charset val="128"/>
    </font>
    <font>
      <b/>
      <sz val="16"/>
      <name val="ＭＳ Ｐゴシック"/>
      <family val="3"/>
      <charset val="128"/>
      <scheme val="minor"/>
    </font>
    <font>
      <sz val="10.5"/>
      <name val="ＭＳ Ｐゴシック"/>
      <family val="3"/>
      <charset val="128"/>
      <scheme val="minor"/>
    </font>
    <font>
      <b/>
      <sz val="9"/>
      <name val="ＭＳ Ｐゴシック"/>
      <family val="3"/>
      <charset val="128"/>
      <scheme val="minor"/>
    </font>
    <font>
      <sz val="18"/>
      <color theme="1"/>
      <name val="ＭＳ Ｐゴシック"/>
      <family val="3"/>
      <charset val="128"/>
      <scheme val="minor"/>
    </font>
    <font>
      <b/>
      <sz val="11"/>
      <color theme="1"/>
      <name val="ＭＳ Ｐゴシック"/>
      <family val="2"/>
      <charset val="128"/>
      <scheme val="minor"/>
    </font>
    <font>
      <u/>
      <sz val="11"/>
      <name val="ＭＳ Ｐゴシック"/>
      <family val="3"/>
      <charset val="128"/>
      <scheme val="minor"/>
    </font>
    <font>
      <sz val="11"/>
      <color theme="2" tint="-0.499984740745262"/>
      <name val="ＭＳ Ｐゴシック"/>
      <family val="2"/>
      <charset val="128"/>
      <scheme val="minor"/>
    </font>
    <font>
      <sz val="9"/>
      <name val="ＭＳ Ｐゴシック"/>
      <family val="2"/>
      <charset val="128"/>
      <scheme val="minor"/>
    </font>
    <font>
      <sz val="10"/>
      <name val="ＭＳ Ｐゴシック"/>
      <family val="2"/>
      <charset val="128"/>
      <scheme val="minor"/>
    </font>
    <font>
      <sz val="11"/>
      <color rgb="FF000000"/>
      <name val="ＭＳ Ｐゴシック"/>
      <family val="3"/>
      <charset val="128"/>
      <scheme val="minor"/>
    </font>
    <font>
      <b/>
      <sz val="11"/>
      <name val="ＭＳ ゴシック"/>
      <family val="3"/>
      <charset val="128"/>
    </font>
    <font>
      <sz val="10"/>
      <name val="ＭＳ ゴシック"/>
      <family val="3"/>
      <charset val="128"/>
    </font>
    <font>
      <b/>
      <sz val="14"/>
      <color theme="1"/>
      <name val="ＭＳ 明朝"/>
      <family val="1"/>
      <charset val="128"/>
    </font>
    <font>
      <sz val="11"/>
      <name val="ＭＳ Ｐゴシック"/>
      <family val="2"/>
      <charset val="128"/>
      <scheme val="minor"/>
    </font>
    <font>
      <sz val="8"/>
      <color theme="1"/>
      <name val="ＭＳ Ｐゴシック"/>
      <family val="2"/>
      <charset val="128"/>
      <scheme val="minor"/>
    </font>
    <font>
      <sz val="13"/>
      <color theme="1"/>
      <name val="ＭＳ Ｐゴシック"/>
      <family val="2"/>
      <charset val="128"/>
      <scheme val="minor"/>
    </font>
    <font>
      <b/>
      <sz val="12"/>
      <color theme="7"/>
      <name val="ＭＳ Ｐゴシック"/>
      <family val="3"/>
      <charset val="128"/>
      <scheme val="minor"/>
    </font>
    <font>
      <b/>
      <sz val="11"/>
      <color theme="8"/>
      <name val="ＭＳ Ｐゴシック"/>
      <family val="3"/>
      <charset val="128"/>
      <scheme val="minor"/>
    </font>
    <font>
      <u/>
      <sz val="10"/>
      <color theme="1"/>
      <name val="ＭＳ Ｐゴシック"/>
      <family val="3"/>
      <charset val="128"/>
      <scheme val="minor"/>
    </font>
    <font>
      <b/>
      <sz val="11"/>
      <color theme="4" tint="-0.249977111117893"/>
      <name val="ＭＳ Ｐゴシック"/>
      <family val="3"/>
      <charset val="128"/>
      <scheme val="minor"/>
    </font>
    <font>
      <b/>
      <u/>
      <sz val="14"/>
      <color rgb="FFFF0000"/>
      <name val="ＭＳ Ｐゴシック"/>
      <family val="3"/>
      <charset val="128"/>
      <scheme val="minor"/>
    </font>
    <font>
      <b/>
      <sz val="12"/>
      <color theme="4" tint="-0.249977111117893"/>
      <name val="ＭＳ Ｐゴシック"/>
      <family val="3"/>
      <charset val="128"/>
      <scheme val="minor"/>
    </font>
    <font>
      <u/>
      <sz val="11"/>
      <color theme="10"/>
      <name val="ＭＳ Ｐゴシック"/>
      <family val="2"/>
      <charset val="128"/>
      <scheme val="minor"/>
    </font>
    <font>
      <b/>
      <sz val="11"/>
      <color theme="5"/>
      <name val="ＭＳ Ｐゴシック"/>
      <family val="3"/>
      <charset val="128"/>
      <scheme val="minor"/>
    </font>
    <font>
      <b/>
      <sz val="11"/>
      <color theme="9"/>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u/>
      <sz val="10"/>
      <color theme="1"/>
      <name val="ＭＳ Ｐゴシック"/>
      <family val="2"/>
      <charset val="128"/>
      <scheme val="minor"/>
    </font>
    <font>
      <sz val="10"/>
      <color rgb="FFFF0000"/>
      <name val="ＭＳ Ｐゴシック"/>
      <family val="2"/>
      <charset val="128"/>
      <scheme val="minor"/>
    </font>
    <font>
      <sz val="11"/>
      <color rgb="FFFF0000"/>
      <name val="ＭＳ Ｐゴシック"/>
      <family val="2"/>
      <charset val="128"/>
      <scheme val="minor"/>
    </font>
    <font>
      <b/>
      <sz val="28"/>
      <color theme="1"/>
      <name val="ＭＳ Ｐゴシック"/>
      <family val="3"/>
      <charset val="128"/>
      <scheme val="minor"/>
    </font>
    <font>
      <b/>
      <sz val="9"/>
      <color theme="1"/>
      <name val="ＭＳ Ｐゴシック"/>
      <family val="3"/>
      <charset val="128"/>
      <scheme val="minor"/>
    </font>
    <font>
      <sz val="9.5"/>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b/>
      <u/>
      <sz val="12"/>
      <color theme="1"/>
      <name val="ＭＳ Ｐゴシック"/>
      <family val="3"/>
      <scheme val="minor"/>
    </font>
    <font>
      <b/>
      <sz val="12"/>
      <color rgb="FFFF0000"/>
      <name val="ＭＳ Ｐゴシック"/>
      <family val="3"/>
      <scheme val="minor"/>
    </font>
    <font>
      <sz val="6"/>
      <color theme="1"/>
      <name val="ＭＳ Ｐゴシック"/>
      <family val="3"/>
      <scheme val="minor"/>
    </font>
    <font>
      <sz val="7.5"/>
      <color theme="1"/>
      <name val="ＭＳ Ｐゴシック"/>
      <family val="3"/>
      <charset val="128"/>
      <scheme val="minor"/>
    </font>
    <font>
      <b/>
      <u/>
      <sz val="12"/>
      <color rgb="FFFF0000"/>
      <name val="ＭＳ Ｐゴシック"/>
      <family val="3"/>
      <charset val="128"/>
      <scheme val="minor"/>
    </font>
    <font>
      <sz val="10"/>
      <color theme="1" tint="0.499984740745262"/>
      <name val="ＭＳ Ｐゴシック"/>
      <family val="2"/>
      <charset val="128"/>
      <scheme val="minor"/>
    </font>
    <font>
      <sz val="9.5"/>
      <color theme="1"/>
      <name val="ＭＳ Ｐゴシック"/>
      <family val="3"/>
      <charset val="128"/>
      <scheme val="minor"/>
    </font>
    <font>
      <b/>
      <sz val="12"/>
      <name val="ＭＳ ゴシック"/>
      <family val="3"/>
      <charset val="128"/>
    </font>
    <font>
      <b/>
      <sz val="15"/>
      <name val="ＭＳ Ｐゴシック"/>
      <family val="3"/>
      <charset val="128"/>
      <scheme val="minor"/>
    </font>
    <font>
      <b/>
      <sz val="12"/>
      <color theme="1"/>
      <name val="ＭＳ Ｐゴシック"/>
      <family val="3"/>
      <scheme val="minor"/>
    </font>
    <font>
      <b/>
      <sz val="11"/>
      <color theme="1" tint="0.499984740745262"/>
      <name val="ＭＳ Ｐゴシック"/>
      <family val="3"/>
      <charset val="128"/>
      <scheme val="minor"/>
    </font>
    <font>
      <sz val="11"/>
      <color theme="1" tint="0.499984740745262"/>
      <name val="ＭＳ Ｐゴシック"/>
      <family val="3"/>
      <charset val="128"/>
      <scheme val="minor"/>
    </font>
    <font>
      <sz val="6"/>
      <name val="ＭＳ Ｐゴシック"/>
      <family val="3"/>
      <charset val="128"/>
      <scheme val="minor"/>
    </font>
    <font>
      <u/>
      <sz val="8"/>
      <color theme="1"/>
      <name val="ＭＳ Ｐゴシック"/>
      <family val="3"/>
      <charset val="128"/>
      <scheme val="minor"/>
    </font>
    <font>
      <sz val="9"/>
      <color indexed="81"/>
      <name val="MS P ゴシック"/>
      <family val="2"/>
    </font>
    <font>
      <sz val="9"/>
      <color indexed="81"/>
      <name val="ＭＳ Ｐゴシック"/>
      <family val="3"/>
      <charset val="128"/>
    </font>
    <font>
      <sz val="11"/>
      <color rgb="FFFF66FF"/>
      <name val="ＭＳ Ｐゴシック"/>
      <family val="3"/>
      <charset val="128"/>
      <scheme val="minor"/>
    </font>
    <font>
      <sz val="12"/>
      <color rgb="FFFF66FF"/>
      <name val="ＭＳ Ｐゴシック"/>
      <family val="3"/>
      <charset val="128"/>
      <scheme val="minor"/>
    </font>
    <font>
      <b/>
      <sz val="11"/>
      <color rgb="FFFF66FF"/>
      <name val="ＭＳ Ｐゴシック"/>
      <family val="3"/>
      <charset val="128"/>
      <scheme val="minor"/>
    </font>
    <font>
      <sz val="11"/>
      <color rgb="FF00B050"/>
      <name val="ＭＳ Ｐゴシック"/>
      <family val="2"/>
      <charset val="128"/>
      <scheme val="minor"/>
    </font>
    <font>
      <sz val="11"/>
      <color rgb="FF00B050"/>
      <name val="ＭＳ Ｐゴシック"/>
      <family val="3"/>
      <charset val="128"/>
    </font>
    <font>
      <sz val="11"/>
      <color rgb="FF00B050"/>
      <name val="ＭＳ Ｐゴシック"/>
      <family val="3"/>
      <charset val="128"/>
      <scheme val="minor"/>
    </font>
    <font>
      <u/>
      <sz val="7"/>
      <name val="ＭＳ Ｐゴシック"/>
      <family val="3"/>
      <charset val="128"/>
      <scheme val="minor"/>
    </font>
    <font>
      <sz val="11"/>
      <name val="ＭＳ 明朝"/>
      <family val="1"/>
      <charset val="128"/>
    </font>
    <font>
      <sz val="14"/>
      <name val="HGPｺﾞｼｯｸE"/>
      <family val="3"/>
      <charset val="128"/>
    </font>
    <font>
      <sz val="16"/>
      <color theme="1"/>
      <name val="UD デジタル 教科書体 N-R"/>
      <family val="1"/>
      <charset val="128"/>
    </font>
    <font>
      <sz val="16"/>
      <color rgb="FFFF0000"/>
      <name val="UD デジタル 教科書体 N-R"/>
      <family val="1"/>
      <charset val="128"/>
    </font>
    <font>
      <sz val="11"/>
      <color theme="1"/>
      <name val="UD デジタル 教科書体 N-R"/>
      <family val="1"/>
      <charset val="128"/>
    </font>
    <font>
      <sz val="8"/>
      <color theme="1"/>
      <name val="UD デジタル 教科書体 N-R"/>
      <family val="1"/>
      <charset val="128"/>
    </font>
    <font>
      <sz val="12"/>
      <color theme="1"/>
      <name val="UD デジタル 教科書体 N-R"/>
      <family val="1"/>
      <charset val="128"/>
    </font>
    <font>
      <sz val="16"/>
      <color theme="1"/>
      <name val="Calibri"/>
      <family val="2"/>
    </font>
    <font>
      <sz val="7"/>
      <color theme="1"/>
      <name val="UD デジタル 教科書体 N-R"/>
      <family val="1"/>
      <charset val="128"/>
    </font>
    <font>
      <sz val="10"/>
      <color theme="1"/>
      <name val="UD デジタル 教科書体 N-R"/>
      <family val="1"/>
      <charset val="128"/>
    </font>
    <font>
      <sz val="9"/>
      <color theme="1"/>
      <name val="UD デジタル 教科書体 N-R"/>
      <family val="1"/>
      <charset val="128"/>
    </font>
    <font>
      <sz val="11"/>
      <color theme="1"/>
      <name val="Segoe UI Symbol"/>
      <family val="1"/>
    </font>
    <font>
      <sz val="14"/>
      <color theme="1"/>
      <name val="UD デジタル 教科書体 N-R"/>
      <family val="1"/>
      <charset val="128"/>
    </font>
    <font>
      <b/>
      <sz val="9"/>
      <color indexed="81"/>
      <name val="MS P ゴシック"/>
      <family val="3"/>
      <charset val="128"/>
    </font>
    <font>
      <sz val="18"/>
      <color theme="1"/>
      <name val="UD デジタル 教科書体 N-R"/>
      <family val="1"/>
      <charset val="128"/>
    </font>
    <font>
      <sz val="18"/>
      <color theme="1"/>
      <name val="ＭＳ Ｐゴシック"/>
      <family val="2"/>
      <charset val="128"/>
      <scheme val="minor"/>
    </font>
    <font>
      <b/>
      <u/>
      <sz val="11"/>
      <color rgb="FFFF0000"/>
      <name val="ＭＳ ゴシック"/>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59999389629810485"/>
        <bgColor indexed="64"/>
      </patternFill>
    </fill>
    <fill>
      <patternFill patternType="solid">
        <fgColor rgb="FFEAEAEA"/>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gray0625">
        <fgColor theme="5"/>
      </patternFill>
    </fill>
    <fill>
      <patternFill patternType="solid">
        <fgColor rgb="FFFFFF00"/>
        <bgColor indexed="64"/>
      </patternFill>
    </fill>
    <fill>
      <patternFill patternType="solid">
        <fgColor theme="0" tint="-0.34998626667073579"/>
        <bgColor indexed="64"/>
      </patternFill>
    </fill>
  </fills>
  <borders count="35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medium">
        <color auto="1"/>
      </left>
      <right/>
      <top style="hair">
        <color auto="1"/>
      </top>
      <bottom/>
      <diagonal/>
    </border>
    <border>
      <left/>
      <right style="hair">
        <color auto="1"/>
      </right>
      <top style="hair">
        <color auto="1"/>
      </top>
      <bottom/>
      <diagonal/>
    </border>
    <border>
      <left style="hair">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double">
        <color auto="1"/>
      </left>
      <right/>
      <top style="double">
        <color auto="1"/>
      </top>
      <bottom style="medium">
        <color indexed="64"/>
      </bottom>
      <diagonal/>
    </border>
    <border>
      <left/>
      <right/>
      <top style="double">
        <color indexed="64"/>
      </top>
      <bottom style="medium">
        <color indexed="64"/>
      </bottom>
      <diagonal/>
    </border>
    <border>
      <left/>
      <right style="medium">
        <color indexed="64"/>
      </right>
      <top style="double">
        <color auto="1"/>
      </top>
      <bottom style="medium">
        <color indexed="64"/>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indexed="64"/>
      </left>
      <right style="hair">
        <color indexed="64"/>
      </right>
      <top style="medium">
        <color indexed="64"/>
      </top>
      <bottom/>
      <diagonal/>
    </border>
    <border>
      <left/>
      <right style="hair">
        <color auto="1"/>
      </right>
      <top style="hair">
        <color auto="1"/>
      </top>
      <bottom style="double">
        <color indexed="64"/>
      </bottom>
      <diagonal/>
    </border>
    <border diagonalDown="1">
      <left style="hair">
        <color auto="1"/>
      </left>
      <right/>
      <top style="medium">
        <color auto="1"/>
      </top>
      <bottom style="hair">
        <color auto="1"/>
      </bottom>
      <diagonal style="thin">
        <color auto="1"/>
      </diagonal>
    </border>
    <border diagonalDown="1">
      <left/>
      <right/>
      <top style="medium">
        <color auto="1"/>
      </top>
      <bottom style="hair">
        <color auto="1"/>
      </bottom>
      <diagonal style="thin">
        <color auto="1"/>
      </diagonal>
    </border>
    <border diagonalDown="1">
      <left style="hair">
        <color auto="1"/>
      </left>
      <right/>
      <top style="hair">
        <color auto="1"/>
      </top>
      <bottom style="hair">
        <color auto="1"/>
      </bottom>
      <diagonal style="thin">
        <color auto="1"/>
      </diagonal>
    </border>
    <border diagonalDown="1">
      <left/>
      <right style="hair">
        <color auto="1"/>
      </right>
      <top style="hair">
        <color auto="1"/>
      </top>
      <bottom style="hair">
        <color auto="1"/>
      </bottom>
      <diagonal style="thin">
        <color auto="1"/>
      </diagonal>
    </border>
    <border diagonalDown="1">
      <left/>
      <right style="hair">
        <color auto="1"/>
      </right>
      <top style="medium">
        <color auto="1"/>
      </top>
      <bottom style="hair">
        <color auto="1"/>
      </bottom>
      <diagonal style="thin">
        <color auto="1"/>
      </diagonal>
    </border>
    <border diagonalDown="1">
      <left/>
      <right/>
      <top style="hair">
        <color auto="1"/>
      </top>
      <bottom style="hair">
        <color auto="1"/>
      </bottom>
      <diagonal style="thin">
        <color auto="1"/>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style="slantDashDot">
        <color rgb="FFFF0000"/>
      </left>
      <right/>
      <top/>
      <bottom/>
      <diagonal/>
    </border>
    <border>
      <left/>
      <right style="slantDashDot">
        <color rgb="FFFF0000"/>
      </right>
      <top/>
      <bottom/>
      <diagonal/>
    </border>
    <border>
      <left/>
      <right/>
      <top/>
      <bottom style="slantDashDot">
        <color rgb="FFFF0000"/>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double">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double">
        <color indexed="64"/>
      </bottom>
      <diagonal/>
    </border>
    <border>
      <left style="thin">
        <color theme="1" tint="0.499984740745262"/>
      </left>
      <right style="thin">
        <color theme="1" tint="0.499984740745262"/>
      </right>
      <top style="thin">
        <color theme="1" tint="0.499984740745262"/>
      </top>
      <bottom style="double">
        <color indexed="64"/>
      </bottom>
      <diagonal/>
    </border>
    <border>
      <left style="double">
        <color indexed="64"/>
      </left>
      <right style="thin">
        <color theme="1" tint="0.499984740745262"/>
      </right>
      <top style="thin">
        <color indexed="64"/>
      </top>
      <bottom style="thin">
        <color theme="1" tint="0.499984740745262"/>
      </bottom>
      <diagonal/>
    </border>
    <border>
      <left style="double">
        <color indexed="64"/>
      </left>
      <right style="thin">
        <color theme="1" tint="0.499984740745262"/>
      </right>
      <top style="thin">
        <color theme="1" tint="0.499984740745262"/>
      </top>
      <bottom style="thin">
        <color theme="1" tint="0.499984740745262"/>
      </bottom>
      <diagonal/>
    </border>
    <border>
      <left style="double">
        <color indexed="64"/>
      </left>
      <right style="thin">
        <color theme="1" tint="0.499984740745262"/>
      </right>
      <top style="thin">
        <color theme="1" tint="0.499984740745262"/>
      </top>
      <bottom style="double">
        <color indexed="64"/>
      </bottom>
      <diagonal/>
    </border>
    <border>
      <left style="thin">
        <color indexed="64"/>
      </left>
      <right style="thin">
        <color theme="1" tint="0.499984740745262"/>
      </right>
      <top style="double">
        <color indexed="64"/>
      </top>
      <bottom style="thin">
        <color indexed="64"/>
      </bottom>
      <diagonal/>
    </border>
    <border>
      <left style="thin">
        <color theme="1" tint="0.499984740745262"/>
      </left>
      <right style="thin">
        <color theme="1" tint="0.499984740745262"/>
      </right>
      <top style="double">
        <color indexed="64"/>
      </top>
      <bottom style="thin">
        <color indexed="64"/>
      </bottom>
      <diagonal/>
    </border>
    <border>
      <left style="thin">
        <color theme="1" tint="0.499984740745262"/>
      </left>
      <right style="double">
        <color indexed="64"/>
      </right>
      <top style="double">
        <color indexed="64"/>
      </top>
      <bottom style="thin">
        <color indexed="64"/>
      </bottom>
      <diagonal/>
    </border>
    <border>
      <left style="double">
        <color indexed="64"/>
      </left>
      <right style="thin">
        <color indexed="64"/>
      </right>
      <top style="thin">
        <color indexed="64"/>
      </top>
      <bottom style="thin">
        <color theme="1" tint="0.499984740745262"/>
      </bottom>
      <diagonal/>
    </border>
    <border>
      <left style="thin">
        <color indexed="64"/>
      </left>
      <right style="medium">
        <color indexed="64"/>
      </right>
      <top style="thin">
        <color indexed="64"/>
      </top>
      <bottom style="thin">
        <color theme="1" tint="0.499984740745262"/>
      </bottom>
      <diagonal/>
    </border>
    <border>
      <left style="double">
        <color indexed="64"/>
      </left>
      <right style="thin">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thin">
        <color indexed="64"/>
      </left>
      <right style="thin">
        <color indexed="64"/>
      </right>
      <top style="medium">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indexed="64"/>
      </right>
      <top style="thin">
        <color theme="1" tint="0.499984740745262"/>
      </top>
      <bottom style="medium">
        <color indexed="64"/>
      </bottom>
      <diagonal/>
    </border>
    <border>
      <left style="thin">
        <color indexed="64"/>
      </left>
      <right style="thin">
        <color indexed="64"/>
      </right>
      <top style="double">
        <color indexed="64"/>
      </top>
      <bottom style="thin">
        <color theme="1" tint="0.499984740745262"/>
      </bottom>
      <diagonal/>
    </border>
    <border>
      <left style="thin">
        <color indexed="64"/>
      </left>
      <right/>
      <top style="double">
        <color indexed="64"/>
      </top>
      <bottom style="thin">
        <color theme="1" tint="0.499984740745262"/>
      </bottom>
      <diagonal/>
    </border>
    <border>
      <left style="medium">
        <color indexed="64"/>
      </left>
      <right style="thin">
        <color indexed="64"/>
      </right>
      <top style="double">
        <color indexed="64"/>
      </top>
      <bottom style="thin">
        <color theme="1" tint="0.499984740745262"/>
      </bottom>
      <diagonal/>
    </border>
    <border>
      <left/>
      <right style="thin">
        <color indexed="64"/>
      </right>
      <top style="double">
        <color indexed="64"/>
      </top>
      <bottom style="thin">
        <color theme="1" tint="0.499984740745262"/>
      </bottom>
      <diagonal/>
    </border>
    <border>
      <left style="hair">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style="hair">
        <color indexed="64"/>
      </left>
      <right style="thin">
        <color indexed="64"/>
      </right>
      <top style="thin">
        <color theme="1" tint="0.499984740745262"/>
      </top>
      <bottom style="thin">
        <color indexed="64"/>
      </bottom>
      <diagonal/>
    </border>
    <border>
      <left style="medium">
        <color indexed="64"/>
      </left>
      <right style="thin">
        <color indexed="64"/>
      </right>
      <top style="thin">
        <color theme="1" tint="0.499984740745262"/>
      </top>
      <bottom style="medium">
        <color indexed="64"/>
      </bottom>
      <diagonal/>
    </border>
    <border>
      <left style="thin">
        <color indexed="64"/>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style="thin">
        <color indexed="64"/>
      </left>
      <right style="medium">
        <color indexed="64"/>
      </right>
      <top style="thin">
        <color theme="1" tint="0.499984740745262"/>
      </top>
      <bottom style="medium">
        <color indexed="64"/>
      </bottom>
      <diagonal/>
    </border>
    <border>
      <left/>
      <right/>
      <top style="double">
        <color indexed="64"/>
      </top>
      <bottom style="thin">
        <color theme="1" tint="0.499984740745262"/>
      </bottom>
      <diagonal/>
    </border>
    <border>
      <left/>
      <right/>
      <top style="thin">
        <color theme="1" tint="0.499984740745262"/>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double">
        <color indexed="64"/>
      </top>
      <bottom/>
      <diagonal/>
    </border>
    <border>
      <left/>
      <right style="thin">
        <color theme="1" tint="0.499984740745262"/>
      </right>
      <top style="double">
        <color indexed="64"/>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
      <left style="thin">
        <color indexed="64"/>
      </left>
      <right style="thin">
        <color theme="1" tint="0.499984740745262"/>
      </right>
      <top style="double">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double">
        <color indexed="64"/>
      </top>
      <bottom style="thin">
        <color theme="1" tint="0.499984740745262"/>
      </bottom>
      <diagonal/>
    </border>
    <border>
      <left style="thin">
        <color theme="1" tint="0.499984740745262"/>
      </left>
      <right/>
      <top style="double">
        <color indexed="64"/>
      </top>
      <bottom style="thin">
        <color theme="1" tint="0.499984740745262"/>
      </bottom>
      <diagonal/>
    </border>
    <border>
      <left/>
      <right style="thin">
        <color theme="1" tint="0.499984740745262"/>
      </right>
      <top style="double">
        <color indexed="64"/>
      </top>
      <bottom style="thin">
        <color theme="1" tint="0.499984740745262"/>
      </bottom>
      <diagonal/>
    </border>
    <border>
      <left/>
      <right style="hair">
        <color indexed="64"/>
      </right>
      <top style="double">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double">
        <color indexed="64"/>
      </bottom>
      <diagonal/>
    </border>
    <border>
      <left/>
      <right style="thin">
        <color theme="1" tint="0.499984740745262"/>
      </right>
      <top style="thin">
        <color theme="1" tint="0.499984740745262"/>
      </top>
      <bottom style="double">
        <color indexed="64"/>
      </bottom>
      <diagonal/>
    </border>
    <border>
      <left/>
      <right/>
      <top style="thin">
        <color theme="1" tint="0.499984740745262"/>
      </top>
      <bottom style="double">
        <color indexed="64"/>
      </bottom>
      <diagonal/>
    </border>
    <border>
      <left/>
      <right style="hair">
        <color indexed="64"/>
      </right>
      <top style="thin">
        <color theme="1" tint="0.499984740745262"/>
      </top>
      <bottom style="double">
        <color indexed="64"/>
      </bottom>
      <diagonal/>
    </border>
    <border>
      <left style="thin">
        <color indexed="64"/>
      </left>
      <right style="thin">
        <color indexed="64"/>
      </right>
      <top style="thin">
        <color theme="1" tint="0.499984740745262"/>
      </top>
      <bottom style="double">
        <color indexed="64"/>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right/>
      <top style="thin">
        <color theme="1" tint="0.499984740745262"/>
      </top>
      <bottom style="thin">
        <color indexed="64"/>
      </bottom>
      <diagonal/>
    </border>
    <border>
      <left style="thin">
        <color theme="1" tint="0.499984740745262"/>
      </left>
      <right style="thin">
        <color indexed="64"/>
      </right>
      <top style="double">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double">
        <color indexed="64"/>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thin">
        <color theme="1" tint="0.499984740745262"/>
      </top>
      <bottom style="thin">
        <color indexed="64"/>
      </bottom>
      <diagonal/>
    </border>
    <border>
      <left style="medium">
        <color indexed="64"/>
      </left>
      <right/>
      <top style="thin">
        <color theme="1" tint="0.499984740745262"/>
      </top>
      <bottom style="thin">
        <color theme="1" tint="0.499984740745262"/>
      </bottom>
      <diagonal/>
    </border>
    <border>
      <left/>
      <right style="medium">
        <color indexed="64"/>
      </right>
      <top style="double">
        <color indexed="64"/>
      </top>
      <bottom style="thin">
        <color theme="1" tint="0.499984740745262"/>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double">
        <color indexed="64"/>
      </bottom>
      <diagonal/>
    </border>
    <border>
      <left style="medium">
        <color indexed="64"/>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right style="medium">
        <color indexed="64"/>
      </right>
      <top style="thin">
        <color theme="1" tint="0.499984740745262"/>
      </top>
      <bottom style="thin">
        <color indexed="64"/>
      </bottom>
      <diagonal/>
    </border>
    <border>
      <left/>
      <right style="thin">
        <color indexed="64"/>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medium">
        <color indexed="64"/>
      </right>
      <top style="thin">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hair">
        <color indexed="64"/>
      </left>
      <right style="thin">
        <color indexed="64"/>
      </right>
      <top/>
      <bottom style="thin">
        <color theme="1" tint="0.499984740745262"/>
      </bottom>
      <diagonal/>
    </border>
    <border>
      <left style="thin">
        <color indexed="64"/>
      </left>
      <right style="medium">
        <color indexed="64"/>
      </right>
      <top/>
      <bottom style="thin">
        <color theme="1" tint="0.499984740745262"/>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top style="thin">
        <color theme="1" tint="0.499984740745262"/>
      </top>
      <bottom/>
      <diagonal/>
    </border>
    <border>
      <left/>
      <right style="hair">
        <color indexed="64"/>
      </right>
      <top style="double">
        <color indexed="64"/>
      </top>
      <bottom/>
      <diagonal/>
    </border>
    <border>
      <left/>
      <right style="hair">
        <color indexed="64"/>
      </right>
      <top/>
      <bottom style="thin">
        <color theme="1" tint="0.499984740745262"/>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style="double">
        <color indexed="64"/>
      </top>
      <bottom/>
      <diagonal/>
    </border>
    <border>
      <left style="hair">
        <color indexed="64"/>
      </left>
      <right/>
      <top/>
      <bottom style="thin">
        <color theme="1" tint="0.499984740745262"/>
      </bottom>
      <diagonal/>
    </border>
    <border>
      <left style="hair">
        <color indexed="64"/>
      </left>
      <right/>
      <top style="thin">
        <color theme="1" tint="0.499984740745262"/>
      </top>
      <bottom/>
      <diagonal/>
    </border>
    <border>
      <left style="hair">
        <color indexed="64"/>
      </left>
      <right/>
      <top/>
      <bottom style="medium">
        <color indexed="64"/>
      </bottom>
      <diagonal/>
    </border>
    <border>
      <left style="thin">
        <color indexed="64"/>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style="medium">
        <color indexed="64"/>
      </right>
      <top style="thin">
        <color theme="1" tint="0.499984740745262"/>
      </top>
      <bottom/>
      <diagonal/>
    </border>
    <border>
      <left/>
      <right/>
      <top/>
      <bottom style="mediumDashed">
        <color auto="1"/>
      </bottom>
      <diagonal/>
    </border>
    <border>
      <left/>
      <right/>
      <top style="mediumDashed">
        <color auto="1"/>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double">
        <color indexed="64"/>
      </left>
      <right/>
      <top style="thin">
        <color theme="1" tint="0.499984740745262"/>
      </top>
      <bottom style="thin">
        <color indexed="64"/>
      </bottom>
      <diagonal/>
    </border>
    <border>
      <left/>
      <right style="double">
        <color indexed="64"/>
      </right>
      <top style="thin">
        <color theme="1" tint="0.499984740745262"/>
      </top>
      <bottom style="thin">
        <color indexed="64"/>
      </bottom>
      <diagonal/>
    </border>
    <border>
      <left style="medium">
        <color indexed="64"/>
      </left>
      <right/>
      <top style="thin">
        <color indexed="64"/>
      </top>
      <bottom style="thin">
        <color theme="1" tint="0.499984740745262"/>
      </bottom>
      <diagonal/>
    </border>
    <border>
      <left/>
      <right style="double">
        <color indexed="64"/>
      </right>
      <top style="thin">
        <color indexed="64"/>
      </top>
      <bottom style="thin">
        <color theme="1" tint="0.499984740745262"/>
      </bottom>
      <diagonal/>
    </border>
    <border>
      <left style="double">
        <color indexed="64"/>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double">
        <color indexed="64"/>
      </right>
      <top/>
      <bottom style="thin">
        <color theme="1" tint="0.499984740745262"/>
      </bottom>
      <diagonal/>
    </border>
    <border>
      <left/>
      <right style="double">
        <color indexed="64"/>
      </right>
      <top style="thin">
        <color theme="1" tint="0.499984740745262"/>
      </top>
      <bottom style="thin">
        <color theme="1" tint="0.499984740745262"/>
      </bottom>
      <diagonal/>
    </border>
    <border>
      <left style="thin">
        <color indexed="64"/>
      </left>
      <right style="double">
        <color indexed="64"/>
      </right>
      <top style="thin">
        <color theme="1" tint="0.499984740745262"/>
      </top>
      <bottom style="thin">
        <color theme="1" tint="0.499984740745262"/>
      </bottom>
      <diagonal/>
    </border>
    <border>
      <left style="thin">
        <color indexed="64"/>
      </left>
      <right style="medium">
        <color indexed="64"/>
      </right>
      <top style="thin">
        <color indexed="64"/>
      </top>
      <bottom/>
      <diagonal/>
    </border>
    <border>
      <left/>
      <right style="double">
        <color indexed="64"/>
      </right>
      <top style="thin">
        <color theme="1" tint="0.499984740745262"/>
      </top>
      <bottom style="medium">
        <color indexed="64"/>
      </bottom>
      <diagonal/>
    </border>
    <border>
      <left style="double">
        <color indexed="64"/>
      </left>
      <right style="thin">
        <color indexed="64"/>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style="double">
        <color indexed="64"/>
      </right>
      <top style="thin">
        <color theme="1" tint="0.499984740745262"/>
      </top>
      <bottom style="medium">
        <color indexed="64"/>
      </bottom>
      <diagonal/>
    </border>
    <border>
      <left style="thin">
        <color theme="1" tint="0.499984740745262"/>
      </left>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theme="1" tint="0.499984740745262"/>
      </left>
      <right/>
      <top style="thin">
        <color indexed="64"/>
      </top>
      <bottom/>
      <diagonal/>
    </border>
    <border>
      <left/>
      <right style="thin">
        <color theme="1" tint="0.499984740745262"/>
      </right>
      <top style="thin">
        <color indexed="64"/>
      </top>
      <bottom/>
      <diagonal/>
    </border>
    <border>
      <left/>
      <right style="hair">
        <color auto="1"/>
      </right>
      <top style="medium">
        <color auto="1"/>
      </top>
      <bottom/>
      <diagonal/>
    </border>
    <border>
      <left style="hair">
        <color auto="1"/>
      </left>
      <right/>
      <top style="hair">
        <color auto="1"/>
      </top>
      <bottom/>
      <diagonal/>
    </border>
    <border>
      <left/>
      <right style="medium">
        <color auto="1"/>
      </right>
      <top style="hair">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1" tint="0.499984740745262"/>
      </left>
      <right/>
      <top style="double">
        <color indexed="64"/>
      </top>
      <bottom style="thin">
        <color indexed="64"/>
      </bottom>
      <diagonal/>
    </border>
    <border>
      <left/>
      <right style="thin">
        <color theme="1" tint="0.499984740745262"/>
      </right>
      <top style="double">
        <color indexed="64"/>
      </top>
      <bottom style="thin">
        <color indexed="64"/>
      </bottom>
      <diagonal/>
    </border>
    <border>
      <left style="medium">
        <color indexed="64"/>
      </left>
      <right style="thin">
        <color theme="1" tint="0.499984740745262"/>
      </right>
      <top style="double">
        <color indexed="64"/>
      </top>
      <bottom style="thin">
        <color indexed="64"/>
      </bottom>
      <diagonal/>
    </border>
    <border diagonalUp="1" diagonalDown="1">
      <left style="thin">
        <color theme="1" tint="0.499984740745262"/>
      </left>
      <right style="thin">
        <color theme="1" tint="0.499984740745262"/>
      </right>
      <top style="double">
        <color indexed="64"/>
      </top>
      <bottom style="thin">
        <color indexed="64"/>
      </bottom>
      <diagonal style="thin">
        <color indexed="64"/>
      </diagonal>
    </border>
    <border>
      <left style="thin">
        <color theme="1" tint="0.499984740745262"/>
      </left>
      <right/>
      <top style="thin">
        <color indexed="64"/>
      </top>
      <bottom style="thin">
        <color indexed="64"/>
      </bottom>
      <diagonal/>
    </border>
    <border>
      <left style="medium">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diagonalUp="1" diagonalDown="1">
      <left style="thin">
        <color theme="1" tint="0.499984740745262"/>
      </left>
      <right style="thin">
        <color theme="1" tint="0.499984740745262"/>
      </right>
      <top style="thin">
        <color indexed="64"/>
      </top>
      <bottom style="thin">
        <color indexed="64"/>
      </bottom>
      <diagonal style="thin">
        <color indexed="64"/>
      </diagonal>
    </border>
    <border>
      <left style="thin">
        <color theme="1" tint="0.499984740745262"/>
      </left>
      <right/>
      <top style="thin">
        <color indexed="64"/>
      </top>
      <bottom style="double">
        <color indexed="64"/>
      </bottom>
      <diagonal/>
    </border>
    <border>
      <left/>
      <right style="thin">
        <color theme="1" tint="0.499984740745262"/>
      </right>
      <top style="thin">
        <color indexed="64"/>
      </top>
      <bottom style="double">
        <color indexed="64"/>
      </bottom>
      <diagonal/>
    </border>
    <border>
      <left style="medium">
        <color indexed="64"/>
      </left>
      <right style="thin">
        <color theme="1" tint="0.499984740745262"/>
      </right>
      <top style="thin">
        <color indexed="64"/>
      </top>
      <bottom style="double">
        <color indexed="64"/>
      </bottom>
      <diagonal/>
    </border>
    <border>
      <left style="thin">
        <color theme="1" tint="0.499984740745262"/>
      </left>
      <right style="thin">
        <color theme="1" tint="0.499984740745262"/>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theme="1" tint="0.499984740745262"/>
      </right>
      <top/>
      <bottom style="double">
        <color indexed="64"/>
      </bottom>
      <diagonal/>
    </border>
    <border>
      <left style="thin">
        <color theme="1" tint="0.499984740745262"/>
      </left>
      <right/>
      <top/>
      <bottom style="double">
        <color indexed="64"/>
      </bottom>
      <diagonal/>
    </border>
    <border>
      <left style="thin">
        <color indexed="64"/>
      </left>
      <right/>
      <top style="thin">
        <color theme="1" tint="0.499984740745262"/>
      </top>
      <bottom style="double">
        <color indexed="64"/>
      </bottom>
      <diagonal/>
    </border>
    <border>
      <left/>
      <right style="thin">
        <color indexed="64"/>
      </right>
      <top style="thin">
        <color theme="1" tint="0.499984740745262"/>
      </top>
      <bottom style="double">
        <color indexed="64"/>
      </bottom>
      <diagonal/>
    </border>
    <border>
      <left style="double">
        <color indexed="64"/>
      </left>
      <right/>
      <top style="thin">
        <color theme="1" tint="0.499984740745262"/>
      </top>
      <bottom style="thin">
        <color theme="1" tint="0.499984740745262"/>
      </bottom>
      <diagonal/>
    </border>
    <border>
      <left style="double">
        <color indexed="64"/>
      </left>
      <right/>
      <top style="thin">
        <color theme="1" tint="0.499984740745262"/>
      </top>
      <bottom style="double">
        <color indexed="64"/>
      </bottom>
      <diagonal/>
    </border>
    <border>
      <left style="medium">
        <color theme="1" tint="0.499984740745262"/>
      </left>
      <right/>
      <top style="thin">
        <color theme="1" tint="0.499984740745262"/>
      </top>
      <bottom style="thin">
        <color theme="1" tint="0.499984740745262"/>
      </bottom>
      <diagonal/>
    </border>
    <border>
      <left style="medium">
        <color auto="1"/>
      </left>
      <right/>
      <top/>
      <bottom style="hair">
        <color auto="1"/>
      </bottom>
      <diagonal/>
    </border>
    <border>
      <left/>
      <right/>
      <top/>
      <bottom style="hair">
        <color auto="1"/>
      </bottom>
      <diagonal/>
    </border>
    <border>
      <left style="thin">
        <color theme="1" tint="0.499984740745262"/>
      </left>
      <right style="double">
        <color indexed="64"/>
      </right>
      <top style="thin">
        <color theme="1" tint="0.499984740745262"/>
      </top>
      <bottom style="thin">
        <color theme="1" tint="0.499984740745262"/>
      </bottom>
      <diagonal/>
    </border>
    <border>
      <left style="thin">
        <color theme="1" tint="0.499984740745262"/>
      </left>
      <right style="double">
        <color indexed="64"/>
      </right>
      <top style="thin">
        <color theme="1" tint="0.499984740745262"/>
      </top>
      <bottom style="double">
        <color indexed="64"/>
      </bottom>
      <diagonal/>
    </border>
    <border>
      <left style="double">
        <color indexed="64"/>
      </left>
      <right style="thin">
        <color theme="1" tint="0.499984740745262"/>
      </right>
      <top/>
      <bottom style="thin">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38" fontId="20" fillId="0" borderId="0" applyFont="0" applyFill="0" applyBorder="0" applyAlignment="0" applyProtection="0">
      <alignment vertical="center"/>
    </xf>
    <xf numFmtId="0" fontId="34" fillId="0" borderId="0"/>
    <xf numFmtId="0" fontId="93" fillId="0" borderId="0" applyNumberFormat="0" applyFill="0" applyBorder="0" applyAlignment="0" applyProtection="0">
      <alignment vertical="center"/>
    </xf>
  </cellStyleXfs>
  <cellXfs count="2327">
    <xf numFmtId="0" fontId="0" fillId="0" borderId="0" xfId="0">
      <alignment vertical="center"/>
    </xf>
    <xf numFmtId="0" fontId="5" fillId="0" borderId="0" xfId="0" applyFont="1" applyAlignment="1">
      <alignment vertical="center"/>
    </xf>
    <xf numFmtId="0" fontId="0" fillId="0" borderId="0" xfId="0" applyAlignment="1"/>
    <xf numFmtId="0" fontId="11" fillId="0" borderId="0" xfId="0" applyFont="1" applyBorder="1" applyAlignment="1">
      <alignment vertical="center"/>
    </xf>
    <xf numFmtId="0" fontId="18" fillId="0" borderId="0" xfId="0" applyFont="1">
      <alignment vertical="center"/>
    </xf>
    <xf numFmtId="0" fontId="13" fillId="0" borderId="0" xfId="0" applyFont="1">
      <alignment vertical="center"/>
    </xf>
    <xf numFmtId="0" fontId="18" fillId="0" borderId="0" xfId="0" applyFont="1" applyFill="1" applyBorder="1" applyAlignment="1">
      <alignment vertical="center" wrapText="1"/>
    </xf>
    <xf numFmtId="0" fontId="24" fillId="0" borderId="0" xfId="0" applyFont="1" applyFill="1" applyBorder="1" applyAlignment="1">
      <alignment vertical="center"/>
    </xf>
    <xf numFmtId="0" fontId="0" fillId="0" borderId="0" xfId="0" applyFill="1">
      <alignment vertical="center"/>
    </xf>
    <xf numFmtId="0" fontId="23" fillId="0" borderId="0" xfId="0" applyFont="1" applyFill="1" applyBorder="1" applyAlignment="1">
      <alignment vertical="center"/>
    </xf>
    <xf numFmtId="0" fontId="24" fillId="0" borderId="0" xfId="0" applyFont="1" applyFill="1" applyBorder="1" applyAlignment="1">
      <alignment vertical="center" wrapText="1"/>
    </xf>
    <xf numFmtId="0" fontId="0" fillId="0" borderId="0" xfId="0" applyBorder="1">
      <alignment vertical="center"/>
    </xf>
    <xf numFmtId="0" fontId="0" fillId="0" borderId="0" xfId="0" applyFill="1" applyBorder="1">
      <alignment vertical="center"/>
    </xf>
    <xf numFmtId="14" fontId="0" fillId="0" borderId="0" xfId="0" applyNumberFormat="1" applyBorder="1">
      <alignment vertical="center"/>
    </xf>
    <xf numFmtId="0" fontId="22" fillId="0" borderId="0" xfId="0" applyFont="1" applyBorder="1">
      <alignment vertical="center"/>
    </xf>
    <xf numFmtId="0" fontId="34" fillId="0" borderId="0" xfId="2"/>
    <xf numFmtId="0" fontId="34" fillId="0" borderId="0" xfId="2" applyAlignment="1">
      <alignment vertical="center"/>
    </xf>
    <xf numFmtId="0" fontId="34" fillId="0" borderId="0" xfId="2" applyBorder="1" applyAlignment="1">
      <alignment vertical="center"/>
    </xf>
    <xf numFmtId="0" fontId="34" fillId="0" borderId="0" xfId="2" applyAlignment="1">
      <alignment vertical="center" wrapText="1"/>
    </xf>
    <xf numFmtId="0" fontId="8" fillId="0" borderId="0" xfId="2" applyFont="1" applyBorder="1" applyAlignment="1">
      <alignment vertical="center" wrapText="1"/>
    </xf>
    <xf numFmtId="0" fontId="0" fillId="0" borderId="0" xfId="0"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0" fontId="0" fillId="0" borderId="0" xfId="0" applyAlignment="1">
      <alignment horizontal="center" vertical="center"/>
    </xf>
    <xf numFmtId="0" fontId="8" fillId="0" borderId="0" xfId="2" applyFont="1"/>
    <xf numFmtId="0" fontId="6" fillId="0" borderId="0" xfId="2" applyFont="1" applyAlignment="1">
      <alignment vertical="center"/>
    </xf>
    <xf numFmtId="0" fontId="8" fillId="0" borderId="0" xfId="2" applyFont="1" applyAlignment="1">
      <alignment vertical="center"/>
    </xf>
    <xf numFmtId="0" fontId="47" fillId="0" borderId="0" xfId="2" applyFont="1" applyAlignment="1">
      <alignment vertical="center"/>
    </xf>
    <xf numFmtId="0" fontId="48" fillId="0" borderId="0" xfId="2" applyFont="1" applyAlignment="1">
      <alignment vertical="center"/>
    </xf>
    <xf numFmtId="0" fontId="52" fillId="0" borderId="0" xfId="2"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xf>
    <xf numFmtId="0" fontId="27" fillId="0" borderId="0" xfId="0" applyFont="1" applyBorder="1" applyAlignment="1">
      <alignment horizontal="left" vertical="center"/>
    </xf>
    <xf numFmtId="0" fontId="43" fillId="0" borderId="0" xfId="0" applyFont="1" applyAlignment="1">
      <alignment vertical="center" shrinkToFit="1"/>
    </xf>
    <xf numFmtId="0" fontId="50" fillId="0" borderId="0" xfId="0" applyFont="1" applyAlignment="1">
      <alignment vertical="center"/>
    </xf>
    <xf numFmtId="0" fontId="22" fillId="0" borderId="81" xfId="0" applyFont="1" applyBorder="1" applyAlignment="1" applyProtection="1">
      <alignment horizontal="center" vertical="center"/>
      <protection locked="0"/>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Fill="1" applyBorder="1" applyAlignment="1">
      <alignment horizontal="right" vertical="center"/>
    </xf>
    <xf numFmtId="38" fontId="22" fillId="0" borderId="17" xfId="1" applyFont="1" applyFill="1" applyBorder="1">
      <alignment vertical="center"/>
    </xf>
    <xf numFmtId="0" fontId="70" fillId="0" borderId="0" xfId="2" applyFont="1" applyBorder="1" applyAlignment="1">
      <alignment horizontal="center" vertical="center"/>
    </xf>
    <xf numFmtId="38" fontId="70" fillId="0" borderId="6" xfId="1" applyFont="1" applyBorder="1" applyAlignment="1">
      <alignment vertical="center"/>
    </xf>
    <xf numFmtId="38" fontId="70" fillId="0" borderId="17" xfId="1" applyFont="1" applyBorder="1" applyAlignment="1">
      <alignment vertical="center"/>
    </xf>
    <xf numFmtId="0" fontId="13" fillId="0" borderId="0" xfId="0" applyFont="1" applyAlignment="1"/>
    <xf numFmtId="20" fontId="73" fillId="0" borderId="0" xfId="0" applyNumberFormat="1" applyFont="1" applyFill="1" applyBorder="1" applyAlignment="1"/>
    <xf numFmtId="0" fontId="37" fillId="0" borderId="0" xfId="0" applyFont="1" applyAlignment="1"/>
    <xf numFmtId="0" fontId="37" fillId="0" borderId="0" xfId="0" applyFont="1" applyBorder="1" applyAlignment="1">
      <alignment vertical="center"/>
    </xf>
    <xf numFmtId="0" fontId="24" fillId="0" borderId="0" xfId="0" applyFont="1">
      <alignment vertical="center"/>
    </xf>
    <xf numFmtId="0" fontId="28" fillId="0" borderId="0" xfId="0" applyFont="1" applyBorder="1" applyAlignment="1" applyProtection="1">
      <alignment horizontal="left" vertical="center" shrinkToFit="1"/>
    </xf>
    <xf numFmtId="0" fontId="66" fillId="0" borderId="0" xfId="0" applyFont="1" applyAlignment="1">
      <alignment horizontal="center" vertical="center"/>
    </xf>
    <xf numFmtId="0" fontId="22" fillId="0" borderId="0" xfId="0" applyFont="1" applyBorder="1" applyAlignment="1">
      <alignment horizontal="center" vertical="center"/>
    </xf>
    <xf numFmtId="0" fontId="0" fillId="0" borderId="0" xfId="0" applyAlignment="1">
      <alignment horizontal="center" vertical="center" shrinkToFit="1"/>
    </xf>
    <xf numFmtId="0" fontId="0" fillId="0" borderId="0" xfId="0" applyFill="1" applyBorder="1" applyAlignment="1">
      <alignment horizontal="left" vertical="center"/>
    </xf>
    <xf numFmtId="0" fontId="0" fillId="0" borderId="0" xfId="0" applyAlignment="1">
      <alignment horizontal="center" vertical="center"/>
    </xf>
    <xf numFmtId="0" fontId="22" fillId="0" borderId="0" xfId="0" applyFont="1" applyAlignment="1">
      <alignment horizontal="center" vertical="center"/>
    </xf>
    <xf numFmtId="0" fontId="30" fillId="0" borderId="0" xfId="0" applyFont="1" applyBorder="1" applyAlignment="1" applyProtection="1">
      <alignment horizontal="left" vertical="center" shrinkToFit="1"/>
    </xf>
    <xf numFmtId="0" fontId="65" fillId="0" borderId="147" xfId="0" applyFont="1" applyBorder="1" applyProtection="1">
      <alignment vertical="center"/>
    </xf>
    <xf numFmtId="0" fontId="0" fillId="0" borderId="148" xfId="0" applyBorder="1" applyProtection="1">
      <alignment vertical="center"/>
    </xf>
    <xf numFmtId="0" fontId="0" fillId="0" borderId="149" xfId="0" applyBorder="1" applyProtection="1">
      <alignment vertical="center"/>
    </xf>
    <xf numFmtId="0" fontId="0" fillId="0" borderId="148" xfId="0" applyBorder="1" applyAlignment="1" applyProtection="1">
      <alignment horizontal="center" vertical="center"/>
    </xf>
    <xf numFmtId="0" fontId="0" fillId="0" borderId="149" xfId="0" applyBorder="1" applyAlignment="1" applyProtection="1">
      <alignment horizontal="center" vertical="center"/>
    </xf>
    <xf numFmtId="0" fontId="87" fillId="0" borderId="0" xfId="0" applyFont="1" applyBorder="1" applyAlignment="1" applyProtection="1">
      <alignment vertical="center" shrinkToFit="1"/>
    </xf>
    <xf numFmtId="0" fontId="87" fillId="0" borderId="153" xfId="0" applyFont="1" applyBorder="1" applyAlignment="1" applyProtection="1">
      <alignment vertical="center" shrinkToFit="1"/>
    </xf>
    <xf numFmtId="0" fontId="10"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Protection="1">
      <alignment vertical="center"/>
      <protection locked="0"/>
    </xf>
    <xf numFmtId="49" fontId="0" fillId="0" borderId="17" xfId="0" applyNumberFormat="1" applyBorder="1" applyAlignment="1" applyProtection="1">
      <alignment vertical="center" shrinkToFit="1"/>
      <protection locked="0"/>
    </xf>
    <xf numFmtId="49" fontId="0" fillId="0" borderId="17" xfId="0" applyNumberFormat="1" applyBorder="1" applyAlignment="1" applyProtection="1">
      <alignment horizontal="center" vertical="center" shrinkToFit="1"/>
      <protection locked="0"/>
    </xf>
    <xf numFmtId="49" fontId="0" fillId="0" borderId="18" xfId="0" applyNumberFormat="1" applyBorder="1" applyAlignment="1" applyProtection="1">
      <alignment vertical="center" shrinkToFit="1"/>
      <protection locked="0"/>
    </xf>
    <xf numFmtId="0" fontId="13" fillId="0" borderId="0" xfId="0" applyFont="1" applyProtection="1">
      <alignment vertical="center"/>
      <protection locked="0"/>
    </xf>
    <xf numFmtId="0" fontId="22" fillId="0" borderId="63" xfId="0" applyFont="1" applyBorder="1" applyProtection="1">
      <alignment vertical="center"/>
      <protection locked="0"/>
    </xf>
    <xf numFmtId="0" fontId="0" fillId="0" borderId="63" xfId="0" applyBorder="1" applyAlignment="1" applyProtection="1">
      <alignment horizontal="right" vertical="center"/>
      <protection locked="0"/>
    </xf>
    <xf numFmtId="0" fontId="0" fillId="0" borderId="64" xfId="0" applyBorder="1" applyAlignment="1" applyProtection="1">
      <alignment horizontal="left" vertical="center"/>
      <protection locked="0"/>
    </xf>
    <xf numFmtId="0" fontId="22" fillId="0" borderId="63" xfId="0" applyFont="1"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0" borderId="0" xfId="0" applyBorder="1" applyAlignment="1" applyProtection="1">
      <alignment horizontal="left" vertical="center"/>
      <protection locked="0"/>
    </xf>
    <xf numFmtId="0" fontId="13" fillId="0" borderId="0" xfId="0" applyFont="1" applyBorder="1" applyAlignment="1" applyProtection="1">
      <alignment vertical="center"/>
      <protection locked="0"/>
    </xf>
    <xf numFmtId="0" fontId="0" fillId="0" borderId="17"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2" xfId="0" applyBorder="1" applyAlignment="1" applyProtection="1">
      <alignment vertical="center"/>
      <protection locked="0"/>
    </xf>
    <xf numFmtId="0" fontId="0" fillId="0" borderId="2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22" fillId="0" borderId="1" xfId="0" applyFont="1" applyBorder="1" applyAlignment="1" applyProtection="1">
      <alignment vertical="center"/>
      <protection locked="0"/>
    </xf>
    <xf numFmtId="0" fontId="29" fillId="0" borderId="0" xfId="0" applyFont="1" applyAlignment="1" applyProtection="1">
      <alignment vertical="center"/>
      <protection locked="0"/>
    </xf>
    <xf numFmtId="0" fontId="0" fillId="0" borderId="0" xfId="0" applyProtection="1">
      <alignment vertical="center"/>
    </xf>
    <xf numFmtId="0" fontId="0" fillId="0" borderId="23" xfId="0" applyBorder="1" applyProtection="1">
      <alignment vertical="center"/>
    </xf>
    <xf numFmtId="0" fontId="0" fillId="0" borderId="0" xfId="0" applyFill="1" applyProtection="1">
      <alignment vertical="center"/>
    </xf>
    <xf numFmtId="0" fontId="0" fillId="0" borderId="23" xfId="0" applyFill="1" applyBorder="1" applyProtection="1">
      <alignment vertical="center"/>
    </xf>
    <xf numFmtId="38" fontId="0" fillId="0" borderId="17" xfId="1" applyFont="1" applyBorder="1" applyProtection="1">
      <alignment vertical="center"/>
    </xf>
    <xf numFmtId="0" fontId="18" fillId="0" borderId="23" xfId="0" applyFont="1" applyBorder="1" applyProtection="1">
      <alignment vertical="center"/>
    </xf>
    <xf numFmtId="0" fontId="0" fillId="0" borderId="7" xfId="0" applyBorder="1" applyProtection="1">
      <alignment vertical="center"/>
    </xf>
    <xf numFmtId="0" fontId="0" fillId="0" borderId="98" xfId="0" applyBorder="1" applyProtection="1">
      <alignment vertical="center"/>
    </xf>
    <xf numFmtId="0" fontId="0" fillId="0" borderId="6" xfId="0" applyBorder="1" applyAlignment="1" applyProtection="1">
      <alignment vertical="center"/>
      <protection locked="0"/>
    </xf>
    <xf numFmtId="0" fontId="13" fillId="0" borderId="0" xfId="0" applyFont="1" applyBorder="1" applyProtection="1">
      <alignment vertical="center"/>
      <protection locked="0"/>
    </xf>
    <xf numFmtId="0" fontId="0" fillId="0" borderId="0" xfId="0" applyBorder="1" applyProtection="1">
      <alignment vertical="center"/>
      <protection locked="0"/>
    </xf>
    <xf numFmtId="0" fontId="29" fillId="0" borderId="0" xfId="0" applyFont="1" applyBorder="1" applyAlignment="1" applyProtection="1">
      <alignment vertical="center"/>
      <protection locked="0"/>
    </xf>
    <xf numFmtId="0" fontId="0" fillId="0" borderId="0" xfId="0" applyAlignment="1" applyProtection="1">
      <protection locked="0"/>
    </xf>
    <xf numFmtId="0" fontId="9" fillId="0" borderId="15"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72" fillId="0" borderId="17" xfId="0" applyFont="1" applyBorder="1" applyAlignment="1" applyProtection="1">
      <alignment vertical="center" shrinkToFit="1"/>
      <protection locked="0"/>
    </xf>
    <xf numFmtId="0" fontId="72" fillId="0" borderId="0" xfId="0" applyFont="1" applyBorder="1" applyAlignment="1" applyProtection="1">
      <alignment vertical="center" shrinkToFit="1"/>
      <protection locked="0"/>
    </xf>
    <xf numFmtId="0" fontId="72" fillId="0" borderId="16" xfId="0" applyFont="1" applyBorder="1" applyAlignment="1" applyProtection="1">
      <alignment horizontal="right" vertical="center" shrinkToFit="1"/>
      <protection locked="0"/>
    </xf>
    <xf numFmtId="0" fontId="72" fillId="0" borderId="0" xfId="0" applyFont="1" applyBorder="1" applyAlignment="1" applyProtection="1">
      <alignment vertical="center"/>
      <protection locked="0"/>
    </xf>
    <xf numFmtId="0" fontId="72" fillId="0" borderId="16" xfId="0" applyFont="1" applyBorder="1" applyAlignment="1" applyProtection="1">
      <alignment horizontal="right" vertical="center"/>
      <protection locked="0"/>
    </xf>
    <xf numFmtId="0" fontId="22" fillId="0" borderId="0" xfId="0" applyFont="1" applyAlignment="1" applyProtection="1">
      <alignment horizontal="center" vertical="center"/>
    </xf>
    <xf numFmtId="0" fontId="8" fillId="0" borderId="0" xfId="2" applyFont="1" applyBorder="1" applyAlignment="1" applyProtection="1">
      <alignment vertical="center"/>
      <protection locked="0"/>
    </xf>
    <xf numFmtId="0" fontId="34" fillId="0" borderId="0" xfId="2" applyAlignment="1" applyProtection="1">
      <alignment vertical="center"/>
      <protection locked="0"/>
    </xf>
    <xf numFmtId="0" fontId="34" fillId="0" borderId="0" xfId="2" applyAlignment="1" applyProtection="1">
      <protection locked="0"/>
    </xf>
    <xf numFmtId="0" fontId="35" fillId="0" borderId="0" xfId="2" applyFont="1" applyBorder="1" applyAlignment="1" applyProtection="1">
      <alignment vertical="center"/>
      <protection locked="0"/>
    </xf>
    <xf numFmtId="0" fontId="34" fillId="0" borderId="0" xfId="2" applyBorder="1" applyAlignment="1" applyProtection="1">
      <protection locked="0"/>
    </xf>
    <xf numFmtId="0" fontId="34" fillId="0" borderId="0" xfId="2" applyProtection="1">
      <protection locked="0"/>
    </xf>
    <xf numFmtId="0" fontId="11"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17" xfId="0" applyFill="1" applyBorder="1" applyAlignment="1" applyProtection="1">
      <alignment vertical="center"/>
      <protection locked="0"/>
    </xf>
    <xf numFmtId="14" fontId="0" fillId="0" borderId="13" xfId="0" applyNumberFormat="1" applyFill="1" applyBorder="1" applyAlignment="1" applyProtection="1">
      <alignment horizontal="center" vertical="center" shrinkToFit="1"/>
      <protection locked="0"/>
    </xf>
    <xf numFmtId="0" fontId="0" fillId="0" borderId="15"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left" vertical="center"/>
      <protection locked="0"/>
    </xf>
    <xf numFmtId="14" fontId="0" fillId="0" borderId="0" xfId="0" applyNumberFormat="1" applyFill="1" applyBorder="1" applyAlignment="1" applyProtection="1">
      <alignment horizontal="center" vertical="center" shrinkToFit="1"/>
      <protection locked="0"/>
    </xf>
    <xf numFmtId="14" fontId="24" fillId="0" borderId="0" xfId="0" applyNumberFormat="1" applyFont="1" applyFill="1" applyBorder="1" applyAlignment="1" applyProtection="1">
      <alignment horizontal="center" vertical="center" shrinkToFit="1"/>
      <protection locked="0"/>
    </xf>
    <xf numFmtId="14" fontId="0" fillId="0" borderId="16" xfId="0" applyNumberFormat="1" applyFill="1" applyBorder="1" applyAlignment="1" applyProtection="1">
      <alignment horizontal="center" vertical="center" shrinkToFit="1"/>
      <protection locked="0"/>
    </xf>
    <xf numFmtId="0" fontId="0" fillId="0" borderId="27" xfId="0" applyBorder="1" applyAlignment="1" applyProtection="1">
      <alignment horizontal="left" vertical="center"/>
      <protection locked="0"/>
    </xf>
    <xf numFmtId="0" fontId="0" fillId="0" borderId="0"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29" xfId="0" applyFill="1" applyBorder="1" applyAlignment="1" applyProtection="1">
      <alignment horizontal="left" vertical="center"/>
      <protection locked="0"/>
    </xf>
    <xf numFmtId="0" fontId="0" fillId="0" borderId="0" xfId="0" applyFill="1" applyBorder="1" applyAlignment="1" applyProtection="1">
      <alignment vertical="center" shrinkToFit="1"/>
      <protection locked="0"/>
    </xf>
    <xf numFmtId="0" fontId="2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5" xfId="0" applyBorder="1" applyProtection="1">
      <alignment vertical="center"/>
      <protection locked="0"/>
    </xf>
    <xf numFmtId="0" fontId="0" fillId="0" borderId="14" xfId="0" applyBorder="1" applyProtection="1">
      <alignment vertical="center"/>
      <protection locked="0"/>
    </xf>
    <xf numFmtId="0" fontId="18" fillId="0" borderId="0" xfId="0" applyFont="1" applyBorder="1" applyAlignment="1" applyProtection="1">
      <alignment vertical="center"/>
      <protection locked="0"/>
    </xf>
    <xf numFmtId="0" fontId="68" fillId="0" borderId="0" xfId="0" applyFont="1" applyBorder="1" applyAlignment="1" applyProtection="1">
      <alignment horizontal="right" vertical="center"/>
      <protection locked="0"/>
    </xf>
    <xf numFmtId="0" fontId="69" fillId="0" borderId="0" xfId="0" applyFont="1" applyBorder="1" applyAlignment="1" applyProtection="1">
      <alignment horizontal="right" vertical="center"/>
      <protection locked="0"/>
    </xf>
    <xf numFmtId="0" fontId="68" fillId="0" borderId="14" xfId="0" applyFont="1" applyBorder="1" applyAlignment="1" applyProtection="1">
      <alignment horizontal="right" vertical="center"/>
      <protection locked="0"/>
    </xf>
    <xf numFmtId="0" fontId="0" fillId="0" borderId="19" xfId="0" applyBorder="1" applyProtection="1">
      <alignment vertical="center"/>
      <protection locked="0"/>
    </xf>
    <xf numFmtId="0" fontId="0" fillId="0" borderId="17" xfId="0" applyBorder="1" applyProtection="1">
      <alignment vertical="center"/>
      <protection locked="0"/>
    </xf>
    <xf numFmtId="0" fontId="80" fillId="0" borderId="17" xfId="0" applyFont="1" applyBorder="1" applyAlignment="1" applyProtection="1">
      <alignment horizontal="right" vertical="center"/>
      <protection locked="0"/>
    </xf>
    <xf numFmtId="0" fontId="0" fillId="0" borderId="18" xfId="0" applyBorder="1" applyProtection="1">
      <alignment vertical="center"/>
      <protection locked="0"/>
    </xf>
    <xf numFmtId="0" fontId="22" fillId="0" borderId="0" xfId="0" applyFont="1" applyProtection="1">
      <alignment vertical="center"/>
      <protection locked="0"/>
    </xf>
    <xf numFmtId="49" fontId="0" fillId="0" borderId="0" xfId="0" applyNumberFormat="1" applyFill="1" applyBorder="1" applyAlignment="1" applyProtection="1">
      <alignment horizontal="center" vertical="center" shrinkToFit="1"/>
      <protection locked="0"/>
    </xf>
    <xf numFmtId="0" fontId="25" fillId="0" borderId="0" xfId="0" applyFont="1" applyBorder="1" applyAlignment="1" applyProtection="1">
      <alignment horizontal="right" vertical="center" wrapText="1"/>
      <protection locked="0"/>
    </xf>
    <xf numFmtId="0" fontId="22" fillId="0" borderId="0"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2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77" fillId="0" borderId="6" xfId="0" applyFont="1" applyBorder="1" applyAlignment="1" applyProtection="1">
      <alignment vertical="center" shrinkToFit="1"/>
      <protection locked="0"/>
    </xf>
    <xf numFmtId="0" fontId="77" fillId="0" borderId="8" xfId="0" applyFont="1" applyBorder="1" applyAlignment="1" applyProtection="1">
      <alignment vertical="center" shrinkToFit="1"/>
      <protection locked="0"/>
    </xf>
    <xf numFmtId="0" fontId="0" fillId="0" borderId="14" xfId="0" applyBorder="1" applyAlignment="1" applyProtection="1">
      <alignment horizontal="right" vertical="center"/>
      <protection locked="0"/>
    </xf>
    <xf numFmtId="0" fontId="55" fillId="0" borderId="17"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7" xfId="0" applyBorder="1" applyAlignment="1" applyProtection="1">
      <alignment horizontal="right" vertical="center"/>
      <protection locked="0"/>
    </xf>
    <xf numFmtId="0" fontId="83" fillId="0" borderId="6" xfId="0" applyFont="1" applyBorder="1" applyAlignment="1" applyProtection="1">
      <alignment horizontal="center" vertical="center"/>
      <protection locked="0"/>
    </xf>
    <xf numFmtId="0" fontId="0" fillId="0" borderId="8" xfId="0" applyBorder="1" applyProtection="1">
      <alignment vertical="center"/>
      <protection locked="0"/>
    </xf>
    <xf numFmtId="0" fontId="83" fillId="0" borderId="17" xfId="0" applyFont="1" applyBorder="1" applyAlignment="1" applyProtection="1">
      <alignment horizontal="center" vertical="center"/>
      <protection locked="0"/>
    </xf>
    <xf numFmtId="0" fontId="0" fillId="0" borderId="11" xfId="0" applyBorder="1" applyAlignment="1" applyProtection="1">
      <alignment horizontal="right" vertical="center"/>
      <protection locked="0"/>
    </xf>
    <xf numFmtId="0" fontId="56" fillId="0" borderId="11"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55" fillId="0" borderId="0" xfId="0" applyFont="1" applyBorder="1" applyAlignment="1" applyProtection="1">
      <alignment vertical="top"/>
      <protection locked="0"/>
    </xf>
    <xf numFmtId="0" fontId="55" fillId="0" borderId="14" xfId="0" applyFont="1" applyBorder="1" applyAlignment="1" applyProtection="1">
      <alignment vertical="top"/>
      <protection locked="0"/>
    </xf>
    <xf numFmtId="0" fontId="13" fillId="0" borderId="14" xfId="0" applyFont="1" applyBorder="1" applyAlignment="1" applyProtection="1">
      <alignment horizontal="left" vertical="center"/>
      <protection locked="0"/>
    </xf>
    <xf numFmtId="0" fontId="57"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57" fillId="0" borderId="11" xfId="0" applyFont="1" applyBorder="1" applyProtection="1">
      <alignment vertical="center"/>
      <protection locked="0"/>
    </xf>
    <xf numFmtId="49" fontId="55" fillId="0" borderId="17" xfId="0" applyNumberFormat="1" applyFont="1" applyBorder="1" applyAlignment="1" applyProtection="1">
      <alignment horizontal="right" vertical="center"/>
      <protection locked="0"/>
    </xf>
    <xf numFmtId="0" fontId="64" fillId="0" borderId="12" xfId="0" applyFont="1" applyBorder="1" applyAlignment="1" applyProtection="1">
      <alignment vertical="center"/>
      <protection locked="0"/>
    </xf>
    <xf numFmtId="0" fontId="64" fillId="0" borderId="14" xfId="0" applyFont="1" applyBorder="1" applyAlignment="1" applyProtection="1">
      <alignment vertical="center"/>
      <protection locked="0"/>
    </xf>
    <xf numFmtId="0" fontId="0" fillId="0" borderId="23" xfId="0" applyBorder="1" applyAlignment="1" applyProtection="1">
      <alignment horizontal="center" vertical="center"/>
      <protection locked="0"/>
    </xf>
    <xf numFmtId="49" fontId="83" fillId="0" borderId="6" xfId="0" applyNumberFormat="1" applyFont="1" applyBorder="1" applyAlignment="1" applyProtection="1">
      <alignment horizontal="center" vertical="center"/>
      <protection locked="0"/>
    </xf>
    <xf numFmtId="0" fontId="75" fillId="0" borderId="6" xfId="0" applyFont="1" applyBorder="1" applyAlignment="1" applyProtection="1">
      <alignment horizontal="center" vertical="center"/>
      <protection locked="0"/>
    </xf>
    <xf numFmtId="49" fontId="83" fillId="0" borderId="8"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83" fillId="0" borderId="7" xfId="0" applyNumberFormat="1" applyFont="1" applyBorder="1" applyAlignment="1" applyProtection="1">
      <alignment horizontal="center" vertical="center"/>
      <protection locked="0"/>
    </xf>
    <xf numFmtId="0" fontId="83" fillId="0" borderId="7" xfId="0" applyFont="1" applyBorder="1" applyAlignment="1" applyProtection="1">
      <alignment vertical="center"/>
      <protection locked="0"/>
    </xf>
    <xf numFmtId="0" fontId="57" fillId="0" borderId="8" xfId="0" applyFont="1" applyBorder="1" applyAlignment="1" applyProtection="1">
      <alignment horizontal="left" vertical="center"/>
      <protection locked="0"/>
    </xf>
    <xf numFmtId="0" fontId="83" fillId="0" borderId="6" xfId="0" applyFont="1" applyBorder="1" applyAlignment="1" applyProtection="1">
      <alignment vertical="center"/>
      <protection locked="0"/>
    </xf>
    <xf numFmtId="0" fontId="57" fillId="0" borderId="6" xfId="0" applyFont="1" applyBorder="1" applyAlignment="1" applyProtection="1">
      <alignment horizontal="left" vertical="center"/>
      <protection locked="0"/>
    </xf>
    <xf numFmtId="0" fontId="83" fillId="0" borderId="7" xfId="0" applyFont="1" applyBorder="1" applyAlignment="1" applyProtection="1">
      <alignment horizontal="right" vertical="center"/>
      <protection locked="0"/>
    </xf>
    <xf numFmtId="0" fontId="24" fillId="0" borderId="23" xfId="0" applyFont="1" applyBorder="1" applyAlignment="1" applyProtection="1">
      <alignment horizontal="center" vertical="center"/>
      <protection locked="0"/>
    </xf>
    <xf numFmtId="0" fontId="55" fillId="0" borderId="10" xfId="0" applyFont="1" applyBorder="1" applyAlignment="1" applyProtection="1">
      <alignment vertical="center"/>
      <protection locked="0"/>
    </xf>
    <xf numFmtId="0" fontId="55" fillId="0" borderId="11" xfId="0" applyFont="1" applyBorder="1" applyAlignment="1" applyProtection="1">
      <alignment horizontal="center" vertical="center"/>
      <protection locked="0"/>
    </xf>
    <xf numFmtId="0" fontId="57" fillId="0" borderId="11" xfId="0" applyFont="1" applyBorder="1" applyAlignment="1" applyProtection="1">
      <alignment horizontal="left" vertical="center"/>
      <protection locked="0"/>
    </xf>
    <xf numFmtId="0" fontId="57" fillId="0" borderId="12" xfId="0" applyFont="1" applyBorder="1" applyAlignment="1" applyProtection="1">
      <alignment horizontal="left" vertical="center"/>
      <protection locked="0"/>
    </xf>
    <xf numFmtId="0" fontId="55" fillId="0" borderId="7" xfId="0" applyFont="1" applyBorder="1" applyAlignment="1" applyProtection="1">
      <alignment vertical="center"/>
      <protection locked="0"/>
    </xf>
    <xf numFmtId="0" fontId="55" fillId="0" borderId="6" xfId="0" applyFont="1" applyBorder="1" applyAlignment="1" applyProtection="1">
      <alignment horizontal="center" vertical="center"/>
      <protection locked="0"/>
    </xf>
    <xf numFmtId="0" fontId="55" fillId="0" borderId="19" xfId="0" applyFont="1" applyBorder="1" applyAlignment="1" applyProtection="1">
      <alignment vertical="center"/>
      <protection locked="0"/>
    </xf>
    <xf numFmtId="0" fontId="55" fillId="0" borderId="17" xfId="0" applyFont="1" applyBorder="1" applyAlignment="1" applyProtection="1">
      <alignment horizontal="center" vertical="center"/>
      <protection locked="0"/>
    </xf>
    <xf numFmtId="0" fontId="57" fillId="0" borderId="7" xfId="0"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49" fontId="57" fillId="0" borderId="6" xfId="0" applyNumberFormat="1" applyFont="1" applyBorder="1" applyAlignment="1" applyProtection="1">
      <alignment horizontal="center" vertical="center"/>
      <protection locked="0"/>
    </xf>
    <xf numFmtId="0" fontId="57" fillId="0" borderId="6" xfId="0" applyFont="1" applyBorder="1" applyAlignment="1" applyProtection="1">
      <alignment horizontal="right" vertical="center"/>
      <protection locked="0"/>
    </xf>
    <xf numFmtId="49" fontId="57" fillId="0" borderId="6" xfId="0" applyNumberFormat="1" applyFont="1" applyBorder="1" applyAlignment="1" applyProtection="1">
      <alignment horizontal="right" vertical="center"/>
      <protection locked="0"/>
    </xf>
    <xf numFmtId="0" fontId="24" fillId="0" borderId="53"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55" fillId="0" borderId="11" xfId="0" applyFont="1" applyBorder="1" applyAlignment="1" applyProtection="1">
      <alignment horizontal="right" vertical="center" wrapText="1"/>
      <protection locked="0"/>
    </xf>
    <xf numFmtId="0" fontId="55" fillId="0" borderId="11" xfId="0" applyFont="1" applyBorder="1" applyAlignment="1" applyProtection="1">
      <alignment vertical="center" wrapText="1"/>
      <protection locked="0"/>
    </xf>
    <xf numFmtId="0" fontId="62" fillId="0" borderId="11" xfId="0" applyFont="1" applyBorder="1" applyAlignment="1" applyProtection="1">
      <alignment vertical="center" wrapText="1"/>
      <protection locked="0"/>
    </xf>
    <xf numFmtId="0" fontId="62" fillId="0" borderId="12" xfId="0" applyFont="1" applyBorder="1" applyAlignment="1" applyProtection="1">
      <alignment vertical="center" wrapText="1"/>
      <protection locked="0"/>
    </xf>
    <xf numFmtId="0" fontId="55" fillId="0" borderId="0" xfId="0" applyFont="1" applyBorder="1" applyAlignment="1" applyProtection="1">
      <alignment horizontal="right" vertical="center" wrapText="1"/>
      <protection locked="0"/>
    </xf>
    <xf numFmtId="0" fontId="57" fillId="0" borderId="0" xfId="0" applyFont="1" applyBorder="1" applyAlignment="1" applyProtection="1">
      <alignmen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vertical="center" wrapText="1"/>
      <protection locked="0"/>
    </xf>
    <xf numFmtId="0" fontId="55" fillId="0" borderId="14" xfId="0" applyFont="1" applyBorder="1" applyAlignment="1" applyProtection="1">
      <alignment vertical="center" wrapText="1"/>
      <protection locked="0"/>
    </xf>
    <xf numFmtId="0" fontId="55" fillId="0" borderId="17" xfId="0" applyFont="1" applyBorder="1" applyAlignment="1" applyProtection="1">
      <alignment horizontal="right" vertical="center" wrapText="1"/>
      <protection locked="0"/>
    </xf>
    <xf numFmtId="0" fontId="57" fillId="0" borderId="17" xfId="0" applyFont="1" applyBorder="1" applyAlignment="1" applyProtection="1">
      <alignment vertical="center" wrapText="1"/>
      <protection locked="0"/>
    </xf>
    <xf numFmtId="0" fontId="55" fillId="0" borderId="17" xfId="0" applyFont="1" applyBorder="1" applyAlignment="1" applyProtection="1">
      <alignment vertical="center" wrapText="1"/>
      <protection locked="0"/>
    </xf>
    <xf numFmtId="0" fontId="27" fillId="0" borderId="11" xfId="0" applyFont="1" applyBorder="1" applyAlignment="1" applyProtection="1">
      <alignment horizontal="right" vertical="center"/>
      <protection locked="0"/>
    </xf>
    <xf numFmtId="0" fontId="55" fillId="0" borderId="11" xfId="0" applyFont="1" applyBorder="1" applyAlignment="1" applyProtection="1">
      <alignment horizontal="right" vertical="center"/>
      <protection locked="0"/>
    </xf>
    <xf numFmtId="0" fontId="57" fillId="0" borderId="11" xfId="0" applyFont="1" applyBorder="1" applyAlignment="1" applyProtection="1">
      <alignment vertical="center"/>
      <protection locked="0"/>
    </xf>
    <xf numFmtId="0" fontId="55" fillId="0" borderId="11" xfId="0" applyFont="1" applyBorder="1" applyAlignment="1" applyProtection="1">
      <alignment vertical="center"/>
      <protection locked="0"/>
    </xf>
    <xf numFmtId="0" fontId="55" fillId="0" borderId="12" xfId="0" applyFont="1" applyBorder="1" applyAlignment="1" applyProtection="1">
      <alignment vertical="center"/>
      <protection locked="0"/>
    </xf>
    <xf numFmtId="0" fontId="27" fillId="0" borderId="0" xfId="0" applyFont="1" applyBorder="1" applyAlignment="1" applyProtection="1">
      <alignment horizontal="right" vertical="center"/>
      <protection locked="0"/>
    </xf>
    <xf numFmtId="0" fontId="55" fillId="0" borderId="0" xfId="0" applyFont="1" applyBorder="1" applyAlignment="1" applyProtection="1">
      <alignment vertical="center"/>
      <protection locked="0"/>
    </xf>
    <xf numFmtId="0" fontId="55" fillId="0" borderId="14" xfId="0" applyFont="1" applyBorder="1" applyAlignment="1" applyProtection="1">
      <alignment vertical="center"/>
      <protection locked="0"/>
    </xf>
    <xf numFmtId="0" fontId="55" fillId="0" borderId="0" xfId="0" applyFont="1" applyBorder="1" applyAlignment="1" applyProtection="1">
      <alignment horizontal="right" vertical="center"/>
      <protection locked="0"/>
    </xf>
    <xf numFmtId="0" fontId="57" fillId="0" borderId="0"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83" fillId="0" borderId="7" xfId="0" applyNumberFormat="1" applyFont="1" applyBorder="1" applyAlignment="1" applyProtection="1">
      <alignment horizontal="right" vertical="center"/>
      <protection locked="0"/>
    </xf>
    <xf numFmtId="0" fontId="83" fillId="0" borderId="6" xfId="0" applyNumberFormat="1" applyFont="1" applyBorder="1" applyAlignment="1" applyProtection="1">
      <alignment horizontal="right" vertical="center"/>
      <protection locked="0"/>
    </xf>
    <xf numFmtId="0" fontId="57" fillId="0" borderId="6" xfId="0" applyNumberFormat="1" applyFont="1" applyBorder="1" applyAlignment="1" applyProtection="1">
      <alignment horizontal="left" vertical="center"/>
      <protection locked="0"/>
    </xf>
    <xf numFmtId="0" fontId="83" fillId="0" borderId="17" xfId="0" applyFont="1" applyBorder="1" applyAlignment="1" applyProtection="1">
      <alignment horizontal="right" vertical="center"/>
      <protection locked="0"/>
    </xf>
    <xf numFmtId="0" fontId="57" fillId="0" borderId="17" xfId="0" applyFont="1" applyBorder="1" applyAlignment="1" applyProtection="1">
      <alignment horizontal="left" vertical="center"/>
      <protection locked="0"/>
    </xf>
    <xf numFmtId="0" fontId="57" fillId="0" borderId="11" xfId="0"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0" fontId="57" fillId="0" borderId="11" xfId="0" applyFont="1" applyBorder="1" applyAlignment="1" applyProtection="1">
      <alignment horizontal="right" vertical="center"/>
      <protection locked="0"/>
    </xf>
    <xf numFmtId="0" fontId="31" fillId="0" borderId="6"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4" fillId="0" borderId="0" xfId="2" applyBorder="1" applyAlignment="1" applyProtection="1">
      <alignment vertical="center"/>
      <protection locked="0"/>
    </xf>
    <xf numFmtId="0" fontId="8" fillId="0" borderId="6" xfId="2" applyFont="1" applyBorder="1" applyAlignment="1" applyProtection="1">
      <alignment vertical="center"/>
      <protection locked="0"/>
    </xf>
    <xf numFmtId="0" fontId="8" fillId="0" borderId="67" xfId="2" applyFont="1" applyBorder="1" applyAlignment="1" applyProtection="1">
      <alignment vertical="center"/>
      <protection locked="0"/>
    </xf>
    <xf numFmtId="0" fontId="8" fillId="0" borderId="0" xfId="2" applyFont="1" applyProtection="1">
      <protection locked="0"/>
    </xf>
    <xf numFmtId="0" fontId="8" fillId="0" borderId="0" xfId="2" applyFont="1" applyFill="1" applyBorder="1" applyAlignment="1" applyProtection="1">
      <alignment horizontal="center" vertical="center"/>
      <protection locked="0"/>
    </xf>
    <xf numFmtId="0" fontId="8" fillId="0" borderId="0" xfId="2" applyFont="1" applyAlignment="1" applyProtection="1">
      <alignment vertical="center"/>
      <protection locked="0"/>
    </xf>
    <xf numFmtId="0" fontId="7" fillId="0" borderId="79" xfId="2" applyFont="1" applyBorder="1" applyAlignment="1" applyProtection="1">
      <alignment vertical="center"/>
      <protection locked="0"/>
    </xf>
    <xf numFmtId="0" fontId="8" fillId="0" borderId="0" xfId="2" applyFont="1" applyBorder="1" applyAlignment="1" applyProtection="1">
      <alignment horizontal="center" vertical="center"/>
      <protection locked="0"/>
    </xf>
    <xf numFmtId="0" fontId="7" fillId="0" borderId="33" xfId="2" applyFont="1" applyBorder="1" applyAlignment="1" applyProtection="1">
      <alignment vertical="center"/>
      <protection locked="0"/>
    </xf>
    <xf numFmtId="0" fontId="7" fillId="0" borderId="52" xfId="2" applyFont="1" applyBorder="1" applyAlignment="1" applyProtection="1">
      <alignment vertical="center"/>
      <protection locked="0"/>
    </xf>
    <xf numFmtId="0" fontId="7" fillId="0" borderId="38" xfId="2" applyFont="1" applyBorder="1" applyAlignment="1" applyProtection="1">
      <alignment vertical="center"/>
      <protection locked="0"/>
    </xf>
    <xf numFmtId="0" fontId="7" fillId="0" borderId="80" xfId="2"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25" fillId="0" borderId="33"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90" fillId="0" borderId="0" xfId="0" applyFont="1">
      <alignment vertical="center"/>
    </xf>
    <xf numFmtId="0" fontId="10" fillId="0" borderId="0" xfId="0" applyFont="1" applyBorder="1" applyAlignment="1" applyProtection="1">
      <alignment horizontal="right" vertical="center"/>
      <protection locked="0"/>
    </xf>
    <xf numFmtId="0" fontId="12" fillId="0" borderId="73" xfId="0" applyFont="1" applyBorder="1" applyAlignment="1" applyProtection="1">
      <alignment horizontal="center" vertical="center" shrinkToFit="1"/>
      <protection locked="0"/>
    </xf>
    <xf numFmtId="0" fontId="16" fillId="0" borderId="73" xfId="0" applyFont="1" applyBorder="1" applyAlignment="1" applyProtection="1">
      <alignment vertical="center" shrinkToFit="1"/>
      <protection locked="0"/>
    </xf>
    <xf numFmtId="0" fontId="16" fillId="0" borderId="73" xfId="0" applyFont="1" applyBorder="1" applyAlignment="1" applyProtection="1">
      <alignment horizontal="center" vertical="center" shrinkToFit="1"/>
      <protection locked="0"/>
    </xf>
    <xf numFmtId="0" fontId="16" fillId="0" borderId="196" xfId="0" applyFont="1" applyBorder="1" applyAlignment="1" applyProtection="1">
      <alignment horizontal="left" vertical="center" shrinkToFit="1"/>
      <protection locked="0"/>
    </xf>
    <xf numFmtId="0" fontId="0" fillId="0" borderId="214" xfId="0" applyBorder="1" applyAlignment="1" applyProtection="1">
      <alignment horizontal="right" vertical="center"/>
      <protection locked="0"/>
    </xf>
    <xf numFmtId="0" fontId="0" fillId="0" borderId="73" xfId="0" applyBorder="1" applyAlignment="1" applyProtection="1">
      <alignment horizontal="right" vertical="center"/>
      <protection locked="0"/>
    </xf>
    <xf numFmtId="0" fontId="22" fillId="0" borderId="73" xfId="0" applyFont="1" applyBorder="1" applyAlignment="1" applyProtection="1">
      <alignment vertical="center"/>
      <protection locked="0"/>
    </xf>
    <xf numFmtId="0" fontId="0" fillId="0" borderId="218" xfId="0" applyBorder="1" applyAlignment="1" applyProtection="1">
      <alignment horizontal="right" vertical="center"/>
      <protection locked="0"/>
    </xf>
    <xf numFmtId="0" fontId="0" fillId="0" borderId="222" xfId="0" applyBorder="1" applyAlignment="1" applyProtection="1">
      <alignment horizontal="right" vertical="center"/>
      <protection locked="0"/>
    </xf>
    <xf numFmtId="0" fontId="22" fillId="0" borderId="210" xfId="0" applyFont="1" applyBorder="1" applyAlignment="1" applyProtection="1">
      <alignment horizontal="center" vertical="center"/>
      <protection locked="0"/>
    </xf>
    <xf numFmtId="0" fontId="22" fillId="0" borderId="186" xfId="0" applyFont="1" applyBorder="1" applyAlignment="1" applyProtection="1">
      <alignment horizontal="center" vertical="center"/>
      <protection locked="0"/>
    </xf>
    <xf numFmtId="0" fontId="22" fillId="0" borderId="235" xfId="0" applyFont="1" applyBorder="1" applyAlignment="1" applyProtection="1">
      <alignment horizontal="center" vertical="center"/>
      <protection locked="0"/>
    </xf>
    <xf numFmtId="0" fontId="22" fillId="0" borderId="193" xfId="0" applyFont="1" applyBorder="1" applyAlignment="1" applyProtection="1">
      <alignment horizontal="center" vertical="center"/>
      <protection locked="0"/>
    </xf>
    <xf numFmtId="0" fontId="34" fillId="0" borderId="210" xfId="2" applyBorder="1" applyAlignment="1" applyProtection="1">
      <alignment horizontal="center" vertical="center" shrinkToFit="1"/>
      <protection locked="0"/>
    </xf>
    <xf numFmtId="0" fontId="34" fillId="0" borderId="235" xfId="2" applyBorder="1" applyAlignment="1" applyProtection="1">
      <alignment horizontal="center" vertical="center" shrinkToFit="1"/>
      <protection locked="0"/>
    </xf>
    <xf numFmtId="0" fontId="34" fillId="0" borderId="252" xfId="2" applyBorder="1" applyAlignment="1" applyProtection="1">
      <alignment vertical="center" shrinkToFit="1"/>
      <protection locked="0"/>
    </xf>
    <xf numFmtId="0" fontId="8" fillId="0" borderId="253" xfId="2" applyFont="1" applyBorder="1" applyAlignment="1" applyProtection="1">
      <alignment vertical="center" shrinkToFit="1"/>
      <protection locked="0"/>
    </xf>
    <xf numFmtId="0" fontId="8" fillId="0" borderId="254" xfId="2" applyFont="1" applyBorder="1" applyAlignment="1" applyProtection="1">
      <alignment vertical="center" shrinkToFit="1"/>
      <protection locked="0"/>
    </xf>
    <xf numFmtId="0" fontId="25" fillId="0" borderId="189" xfId="0" applyFont="1" applyBorder="1" applyAlignment="1" applyProtection="1">
      <alignment horizontal="center" vertical="center" wrapText="1"/>
      <protection locked="0"/>
    </xf>
    <xf numFmtId="0" fontId="25" fillId="0" borderId="184" xfId="0" applyFont="1" applyBorder="1" applyAlignment="1" applyProtection="1">
      <alignment horizontal="center" vertical="center" wrapText="1"/>
      <protection locked="0"/>
    </xf>
    <xf numFmtId="0" fontId="25" fillId="0" borderId="188" xfId="0" applyFont="1" applyBorder="1" applyAlignment="1" applyProtection="1">
      <alignment horizontal="center" vertical="center" wrapText="1"/>
      <protection locked="0"/>
    </xf>
    <xf numFmtId="38" fontId="0" fillId="0" borderId="6" xfId="0" applyNumberFormat="1" applyBorder="1" applyProtection="1">
      <alignment vertical="center"/>
    </xf>
    <xf numFmtId="0" fontId="28" fillId="0" borderId="5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30" fillId="0" borderId="5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8" fillId="0" borderId="217" xfId="0" applyFont="1" applyBorder="1" applyAlignment="1" applyProtection="1">
      <alignment vertical="center"/>
      <protection locked="0"/>
    </xf>
    <xf numFmtId="0" fontId="28" fillId="0" borderId="221" xfId="0" applyFont="1" applyBorder="1" applyAlignment="1" applyProtection="1">
      <alignment vertical="center"/>
      <protection locked="0"/>
    </xf>
    <xf numFmtId="0" fontId="28" fillId="0" borderId="213"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44" fillId="0" borderId="73" xfId="0" applyFont="1" applyBorder="1" applyAlignment="1" applyProtection="1">
      <protection locked="0"/>
    </xf>
    <xf numFmtId="0" fontId="44" fillId="0" borderId="1" xfId="0" applyFont="1" applyBorder="1" applyAlignment="1" applyProtection="1">
      <protection locked="0"/>
    </xf>
    <xf numFmtId="0" fontId="44" fillId="0" borderId="219" xfId="0" applyFont="1" applyBorder="1" applyAlignment="1" applyProtection="1">
      <protection locked="0"/>
    </xf>
    <xf numFmtId="0" fontId="44" fillId="0" borderId="223" xfId="0" applyFont="1" applyBorder="1" applyAlignment="1" applyProtection="1">
      <protection locked="0"/>
    </xf>
    <xf numFmtId="0" fontId="44" fillId="0" borderId="215" xfId="0" applyFont="1" applyBorder="1" applyAlignment="1" applyProtection="1">
      <protection locked="0"/>
    </xf>
    <xf numFmtId="0" fontId="44" fillId="0" borderId="27" xfId="0" applyFont="1" applyBorder="1" applyAlignment="1" applyProtection="1">
      <protection locked="0"/>
    </xf>
    <xf numFmtId="0" fontId="22" fillId="0" borderId="0" xfId="0" applyFont="1">
      <alignment vertical="center"/>
    </xf>
    <xf numFmtId="0" fontId="101" fillId="0" borderId="0" xfId="0" applyFont="1" applyAlignment="1">
      <alignment vertical="center"/>
    </xf>
    <xf numFmtId="0" fontId="0" fillId="0" borderId="9" xfId="0" applyBorder="1">
      <alignment vertical="center"/>
    </xf>
    <xf numFmtId="0" fontId="100" fillId="0" borderId="0" xfId="0" applyFont="1" applyAlignment="1">
      <alignment horizontal="center" vertical="top"/>
    </xf>
    <xf numFmtId="0" fontId="18" fillId="0" borderId="0" xfId="0" applyFont="1" applyBorder="1" applyAlignment="1">
      <alignment horizontal="left" vertical="center"/>
    </xf>
    <xf numFmtId="0" fontId="106" fillId="0" borderId="0" xfId="0" applyFont="1" applyAlignment="1">
      <alignment horizontal="center" vertical="top"/>
    </xf>
    <xf numFmtId="0" fontId="0" fillId="0" borderId="0" xfId="0" applyAlignment="1">
      <alignment horizontal="center" vertical="top"/>
    </xf>
    <xf numFmtId="0" fontId="0" fillId="0" borderId="26" xfId="0"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288" xfId="0" applyBorder="1">
      <alignment vertical="center"/>
    </xf>
    <xf numFmtId="0" fontId="18" fillId="0" borderId="288" xfId="0" applyFont="1" applyBorder="1">
      <alignment vertical="center"/>
    </xf>
    <xf numFmtId="0" fontId="0" fillId="0" borderId="0" xfId="0" applyAlignment="1" applyProtection="1">
      <alignment wrapText="1"/>
      <protection locked="0"/>
    </xf>
    <xf numFmtId="0" fontId="28" fillId="0" borderId="0" xfId="0" applyFont="1" applyAlignment="1" applyProtection="1">
      <alignment vertical="center"/>
      <protection locked="0"/>
    </xf>
    <xf numFmtId="0" fontId="28" fillId="0" borderId="0" xfId="0" applyFont="1" applyProtection="1">
      <alignment vertical="center"/>
      <protection locked="0"/>
    </xf>
    <xf numFmtId="0" fontId="18" fillId="0" borderId="0" xfId="0" applyFont="1" applyBorder="1">
      <alignment vertical="center"/>
    </xf>
    <xf numFmtId="0" fontId="26" fillId="0" borderId="0" xfId="0" applyFont="1" applyBorder="1" applyAlignment="1">
      <alignment horizontal="right" vertical="center"/>
    </xf>
    <xf numFmtId="0" fontId="26" fillId="0" borderId="289" xfId="0" applyFont="1" applyBorder="1" applyAlignment="1">
      <alignment horizontal="right" vertical="center"/>
    </xf>
    <xf numFmtId="0" fontId="22" fillId="0" borderId="0" xfId="0" applyFont="1" applyAlignment="1"/>
    <xf numFmtId="0" fontId="13" fillId="0" borderId="0" xfId="0" applyFont="1" applyAlignment="1">
      <alignment horizontal="center" vertical="center"/>
    </xf>
    <xf numFmtId="0" fontId="70" fillId="0" borderId="0" xfId="2" applyFont="1" applyAlignment="1">
      <alignment vertical="center"/>
    </xf>
    <xf numFmtId="0" fontId="22" fillId="0" borderId="0" xfId="0" applyFont="1" applyProtection="1">
      <alignment vertical="center"/>
    </xf>
    <xf numFmtId="0" fontId="18" fillId="0" borderId="17" xfId="0" applyFont="1" applyBorder="1" applyAlignment="1" applyProtection="1">
      <alignment horizontal="right" vertical="center"/>
      <protection locked="0"/>
    </xf>
    <xf numFmtId="0" fontId="18" fillId="0" borderId="0" xfId="0" applyFont="1" applyAlignment="1" applyProtection="1">
      <alignment vertical="center" wrapText="1"/>
      <protection locked="0"/>
    </xf>
    <xf numFmtId="0" fontId="18" fillId="0" borderId="23" xfId="0" applyFont="1" applyFill="1" applyBorder="1" applyProtection="1">
      <alignment vertical="center"/>
    </xf>
    <xf numFmtId="0" fontId="34" fillId="0" borderId="23" xfId="2" applyBorder="1" applyAlignment="1">
      <alignment vertical="center"/>
    </xf>
    <xf numFmtId="0" fontId="34" fillId="0" borderId="23" xfId="2" applyBorder="1" applyAlignment="1">
      <alignment horizontal="center" vertical="center"/>
    </xf>
    <xf numFmtId="0" fontId="72" fillId="0" borderId="16" xfId="0" applyFont="1" applyBorder="1" applyAlignment="1" applyProtection="1">
      <alignment vertical="center"/>
      <protection locked="0"/>
    </xf>
    <xf numFmtId="0" fontId="34" fillId="0" borderId="186" xfId="2" applyBorder="1" applyAlignment="1" applyProtection="1">
      <alignment horizontal="center" vertical="center" shrinkToFit="1"/>
      <protection locked="0"/>
    </xf>
    <xf numFmtId="14" fontId="0" fillId="0" borderId="0" xfId="0" applyNumberFormat="1" applyBorder="1" applyAlignment="1" applyProtection="1">
      <alignment horizontal="center" vertical="center" shrinkToFit="1"/>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49"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protection locked="0"/>
    </xf>
    <xf numFmtId="0" fontId="22" fillId="0" borderId="17" xfId="0" applyFont="1" applyFill="1" applyBorder="1" applyAlignment="1" applyProtection="1">
      <alignment horizontal="center" vertical="center"/>
      <protection locked="0"/>
    </xf>
    <xf numFmtId="14" fontId="0" fillId="0" borderId="11" xfId="0" applyNumberFormat="1" applyFill="1" applyBorder="1" applyAlignment="1" applyProtection="1">
      <alignment horizontal="center" vertical="center" shrinkToFit="1"/>
      <protection locked="0"/>
    </xf>
    <xf numFmtId="0" fontId="0" fillId="0" borderId="17" xfId="0" applyFill="1" applyBorder="1" applyAlignment="1" applyProtection="1">
      <alignment horizontal="left" vertical="center"/>
      <protection locked="0"/>
    </xf>
    <xf numFmtId="0" fontId="0" fillId="0" borderId="17" xfId="0" applyFill="1"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34" fillId="0" borderId="321" xfId="2" applyBorder="1" applyAlignment="1" applyProtection="1">
      <alignment horizontal="center" vertical="center" shrinkToFit="1"/>
      <protection locked="0"/>
    </xf>
    <xf numFmtId="0" fontId="8" fillId="0" borderId="6" xfId="2" applyFont="1" applyBorder="1" applyAlignment="1" applyProtection="1">
      <alignment vertical="center" shrinkToFit="1"/>
      <protection locked="0"/>
    </xf>
    <xf numFmtId="0" fontId="34" fillId="0" borderId="6" xfId="2" applyBorder="1" applyAlignment="1" applyProtection="1">
      <alignment horizontal="center" vertical="center" shrinkToFit="1"/>
      <protection locked="0"/>
    </xf>
    <xf numFmtId="0" fontId="8" fillId="0" borderId="321" xfId="2" applyFont="1" applyBorder="1" applyAlignment="1" applyProtection="1">
      <alignment vertical="center" shrinkToFit="1"/>
      <protection locked="0"/>
    </xf>
    <xf numFmtId="0" fontId="8" fillId="0" borderId="334" xfId="2" applyFont="1" applyBorder="1" applyAlignment="1" applyProtection="1">
      <alignment vertical="center" shrinkToFit="1"/>
      <protection locked="0"/>
    </xf>
    <xf numFmtId="0" fontId="8" fillId="0" borderId="67" xfId="2" applyFont="1" applyBorder="1" applyAlignment="1" applyProtection="1">
      <alignment vertical="center" shrinkToFit="1"/>
      <protection locked="0"/>
    </xf>
    <xf numFmtId="0" fontId="34" fillId="0" borderId="227" xfId="2" applyBorder="1" applyAlignment="1" applyProtection="1">
      <alignment vertical="center" shrinkToFit="1"/>
      <protection locked="0"/>
    </xf>
    <xf numFmtId="0" fontId="8" fillId="0" borderId="230" xfId="2" applyFont="1" applyBorder="1" applyAlignment="1" applyProtection="1">
      <alignment vertical="center" shrinkToFit="1"/>
      <protection locked="0"/>
    </xf>
    <xf numFmtId="0" fontId="8" fillId="0" borderId="233" xfId="2" applyFont="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25" fillId="0" borderId="15" xfId="0" applyFont="1" applyFill="1" applyBorder="1" applyAlignment="1" applyProtection="1">
      <alignment horizontal="center" vertical="center"/>
      <protection locked="0"/>
    </xf>
    <xf numFmtId="0" fontId="0" fillId="0" borderId="0" xfId="0" applyBorder="1" applyAlignment="1" applyProtection="1">
      <alignment horizontal="right" vertical="center" shrinkToFit="1"/>
      <protection locked="0"/>
    </xf>
    <xf numFmtId="0" fontId="22" fillId="0" borderId="15" xfId="0" applyFont="1" applyFill="1" applyBorder="1" applyAlignment="1" applyProtection="1">
      <alignment horizontal="right" vertical="center"/>
      <protection locked="0"/>
    </xf>
    <xf numFmtId="0" fontId="22" fillId="0" borderId="19" xfId="0" applyFont="1" applyFill="1" applyBorder="1" applyAlignment="1" applyProtection="1">
      <alignment horizontal="righ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vertical="center"/>
      <protection locked="0"/>
    </xf>
    <xf numFmtId="0" fontId="32" fillId="0" borderId="0" xfId="0" applyFont="1" applyBorder="1" applyAlignment="1" applyProtection="1">
      <alignment vertical="center"/>
      <protection locked="0"/>
    </xf>
    <xf numFmtId="0" fontId="0" fillId="0" borderId="20" xfId="0" applyBorder="1" applyAlignment="1" applyProtection="1">
      <alignment vertical="center"/>
      <protection locked="0"/>
    </xf>
    <xf numFmtId="14" fontId="0" fillId="0" borderId="17" xfId="0" applyNumberFormat="1" applyFill="1" applyBorder="1" applyAlignment="1" applyProtection="1">
      <alignment horizontal="center" vertical="center" shrinkToFit="1"/>
      <protection locked="0"/>
    </xf>
    <xf numFmtId="14" fontId="0" fillId="0" borderId="16" xfId="0" applyNumberFormat="1" applyBorder="1" applyAlignment="1" applyProtection="1">
      <alignment horizontal="center" vertical="center" shrinkToFit="1"/>
      <protection locked="0"/>
    </xf>
    <xf numFmtId="14" fontId="24" fillId="0" borderId="0" xfId="0" applyNumberFormat="1" applyFont="1" applyBorder="1" applyAlignment="1" applyProtection="1">
      <alignment horizontal="center" vertical="center" shrinkToFit="1"/>
      <protection locked="0"/>
    </xf>
    <xf numFmtId="0" fontId="72"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shrinkToFit="1"/>
      <protection locked="0"/>
    </xf>
    <xf numFmtId="0" fontId="16"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16" fillId="0" borderId="14" xfId="0" applyFont="1" applyBorder="1" applyAlignment="1" applyProtection="1">
      <alignment horizontal="left" vertical="center" shrinkToFit="1"/>
      <protection locked="0"/>
    </xf>
    <xf numFmtId="0" fontId="9" fillId="0" borderId="1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43" fillId="0" borderId="0" xfId="3" applyFont="1" applyBorder="1" applyAlignment="1">
      <alignment horizontal="center" vertical="center"/>
    </xf>
    <xf numFmtId="0" fontId="0" fillId="0" borderId="0" xfId="0" applyBorder="1" applyAlignment="1">
      <alignment horizontal="center" vertical="center"/>
    </xf>
    <xf numFmtId="0" fontId="18" fillId="0" borderId="0" xfId="0" applyFont="1" applyAlignment="1">
      <alignment horizontal="left" vertical="center" wrapText="1"/>
    </xf>
    <xf numFmtId="0" fontId="24" fillId="0" borderId="185" xfId="0" applyFont="1" applyBorder="1" applyAlignment="1" applyProtection="1">
      <alignment horizontal="center" vertical="center"/>
      <protection locked="0"/>
    </xf>
    <xf numFmtId="0" fontId="24" fillId="0" borderId="186" xfId="0" applyFont="1" applyBorder="1" applyAlignment="1" applyProtection="1">
      <alignment horizontal="center" vertical="center"/>
      <protection locked="0"/>
    </xf>
    <xf numFmtId="0" fontId="24" fillId="0" borderId="187" xfId="0" applyFont="1" applyBorder="1" applyAlignment="1" applyProtection="1">
      <alignment horizontal="center" vertical="center"/>
      <protection locked="0"/>
    </xf>
    <xf numFmtId="0" fontId="24" fillId="0" borderId="231" xfId="0" applyFont="1" applyBorder="1" applyAlignment="1" applyProtection="1">
      <alignment horizontal="center" vertical="center"/>
      <protection locked="0"/>
    </xf>
    <xf numFmtId="0" fontId="24" fillId="0" borderId="230" xfId="0" applyFont="1" applyBorder="1" applyAlignment="1" applyProtection="1">
      <alignment horizontal="center" vertical="center"/>
      <protection locked="0"/>
    </xf>
    <xf numFmtId="0" fontId="0" fillId="0" borderId="0" xfId="0" applyBorder="1" applyAlignment="1">
      <alignment vertical="center"/>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66" fillId="0" borderId="0"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72" fillId="0" borderId="15" xfId="0" applyFont="1" applyBorder="1" applyAlignment="1" applyProtection="1">
      <alignment vertical="center"/>
      <protection locked="0"/>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5" fillId="0" borderId="17" xfId="0" applyFont="1" applyBorder="1" applyAlignment="1" applyProtection="1">
      <alignment vertical="center"/>
      <protection locked="0"/>
    </xf>
    <xf numFmtId="0" fontId="55" fillId="0" borderId="18" xfId="0" applyFont="1" applyBorder="1" applyAlignment="1" applyProtection="1">
      <alignment vertical="center"/>
      <protection locked="0"/>
    </xf>
    <xf numFmtId="0" fontId="127" fillId="0" borderId="11" xfId="0" applyFont="1" applyBorder="1" applyAlignment="1" applyProtection="1">
      <alignment vertical="center" wrapText="1"/>
      <protection locked="0"/>
    </xf>
    <xf numFmtId="0" fontId="127" fillId="0" borderId="17" xfId="0" applyFont="1" applyBorder="1" applyAlignment="1" applyProtection="1">
      <alignment vertical="center" wrapText="1"/>
      <protection locked="0"/>
    </xf>
    <xf numFmtId="0" fontId="83" fillId="0" borderId="0" xfId="0" applyFont="1" applyBorder="1" applyAlignment="1" applyProtection="1">
      <alignment horizontal="center" vertical="center"/>
      <protection locked="0"/>
    </xf>
    <xf numFmtId="0" fontId="84" fillId="0" borderId="0" xfId="0" applyFont="1" applyBorder="1" applyAlignment="1" applyProtection="1">
      <alignment vertical="center"/>
      <protection locked="0"/>
    </xf>
    <xf numFmtId="0" fontId="0" fillId="0" borderId="73" xfId="0" applyBorder="1">
      <alignment vertical="center"/>
    </xf>
    <xf numFmtId="0" fontId="0" fillId="0" borderId="16" xfId="0" applyBorder="1">
      <alignment vertical="center"/>
    </xf>
    <xf numFmtId="0" fontId="18" fillId="0" borderId="16" xfId="0" applyFont="1" applyFill="1" applyBorder="1" applyAlignment="1">
      <alignment vertical="center" wrapText="1"/>
    </xf>
    <xf numFmtId="0" fontId="0" fillId="0" borderId="215" xfId="0" applyBorder="1">
      <alignment vertical="center"/>
    </xf>
    <xf numFmtId="0" fontId="72" fillId="0" borderId="0" xfId="0" applyFont="1" applyBorder="1" applyAlignment="1" applyProtection="1">
      <alignment horizontal="left" vertical="center"/>
      <protection locked="0"/>
    </xf>
    <xf numFmtId="0" fontId="25" fillId="0" borderId="1" xfId="0" applyFont="1" applyBorder="1" applyAlignment="1">
      <alignment vertical="center"/>
    </xf>
    <xf numFmtId="0" fontId="10" fillId="0" borderId="15"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23" fillId="0" borderId="15" xfId="0" applyFont="1" applyFill="1" applyBorder="1" applyAlignment="1" applyProtection="1">
      <alignment vertical="center" shrinkToFit="1"/>
      <protection locked="0"/>
    </xf>
    <xf numFmtId="0" fontId="123" fillId="0" borderId="0" xfId="0" applyFont="1" applyFill="1" applyBorder="1" applyAlignment="1" applyProtection="1">
      <alignment vertical="center" shrinkToFit="1"/>
      <protection locked="0"/>
    </xf>
    <xf numFmtId="0" fontId="123" fillId="0" borderId="14" xfId="0" applyFont="1" applyFill="1" applyBorder="1" applyAlignment="1" applyProtection="1">
      <alignment vertical="center" shrinkToFit="1"/>
      <protection locked="0"/>
    </xf>
    <xf numFmtId="0" fontId="16" fillId="2" borderId="195" xfId="0" applyFont="1" applyFill="1" applyBorder="1" applyAlignment="1" applyProtection="1">
      <alignment horizontal="left" vertical="center"/>
      <protection locked="0"/>
    </xf>
    <xf numFmtId="0" fontId="16" fillId="2" borderId="73" xfId="0" applyFont="1" applyFill="1" applyBorder="1" applyAlignment="1" applyProtection="1">
      <alignment horizontal="left" vertical="center" shrinkToFit="1"/>
      <protection locked="0"/>
    </xf>
    <xf numFmtId="0" fontId="16" fillId="2" borderId="196" xfId="0" applyFont="1" applyFill="1" applyBorder="1" applyAlignment="1" applyProtection="1">
      <alignment horizontal="left" vertical="center" shrinkToFit="1"/>
      <protection locked="0"/>
    </xf>
    <xf numFmtId="0" fontId="10" fillId="0" borderId="192" xfId="0" applyFont="1" applyFill="1" applyBorder="1" applyAlignment="1" applyProtection="1">
      <protection locked="0"/>
    </xf>
    <xf numFmtId="0" fontId="10" fillId="0" borderId="11" xfId="0" applyFont="1" applyBorder="1" applyAlignment="1" applyProtection="1">
      <alignment vertical="center"/>
      <protection locked="0"/>
    </xf>
    <xf numFmtId="0" fontId="84" fillId="0" borderId="11"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0"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32" fillId="0" borderId="0" xfId="0" applyFont="1" applyAlignment="1">
      <alignment vertical="center"/>
    </xf>
    <xf numFmtId="0" fontId="132" fillId="0" borderId="0" xfId="0" applyFont="1" applyFill="1" applyAlignment="1">
      <alignment vertical="center"/>
    </xf>
    <xf numFmtId="0" fontId="134" fillId="0" borderId="0" xfId="0" applyFont="1" applyBorder="1" applyAlignment="1">
      <alignment vertical="center"/>
    </xf>
    <xf numFmtId="0" fontId="132" fillId="0" borderId="0" xfId="0" applyFont="1" applyBorder="1" applyAlignment="1">
      <alignment vertical="center"/>
    </xf>
    <xf numFmtId="0" fontId="134" fillId="0" borderId="0" xfId="0" applyFont="1">
      <alignment vertical="center"/>
    </xf>
    <xf numFmtId="0" fontId="134" fillId="0" borderId="0" xfId="0" applyFont="1" applyBorder="1" applyAlignment="1">
      <alignment horizontal="center" vertical="center"/>
    </xf>
    <xf numFmtId="0" fontId="134" fillId="0" borderId="23" xfId="0" applyFont="1" applyBorder="1" applyAlignment="1">
      <alignment horizontal="center" vertical="center"/>
    </xf>
    <xf numFmtId="0" fontId="134" fillId="13" borderId="9" xfId="0" applyFont="1" applyFill="1" applyBorder="1" applyAlignment="1" applyProtection="1">
      <alignment horizontal="center" vertical="center"/>
      <protection locked="0"/>
    </xf>
    <xf numFmtId="0" fontId="136" fillId="0" borderId="0" xfId="0" applyFont="1" applyBorder="1" applyAlignment="1">
      <alignment horizontal="left"/>
    </xf>
    <xf numFmtId="0" fontId="137" fillId="0" borderId="0" xfId="0" applyFont="1" applyBorder="1" applyAlignment="1">
      <alignment horizontal="center" vertical="center"/>
    </xf>
    <xf numFmtId="0" fontId="134" fillId="13" borderId="0" xfId="0" applyFont="1" applyFill="1" applyBorder="1" applyAlignment="1" applyProtection="1">
      <alignment horizontal="center" vertical="center"/>
      <protection locked="0"/>
    </xf>
    <xf numFmtId="0" fontId="138" fillId="0" borderId="0" xfId="0" applyFont="1" applyBorder="1" applyAlignment="1">
      <alignment horizontal="left"/>
    </xf>
    <xf numFmtId="0" fontId="134" fillId="13" borderId="10" xfId="0" applyFont="1" applyFill="1" applyBorder="1" applyAlignment="1" applyProtection="1">
      <alignment horizontal="center" vertical="center"/>
      <protection locked="0"/>
    </xf>
    <xf numFmtId="0" fontId="136" fillId="0" borderId="11" xfId="0" applyFont="1" applyBorder="1" applyAlignment="1">
      <alignment horizontal="left"/>
    </xf>
    <xf numFmtId="0" fontId="137" fillId="0" borderId="11" xfId="0" applyFont="1" applyBorder="1" applyAlignment="1">
      <alignment horizontal="center" vertical="center"/>
    </xf>
    <xf numFmtId="0" fontId="134" fillId="13" borderId="11" xfId="0" applyFont="1" applyFill="1" applyBorder="1" applyAlignment="1" applyProtection="1">
      <alignment horizontal="center" vertical="center"/>
      <protection locked="0"/>
    </xf>
    <xf numFmtId="0" fontId="138" fillId="0" borderId="13" xfId="0" applyFont="1" applyBorder="1" applyAlignment="1">
      <alignment horizontal="left"/>
    </xf>
    <xf numFmtId="0" fontId="134" fillId="13" borderId="15" xfId="0" applyFont="1" applyFill="1" applyBorder="1" applyAlignment="1" applyProtection="1">
      <alignment horizontal="center" vertical="center"/>
      <protection locked="0"/>
    </xf>
    <xf numFmtId="0" fontId="138" fillId="0" borderId="16" xfId="0" applyFont="1" applyBorder="1" applyAlignment="1">
      <alignment horizontal="left"/>
    </xf>
    <xf numFmtId="0" fontId="134" fillId="0" borderId="0" xfId="0" applyFont="1" applyBorder="1">
      <alignment vertical="center"/>
    </xf>
    <xf numFmtId="0" fontId="134" fillId="13" borderId="23" xfId="0" applyFont="1" applyFill="1" applyBorder="1">
      <alignment vertical="center"/>
    </xf>
    <xf numFmtId="0" fontId="134" fillId="13" borderId="26" xfId="0" applyFont="1" applyFill="1" applyBorder="1" applyAlignment="1" applyProtection="1">
      <alignment horizontal="center" vertical="center"/>
      <protection locked="0"/>
    </xf>
    <xf numFmtId="0" fontId="136" fillId="0" borderId="1" xfId="0" applyFont="1" applyBorder="1" applyAlignment="1">
      <alignment horizontal="left"/>
    </xf>
    <xf numFmtId="0" fontId="137" fillId="0" borderId="1" xfId="0" applyFont="1" applyBorder="1" applyAlignment="1">
      <alignment horizontal="center" vertical="center"/>
    </xf>
    <xf numFmtId="0" fontId="134" fillId="13" borderId="1" xfId="0" applyFont="1" applyFill="1" applyBorder="1" applyAlignment="1" applyProtection="1">
      <alignment horizontal="center" vertical="center"/>
      <protection locked="0"/>
    </xf>
    <xf numFmtId="0" fontId="138" fillId="0" borderId="1" xfId="0" applyFont="1" applyBorder="1" applyAlignment="1">
      <alignment horizontal="left"/>
    </xf>
    <xf numFmtId="0" fontId="134" fillId="13" borderId="42" xfId="0" applyFont="1" applyFill="1" applyBorder="1" applyAlignment="1" applyProtection="1">
      <alignment horizontal="center" vertical="center"/>
      <protection locked="0"/>
    </xf>
    <xf numFmtId="0" fontId="138" fillId="0" borderId="27" xfId="0" applyFont="1" applyBorder="1" applyAlignment="1">
      <alignment horizontal="left"/>
    </xf>
    <xf numFmtId="0" fontId="134" fillId="0" borderId="31" xfId="0" applyFont="1" applyBorder="1" applyAlignment="1">
      <alignment horizontal="center" vertical="center"/>
    </xf>
    <xf numFmtId="0" fontId="139" fillId="0" borderId="0" xfId="0" applyFont="1" applyBorder="1" applyAlignment="1">
      <alignment vertical="center"/>
    </xf>
    <xf numFmtId="0" fontId="134" fillId="0" borderId="33" xfId="0" applyFont="1" applyBorder="1" applyAlignment="1">
      <alignment horizontal="center" vertical="center"/>
    </xf>
    <xf numFmtId="0" fontId="134" fillId="0" borderId="38" xfId="0" applyFont="1" applyBorder="1" applyAlignment="1">
      <alignment horizontal="center" vertical="center"/>
    </xf>
    <xf numFmtId="0" fontId="134" fillId="0" borderId="354" xfId="0" applyFont="1" applyBorder="1" applyAlignment="1">
      <alignment horizontal="center" vertical="center"/>
    </xf>
    <xf numFmtId="0" fontId="134" fillId="0" borderId="355" xfId="0" applyFont="1" applyBorder="1" applyAlignment="1">
      <alignment horizontal="center" vertical="center"/>
    </xf>
    <xf numFmtId="0" fontId="134" fillId="0" borderId="352" xfId="0" applyFont="1" applyBorder="1" applyAlignment="1">
      <alignment horizontal="center" vertical="center"/>
    </xf>
    <xf numFmtId="0" fontId="134" fillId="0" borderId="353" xfId="0" applyFont="1" applyBorder="1" applyAlignment="1">
      <alignment horizontal="center" vertical="center"/>
    </xf>
    <xf numFmtId="0" fontId="134" fillId="0" borderId="356" xfId="0" applyFont="1" applyBorder="1" applyAlignment="1">
      <alignment horizontal="center" vertical="center"/>
    </xf>
    <xf numFmtId="0" fontId="134" fillId="14" borderId="356" xfId="0" applyFont="1" applyFill="1" applyBorder="1" applyAlignment="1">
      <alignment horizontal="center" vertical="center"/>
    </xf>
    <xf numFmtId="0" fontId="134" fillId="13" borderId="18" xfId="0" applyFont="1" applyFill="1" applyBorder="1" applyAlignment="1" applyProtection="1">
      <alignment horizontal="center" vertical="center"/>
      <protection locked="0"/>
    </xf>
    <xf numFmtId="0" fontId="134" fillId="13" borderId="53" xfId="0" applyFont="1" applyFill="1" applyBorder="1" applyAlignment="1" applyProtection="1">
      <alignment horizontal="center" vertical="center"/>
      <protection locked="0"/>
    </xf>
    <xf numFmtId="0" fontId="134" fillId="13" borderId="82" xfId="0" applyFont="1" applyFill="1" applyBorder="1" applyAlignment="1" applyProtection="1">
      <alignment horizontal="center" vertical="center"/>
      <protection locked="0"/>
    </xf>
    <xf numFmtId="0" fontId="134" fillId="0" borderId="357" xfId="0" applyFont="1" applyBorder="1" applyAlignment="1">
      <alignment horizontal="center" vertical="center"/>
    </xf>
    <xf numFmtId="0" fontId="134" fillId="13" borderId="8" xfId="0" applyFont="1" applyFill="1" applyBorder="1" applyAlignment="1" applyProtection="1">
      <alignment horizontal="center" vertical="center"/>
      <protection locked="0"/>
    </xf>
    <xf numFmtId="0" fontId="134" fillId="13" borderId="23" xfId="0" applyFont="1" applyFill="1" applyBorder="1" applyAlignment="1" applyProtection="1">
      <alignment horizontal="center" vertical="center"/>
      <protection locked="0"/>
    </xf>
    <xf numFmtId="0" fontId="134" fillId="13" borderId="34" xfId="0" applyFont="1" applyFill="1" applyBorder="1" applyAlignment="1" applyProtection="1">
      <alignment horizontal="center" vertical="center"/>
      <protection locked="0"/>
    </xf>
    <xf numFmtId="0" fontId="134" fillId="0" borderId="358" xfId="0" applyFont="1" applyBorder="1" applyAlignment="1">
      <alignment horizontal="center" vertical="center"/>
    </xf>
    <xf numFmtId="0" fontId="134" fillId="13" borderId="72" xfId="0" applyFont="1" applyFill="1" applyBorder="1" applyAlignment="1" applyProtection="1">
      <alignment horizontal="center" vertical="center"/>
      <protection locked="0"/>
    </xf>
    <xf numFmtId="0" fontId="134" fillId="13" borderId="36" xfId="0" applyFont="1" applyFill="1" applyBorder="1" applyAlignment="1" applyProtection="1">
      <alignment horizontal="center" vertical="center"/>
      <protection locked="0"/>
    </xf>
    <xf numFmtId="0" fontId="134" fillId="13" borderId="37" xfId="0" applyFont="1" applyFill="1" applyBorder="1" applyAlignment="1" applyProtection="1">
      <alignment horizontal="center" vertical="center"/>
      <protection locked="0"/>
    </xf>
    <xf numFmtId="0" fontId="132" fillId="0" borderId="0" xfId="0" applyFont="1" applyBorder="1" applyAlignment="1">
      <alignment horizontal="center" vertical="center"/>
    </xf>
    <xf numFmtId="0" fontId="144" fillId="0" borderId="34" xfId="0" applyFont="1" applyBorder="1" applyAlignment="1">
      <alignment horizontal="center" vertical="center"/>
    </xf>
    <xf numFmtId="0" fontId="145" fillId="0" borderId="34" xfId="0" applyFont="1" applyBorder="1" applyAlignment="1">
      <alignment horizontal="center" vertical="center"/>
    </xf>
    <xf numFmtId="0" fontId="144" fillId="0" borderId="37" xfId="0" applyFont="1" applyBorder="1" applyAlignment="1">
      <alignment horizontal="center" vertical="center"/>
    </xf>
    <xf numFmtId="0" fontId="145" fillId="0" borderId="37" xfId="0" applyFont="1" applyBorder="1" applyAlignment="1">
      <alignment horizontal="center" vertical="center"/>
    </xf>
    <xf numFmtId="0" fontId="16" fillId="0" borderId="228" xfId="0" applyFont="1" applyBorder="1" applyProtection="1">
      <alignment vertical="center"/>
    </xf>
    <xf numFmtId="0" fontId="16" fillId="0" borderId="231" xfId="0" applyFont="1" applyBorder="1" applyProtection="1">
      <alignment vertical="center"/>
    </xf>
    <xf numFmtId="0" fontId="16" fillId="0" borderId="234" xfId="0" applyFont="1" applyBorder="1" applyProtection="1">
      <alignment vertical="center"/>
    </xf>
    <xf numFmtId="0" fontId="16" fillId="0" borderId="241" xfId="0" applyFont="1" applyBorder="1" applyProtection="1">
      <alignment vertical="center"/>
    </xf>
    <xf numFmtId="0" fontId="36" fillId="0" borderId="321" xfId="0" applyFont="1" applyBorder="1" applyProtection="1">
      <alignment vertical="center"/>
    </xf>
    <xf numFmtId="0" fontId="36" fillId="0" borderId="6" xfId="0" applyFont="1" applyBorder="1" applyProtection="1">
      <alignment vertical="center"/>
    </xf>
    <xf numFmtId="0" fontId="36" fillId="0" borderId="54" xfId="0" applyFont="1" applyBorder="1" applyProtection="1">
      <alignment vertical="center"/>
    </xf>
    <xf numFmtId="0" fontId="36" fillId="0" borderId="67" xfId="0" applyFont="1" applyBorder="1" applyProtection="1">
      <alignment vertical="center"/>
    </xf>
    <xf numFmtId="0" fontId="8" fillId="0" borderId="0" xfId="2" applyFont="1" applyBorder="1" applyAlignment="1" applyProtection="1">
      <alignment vertical="center"/>
    </xf>
    <xf numFmtId="0" fontId="13" fillId="0" borderId="11" xfId="0" applyFont="1" applyBorder="1" applyAlignment="1" applyProtection="1">
      <alignment vertical="center"/>
    </xf>
    <xf numFmtId="0" fontId="13" fillId="0" borderId="1" xfId="0" applyFont="1" applyBorder="1" applyAlignment="1" applyProtection="1">
      <alignment vertical="center"/>
    </xf>
    <xf numFmtId="0" fontId="0" fillId="0" borderId="29" xfId="0" applyBorder="1" applyAlignment="1" applyProtection="1">
      <alignment vertical="center"/>
    </xf>
    <xf numFmtId="0" fontId="29" fillId="0" borderId="40" xfId="0" applyFont="1" applyBorder="1" applyAlignment="1" applyProtection="1">
      <alignment vertical="center"/>
    </xf>
    <xf numFmtId="0" fontId="0" fillId="0" borderId="0" xfId="0" applyAlignment="1" applyProtection="1">
      <alignment vertical="center"/>
    </xf>
    <xf numFmtId="0" fontId="0" fillId="0" borderId="29"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Alignment="1" applyProtection="1">
      <alignment horizontal="center" vertical="center"/>
    </xf>
    <xf numFmtId="0" fontId="13" fillId="0" borderId="0" xfId="0" applyFont="1" applyProtection="1">
      <alignment vertical="center"/>
    </xf>
    <xf numFmtId="0" fontId="33" fillId="0" borderId="0" xfId="0" applyFont="1" applyProtection="1">
      <alignment vertical="center"/>
    </xf>
    <xf numFmtId="0" fontId="13" fillId="0" borderId="0" xfId="0" applyFont="1" applyAlignment="1" applyProtection="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30" fillId="0" borderId="1" xfId="0" applyFont="1" applyBorder="1" applyAlignment="1">
      <alignment horizontal="left" vertical="center"/>
    </xf>
    <xf numFmtId="0" fontId="30" fillId="0" borderId="27" xfId="0" applyFont="1" applyBorder="1" applyAlignment="1">
      <alignment horizontal="left" vertical="center"/>
    </xf>
    <xf numFmtId="0" fontId="0" fillId="0" borderId="0" xfId="0">
      <alignment vertical="center"/>
    </xf>
    <xf numFmtId="0" fontId="22" fillId="0" borderId="26" xfId="0" applyFont="1" applyBorder="1" applyAlignment="1">
      <alignment horizontal="center" vertical="center"/>
    </xf>
    <xf numFmtId="0" fontId="22" fillId="0" borderId="1" xfId="0" applyFont="1" applyBorder="1" applyAlignment="1">
      <alignment horizontal="center" vertical="center"/>
    </xf>
    <xf numFmtId="0" fontId="86" fillId="0" borderId="23" xfId="0" applyFont="1" applyBorder="1" applyAlignment="1">
      <alignment horizontal="left" vertical="center"/>
    </xf>
    <xf numFmtId="0" fontId="22" fillId="0" borderId="150" xfId="0" applyFont="1" applyBorder="1">
      <alignment vertical="center"/>
    </xf>
    <xf numFmtId="0" fontId="22" fillId="0" borderId="0" xfId="0" applyFont="1" applyBorder="1">
      <alignment vertical="center"/>
    </xf>
    <xf numFmtId="0" fontId="22" fillId="0" borderId="152" xfId="0" applyFont="1" applyBorder="1">
      <alignment vertical="center"/>
    </xf>
    <xf numFmtId="0" fontId="22" fillId="0" borderId="153" xfId="0" applyFont="1" applyBorder="1">
      <alignment vertical="center"/>
    </xf>
    <xf numFmtId="0" fontId="22" fillId="0" borderId="0" xfId="0" applyFont="1" applyBorder="1" applyAlignment="1" applyProtection="1">
      <alignment horizontal="center" vertical="center" shrinkToFit="1"/>
    </xf>
    <xf numFmtId="0" fontId="22" fillId="0" borderId="153"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xf>
    <xf numFmtId="0" fontId="88" fillId="0" borderId="150" xfId="0" applyFont="1" applyBorder="1" applyAlignment="1" applyProtection="1">
      <alignment horizontal="left" vertical="center" shrinkToFit="1"/>
    </xf>
    <xf numFmtId="0" fontId="88" fillId="0" borderId="0" xfId="0" applyFont="1" applyBorder="1" applyAlignment="1" applyProtection="1">
      <alignment horizontal="left" vertical="center" shrinkToFit="1"/>
    </xf>
    <xf numFmtId="0" fontId="88" fillId="0" borderId="152" xfId="0" applyFont="1" applyBorder="1" applyAlignment="1" applyProtection="1">
      <alignment horizontal="left" vertical="center" shrinkToFit="1"/>
    </xf>
    <xf numFmtId="0" fontId="88" fillId="0" borderId="153" xfId="0" applyFont="1" applyBorder="1" applyAlignment="1" applyProtection="1">
      <alignment horizontal="left" vertical="center" shrinkToFit="1"/>
    </xf>
    <xf numFmtId="0" fontId="88" fillId="0" borderId="0" xfId="0" applyFont="1" applyBorder="1" applyAlignment="1" applyProtection="1">
      <alignment horizontal="center" vertical="center" shrinkToFit="1"/>
    </xf>
    <xf numFmtId="0" fontId="88" fillId="0" borderId="153" xfId="0" applyFont="1" applyBorder="1" applyAlignment="1" applyProtection="1">
      <alignment horizontal="center" vertical="center" shrinkToFit="1"/>
    </xf>
    <xf numFmtId="0" fontId="88" fillId="0" borderId="151" xfId="0" applyFont="1" applyBorder="1" applyAlignment="1" applyProtection="1">
      <alignment horizontal="center" vertical="center" shrinkToFit="1"/>
    </xf>
    <xf numFmtId="0" fontId="88" fillId="0" borderId="154" xfId="0" applyFont="1" applyBorder="1" applyAlignment="1" applyProtection="1">
      <alignment horizontal="center" vertical="center" shrinkToFit="1"/>
    </xf>
    <xf numFmtId="0" fontId="94" fillId="0" borderId="0" xfId="0" applyFont="1" applyBorder="1" applyAlignment="1" applyProtection="1">
      <alignment horizontal="left" vertical="center" shrinkToFit="1"/>
    </xf>
    <xf numFmtId="0" fontId="94" fillId="0" borderId="151" xfId="0" applyFont="1" applyBorder="1" applyAlignment="1" applyProtection="1">
      <alignment horizontal="left" vertical="center" shrinkToFit="1"/>
    </xf>
    <xf numFmtId="0" fontId="94" fillId="0" borderId="153" xfId="0" applyFont="1" applyBorder="1" applyAlignment="1" applyProtection="1">
      <alignment horizontal="left" vertical="center" shrinkToFit="1"/>
    </xf>
    <xf numFmtId="0" fontId="94" fillId="0" borderId="154" xfId="0" applyFont="1" applyBorder="1" applyAlignment="1" applyProtection="1">
      <alignment horizontal="left" vertical="center" shrinkToFit="1"/>
    </xf>
    <xf numFmtId="0" fontId="17" fillId="10" borderId="150" xfId="3" applyFont="1" applyFill="1" applyBorder="1" applyAlignment="1" applyProtection="1">
      <alignment horizontal="left" vertical="center" shrinkToFit="1"/>
    </xf>
    <xf numFmtId="0" fontId="17" fillId="10" borderId="0" xfId="3" applyFont="1" applyFill="1" applyBorder="1" applyAlignment="1" applyProtection="1">
      <alignment horizontal="left" vertical="center" shrinkToFit="1"/>
    </xf>
    <xf numFmtId="0" fontId="22" fillId="0" borderId="0" xfId="0" applyFont="1">
      <alignment vertical="center"/>
    </xf>
    <xf numFmtId="0" fontId="67" fillId="0" borderId="0" xfId="0" applyFont="1" applyAlignment="1">
      <alignment horizontal="center" vertical="center"/>
    </xf>
    <xf numFmtId="0" fontId="92" fillId="0" borderId="0" xfId="0" applyFont="1" applyAlignment="1">
      <alignment horizontal="center" vertical="top"/>
    </xf>
    <xf numFmtId="0" fontId="66" fillId="0" borderId="0" xfId="0" applyFont="1" applyAlignment="1">
      <alignment horizontal="center" vertical="top"/>
    </xf>
    <xf numFmtId="0" fontId="17" fillId="11" borderId="0" xfId="3" applyFont="1" applyFill="1" applyBorder="1" applyAlignment="1" applyProtection="1">
      <alignment horizontal="left" vertical="center" shrinkToFit="1"/>
    </xf>
    <xf numFmtId="0" fontId="17" fillId="11" borderId="153" xfId="3" applyFont="1" applyFill="1" applyBorder="1" applyAlignment="1" applyProtection="1">
      <alignment horizontal="left" vertical="center" shrinkToFit="1"/>
    </xf>
    <xf numFmtId="0" fontId="94" fillId="0" borderId="150" xfId="0" applyFont="1" applyBorder="1" applyAlignment="1" applyProtection="1">
      <alignment horizontal="left" vertical="center" shrinkToFit="1"/>
    </xf>
    <xf numFmtId="0" fontId="94" fillId="0" borderId="152" xfId="0" applyFont="1" applyBorder="1" applyAlignment="1" applyProtection="1">
      <alignment horizontal="left" vertical="center" shrinkToFit="1"/>
    </xf>
    <xf numFmtId="0" fontId="17" fillId="11" borderId="150" xfId="3" applyFont="1" applyFill="1" applyBorder="1" applyAlignment="1" applyProtection="1">
      <alignment horizontal="left" vertical="center" shrinkToFit="1"/>
    </xf>
    <xf numFmtId="0" fontId="17" fillId="11" borderId="152" xfId="3" applyFont="1" applyFill="1" applyBorder="1" applyAlignment="1" applyProtection="1">
      <alignment horizontal="left" vertical="center" shrinkToFit="1"/>
    </xf>
    <xf numFmtId="0" fontId="17" fillId="0" borderId="0" xfId="3" applyFont="1" applyFill="1" applyBorder="1" applyAlignment="1" applyProtection="1">
      <alignment horizontal="left" vertical="center" shrinkToFit="1"/>
    </xf>
    <xf numFmtId="0" fontId="17" fillId="0" borderId="153" xfId="3" applyFont="1" applyFill="1" applyBorder="1" applyAlignment="1" applyProtection="1">
      <alignment horizontal="left" vertical="center" shrinkToFit="1"/>
    </xf>
    <xf numFmtId="0" fontId="95" fillId="0" borderId="0" xfId="0" applyFont="1" applyBorder="1" applyAlignment="1" applyProtection="1">
      <alignment horizontal="left" vertical="center" shrinkToFit="1"/>
    </xf>
    <xf numFmtId="0" fontId="95" fillId="0" borderId="151" xfId="0" applyFont="1" applyBorder="1" applyAlignment="1" applyProtection="1">
      <alignment horizontal="left" vertical="center" shrinkToFit="1"/>
    </xf>
    <xf numFmtId="0" fontId="95" fillId="0" borderId="153" xfId="0" applyFont="1" applyBorder="1" applyAlignment="1" applyProtection="1">
      <alignment horizontal="left" vertical="center" shrinkToFit="1"/>
    </xf>
    <xf numFmtId="0" fontId="95" fillId="0" borderId="154" xfId="0" applyFont="1" applyBorder="1" applyAlignment="1" applyProtection="1">
      <alignment horizontal="left" vertical="center" shrinkToFit="1"/>
    </xf>
    <xf numFmtId="0" fontId="10" fillId="0" borderId="15"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195" xfId="0" applyFont="1" applyFill="1" applyBorder="1" applyAlignment="1" applyProtection="1">
      <alignment horizontal="center"/>
      <protection locked="0"/>
    </xf>
    <xf numFmtId="0" fontId="10" fillId="0" borderId="73" xfId="0" applyFont="1" applyFill="1" applyBorder="1" applyAlignment="1" applyProtection="1">
      <alignment horizontal="center"/>
      <protection locked="0"/>
    </xf>
    <xf numFmtId="0" fontId="10" fillId="0" borderId="196" xfId="0" applyFont="1" applyFill="1" applyBorder="1" applyAlignment="1" applyProtection="1">
      <alignment horizontal="center"/>
      <protection locked="0"/>
    </xf>
    <xf numFmtId="0" fontId="10" fillId="0" borderId="193" xfId="0" applyFont="1" applyFill="1" applyBorder="1" applyAlignment="1" applyProtection="1">
      <alignment horizontal="center"/>
      <protection locked="0"/>
    </xf>
    <xf numFmtId="0" fontId="10" fillId="0" borderId="194" xfId="0" applyFont="1" applyFill="1" applyBorder="1" applyAlignment="1" applyProtection="1">
      <alignment horizontal="center"/>
      <protection locked="0"/>
    </xf>
    <xf numFmtId="0" fontId="9" fillId="0" borderId="29" xfId="0" applyFont="1" applyFill="1" applyBorder="1" applyAlignment="1" applyProtection="1">
      <alignment horizontal="center" vertical="center" shrinkToFit="1"/>
      <protection locked="0"/>
    </xf>
    <xf numFmtId="49" fontId="10" fillId="0" borderId="184" xfId="0" applyNumberFormat="1" applyFont="1" applyBorder="1" applyAlignment="1" applyProtection="1">
      <alignment horizontal="left" vertical="center" shrinkToFit="1"/>
      <protection locked="0"/>
    </xf>
    <xf numFmtId="0" fontId="16" fillId="0" borderId="191" xfId="0" applyFont="1" applyBorder="1" applyAlignment="1" applyProtection="1">
      <alignment horizontal="center" vertical="center" shrinkToFit="1"/>
      <protection locked="0"/>
    </xf>
    <xf numFmtId="0" fontId="16" fillId="0" borderId="184" xfId="0" applyFont="1" applyBorder="1" applyAlignment="1" applyProtection="1">
      <alignment horizontal="center" vertical="center" shrinkToFit="1"/>
      <protection locked="0"/>
    </xf>
    <xf numFmtId="0" fontId="10" fillId="0" borderId="184" xfId="0" applyFont="1" applyBorder="1" applyAlignment="1" applyProtection="1">
      <alignment horizontal="left" vertical="center" shrinkToFit="1"/>
      <protection locked="0"/>
    </xf>
    <xf numFmtId="0" fontId="17" fillId="2" borderId="33" xfId="0" applyFont="1" applyFill="1" applyBorder="1" applyAlignment="1" applyProtection="1">
      <alignment horizontal="center" vertical="center" shrinkToFit="1"/>
      <protection locked="0"/>
    </xf>
    <xf numFmtId="0" fontId="17" fillId="2" borderId="23" xfId="0" applyFont="1" applyFill="1" applyBorder="1" applyAlignment="1" applyProtection="1">
      <alignment horizontal="center" vertical="center" shrinkToFit="1"/>
      <protection locked="0"/>
    </xf>
    <xf numFmtId="0" fontId="17" fillId="2" borderId="56"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37" fillId="2" borderId="33" xfId="0" applyFont="1" applyFill="1" applyBorder="1" applyAlignment="1" applyProtection="1">
      <alignment horizontal="center" vertical="center" shrinkToFit="1"/>
      <protection locked="0"/>
    </xf>
    <xf numFmtId="0" fontId="37" fillId="2" borderId="23" xfId="0" applyFont="1" applyFill="1" applyBorder="1" applyAlignment="1" applyProtection="1">
      <alignment horizontal="center" vertical="center" shrinkToFit="1"/>
      <protection locked="0"/>
    </xf>
    <xf numFmtId="0" fontId="9" fillId="0" borderId="184" xfId="0" applyFont="1" applyBorder="1" applyAlignment="1" applyProtection="1">
      <alignment horizontal="left" vertical="center"/>
      <protection locked="0"/>
    </xf>
    <xf numFmtId="0" fontId="10" fillId="0" borderId="184" xfId="0" applyFont="1" applyBorder="1" applyAlignment="1" applyProtection="1">
      <alignment horizontal="left" vertical="center"/>
      <protection locked="0"/>
    </xf>
    <xf numFmtId="0" fontId="40" fillId="2" borderId="21"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40" fillId="2" borderId="12"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17" xfId="0" applyFont="1" applyFill="1" applyBorder="1" applyAlignment="1" applyProtection="1">
      <alignment horizontal="center" vertical="center" wrapText="1"/>
      <protection locked="0"/>
    </xf>
    <xf numFmtId="0" fontId="40" fillId="2" borderId="18" xfId="0" applyFont="1" applyFill="1" applyBorder="1" applyAlignment="1" applyProtection="1">
      <alignment horizontal="center" vertical="center" wrapText="1"/>
      <protection locked="0"/>
    </xf>
    <xf numFmtId="0" fontId="10" fillId="0" borderId="192" xfId="0" applyFont="1" applyBorder="1" applyAlignment="1" applyProtection="1">
      <alignment horizontal="center" vertical="center"/>
      <protection locked="0"/>
    </xf>
    <xf numFmtId="0" fontId="10" fillId="0" borderId="193" xfId="0" applyFont="1" applyBorder="1" applyAlignment="1" applyProtection="1">
      <alignment horizontal="center" vertical="center"/>
      <protection locked="0"/>
    </xf>
    <xf numFmtId="0" fontId="10" fillId="0" borderId="194"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69" xfId="0" applyFont="1" applyBorder="1" applyAlignment="1" applyProtection="1">
      <alignment horizontal="center" vertical="center"/>
      <protection locked="0"/>
    </xf>
    <xf numFmtId="0" fontId="10" fillId="0" borderId="170" xfId="0" applyFont="1" applyBorder="1" applyAlignment="1" applyProtection="1">
      <alignment horizontal="center" vertical="center"/>
      <protection locked="0"/>
    </xf>
    <xf numFmtId="0" fontId="72" fillId="0" borderId="15" xfId="0" applyFont="1" applyBorder="1" applyAlignment="1" applyProtection="1">
      <alignment horizontal="right" vertical="center"/>
      <protection locked="0"/>
    </xf>
    <xf numFmtId="0" fontId="72" fillId="0" borderId="0" xfId="0" applyFont="1" applyBorder="1" applyAlignment="1" applyProtection="1">
      <alignment horizontal="right" vertical="center"/>
      <protection locked="0"/>
    </xf>
    <xf numFmtId="0" fontId="72" fillId="0" borderId="0" xfId="0" applyFont="1" applyBorder="1" applyAlignment="1" applyProtection="1">
      <alignment horizontal="left" vertical="center"/>
      <protection locked="0"/>
    </xf>
    <xf numFmtId="0" fontId="72" fillId="0" borderId="16" xfId="0" applyFont="1" applyBorder="1" applyAlignment="1" applyProtection="1">
      <alignment horizontal="left" vertical="center"/>
      <protection locked="0"/>
    </xf>
    <xf numFmtId="0" fontId="72" fillId="0" borderId="0" xfId="0" applyFont="1" applyBorder="1" applyAlignment="1" applyProtection="1">
      <alignment horizontal="center" vertical="center"/>
      <protection locked="0"/>
    </xf>
    <xf numFmtId="0" fontId="72" fillId="2" borderId="23" xfId="0" applyFont="1" applyFill="1" applyBorder="1" applyAlignment="1" applyProtection="1">
      <alignment horizontal="center" vertical="center" textRotation="255"/>
      <protection locked="0"/>
    </xf>
    <xf numFmtId="0" fontId="72" fillId="2" borderId="49" xfId="0" applyFont="1" applyFill="1" applyBorder="1" applyAlignment="1" applyProtection="1">
      <alignment horizontal="center" vertical="center" textRotation="255"/>
      <protection locked="0"/>
    </xf>
    <xf numFmtId="0" fontId="72" fillId="2" borderId="23" xfId="0" applyFont="1" applyFill="1" applyBorder="1" applyAlignment="1" applyProtection="1">
      <alignment horizontal="left" vertical="center"/>
      <protection locked="0"/>
    </xf>
    <xf numFmtId="0" fontId="17" fillId="2" borderId="7"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10" fillId="0" borderId="348" xfId="0" applyFont="1" applyBorder="1" applyAlignment="1" applyProtection="1">
      <alignment horizontal="center" vertical="center"/>
      <protection locked="0"/>
    </xf>
    <xf numFmtId="0" fontId="72" fillId="0" borderId="15" xfId="0" applyFont="1" applyBorder="1" applyAlignment="1" applyProtection="1">
      <alignment horizontal="left" vertical="center" shrinkToFit="1"/>
      <protection locked="0"/>
    </xf>
    <xf numFmtId="0" fontId="72" fillId="0" borderId="0" xfId="0" applyFont="1" applyBorder="1" applyAlignment="1" applyProtection="1">
      <alignment horizontal="left" vertical="center" shrinkToFit="1"/>
      <protection locked="0"/>
    </xf>
    <xf numFmtId="0" fontId="43" fillId="0" borderId="155" xfId="3" applyFont="1" applyBorder="1" applyAlignment="1">
      <alignment horizontal="center" vertical="center"/>
    </xf>
    <xf numFmtId="0" fontId="43" fillId="0" borderId="156" xfId="3" applyFont="1" applyBorder="1" applyAlignment="1">
      <alignment horizontal="center" vertical="center"/>
    </xf>
    <xf numFmtId="0" fontId="43" fillId="0" borderId="160" xfId="3" applyFont="1" applyBorder="1" applyAlignment="1">
      <alignment horizontal="center" vertical="center"/>
    </xf>
    <xf numFmtId="0" fontId="43" fillId="0" borderId="161" xfId="3" applyFont="1" applyBorder="1" applyAlignment="1">
      <alignment horizontal="center" vertical="center"/>
    </xf>
    <xf numFmtId="0" fontId="43" fillId="0" borderId="157" xfId="3" applyFont="1" applyBorder="1" applyAlignment="1">
      <alignment horizontal="center" vertical="center"/>
    </xf>
    <xf numFmtId="0" fontId="43" fillId="0" borderId="158" xfId="3" applyFont="1" applyBorder="1" applyAlignment="1">
      <alignment horizontal="center" vertical="center"/>
    </xf>
    <xf numFmtId="0" fontId="37" fillId="2" borderId="21" xfId="0" applyFont="1" applyFill="1" applyBorder="1" applyAlignment="1" applyProtection="1">
      <alignment horizontal="center" vertical="center" shrinkToFit="1"/>
      <protection locked="0"/>
    </xf>
    <xf numFmtId="0" fontId="37" fillId="2" borderId="11" xfId="0" applyFont="1" applyFill="1" applyBorder="1" applyAlignment="1" applyProtection="1">
      <alignment horizontal="center" vertical="center" shrinkToFit="1"/>
      <protection locked="0"/>
    </xf>
    <xf numFmtId="0" fontId="37" fillId="2" borderId="12" xfId="0" applyFont="1" applyFill="1" applyBorder="1" applyAlignment="1" applyProtection="1">
      <alignment horizontal="center" vertical="center" shrinkToFit="1"/>
      <protection locked="0"/>
    </xf>
    <xf numFmtId="0" fontId="37" fillId="2" borderId="9"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shrinkToFit="1"/>
      <protection locked="0"/>
    </xf>
    <xf numFmtId="0" fontId="37" fillId="2" borderId="22" xfId="0" applyFont="1" applyFill="1" applyBorder="1" applyAlignment="1" applyProtection="1">
      <alignment horizontal="center" vertical="center" shrinkToFit="1"/>
      <protection locked="0"/>
    </xf>
    <xf numFmtId="0" fontId="37" fillId="2" borderId="17" xfId="0" applyFont="1" applyFill="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shrinkToFit="1"/>
      <protection locked="0"/>
    </xf>
    <xf numFmtId="0" fontId="10" fillId="0" borderId="184" xfId="0" applyFont="1" applyBorder="1" applyAlignment="1" applyProtection="1">
      <alignment horizontal="left" vertical="center" wrapText="1"/>
      <protection locked="0"/>
    </xf>
    <xf numFmtId="0" fontId="17" fillId="2" borderId="47" xfId="0" applyFont="1" applyFill="1" applyBorder="1" applyAlignment="1" applyProtection="1">
      <alignment horizontal="center" vertical="center"/>
      <protection locked="0"/>
    </xf>
    <xf numFmtId="0" fontId="17" fillId="2" borderId="46"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7" fillId="2" borderId="337"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338"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9" fillId="0" borderId="183" xfId="0" applyFont="1" applyBorder="1" applyAlignment="1" applyProtection="1">
      <alignment horizontal="center" vertical="center"/>
      <protection locked="0"/>
    </xf>
    <xf numFmtId="0" fontId="14" fillId="0" borderId="184" xfId="0" applyFont="1" applyBorder="1" applyAlignment="1" applyProtection="1">
      <alignment horizontal="center" vertical="center" wrapText="1"/>
      <protection locked="0"/>
    </xf>
    <xf numFmtId="0" fontId="14" fillId="0" borderId="190" xfId="0" applyFont="1" applyBorder="1" applyAlignment="1" applyProtection="1">
      <alignment horizontal="center" vertical="center" wrapText="1"/>
      <protection locked="0"/>
    </xf>
    <xf numFmtId="0" fontId="37" fillId="2" borderId="33"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protection locked="0"/>
    </xf>
    <xf numFmtId="0" fontId="37" fillId="2" borderId="335" xfId="0" applyFont="1" applyFill="1" applyBorder="1" applyAlignment="1" applyProtection="1">
      <alignment horizontal="center" vertical="center"/>
      <protection locked="0"/>
    </xf>
    <xf numFmtId="0" fontId="37" fillId="2" borderId="56" xfId="0" applyFont="1" applyFill="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37" fillId="2" borderId="52" xfId="0" applyFont="1" applyFill="1" applyBorder="1" applyAlignment="1" applyProtection="1">
      <alignment horizontal="center" vertical="center" shrinkToFit="1"/>
      <protection locked="0"/>
    </xf>
    <xf numFmtId="0" fontId="37" fillId="2" borderId="53" xfId="0" applyFont="1" applyFill="1" applyBorder="1" applyAlignment="1" applyProtection="1">
      <alignment horizontal="center" vertical="center" shrinkToFit="1"/>
      <protection locked="0"/>
    </xf>
    <xf numFmtId="0" fontId="72" fillId="2" borderId="8" xfId="0" applyFont="1" applyFill="1" applyBorder="1" applyAlignment="1" applyProtection="1">
      <alignment horizontal="left" vertical="center" shrinkToFit="1"/>
      <protection locked="0"/>
    </xf>
    <xf numFmtId="0" fontId="72" fillId="2" borderId="23" xfId="0" applyFont="1" applyFill="1" applyBorder="1" applyAlignment="1" applyProtection="1">
      <alignment horizontal="left" vertical="center" shrinkToFit="1"/>
      <protection locked="0"/>
    </xf>
    <xf numFmtId="0" fontId="72" fillId="0" borderId="15" xfId="0" applyFont="1" applyBorder="1" applyAlignment="1" applyProtection="1">
      <alignment horizontal="left" vertical="center"/>
      <protection locked="0"/>
    </xf>
    <xf numFmtId="0" fontId="16" fillId="0" borderId="1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19" fillId="0" borderId="15" xfId="0" applyFont="1" applyBorder="1" applyAlignment="1" applyProtection="1">
      <alignment horizontal="left" vertical="center" wrapText="1"/>
      <protection locked="0"/>
    </xf>
    <xf numFmtId="0" fontId="119" fillId="0" borderId="0" xfId="0" applyFont="1" applyBorder="1" applyAlignment="1" applyProtection="1">
      <alignment horizontal="left" vertical="center" wrapText="1"/>
      <protection locked="0"/>
    </xf>
    <xf numFmtId="0" fontId="119" fillId="0" borderId="16" xfId="0" applyFont="1" applyBorder="1" applyAlignment="1" applyProtection="1">
      <alignment horizontal="left" vertical="center" wrapText="1"/>
      <protection locked="0"/>
    </xf>
    <xf numFmtId="0" fontId="10" fillId="0" borderId="173" xfId="0" applyFont="1" applyBorder="1" applyAlignment="1" applyProtection="1">
      <alignment horizontal="center" vertical="center"/>
      <protection locked="0"/>
    </xf>
    <xf numFmtId="0" fontId="10" fillId="0" borderId="167" xfId="0" applyFont="1" applyBorder="1" applyAlignment="1" applyProtection="1">
      <alignment horizontal="center" vertical="center"/>
      <protection locked="0"/>
    </xf>
    <xf numFmtId="0" fontId="10" fillId="0" borderId="174" xfId="0" applyFont="1" applyBorder="1" applyAlignment="1" applyProtection="1">
      <alignment horizontal="center" vertical="center"/>
      <protection locked="0"/>
    </xf>
    <xf numFmtId="0" fontId="10" fillId="0" borderId="179" xfId="0" applyFont="1" applyBorder="1" applyAlignment="1" applyProtection="1">
      <alignment horizontal="center" vertical="center"/>
      <protection locked="0"/>
    </xf>
    <xf numFmtId="0" fontId="10" fillId="0" borderId="180" xfId="0" applyFont="1" applyBorder="1" applyAlignment="1" applyProtection="1">
      <alignment horizontal="center" vertical="center"/>
      <protection locked="0"/>
    </xf>
    <xf numFmtId="0" fontId="10" fillId="0" borderId="343" xfId="0" applyFont="1" applyBorder="1" applyAlignment="1" applyProtection="1">
      <alignment horizontal="center" vertical="center"/>
      <protection locked="0"/>
    </xf>
    <xf numFmtId="0" fontId="10" fillId="0" borderId="25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8" xfId="0" applyFont="1" applyBorder="1" applyAlignment="1" applyProtection="1">
      <alignment horizontal="center" vertical="center"/>
      <protection locked="0"/>
    </xf>
    <xf numFmtId="0" fontId="10" fillId="0" borderId="350" xfId="0" applyFont="1" applyBorder="1" applyAlignment="1" applyProtection="1">
      <alignment horizontal="center" vertical="center"/>
      <protection locked="0"/>
    </xf>
    <xf numFmtId="0" fontId="10" fillId="0" borderId="301" xfId="0" applyFont="1" applyBorder="1" applyAlignment="1" applyProtection="1">
      <alignment horizontal="center" vertical="center"/>
      <protection locked="0"/>
    </xf>
    <xf numFmtId="0" fontId="10" fillId="0" borderId="166" xfId="0" applyFont="1" applyBorder="1" applyAlignment="1" applyProtection="1">
      <alignment horizontal="center" vertical="center"/>
      <protection locked="0"/>
    </xf>
    <xf numFmtId="0" fontId="10" fillId="0" borderId="300"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0" fillId="0" borderId="171" xfId="0" applyFont="1" applyBorder="1" applyAlignment="1" applyProtection="1">
      <alignment horizontal="center" vertical="center"/>
      <protection locked="0"/>
    </xf>
    <xf numFmtId="0" fontId="10" fillId="0" borderId="172" xfId="0" applyFont="1" applyBorder="1" applyAlignment="1" applyProtection="1">
      <alignment horizontal="center" vertical="center"/>
      <protection locked="0"/>
    </xf>
    <xf numFmtId="0" fontId="10" fillId="0" borderId="349" xfId="0" applyFont="1" applyBorder="1" applyAlignment="1" applyProtection="1">
      <alignment horizontal="center" vertical="center"/>
      <protection locked="0"/>
    </xf>
    <xf numFmtId="0" fontId="10" fillId="0" borderId="175" xfId="0" applyFont="1" applyBorder="1" applyAlignment="1" applyProtection="1">
      <alignment horizontal="center" vertical="center"/>
      <protection locked="0"/>
    </xf>
    <xf numFmtId="0" fontId="10" fillId="0" borderId="344" xfId="0" applyFont="1" applyBorder="1" applyAlignment="1" applyProtection="1">
      <alignment horizontal="center" vertical="center"/>
      <protection locked="0"/>
    </xf>
    <xf numFmtId="0" fontId="10" fillId="0" borderId="254" xfId="0" applyFont="1" applyBorder="1" applyAlignment="1" applyProtection="1">
      <alignment horizontal="center" vertical="center"/>
      <protection locked="0"/>
    </xf>
    <xf numFmtId="0" fontId="10" fillId="0" borderId="177" xfId="0" applyFont="1" applyBorder="1" applyAlignment="1" applyProtection="1">
      <alignment horizontal="center" vertical="center"/>
      <protection locked="0"/>
    </xf>
    <xf numFmtId="0" fontId="10" fillId="0" borderId="178" xfId="0" applyFont="1" applyBorder="1" applyAlignment="1" applyProtection="1">
      <alignment horizontal="center" vertical="center"/>
      <protection locked="0"/>
    </xf>
    <xf numFmtId="0" fontId="10" fillId="0" borderId="176"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72" fillId="0" borderId="0" xfId="0" applyFont="1" applyBorder="1" applyAlignment="1" applyProtection="1">
      <alignment horizontal="center" vertical="center" shrinkToFit="1"/>
      <protection locked="0"/>
    </xf>
    <xf numFmtId="0" fontId="72" fillId="2" borderId="49" xfId="0" applyFont="1" applyFill="1" applyBorder="1" applyAlignment="1" applyProtection="1">
      <alignment horizontal="left" vertical="center" shrinkToFit="1"/>
      <protection locked="0"/>
    </xf>
    <xf numFmtId="0" fontId="10" fillId="0" borderId="73"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protection locked="0"/>
    </xf>
    <xf numFmtId="0" fontId="10" fillId="0" borderId="73" xfId="0"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73" xfId="0" applyNumberFormat="1" applyFont="1" applyBorder="1" applyAlignment="1" applyProtection="1">
      <alignment horizontal="center" vertical="center" shrinkToFit="1"/>
      <protection locked="0"/>
    </xf>
    <xf numFmtId="0" fontId="17" fillId="2" borderId="21"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2" borderId="26"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shrinkToFit="1"/>
      <protection locked="0"/>
    </xf>
    <xf numFmtId="49" fontId="10" fillId="0" borderId="192" xfId="0" applyNumberFormat="1" applyFont="1" applyFill="1" applyBorder="1" applyAlignment="1" applyProtection="1">
      <alignment vertical="center" shrinkToFit="1"/>
      <protection locked="0"/>
    </xf>
    <xf numFmtId="49" fontId="10" fillId="0" borderId="193" xfId="0" applyNumberFormat="1" applyFont="1" applyFill="1" applyBorder="1" applyAlignment="1" applyProtection="1">
      <alignment vertical="center" shrinkToFit="1"/>
      <protection locked="0"/>
    </xf>
    <xf numFmtId="49" fontId="10" fillId="0" borderId="194" xfId="0" applyNumberFormat="1" applyFont="1" applyFill="1" applyBorder="1" applyAlignment="1" applyProtection="1">
      <alignment vertical="center" shrinkToFit="1"/>
      <protection locked="0"/>
    </xf>
    <xf numFmtId="49" fontId="10" fillId="0" borderId="42" xfId="0" applyNumberFormat="1" applyFont="1" applyFill="1" applyBorder="1" applyAlignment="1" applyProtection="1">
      <alignment vertical="center" shrinkToFit="1"/>
      <protection locked="0"/>
    </xf>
    <xf numFmtId="49" fontId="10" fillId="0" borderId="1" xfId="0" applyNumberFormat="1" applyFont="1" applyFill="1" applyBorder="1" applyAlignment="1" applyProtection="1">
      <alignment vertical="center" shrinkToFit="1"/>
      <protection locked="0"/>
    </xf>
    <xf numFmtId="49" fontId="10" fillId="0" borderId="35" xfId="0" applyNumberFormat="1" applyFont="1" applyFill="1" applyBorder="1" applyAlignment="1" applyProtection="1">
      <alignment vertical="center" shrinkToFit="1"/>
      <protection locked="0"/>
    </xf>
    <xf numFmtId="0" fontId="16" fillId="2" borderId="335" xfId="0" applyFont="1" applyFill="1" applyBorder="1" applyAlignment="1" applyProtection="1">
      <alignment horizontal="center" vertical="center" wrapText="1"/>
      <protection locked="0"/>
    </xf>
    <xf numFmtId="0" fontId="16" fillId="2" borderId="56" xfId="0" applyFont="1" applyFill="1" applyBorder="1" applyAlignment="1" applyProtection="1">
      <alignment horizontal="center" vertical="center" wrapText="1"/>
      <protection locked="0"/>
    </xf>
    <xf numFmtId="0" fontId="16" fillId="2" borderId="336" xfId="0" applyFont="1" applyFill="1" applyBorder="1" applyAlignment="1" applyProtection="1">
      <alignment horizontal="center" vertical="center" wrapText="1"/>
      <protection locked="0"/>
    </xf>
    <xf numFmtId="0" fontId="16" fillId="2" borderId="84" xfId="0" applyFont="1" applyFill="1" applyBorder="1" applyAlignment="1" applyProtection="1">
      <alignment horizontal="center" vertical="center" wrapText="1"/>
      <protection locked="0"/>
    </xf>
    <xf numFmtId="0" fontId="16" fillId="2" borderId="52" xfId="0" applyFont="1" applyFill="1" applyBorder="1" applyAlignment="1" applyProtection="1">
      <alignment horizontal="center" vertical="center" wrapText="1"/>
      <protection locked="0"/>
    </xf>
    <xf numFmtId="0" fontId="16" fillId="2" borderId="53" xfId="0" applyFont="1" applyFill="1" applyBorder="1" applyAlignment="1" applyProtection="1">
      <alignment horizontal="center" vertical="center" wrapText="1"/>
      <protection locked="0"/>
    </xf>
    <xf numFmtId="0" fontId="16" fillId="0" borderId="10"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5"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16" fillId="0" borderId="192" xfId="0" applyFont="1" applyBorder="1" applyAlignment="1" applyProtection="1">
      <alignment vertical="center" wrapText="1"/>
      <protection locked="0"/>
    </xf>
    <xf numFmtId="0" fontId="16" fillId="0" borderId="193" xfId="0" applyFont="1" applyBorder="1" applyAlignment="1" applyProtection="1">
      <alignment vertical="center" wrapText="1"/>
      <protection locked="0"/>
    </xf>
    <xf numFmtId="0" fontId="16" fillId="0" borderId="194" xfId="0"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195" xfId="0" applyFont="1" applyBorder="1" applyAlignment="1" applyProtection="1">
      <alignment vertical="center" wrapText="1"/>
      <protection locked="0"/>
    </xf>
    <xf numFmtId="0" fontId="16" fillId="0" borderId="73" xfId="0" applyFont="1" applyBorder="1" applyAlignment="1" applyProtection="1">
      <alignment vertical="center" wrapText="1"/>
      <protection locked="0"/>
    </xf>
    <xf numFmtId="0" fontId="16" fillId="0" borderId="196" xfId="0" applyFont="1" applyBorder="1" applyAlignment="1" applyProtection="1">
      <alignment vertical="center" wrapText="1"/>
      <protection locked="0"/>
    </xf>
    <xf numFmtId="0" fontId="72" fillId="0" borderId="1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10" fillId="2" borderId="18" xfId="0" applyFont="1" applyFill="1" applyBorder="1" applyAlignment="1" applyProtection="1">
      <alignment horizontal="center"/>
      <protection locked="0"/>
    </xf>
    <xf numFmtId="0" fontId="10" fillId="2" borderId="53" xfId="0" applyFont="1" applyFill="1" applyBorder="1" applyAlignment="1" applyProtection="1">
      <alignment horizontal="center"/>
      <protection locked="0"/>
    </xf>
    <xf numFmtId="0" fontId="16" fillId="0" borderId="15" xfId="0" applyFont="1" applyBorder="1" applyAlignment="1" applyProtection="1">
      <alignment horizontal="right" vertical="center" shrinkToFit="1"/>
      <protection locked="0"/>
    </xf>
    <xf numFmtId="0" fontId="16" fillId="0" borderId="0" xfId="0" applyFont="1" applyBorder="1" applyAlignment="1" applyProtection="1">
      <alignment horizontal="right" vertical="center" shrinkToFit="1"/>
      <protection locked="0"/>
    </xf>
    <xf numFmtId="0" fontId="16" fillId="0" borderId="195" xfId="0" applyFont="1" applyBorder="1" applyAlignment="1" applyProtection="1">
      <alignment horizontal="right" vertical="center" shrinkToFit="1"/>
      <protection locked="0"/>
    </xf>
    <xf numFmtId="0" fontId="16" fillId="0" borderId="73" xfId="0" applyFont="1" applyBorder="1" applyAlignment="1" applyProtection="1">
      <alignment horizontal="right" vertical="center" shrinkToFit="1"/>
      <protection locked="0"/>
    </xf>
    <xf numFmtId="0" fontId="10" fillId="0" borderId="0" xfId="0" applyFont="1" applyBorder="1" applyAlignment="1" applyProtection="1">
      <alignment horizontal="center" vertical="center" shrinkToFit="1"/>
    </xf>
    <xf numFmtId="0" fontId="37" fillId="0" borderId="53" xfId="0" applyFont="1" applyBorder="1" applyAlignment="1" applyProtection="1">
      <alignment horizontal="center" vertical="center"/>
      <protection locked="0"/>
    </xf>
    <xf numFmtId="20" fontId="16" fillId="0" borderId="19" xfId="0" applyNumberFormat="1" applyFont="1" applyFill="1" applyBorder="1" applyAlignment="1" applyProtection="1">
      <alignment horizontal="center" vertical="top" shrinkToFit="1"/>
      <protection locked="0"/>
    </xf>
    <xf numFmtId="20" fontId="16" fillId="0" borderId="17" xfId="0" applyNumberFormat="1" applyFont="1" applyFill="1" applyBorder="1" applyAlignment="1" applyProtection="1">
      <alignment horizontal="center" vertical="top" shrinkToFit="1"/>
      <protection locked="0"/>
    </xf>
    <xf numFmtId="20" fontId="16" fillId="0" borderId="18" xfId="0" applyNumberFormat="1" applyFont="1" applyFill="1" applyBorder="1" applyAlignment="1" applyProtection="1">
      <alignment horizontal="center" vertical="top" shrinkToFit="1"/>
      <protection locked="0"/>
    </xf>
    <xf numFmtId="0" fontId="10" fillId="0" borderId="1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97" fillId="0" borderId="14" xfId="0" applyFont="1" applyFill="1" applyBorder="1" applyAlignment="1" applyProtection="1">
      <alignment horizontal="center" vertical="center" shrinkToFit="1"/>
      <protection locked="0"/>
    </xf>
    <xf numFmtId="0" fontId="97" fillId="0" borderId="18" xfId="0" applyFont="1" applyFill="1" applyBorder="1" applyAlignment="1" applyProtection="1">
      <alignment horizontal="center" vertical="center" shrinkToFit="1"/>
      <protection locked="0"/>
    </xf>
    <xf numFmtId="0" fontId="37" fillId="0" borderId="84" xfId="0" applyFont="1" applyBorder="1" applyAlignment="1" applyProtection="1">
      <alignment horizontal="center" vertical="center"/>
      <protection locked="0"/>
    </xf>
    <xf numFmtId="0" fontId="111" fillId="0" borderId="155" xfId="3" applyFont="1" applyBorder="1" applyAlignment="1">
      <alignment horizontal="center" vertical="center"/>
    </xf>
    <xf numFmtId="0" fontId="111" fillId="0" borderId="159" xfId="3" applyFont="1" applyBorder="1" applyAlignment="1">
      <alignment horizontal="center" vertical="center"/>
    </xf>
    <xf numFmtId="0" fontId="111" fillId="0" borderId="156" xfId="3" applyFont="1" applyBorder="1" applyAlignment="1">
      <alignment horizontal="center" vertical="center"/>
    </xf>
    <xf numFmtId="0" fontId="111" fillId="0" borderId="160" xfId="3" applyFont="1" applyBorder="1" applyAlignment="1">
      <alignment horizontal="center" vertical="center"/>
    </xf>
    <xf numFmtId="0" fontId="111" fillId="0" borderId="0" xfId="3" applyFont="1" applyBorder="1" applyAlignment="1">
      <alignment horizontal="center" vertical="center"/>
    </xf>
    <xf numFmtId="0" fontId="111" fillId="0" borderId="161" xfId="3" applyFont="1" applyBorder="1" applyAlignment="1">
      <alignment horizontal="center" vertical="center"/>
    </xf>
    <xf numFmtId="0" fontId="111" fillId="0" borderId="157" xfId="3" applyFont="1" applyBorder="1" applyAlignment="1">
      <alignment horizontal="center" vertical="center"/>
    </xf>
    <xf numFmtId="0" fontId="111" fillId="0" borderId="162" xfId="3" applyFont="1" applyBorder="1" applyAlignment="1">
      <alignment horizontal="center" vertical="center"/>
    </xf>
    <xf numFmtId="0" fontId="111" fillId="0" borderId="158" xfId="3" applyFont="1" applyBorder="1" applyAlignment="1">
      <alignment horizontal="center" vertical="center"/>
    </xf>
    <xf numFmtId="20" fontId="16" fillId="0" borderId="15" xfId="0" applyNumberFormat="1" applyFont="1" applyFill="1" applyBorder="1" applyAlignment="1" applyProtection="1">
      <alignment horizontal="center" vertical="top" shrinkToFit="1"/>
      <protection locked="0"/>
    </xf>
    <xf numFmtId="20" fontId="16" fillId="0" borderId="0" xfId="0" applyNumberFormat="1" applyFont="1" applyFill="1" applyBorder="1" applyAlignment="1" applyProtection="1">
      <alignment horizontal="center" vertical="top" shrinkToFit="1"/>
      <protection locked="0"/>
    </xf>
    <xf numFmtId="20" fontId="16" fillId="0" borderId="14" xfId="0" applyNumberFormat="1" applyFont="1" applyFill="1" applyBorder="1" applyAlignment="1" applyProtection="1">
      <alignment horizontal="center" vertical="top" shrinkToFit="1"/>
      <protection locked="0"/>
    </xf>
    <xf numFmtId="20" fontId="16" fillId="0" borderId="10" xfId="0" applyNumberFormat="1" applyFont="1" applyFill="1" applyBorder="1" applyAlignment="1" applyProtection="1">
      <alignment horizontal="center" vertical="top" shrinkToFit="1"/>
      <protection locked="0"/>
    </xf>
    <xf numFmtId="20" fontId="16" fillId="0" borderId="11" xfId="0" applyNumberFormat="1" applyFont="1" applyFill="1" applyBorder="1" applyAlignment="1" applyProtection="1">
      <alignment horizontal="center" vertical="top" shrinkToFit="1"/>
      <protection locked="0"/>
    </xf>
    <xf numFmtId="20" fontId="16" fillId="0" borderId="12" xfId="0" applyNumberFormat="1" applyFont="1" applyFill="1" applyBorder="1" applyAlignment="1" applyProtection="1">
      <alignment horizontal="center" vertical="top" shrinkToFit="1"/>
      <protection locked="0"/>
    </xf>
    <xf numFmtId="0" fontId="16" fillId="0" borderId="23" xfId="0" applyFont="1" applyFill="1" applyBorder="1" applyAlignment="1" applyProtection="1">
      <alignment horizontal="center" vertical="top" wrapText="1"/>
      <protection locked="0"/>
    </xf>
    <xf numFmtId="20" fontId="16" fillId="2" borderId="23" xfId="0" applyNumberFormat="1" applyFont="1" applyFill="1" applyBorder="1" applyAlignment="1" applyProtection="1">
      <alignment horizontal="center" vertical="center" wrapText="1"/>
      <protection locked="0"/>
    </xf>
    <xf numFmtId="20" fontId="16" fillId="2" borderId="56"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97" fillId="0" borderId="15" xfId="0" applyFont="1" applyFill="1" applyBorder="1" applyAlignment="1" applyProtection="1">
      <alignment horizontal="center" vertical="center" wrapText="1"/>
      <protection locked="0"/>
    </xf>
    <xf numFmtId="0" fontId="97" fillId="0"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0" fontId="73" fillId="0" borderId="84" xfId="0" applyFont="1" applyFill="1" applyBorder="1" applyAlignment="1" applyProtection="1">
      <alignment horizontal="center" vertical="center" wrapText="1"/>
      <protection locked="0"/>
    </xf>
    <xf numFmtId="0" fontId="73" fillId="0" borderId="53" xfId="0" applyFont="1" applyFill="1" applyBorder="1" applyAlignment="1" applyProtection="1">
      <alignment horizontal="center" vertical="center" wrapText="1"/>
      <protection locked="0"/>
    </xf>
    <xf numFmtId="0" fontId="16" fillId="0" borderId="53"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0" fontId="16" fillId="0" borderId="56" xfId="0" applyNumberFormat="1"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wrapText="1"/>
      <protection locked="0"/>
    </xf>
    <xf numFmtId="0" fontId="16" fillId="0" borderId="12"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8" xfId="0" applyNumberFormat="1" applyFont="1" applyFill="1" applyBorder="1" applyAlignment="1" applyProtection="1">
      <alignment horizontal="center" vertical="center" wrapText="1"/>
      <protection locked="0"/>
    </xf>
    <xf numFmtId="0" fontId="73" fillId="0" borderId="10" xfId="0" applyNumberFormat="1" applyFont="1" applyFill="1" applyBorder="1" applyAlignment="1" applyProtection="1">
      <alignment horizontal="center" vertical="center" wrapText="1"/>
      <protection locked="0"/>
    </xf>
    <xf numFmtId="0" fontId="73" fillId="0" borderId="15" xfId="0" applyNumberFormat="1" applyFont="1" applyFill="1" applyBorder="1" applyAlignment="1" applyProtection="1">
      <alignment horizontal="center" vertical="center" wrapText="1"/>
      <protection locked="0"/>
    </xf>
    <xf numFmtId="0" fontId="73" fillId="0" borderId="56" xfId="0" applyNumberFormat="1" applyFont="1" applyFill="1" applyBorder="1" applyAlignment="1" applyProtection="1">
      <alignment horizontal="center" vertical="center" wrapText="1"/>
      <protection locked="0"/>
    </xf>
    <xf numFmtId="0" fontId="73" fillId="0" borderId="84" xfId="0" applyNumberFormat="1" applyFont="1" applyFill="1" applyBorder="1" applyAlignment="1" applyProtection="1">
      <alignment horizontal="center" vertical="center" wrapText="1"/>
      <protection locked="0"/>
    </xf>
    <xf numFmtId="0" fontId="73" fillId="0" borderId="15" xfId="0" applyFont="1" applyFill="1" applyBorder="1" applyAlignment="1" applyProtection="1">
      <alignment horizontal="center" vertical="center" wrapText="1"/>
      <protection locked="0"/>
    </xf>
    <xf numFmtId="0" fontId="73" fillId="0" borderId="19" xfId="0" applyFont="1" applyFill="1" applyBorder="1" applyAlignment="1" applyProtection="1">
      <alignment horizontal="center" vertical="center" wrapText="1"/>
      <protection locked="0"/>
    </xf>
    <xf numFmtId="0" fontId="17" fillId="2" borderId="53" xfId="0" applyFont="1" applyFill="1" applyBorder="1" applyAlignment="1" applyProtection="1">
      <alignment horizontal="center" vertical="center" wrapText="1"/>
      <protection locked="0"/>
    </xf>
    <xf numFmtId="0" fontId="17" fillId="2" borderId="56" xfId="0" applyFont="1" applyFill="1" applyBorder="1" applyAlignment="1" applyProtection="1">
      <alignment horizontal="center" vertical="center" wrapText="1"/>
      <protection locked="0"/>
    </xf>
    <xf numFmtId="0" fontId="16" fillId="2" borderId="56" xfId="0" applyFont="1" applyFill="1" applyBorder="1" applyAlignment="1" applyProtection="1">
      <alignment horizontal="center" vertical="center" textRotation="255" shrinkToFit="1"/>
      <protection locked="0"/>
    </xf>
    <xf numFmtId="0" fontId="16" fillId="2" borderId="84" xfId="0" applyFont="1" applyFill="1" applyBorder="1" applyAlignment="1" applyProtection="1">
      <alignment horizontal="center" vertical="center" textRotation="255" shrinkToFit="1"/>
      <protection locked="0"/>
    </xf>
    <xf numFmtId="0" fontId="16" fillId="2" borderId="53" xfId="0" applyFont="1" applyFill="1" applyBorder="1" applyAlignment="1" applyProtection="1">
      <alignment horizontal="center" vertical="center" textRotation="255" shrinkToFit="1"/>
      <protection locked="0"/>
    </xf>
    <xf numFmtId="0" fontId="10" fillId="2" borderId="1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shrinkToFit="1"/>
      <protection locked="0"/>
    </xf>
    <xf numFmtId="0" fontId="16" fillId="2" borderId="11"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shrinkToFit="1"/>
      <protection locked="0"/>
    </xf>
    <xf numFmtId="0" fontId="16" fillId="2" borderId="18"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 xfId="0" applyFont="1" applyBorder="1" applyAlignment="1" applyProtection="1">
      <alignment horizontal="right" vertical="center"/>
      <protection locked="0"/>
    </xf>
    <xf numFmtId="0" fontId="10" fillId="0" borderId="40"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shrinkToFit="1"/>
      <protection locked="0"/>
    </xf>
    <xf numFmtId="0" fontId="16" fillId="2" borderId="40"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shrinkToFit="1"/>
      <protection locked="0"/>
    </xf>
    <xf numFmtId="0" fontId="97" fillId="0" borderId="15" xfId="0" applyFont="1" applyFill="1" applyBorder="1" applyAlignment="1" applyProtection="1">
      <alignment horizontal="center" vertical="center" shrinkToFit="1"/>
      <protection locked="0"/>
    </xf>
    <xf numFmtId="0" fontId="97" fillId="0" borderId="19"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7" xfId="0" applyFont="1" applyFill="1" applyBorder="1" applyAlignment="1" applyProtection="1">
      <alignment horizontal="center" vertical="center" shrinkToFit="1"/>
      <protection locked="0"/>
    </xf>
    <xf numFmtId="0" fontId="43" fillId="0" borderId="159" xfId="3" applyFont="1" applyBorder="1" applyAlignment="1">
      <alignment horizontal="center" vertical="center"/>
    </xf>
    <xf numFmtId="0" fontId="43" fillId="0" borderId="0" xfId="3" applyFont="1" applyBorder="1" applyAlignment="1">
      <alignment horizontal="center" vertical="center"/>
    </xf>
    <xf numFmtId="0" fontId="43" fillId="0" borderId="162" xfId="3" applyFont="1" applyBorder="1" applyAlignment="1">
      <alignment horizontal="center" vertical="center"/>
    </xf>
    <xf numFmtId="0" fontId="10" fillId="2" borderId="12"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protection locked="0"/>
    </xf>
    <xf numFmtId="0" fontId="17" fillId="0" borderId="19"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49" fontId="17" fillId="0" borderId="17" xfId="0" applyNumberFormat="1"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0" fontId="16" fillId="0" borderId="15" xfId="0" applyFont="1" applyFill="1" applyBorder="1" applyAlignment="1" applyProtection="1">
      <alignment horizontal="center" vertical="top" shrinkToFit="1"/>
      <protection locked="0"/>
    </xf>
    <xf numFmtId="0" fontId="16" fillId="0" borderId="0" xfId="0" applyFont="1" applyFill="1" applyBorder="1" applyAlignment="1" applyProtection="1">
      <alignment horizontal="center" vertical="top" shrinkToFit="1"/>
      <protection locked="0"/>
    </xf>
    <xf numFmtId="0" fontId="16" fillId="0" borderId="14" xfId="0" applyFont="1" applyFill="1" applyBorder="1" applyAlignment="1" applyProtection="1">
      <alignment horizontal="center" vertical="top" shrinkToFit="1"/>
      <protection locked="0"/>
    </xf>
    <xf numFmtId="0" fontId="16" fillId="0" borderId="19" xfId="0" applyFont="1" applyFill="1" applyBorder="1" applyAlignment="1" applyProtection="1">
      <alignment horizontal="center" vertical="top" shrinkToFit="1"/>
      <protection locked="0"/>
    </xf>
    <xf numFmtId="0" fontId="16" fillId="0" borderId="17" xfId="0" applyFont="1" applyFill="1" applyBorder="1" applyAlignment="1" applyProtection="1">
      <alignment horizontal="center" vertical="top" shrinkToFit="1"/>
      <protection locked="0"/>
    </xf>
    <xf numFmtId="0" fontId="16" fillId="0" borderId="18" xfId="0" applyFont="1" applyFill="1" applyBorder="1" applyAlignment="1" applyProtection="1">
      <alignment horizontal="center" vertical="top" shrinkToFit="1"/>
      <protection locked="0"/>
    </xf>
    <xf numFmtId="0" fontId="124" fillId="0" borderId="15" xfId="0" applyFont="1" applyFill="1" applyBorder="1" applyAlignment="1" applyProtection="1">
      <alignment horizontal="center" vertical="center" wrapText="1"/>
      <protection locked="0"/>
    </xf>
    <xf numFmtId="0" fontId="124" fillId="0" borderId="19" xfId="0" applyFont="1" applyFill="1" applyBorder="1" applyAlignment="1" applyProtection="1">
      <alignment horizontal="center" vertical="center" wrapText="1"/>
      <protection locked="0"/>
    </xf>
    <xf numFmtId="0" fontId="125" fillId="0" borderId="0" xfId="0" applyFont="1" applyFill="1" applyBorder="1" applyAlignment="1" applyProtection="1">
      <alignment horizontal="center" vertical="center" wrapText="1"/>
      <protection locked="0"/>
    </xf>
    <xf numFmtId="0" fontId="125" fillId="0" borderId="17" xfId="0" applyFont="1" applyFill="1" applyBorder="1" applyAlignment="1" applyProtection="1">
      <alignment horizontal="center" vertical="center" wrapText="1"/>
      <protection locked="0"/>
    </xf>
    <xf numFmtId="0" fontId="124" fillId="0" borderId="14" xfId="0" applyFont="1" applyFill="1" applyBorder="1" applyAlignment="1" applyProtection="1">
      <alignment horizontal="center" vertical="center" shrinkToFit="1"/>
      <protection locked="0"/>
    </xf>
    <xf numFmtId="0" fontId="124" fillId="0" borderId="18" xfId="0" applyFont="1" applyFill="1" applyBorder="1" applyAlignment="1" applyProtection="1">
      <alignment horizontal="center" vertical="center" shrinkToFit="1"/>
      <protection locked="0"/>
    </xf>
    <xf numFmtId="0" fontId="105" fillId="0" borderId="23" xfId="0" applyFont="1" applyFill="1" applyBorder="1" applyAlignment="1" applyProtection="1">
      <alignment horizontal="center" vertical="top" wrapText="1"/>
      <protection locked="0"/>
    </xf>
    <xf numFmtId="20" fontId="105" fillId="0" borderId="15" xfId="0" applyNumberFormat="1" applyFont="1" applyFill="1" applyBorder="1" applyAlignment="1" applyProtection="1">
      <alignment horizontal="center" vertical="top" shrinkToFit="1"/>
      <protection locked="0"/>
    </xf>
    <xf numFmtId="20" fontId="105" fillId="0" borderId="0" xfId="0" applyNumberFormat="1" applyFont="1" applyFill="1" applyBorder="1" applyAlignment="1" applyProtection="1">
      <alignment horizontal="center" vertical="top" shrinkToFit="1"/>
      <protection locked="0"/>
    </xf>
    <xf numFmtId="20" fontId="105" fillId="0" borderId="14" xfId="0" applyNumberFormat="1" applyFont="1" applyFill="1" applyBorder="1" applyAlignment="1" applyProtection="1">
      <alignment horizontal="center" vertical="top" shrinkToFit="1"/>
      <protection locked="0"/>
    </xf>
    <xf numFmtId="20" fontId="105" fillId="0" borderId="10" xfId="0" applyNumberFormat="1" applyFont="1" applyFill="1" applyBorder="1" applyAlignment="1" applyProtection="1">
      <alignment horizontal="center" vertical="top" shrinkToFit="1"/>
      <protection locked="0"/>
    </xf>
    <xf numFmtId="20" fontId="105" fillId="0" borderId="11" xfId="0" applyNumberFormat="1" applyFont="1" applyFill="1" applyBorder="1" applyAlignment="1" applyProtection="1">
      <alignment horizontal="center" vertical="top" shrinkToFit="1"/>
      <protection locked="0"/>
    </xf>
    <xf numFmtId="20" fontId="105" fillId="0" borderId="12" xfId="0" applyNumberFormat="1" applyFont="1" applyFill="1" applyBorder="1" applyAlignment="1" applyProtection="1">
      <alignment horizontal="center" vertical="top" shrinkToFit="1"/>
      <protection locked="0"/>
    </xf>
    <xf numFmtId="0" fontId="105" fillId="0" borderId="10" xfId="0" applyFont="1" applyFill="1" applyBorder="1" applyAlignment="1" applyProtection="1">
      <alignment horizontal="center" vertical="top" shrinkToFit="1"/>
      <protection locked="0"/>
    </xf>
    <xf numFmtId="0" fontId="105" fillId="0" borderId="11" xfId="0" applyFont="1" applyFill="1" applyBorder="1" applyAlignment="1" applyProtection="1">
      <alignment horizontal="center" vertical="top" shrinkToFit="1"/>
      <protection locked="0"/>
    </xf>
    <xf numFmtId="0" fontId="105" fillId="0" borderId="12" xfId="0" applyFont="1" applyFill="1" applyBorder="1" applyAlignment="1" applyProtection="1">
      <alignment horizontal="center" vertical="top" shrinkToFit="1"/>
      <protection locked="0"/>
    </xf>
    <xf numFmtId="0" fontId="105" fillId="0" borderId="15" xfId="0" applyFont="1" applyFill="1" applyBorder="1" applyAlignment="1" applyProtection="1">
      <alignment horizontal="center" vertical="top" shrinkToFit="1"/>
      <protection locked="0"/>
    </xf>
    <xf numFmtId="0" fontId="105" fillId="0" borderId="0" xfId="0" applyFont="1" applyFill="1" applyBorder="1" applyAlignment="1" applyProtection="1">
      <alignment horizontal="center" vertical="top" shrinkToFit="1"/>
      <protection locked="0"/>
    </xf>
    <xf numFmtId="0" fontId="105" fillId="0" borderId="14" xfId="0" applyFont="1" applyFill="1" applyBorder="1" applyAlignment="1" applyProtection="1">
      <alignment horizontal="center" vertical="top" shrinkToFit="1"/>
      <protection locked="0"/>
    </xf>
    <xf numFmtId="0" fontId="105" fillId="0" borderId="19" xfId="0" applyFont="1" applyFill="1" applyBorder="1" applyAlignment="1" applyProtection="1">
      <alignment horizontal="center" vertical="top" shrinkToFit="1"/>
      <protection locked="0"/>
    </xf>
    <xf numFmtId="0" fontId="105" fillId="0" borderId="17" xfId="0" applyFont="1" applyFill="1" applyBorder="1" applyAlignment="1" applyProtection="1">
      <alignment horizontal="center" vertical="top" shrinkToFit="1"/>
      <protection locked="0"/>
    </xf>
    <xf numFmtId="0" fontId="105" fillId="0" borderId="18" xfId="0" applyFont="1" applyFill="1" applyBorder="1" applyAlignment="1" applyProtection="1">
      <alignment horizontal="center" vertical="top" shrinkToFit="1"/>
      <protection locked="0"/>
    </xf>
    <xf numFmtId="49" fontId="96" fillId="0" borderId="0" xfId="0" applyNumberFormat="1" applyFont="1" applyFill="1" applyBorder="1" applyAlignment="1" applyProtection="1">
      <alignment horizontal="center" vertical="center" shrinkToFit="1"/>
      <protection locked="0"/>
    </xf>
    <xf numFmtId="0" fontId="106" fillId="0" borderId="14" xfId="0" applyFont="1" applyFill="1" applyBorder="1" applyAlignment="1" applyProtection="1">
      <alignment horizontal="center" vertical="center" shrinkToFit="1"/>
      <protection locked="0"/>
    </xf>
    <xf numFmtId="0" fontId="96" fillId="0" borderId="15" xfId="0" applyFont="1" applyFill="1" applyBorder="1" applyAlignment="1" applyProtection="1">
      <alignment horizontal="center" vertical="center" shrinkToFit="1"/>
      <protection locked="0"/>
    </xf>
    <xf numFmtId="0" fontId="106" fillId="0" borderId="0" xfId="0" applyFont="1" applyFill="1" applyBorder="1" applyAlignment="1" applyProtection="1">
      <alignment horizontal="center" vertical="center" shrinkToFit="1"/>
      <protection locked="0"/>
    </xf>
    <xf numFmtId="0" fontId="105" fillId="0" borderId="10" xfId="0" applyFont="1" applyFill="1" applyBorder="1" applyAlignment="1" applyProtection="1">
      <alignment horizontal="center" vertical="top" wrapText="1" shrinkToFit="1"/>
      <protection locked="0"/>
    </xf>
    <xf numFmtId="0" fontId="113" fillId="0" borderId="29" xfId="0" applyFont="1" applyBorder="1" applyAlignment="1" applyProtection="1">
      <alignment horizontal="right" vertical="center"/>
      <protection locked="0"/>
    </xf>
    <xf numFmtId="0" fontId="113" fillId="0" borderId="30" xfId="0" applyFont="1" applyBorder="1" applyAlignment="1" applyProtection="1">
      <alignment horizontal="right" vertical="center"/>
      <protection locked="0"/>
    </xf>
    <xf numFmtId="0" fontId="113" fillId="0" borderId="1" xfId="0" applyFont="1" applyBorder="1" applyAlignment="1" applyProtection="1">
      <alignment horizontal="right" vertical="center"/>
      <protection locked="0"/>
    </xf>
    <xf numFmtId="0" fontId="113" fillId="0" borderId="27" xfId="0" applyFont="1" applyBorder="1" applyAlignment="1" applyProtection="1">
      <alignment horizontal="right"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74"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9" xfId="0" applyBorder="1" applyAlignment="1" applyProtection="1">
      <alignment horizontal="center" vertical="center"/>
      <protection locked="0"/>
    </xf>
    <xf numFmtId="0" fontId="0" fillId="0" borderId="275" xfId="0" applyBorder="1" applyAlignment="1" applyProtection="1">
      <alignment horizontal="center" vertical="center"/>
      <protection locked="0"/>
    </xf>
    <xf numFmtId="0" fontId="0" fillId="0" borderId="280" xfId="0" applyBorder="1" applyAlignment="1" applyProtection="1">
      <alignment horizontal="center" vertical="center"/>
      <protection locked="0"/>
    </xf>
    <xf numFmtId="0" fontId="0" fillId="0" borderId="276" xfId="0" applyBorder="1" applyAlignment="1" applyProtection="1">
      <alignment horizontal="center" vertical="center"/>
      <protection locked="0"/>
    </xf>
    <xf numFmtId="0" fontId="0" fillId="0" borderId="281" xfId="0" applyBorder="1" applyAlignment="1" applyProtection="1">
      <alignment horizontal="center" vertical="center"/>
      <protection locked="0"/>
    </xf>
    <xf numFmtId="0" fontId="0" fillId="0" borderId="242" xfId="0" applyBorder="1" applyAlignment="1" applyProtection="1">
      <alignment horizontal="center" vertical="center"/>
      <protection locked="0"/>
    </xf>
    <xf numFmtId="0" fontId="0" fillId="0" borderId="282" xfId="0" applyBorder="1" applyAlignment="1" applyProtection="1">
      <alignment horizontal="center" vertical="center"/>
      <protection locked="0"/>
    </xf>
    <xf numFmtId="0" fontId="0" fillId="0" borderId="277" xfId="0" applyBorder="1" applyAlignment="1" applyProtection="1">
      <alignment horizontal="center" vertical="center"/>
      <protection locked="0"/>
    </xf>
    <xf numFmtId="0" fontId="0" fillId="0" borderId="187" xfId="0" applyBorder="1" applyAlignment="1" applyProtection="1">
      <alignment horizontal="center" vertical="center"/>
      <protection locked="0"/>
    </xf>
    <xf numFmtId="0" fontId="0" fillId="0" borderId="184" xfId="0" applyBorder="1" applyAlignment="1" applyProtection="1">
      <alignment horizontal="center" vertical="center"/>
      <protection locked="0"/>
    </xf>
    <xf numFmtId="0" fontId="0" fillId="0" borderId="182" xfId="0" applyBorder="1" applyAlignment="1" applyProtection="1">
      <alignment horizontal="center" vertical="center"/>
      <protection locked="0"/>
    </xf>
    <xf numFmtId="0" fontId="0" fillId="0" borderId="208" xfId="0" applyBorder="1" applyAlignment="1" applyProtection="1">
      <alignment horizontal="center" vertical="center"/>
      <protection locked="0"/>
    </xf>
    <xf numFmtId="0" fontId="0" fillId="0" borderId="197" xfId="0"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214" xfId="0" applyBorder="1" applyAlignment="1" applyProtection="1">
      <alignment horizontal="center" vertical="center"/>
      <protection locked="0"/>
    </xf>
    <xf numFmtId="0" fontId="9" fillId="4" borderId="278" xfId="0" applyFont="1" applyFill="1" applyBorder="1" applyAlignment="1" applyProtection="1">
      <alignment horizontal="center" vertical="center" wrapText="1"/>
    </xf>
    <xf numFmtId="0" fontId="9" fillId="4" borderId="272" xfId="0" applyFont="1" applyFill="1" applyBorder="1" applyAlignment="1" applyProtection="1">
      <alignment horizontal="center" vertical="center" wrapText="1"/>
    </xf>
    <xf numFmtId="0" fontId="9" fillId="4" borderId="116" xfId="0" applyFont="1" applyFill="1" applyBorder="1" applyAlignment="1" applyProtection="1">
      <alignment horizontal="center" vertical="center" wrapText="1"/>
    </xf>
    <xf numFmtId="0" fontId="9" fillId="4" borderId="273" xfId="0" applyFont="1" applyFill="1" applyBorder="1" applyAlignment="1" applyProtection="1">
      <alignment horizontal="center" vertical="center" wrapText="1"/>
    </xf>
    <xf numFmtId="0" fontId="25" fillId="4" borderId="11" xfId="0" applyFont="1" applyFill="1" applyBorder="1" applyAlignment="1" applyProtection="1">
      <alignment horizontal="center" vertical="center"/>
    </xf>
    <xf numFmtId="0" fontId="25" fillId="4" borderId="272" xfId="0" applyFont="1" applyFill="1" applyBorder="1" applyAlignment="1" applyProtection="1">
      <alignment horizontal="center" vertical="center"/>
    </xf>
    <xf numFmtId="0" fontId="25" fillId="4" borderId="70" xfId="0" applyFont="1" applyFill="1" applyBorder="1" applyAlignment="1" applyProtection="1">
      <alignment horizontal="center" vertical="center"/>
    </xf>
    <xf numFmtId="0" fontId="25" fillId="4" borderId="273" xfId="0" applyFont="1" applyFill="1" applyBorder="1" applyAlignment="1" applyProtection="1">
      <alignment horizontal="center" vertical="center"/>
    </xf>
    <xf numFmtId="0" fontId="9" fillId="4" borderId="21"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76" xfId="0" applyFont="1" applyFill="1" applyBorder="1" applyAlignment="1" applyProtection="1">
      <alignment horizontal="center" vertical="center" wrapText="1"/>
    </xf>
    <xf numFmtId="0" fontId="9" fillId="4" borderId="70" xfId="0" applyFont="1" applyFill="1" applyBorder="1" applyAlignment="1" applyProtection="1">
      <alignment horizontal="center" vertical="center" wrapText="1"/>
    </xf>
    <xf numFmtId="0" fontId="0" fillId="0" borderId="21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2" fillId="0" borderId="88"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176" fontId="13" fillId="0" borderId="184" xfId="0" applyNumberFormat="1" applyFont="1" applyBorder="1" applyAlignment="1" applyProtection="1">
      <alignment horizontal="center" vertical="center"/>
      <protection locked="0"/>
    </xf>
    <xf numFmtId="176" fontId="13" fillId="0" borderId="185" xfId="0" applyNumberFormat="1" applyFont="1" applyBorder="1" applyAlignment="1" applyProtection="1">
      <alignment horizontal="center" vertical="center"/>
      <protection locked="0"/>
    </xf>
    <xf numFmtId="0" fontId="0" fillId="0" borderId="202" xfId="0" applyBorder="1" applyAlignment="1" applyProtection="1">
      <alignment horizontal="center" vertical="center"/>
      <protection locked="0"/>
    </xf>
    <xf numFmtId="0" fontId="0" fillId="0" borderId="185" xfId="0"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9" fillId="0" borderId="0" xfId="0" applyFont="1" applyAlignment="1" applyProtection="1">
      <alignment horizontal="left" vertical="center"/>
    </xf>
    <xf numFmtId="0" fontId="22" fillId="2" borderId="65" xfId="0" applyFont="1" applyFill="1" applyBorder="1" applyAlignment="1" applyProtection="1">
      <alignment horizontal="center" vertical="center"/>
      <protection locked="0"/>
    </xf>
    <xf numFmtId="0" fontId="22" fillId="2" borderId="60" xfId="0" applyFont="1" applyFill="1" applyBorder="1" applyAlignment="1" applyProtection="1">
      <alignment horizontal="center" vertical="center"/>
      <protection locked="0"/>
    </xf>
    <xf numFmtId="0" fontId="22" fillId="2" borderId="61" xfId="0" applyFont="1" applyFill="1" applyBorder="1" applyAlignment="1" applyProtection="1">
      <alignment horizontal="center" vertical="center"/>
      <protection locked="0"/>
    </xf>
    <xf numFmtId="0" fontId="22" fillId="2" borderId="59"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5" fillId="0" borderId="187" xfId="0" applyFont="1" applyBorder="1" applyAlignment="1" applyProtection="1">
      <alignment horizontal="center" vertical="center"/>
      <protection locked="0"/>
    </xf>
    <xf numFmtId="0" fontId="18" fillId="0" borderId="203" xfId="0" applyFont="1" applyBorder="1" applyAlignment="1" applyProtection="1">
      <alignment horizontal="center" vertical="center" wrapText="1"/>
      <protection locked="0"/>
    </xf>
    <xf numFmtId="0" fontId="18" fillId="0" borderId="184" xfId="0" applyFont="1" applyBorder="1" applyAlignment="1" applyProtection="1">
      <alignment horizontal="center" vertical="center" wrapText="1"/>
      <protection locked="0"/>
    </xf>
    <xf numFmtId="0" fontId="18" fillId="0" borderId="169" xfId="0" applyFont="1" applyBorder="1" applyAlignment="1" applyProtection="1">
      <alignment horizontal="center" vertical="center" wrapText="1"/>
      <protection locked="0"/>
    </xf>
    <xf numFmtId="0" fontId="18" fillId="0" borderId="206" xfId="0" applyFont="1" applyBorder="1" applyAlignment="1" applyProtection="1">
      <alignment horizontal="center" vertical="center" wrapText="1"/>
      <protection locked="0"/>
    </xf>
    <xf numFmtId="0" fontId="18" fillId="0" borderId="197" xfId="0" applyFont="1" applyBorder="1" applyAlignment="1" applyProtection="1">
      <alignment horizontal="center" vertical="center" wrapText="1"/>
      <protection locked="0"/>
    </xf>
    <xf numFmtId="0" fontId="18" fillId="0" borderId="225" xfId="0" applyFont="1" applyBorder="1" applyAlignment="1" applyProtection="1">
      <alignment horizontal="center" vertical="center" wrapText="1"/>
      <protection locked="0"/>
    </xf>
    <xf numFmtId="0" fontId="18" fillId="0" borderId="186" xfId="0" applyFont="1" applyBorder="1" applyAlignment="1" applyProtection="1">
      <alignment horizontal="center" vertical="center"/>
      <protection locked="0"/>
    </xf>
    <xf numFmtId="0" fontId="18" fillId="0" borderId="211" xfId="0" applyFont="1" applyBorder="1" applyAlignment="1" applyProtection="1">
      <alignment horizontal="center" vertical="center"/>
      <protection locked="0"/>
    </xf>
    <xf numFmtId="0" fontId="25" fillId="0" borderId="186" xfId="0" applyFont="1" applyBorder="1" applyAlignment="1" applyProtection="1">
      <alignment horizontal="center" vertical="center"/>
      <protection locked="0"/>
    </xf>
    <xf numFmtId="0" fontId="25" fillId="0" borderId="211" xfId="0" applyFont="1" applyBorder="1" applyAlignment="1" applyProtection="1">
      <alignment horizontal="center" vertical="center"/>
      <protection locked="0"/>
    </xf>
    <xf numFmtId="176" fontId="13" fillId="0" borderId="188" xfId="0" applyNumberFormat="1" applyFont="1" applyBorder="1" applyAlignment="1" applyProtection="1">
      <alignment horizontal="center" vertical="center"/>
      <protection locked="0"/>
    </xf>
    <xf numFmtId="176" fontId="13" fillId="0" borderId="204" xfId="0" applyNumberFormat="1" applyFont="1"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0" fillId="0" borderId="204" xfId="0" applyBorder="1" applyAlignment="1" applyProtection="1">
      <alignment horizontal="center" vertical="center"/>
      <protection locked="0"/>
    </xf>
    <xf numFmtId="0" fontId="18" fillId="0" borderId="200" xfId="0" applyFont="1" applyBorder="1" applyAlignment="1" applyProtection="1">
      <alignment horizontal="center" vertical="center" wrapText="1"/>
      <protection locked="0"/>
    </xf>
    <xf numFmtId="0" fontId="18" fillId="0" borderId="198" xfId="0" applyFont="1" applyBorder="1" applyAlignment="1" applyProtection="1">
      <alignment horizontal="center" vertical="center" wrapText="1"/>
      <protection locked="0"/>
    </xf>
    <xf numFmtId="0" fontId="18" fillId="0" borderId="224" xfId="0" applyFont="1" applyBorder="1" applyAlignment="1" applyProtection="1">
      <alignment horizontal="center" vertical="center" wrapText="1"/>
      <protection locked="0"/>
    </xf>
    <xf numFmtId="0" fontId="18" fillId="0" borderId="210" xfId="0" applyFont="1" applyBorder="1" applyAlignment="1" applyProtection="1">
      <alignment horizontal="center" vertical="center"/>
      <protection locked="0"/>
    </xf>
    <xf numFmtId="0" fontId="13" fillId="0" borderId="0" xfId="0" applyFont="1" applyAlignment="1" applyProtection="1">
      <alignment horizontal="left" vertical="center"/>
    </xf>
    <xf numFmtId="0" fontId="41" fillId="0" borderId="0" xfId="0" applyFont="1" applyAlignment="1" applyProtection="1">
      <alignment horizontal="left" vertical="center"/>
    </xf>
    <xf numFmtId="0" fontId="41" fillId="0" borderId="1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18" fillId="2" borderId="10" xfId="0" applyFont="1" applyFill="1" applyBorder="1" applyAlignment="1" applyProtection="1">
      <alignment horizontal="center" vertical="center" shrinkToFit="1"/>
      <protection locked="0"/>
    </xf>
    <xf numFmtId="0" fontId="24" fillId="2" borderId="11" xfId="0" applyFont="1" applyFill="1" applyBorder="1" applyAlignment="1" applyProtection="1">
      <alignment horizontal="center" vertical="center" shrinkToFit="1"/>
      <protection locked="0"/>
    </xf>
    <xf numFmtId="0" fontId="24" fillId="2" borderId="19"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176" fontId="13" fillId="0" borderId="191" xfId="0" applyNumberFormat="1" applyFont="1" applyBorder="1" applyAlignment="1" applyProtection="1">
      <alignment horizontal="center" vertical="center"/>
      <protection locked="0"/>
    </xf>
    <xf numFmtId="176" fontId="13" fillId="0" borderId="195" xfId="0" applyNumberFormat="1" applyFont="1" applyBorder="1" applyAlignment="1" applyProtection="1">
      <alignment horizontal="center" vertical="center"/>
      <protection locked="0"/>
    </xf>
    <xf numFmtId="0" fontId="25" fillId="2" borderId="74" xfId="0" applyFont="1" applyFill="1" applyBorder="1" applyAlignment="1" applyProtection="1">
      <alignment horizontal="center" vertical="center" textRotation="255"/>
    </xf>
    <xf numFmtId="0" fontId="25" fillId="2" borderId="7" xfId="0" applyFont="1" applyFill="1" applyBorder="1" applyAlignment="1" applyProtection="1">
      <alignment horizontal="center" vertical="center" textRotation="255"/>
    </xf>
    <xf numFmtId="0" fontId="25" fillId="2" borderId="85" xfId="0" applyFont="1" applyFill="1" applyBorder="1" applyAlignment="1" applyProtection="1">
      <alignment horizontal="center" vertical="center" textRotation="255"/>
    </xf>
    <xf numFmtId="0" fontId="25" fillId="2" borderId="51" xfId="0" applyFont="1" applyFill="1" applyBorder="1" applyAlignment="1" applyProtection="1">
      <alignment horizontal="center" vertical="center" textRotation="255"/>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270" xfId="0" applyBorder="1" applyAlignment="1" applyProtection="1">
      <alignment horizontal="center" vertical="center"/>
      <protection locked="0"/>
    </xf>
    <xf numFmtId="0" fontId="0" fillId="0" borderId="195"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196" xfId="0"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0" fillId="0" borderId="271" xfId="0" applyBorder="1" applyAlignment="1" applyProtection="1">
      <alignment horizontal="center" vertical="center"/>
      <protection locked="0"/>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29" fillId="4" borderId="31" xfId="0" applyFont="1" applyFill="1" applyBorder="1" applyAlignment="1" applyProtection="1">
      <alignment horizontal="center" vertical="center"/>
    </xf>
    <xf numFmtId="0" fontId="29" fillId="4" borderId="32" xfId="0" applyFont="1" applyFill="1" applyBorder="1" applyAlignment="1" applyProtection="1">
      <alignment horizontal="center" vertical="center"/>
    </xf>
    <xf numFmtId="0" fontId="29" fillId="4" borderId="46" xfId="0" applyFont="1" applyFill="1" applyBorder="1" applyAlignment="1" applyProtection="1">
      <alignment horizontal="center" vertical="center"/>
    </xf>
    <xf numFmtId="0" fontId="26" fillId="4" borderId="8" xfId="0" applyFont="1" applyFill="1" applyBorder="1" applyAlignment="1" applyProtection="1">
      <alignment horizontal="center" vertical="center" wrapText="1"/>
    </xf>
    <xf numFmtId="0" fontId="26" fillId="4" borderId="23" xfId="0" applyFont="1" applyFill="1" applyBorder="1" applyAlignment="1" applyProtection="1">
      <alignment horizontal="center" vertical="center" wrapText="1"/>
    </xf>
    <xf numFmtId="0" fontId="26" fillId="4" borderId="34"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xf>
    <xf numFmtId="0" fontId="26" fillId="4" borderId="49" xfId="0" applyFont="1" applyFill="1" applyBorder="1" applyAlignment="1" applyProtection="1">
      <alignment horizontal="center" vertical="center" wrapText="1"/>
    </xf>
    <xf numFmtId="0" fontId="26" fillId="4" borderId="83" xfId="0" applyFont="1" applyFill="1" applyBorder="1" applyAlignment="1" applyProtection="1">
      <alignment horizontal="center" vertical="center" wrapText="1"/>
    </xf>
    <xf numFmtId="0" fontId="32" fillId="0" borderId="201" xfId="0" applyFont="1" applyBorder="1" applyAlignment="1" applyProtection="1">
      <alignment horizontal="center" vertical="center"/>
      <protection locked="0"/>
    </xf>
    <xf numFmtId="0" fontId="41" fillId="0" borderId="15" xfId="0" applyFont="1" applyBorder="1" applyAlignment="1" applyProtection="1">
      <alignment horizontal="right" vertical="center"/>
      <protection locked="0"/>
    </xf>
    <xf numFmtId="0" fontId="41" fillId="0" borderId="0" xfId="0" applyFont="1" applyBorder="1" applyAlignment="1" applyProtection="1">
      <alignment horizontal="right" vertical="center"/>
      <protection locked="0"/>
    </xf>
    <xf numFmtId="0" fontId="41" fillId="0" borderId="42" xfId="0" applyFont="1" applyBorder="1" applyAlignment="1" applyProtection="1">
      <alignment horizontal="right" vertical="center"/>
      <protection locked="0"/>
    </xf>
    <xf numFmtId="0" fontId="41" fillId="0" borderId="1" xfId="0" applyFont="1" applyBorder="1" applyAlignment="1" applyProtection="1">
      <alignment horizontal="right" vertical="center"/>
      <protection locked="0"/>
    </xf>
    <xf numFmtId="0" fontId="25" fillId="0" borderId="208" xfId="0" applyFont="1" applyBorder="1" applyAlignment="1" applyProtection="1">
      <alignment horizontal="center" vertical="center"/>
      <protection locked="0"/>
    </xf>
    <xf numFmtId="0" fontId="41" fillId="0" borderId="0" xfId="0" applyFont="1" applyBorder="1" applyAlignment="1" applyProtection="1">
      <alignment horizontal="center" vertical="center" shrinkToFit="1"/>
      <protection locked="0"/>
    </xf>
    <xf numFmtId="0" fontId="41" fillId="0" borderId="1" xfId="0" applyFont="1" applyBorder="1" applyAlignment="1" applyProtection="1">
      <alignment horizontal="center" vertical="center" shrinkToFit="1"/>
      <protection locked="0"/>
    </xf>
    <xf numFmtId="0" fontId="32" fillId="0" borderId="210" xfId="0" applyFont="1" applyBorder="1" applyAlignment="1" applyProtection="1">
      <alignment horizontal="center" vertical="center"/>
      <protection locked="0"/>
    </xf>
    <xf numFmtId="0" fontId="25" fillId="0" borderId="210" xfId="0" applyFont="1" applyBorder="1" applyAlignment="1" applyProtection="1">
      <alignment horizontal="center" vertical="center"/>
      <protection locked="0"/>
    </xf>
    <xf numFmtId="0" fontId="0" fillId="0" borderId="11" xfId="0" applyNumberFormat="1" applyBorder="1" applyAlignment="1" applyProtection="1">
      <alignment horizontal="center" vertical="center" shrinkToFit="1"/>
      <protection locked="0"/>
    </xf>
    <xf numFmtId="0" fontId="0" fillId="0" borderId="12" xfId="0" applyNumberFormat="1" applyBorder="1" applyAlignment="1" applyProtection="1">
      <alignment horizontal="center" vertical="center" shrinkToFit="1"/>
      <protection locked="0"/>
    </xf>
    <xf numFmtId="0" fontId="0" fillId="0" borderId="17" xfId="0" applyNumberFormat="1" applyBorder="1" applyAlignment="1" applyProtection="1">
      <alignment horizontal="center" vertical="center" shrinkToFit="1"/>
      <protection locked="0"/>
    </xf>
    <xf numFmtId="0" fontId="0" fillId="0" borderId="18" xfId="0" applyNumberFormat="1" applyBorder="1" applyAlignment="1" applyProtection="1">
      <alignment horizontal="center" vertical="center" shrinkToFit="1"/>
      <protection locked="0"/>
    </xf>
    <xf numFmtId="0" fontId="13" fillId="0" borderId="17" xfId="0" applyFont="1" applyBorder="1" applyAlignment="1" applyProtection="1">
      <alignment horizontal="right" vertical="center"/>
    </xf>
    <xf numFmtId="0" fontId="0" fillId="0" borderId="0" xfId="0" applyAlignment="1" applyProtection="1">
      <alignment horizontal="left" vertical="center"/>
    </xf>
    <xf numFmtId="0" fontId="13" fillId="2" borderId="23"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0" fillId="0" borderId="16" xfId="0" applyBorder="1" applyAlignment="1" applyProtection="1">
      <alignment horizontal="center" vertical="center"/>
    </xf>
    <xf numFmtId="0" fontId="0" fillId="0" borderId="26" xfId="0" applyBorder="1" applyAlignment="1" applyProtection="1">
      <alignment horizontal="center" vertical="center"/>
    </xf>
    <xf numFmtId="0" fontId="0" fillId="0" borderId="1" xfId="0" applyBorder="1" applyAlignment="1" applyProtection="1">
      <alignment horizontal="center" vertical="center"/>
    </xf>
    <xf numFmtId="0" fontId="0" fillId="0" borderId="27" xfId="0" applyBorder="1" applyAlignment="1" applyProtection="1">
      <alignment horizontal="center" vertical="center"/>
    </xf>
    <xf numFmtId="0" fontId="22" fillId="0" borderId="73" xfId="0" applyFont="1" applyBorder="1" applyAlignment="1" applyProtection="1">
      <alignment horizontal="center" vertical="center" shrinkToFit="1"/>
      <protection locked="0"/>
    </xf>
    <xf numFmtId="0" fontId="98" fillId="0" borderId="73" xfId="0" applyFont="1" applyBorder="1" applyAlignment="1" applyProtection="1">
      <alignment horizontal="right"/>
      <protection locked="0"/>
    </xf>
    <xf numFmtId="0" fontId="89" fillId="0" borderId="73" xfId="0" applyFont="1"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22" fillId="0" borderId="0" xfId="0" applyFont="1" applyBorder="1" applyAlignment="1" applyProtection="1">
      <alignment horizontal="center" vertical="center" shrinkToFit="1"/>
      <protection locked="0"/>
    </xf>
    <xf numFmtId="0" fontId="98" fillId="0" borderId="1" xfId="0" applyFont="1" applyBorder="1" applyAlignment="1" applyProtection="1">
      <alignment horizontal="right"/>
      <protection locked="0"/>
    </xf>
    <xf numFmtId="0" fontId="89" fillId="0" borderId="1" xfId="0" applyFont="1" applyBorder="1" applyAlignment="1" applyProtection="1">
      <alignment horizontal="right"/>
      <protection locked="0"/>
    </xf>
    <xf numFmtId="0" fontId="22" fillId="0" borderId="1"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0" fillId="0" borderId="220" xfId="0" applyBorder="1" applyAlignment="1" applyProtection="1">
      <alignment horizontal="right" vertical="center"/>
      <protection locked="0"/>
    </xf>
    <xf numFmtId="49" fontId="0" fillId="0" borderId="10"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0" fillId="0" borderId="12" xfId="0" applyNumberFormat="1" applyBorder="1" applyAlignment="1" applyProtection="1">
      <alignment horizontal="left" vertical="center" shrinkToFit="1"/>
      <protection locked="0"/>
    </xf>
    <xf numFmtId="49" fontId="0" fillId="0" borderId="19"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13" fillId="0" borderId="17"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216"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22" fillId="0" borderId="55" xfId="0" applyFont="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212" xfId="0" applyBorder="1" applyAlignment="1" applyProtection="1">
      <alignment horizontal="right" vertical="center"/>
      <protection locked="0"/>
    </xf>
    <xf numFmtId="0" fontId="13" fillId="0" borderId="169" xfId="0" applyFont="1" applyFill="1" applyBorder="1" applyAlignment="1" applyProtection="1">
      <alignment horizontal="left" vertical="center"/>
    </xf>
    <xf numFmtId="0" fontId="13" fillId="0" borderId="170" xfId="0" applyFont="1" applyFill="1" applyBorder="1" applyAlignment="1" applyProtection="1">
      <alignment horizontal="left" vertical="center"/>
    </xf>
    <xf numFmtId="0" fontId="16" fillId="0" borderId="170" xfId="0" applyFont="1" applyBorder="1" applyAlignment="1" applyProtection="1">
      <alignment horizontal="center" vertical="center"/>
    </xf>
    <xf numFmtId="0" fontId="16" fillId="0" borderId="230" xfId="0" applyFont="1" applyBorder="1" applyAlignment="1" applyProtection="1">
      <alignment horizontal="center" vertical="center"/>
    </xf>
    <xf numFmtId="0" fontId="22" fillId="0" borderId="170" xfId="0" applyFont="1" applyBorder="1" applyAlignment="1" applyProtection="1">
      <alignment horizontal="center" vertical="center"/>
      <protection locked="0"/>
    </xf>
    <xf numFmtId="0" fontId="13" fillId="0" borderId="186" xfId="0" applyFont="1" applyBorder="1" applyAlignment="1" applyProtection="1">
      <alignment horizontal="center" vertical="center"/>
      <protection locked="0"/>
    </xf>
    <xf numFmtId="0" fontId="13" fillId="0" borderId="232" xfId="0" applyFont="1" applyBorder="1" applyAlignment="1" applyProtection="1">
      <alignment horizontal="center" vertical="center"/>
      <protection locked="0"/>
    </xf>
    <xf numFmtId="49" fontId="13" fillId="0" borderId="186" xfId="0" applyNumberFormat="1" applyFont="1" applyBorder="1" applyAlignment="1" applyProtection="1">
      <alignment horizontal="center" vertical="center"/>
      <protection locked="0"/>
    </xf>
    <xf numFmtId="0" fontId="13" fillId="0" borderId="247" xfId="0" applyFont="1" applyBorder="1" applyAlignment="1" applyProtection="1">
      <alignment horizontal="center" vertical="center"/>
      <protection locked="0"/>
    </xf>
    <xf numFmtId="0" fontId="13" fillId="0" borderId="184" xfId="0" applyFont="1" applyBorder="1" applyAlignment="1" applyProtection="1">
      <alignment horizontal="center" vertical="center"/>
      <protection locked="0"/>
    </xf>
    <xf numFmtId="0" fontId="22" fillId="4" borderId="58" xfId="0" applyFont="1" applyFill="1" applyBorder="1" applyAlignment="1" applyProtection="1">
      <alignment horizontal="center" vertical="center"/>
    </xf>
    <xf numFmtId="0" fontId="22" fillId="4" borderId="86" xfId="0" applyFont="1" applyFill="1" applyBorder="1" applyAlignment="1" applyProtection="1">
      <alignment horizontal="center" vertical="center"/>
    </xf>
    <xf numFmtId="0" fontId="13" fillId="0" borderId="246" xfId="0" applyFont="1" applyBorder="1" applyAlignment="1" applyProtection="1">
      <alignment horizontal="center" vertical="center"/>
      <protection locked="0"/>
    </xf>
    <xf numFmtId="0" fontId="13" fillId="0" borderId="198" xfId="0" applyFont="1" applyBorder="1" applyAlignment="1" applyProtection="1">
      <alignment horizontal="center" vertical="center"/>
      <protection locked="0"/>
    </xf>
    <xf numFmtId="0" fontId="13" fillId="0" borderId="248" xfId="0" applyFont="1" applyBorder="1" applyAlignment="1" applyProtection="1">
      <alignment horizontal="center" vertical="center"/>
      <protection locked="0"/>
    </xf>
    <xf numFmtId="0" fontId="13" fillId="0" borderId="237" xfId="0" applyFont="1" applyBorder="1" applyAlignment="1" applyProtection="1">
      <alignment horizontal="center" vertical="center"/>
      <protection locked="0"/>
    </xf>
    <xf numFmtId="0" fontId="22" fillId="4" borderId="50" xfId="0" applyFont="1" applyFill="1" applyBorder="1" applyAlignment="1" applyProtection="1">
      <alignment horizontal="center" vertical="center"/>
      <protection locked="0"/>
    </xf>
    <xf numFmtId="0" fontId="22" fillId="4" borderId="49" xfId="0" applyFont="1" applyFill="1" applyBorder="1" applyAlignment="1" applyProtection="1">
      <alignment horizontal="center" vertical="center"/>
      <protection locked="0"/>
    </xf>
    <xf numFmtId="49" fontId="13" fillId="0" borderId="210" xfId="0" applyNumberFormat="1" applyFont="1" applyBorder="1" applyAlignment="1" applyProtection="1">
      <alignment horizontal="center" vertical="center"/>
      <protection locked="0"/>
    </xf>
    <xf numFmtId="0" fontId="13" fillId="0" borderId="249" xfId="0" applyFont="1" applyBorder="1" applyAlignment="1" applyProtection="1">
      <alignment horizontal="center" vertical="center"/>
      <protection locked="0"/>
    </xf>
    <xf numFmtId="0" fontId="13" fillId="0" borderId="190" xfId="0" applyFont="1" applyBorder="1" applyAlignment="1" applyProtection="1">
      <alignment horizontal="center" vertical="center"/>
      <protection locked="0"/>
    </xf>
    <xf numFmtId="0" fontId="22" fillId="4" borderId="61" xfId="0" applyFont="1" applyFill="1" applyBorder="1" applyAlignment="1" applyProtection="1">
      <alignment horizontal="center" vertical="center"/>
    </xf>
    <xf numFmtId="0" fontId="22" fillId="4" borderId="87" xfId="0" applyFont="1" applyFill="1" applyBorder="1" applyAlignment="1" applyProtection="1">
      <alignment horizontal="center" vertical="center"/>
    </xf>
    <xf numFmtId="0" fontId="13" fillId="0" borderId="210" xfId="0" applyFont="1" applyBorder="1" applyAlignment="1" applyProtection="1">
      <alignment horizontal="center" vertical="center"/>
      <protection locked="0"/>
    </xf>
    <xf numFmtId="0" fontId="13" fillId="0" borderId="229" xfId="0" applyFont="1" applyBorder="1" applyAlignment="1" applyProtection="1">
      <alignment horizontal="center" vertical="center"/>
      <protection locked="0"/>
    </xf>
    <xf numFmtId="0" fontId="38" fillId="4" borderId="49" xfId="0" applyFont="1" applyFill="1" applyBorder="1" applyAlignment="1" applyProtection="1">
      <alignment horizontal="center" vertical="center"/>
    </xf>
    <xf numFmtId="0" fontId="38" fillId="4" borderId="51" xfId="0" applyFont="1" applyFill="1" applyBorder="1" applyAlignment="1" applyProtection="1">
      <alignment horizontal="center" vertical="center"/>
    </xf>
    <xf numFmtId="0" fontId="16" fillId="0" borderId="226" xfId="0" applyFont="1" applyBorder="1" applyAlignment="1" applyProtection="1">
      <alignment horizontal="center" vertical="center"/>
    </xf>
    <xf numFmtId="0" fontId="16" fillId="0" borderId="227" xfId="0" applyFont="1" applyBorder="1" applyAlignment="1" applyProtection="1">
      <alignment horizontal="center" vertical="center"/>
    </xf>
    <xf numFmtId="0" fontId="16" fillId="0" borderId="239" xfId="0" applyFont="1" applyBorder="1" applyAlignment="1" applyProtection="1">
      <alignment horizontal="center" vertical="center"/>
    </xf>
    <xf numFmtId="0" fontId="16" fillId="0" borderId="240" xfId="0" applyFont="1" applyBorder="1" applyAlignment="1" applyProtection="1">
      <alignment horizontal="center" vertical="center"/>
    </xf>
    <xf numFmtId="0" fontId="22" fillId="0" borderId="239" xfId="0" applyFont="1" applyBorder="1" applyAlignment="1" applyProtection="1">
      <alignment horizontal="center" vertical="center"/>
      <protection locked="0"/>
    </xf>
    <xf numFmtId="0" fontId="13" fillId="0" borderId="193" xfId="0" applyFont="1" applyBorder="1" applyAlignment="1" applyProtection="1">
      <alignment horizontal="center" vertical="center"/>
      <protection locked="0"/>
    </xf>
    <xf numFmtId="0" fontId="13" fillId="0" borderId="242" xfId="0" applyFont="1" applyBorder="1" applyAlignment="1" applyProtection="1">
      <alignment horizontal="center" vertical="center"/>
      <protection locked="0"/>
    </xf>
    <xf numFmtId="49" fontId="13" fillId="0" borderId="193" xfId="0" applyNumberFormat="1" applyFont="1" applyBorder="1" applyAlignment="1" applyProtection="1">
      <alignment horizontal="center" vertical="center"/>
      <protection locked="0"/>
    </xf>
    <xf numFmtId="0" fontId="37" fillId="4" borderId="87" xfId="0" applyFont="1" applyFill="1" applyBorder="1" applyAlignment="1" applyProtection="1">
      <alignment horizontal="center" vertical="center"/>
    </xf>
    <xf numFmtId="0" fontId="37" fillId="4" borderId="59" xfId="0" applyFont="1" applyFill="1" applyBorder="1" applyAlignment="1" applyProtection="1">
      <alignment horizontal="center" vertical="center"/>
    </xf>
    <xf numFmtId="0" fontId="22" fillId="0" borderId="226" xfId="0" applyFont="1" applyBorder="1" applyAlignment="1" applyProtection="1">
      <alignment horizontal="center" vertical="center"/>
      <protection locked="0"/>
    </xf>
    <xf numFmtId="0" fontId="13" fillId="0" borderId="235" xfId="0" applyFont="1" applyBorder="1" applyAlignment="1" applyProtection="1">
      <alignment horizontal="center" vertical="center"/>
      <protection locked="0"/>
    </xf>
    <xf numFmtId="0" fontId="13" fillId="0" borderId="236" xfId="0" applyFont="1" applyBorder="1" applyAlignment="1" applyProtection="1">
      <alignment horizontal="center" vertical="center"/>
      <protection locked="0"/>
    </xf>
    <xf numFmtId="49" fontId="13" fillId="0" borderId="235" xfId="0" applyNumberFormat="1" applyFont="1" applyBorder="1" applyAlignment="1" applyProtection="1">
      <alignment horizontal="center" vertical="center"/>
      <protection locked="0"/>
    </xf>
    <xf numFmtId="0" fontId="16" fillId="0" borderId="172" xfId="0" applyFont="1" applyBorder="1" applyAlignment="1" applyProtection="1">
      <alignment horizontal="center" vertical="center"/>
    </xf>
    <xf numFmtId="0" fontId="16" fillId="0" borderId="233" xfId="0" applyFont="1" applyBorder="1" applyAlignment="1" applyProtection="1">
      <alignment horizontal="center" vertical="center"/>
    </xf>
    <xf numFmtId="0" fontId="22" fillId="0" borderId="172" xfId="0" applyFont="1" applyBorder="1" applyAlignment="1" applyProtection="1">
      <alignment horizontal="center" vertical="center"/>
      <protection locked="0"/>
    </xf>
    <xf numFmtId="0" fontId="16" fillId="0" borderId="186" xfId="0" applyFont="1" applyBorder="1" applyAlignment="1" applyProtection="1">
      <alignment horizontal="center" vertical="center"/>
    </xf>
    <xf numFmtId="0" fontId="22" fillId="0" borderId="230" xfId="0" applyFont="1" applyBorder="1" applyAlignment="1" applyProtection="1">
      <alignment horizontal="center" vertical="center"/>
      <protection locked="0"/>
    </xf>
    <xf numFmtId="0" fontId="22" fillId="0" borderId="186" xfId="0" applyFont="1" applyBorder="1" applyAlignment="1" applyProtection="1">
      <alignment horizontal="center" vertical="center"/>
      <protection locked="0"/>
    </xf>
    <xf numFmtId="0" fontId="22" fillId="0" borderId="231" xfId="0" applyFont="1" applyBorder="1" applyAlignment="1" applyProtection="1">
      <alignment horizontal="center" vertical="center"/>
      <protection locked="0"/>
    </xf>
    <xf numFmtId="38" fontId="16" fillId="0" borderId="170" xfId="1" applyFont="1" applyBorder="1" applyAlignment="1" applyProtection="1">
      <alignment horizontal="center" vertical="center" shrinkToFit="1"/>
    </xf>
    <xf numFmtId="38" fontId="16" fillId="0" borderId="230" xfId="1" applyFont="1" applyBorder="1" applyAlignment="1" applyProtection="1">
      <alignment horizontal="center" vertical="center" shrinkToFit="1"/>
    </xf>
    <xf numFmtId="0" fontId="37" fillId="4" borderId="86" xfId="0" applyFont="1" applyFill="1" applyBorder="1" applyAlignment="1" applyProtection="1">
      <alignment horizontal="center" vertical="center"/>
    </xf>
    <xf numFmtId="0" fontId="37" fillId="4" borderId="57" xfId="0" applyFont="1" applyFill="1" applyBorder="1" applyAlignment="1" applyProtection="1">
      <alignment horizontal="center" vertical="center"/>
    </xf>
    <xf numFmtId="0" fontId="22" fillId="4" borderId="51" xfId="0" applyFont="1" applyFill="1" applyBorder="1" applyAlignment="1" applyProtection="1">
      <alignment horizontal="center" vertical="center"/>
    </xf>
    <xf numFmtId="0" fontId="22" fillId="4" borderId="54" xfId="0" applyFont="1" applyFill="1" applyBorder="1" applyAlignment="1" applyProtection="1">
      <alignment horizontal="center" vertical="center"/>
    </xf>
    <xf numFmtId="0" fontId="22" fillId="4" borderId="50" xfId="0" applyFont="1" applyFill="1" applyBorder="1" applyAlignment="1" applyProtection="1">
      <alignment horizontal="center" vertical="center"/>
    </xf>
    <xf numFmtId="0" fontId="13" fillId="0" borderId="224" xfId="0" applyFont="1" applyBorder="1" applyAlignment="1" applyProtection="1">
      <alignment horizontal="left" vertical="center"/>
    </xf>
    <xf numFmtId="0" fontId="13" fillId="0" borderId="226" xfId="0" applyFont="1" applyBorder="1" applyAlignment="1" applyProtection="1">
      <alignment horizontal="left" vertical="center"/>
    </xf>
    <xf numFmtId="176" fontId="13" fillId="0" borderId="169" xfId="0" applyNumberFormat="1" applyFont="1" applyBorder="1" applyAlignment="1" applyProtection="1">
      <alignment horizontal="left" vertical="center"/>
    </xf>
    <xf numFmtId="176" fontId="13" fillId="0" borderId="170" xfId="0" applyNumberFormat="1" applyFont="1" applyBorder="1" applyAlignment="1" applyProtection="1">
      <alignment horizontal="left" vertical="center"/>
    </xf>
    <xf numFmtId="0" fontId="22" fillId="4" borderId="57" xfId="0" applyFont="1" applyFill="1" applyBorder="1" applyAlignment="1" applyProtection="1">
      <alignment horizontal="center" vertical="center"/>
    </xf>
    <xf numFmtId="0" fontId="22" fillId="4" borderId="70" xfId="0" applyFont="1" applyFill="1" applyBorder="1" applyAlignment="1" applyProtection="1">
      <alignment horizontal="center" vertical="center"/>
    </xf>
    <xf numFmtId="56" fontId="13" fillId="0" borderId="224" xfId="0" applyNumberFormat="1" applyFont="1" applyBorder="1" applyAlignment="1" applyProtection="1">
      <alignment horizontal="left" vertical="center"/>
    </xf>
    <xf numFmtId="56" fontId="13" fillId="0" borderId="226" xfId="0" applyNumberFormat="1" applyFont="1" applyBorder="1" applyAlignment="1" applyProtection="1">
      <alignment horizontal="left" vertical="center"/>
    </xf>
    <xf numFmtId="56" fontId="13" fillId="0" borderId="169" xfId="0" applyNumberFormat="1" applyFont="1" applyFill="1" applyBorder="1" applyAlignment="1" applyProtection="1">
      <alignment horizontal="left" vertical="center"/>
    </xf>
    <xf numFmtId="56" fontId="13" fillId="0" borderId="170" xfId="0" applyNumberFormat="1" applyFont="1" applyFill="1" applyBorder="1" applyAlignment="1" applyProtection="1">
      <alignment horizontal="left" vertical="center"/>
    </xf>
    <xf numFmtId="0" fontId="13" fillId="0" borderId="238" xfId="0" applyFont="1" applyFill="1" applyBorder="1" applyAlignment="1" applyProtection="1">
      <alignment horizontal="left" vertical="center"/>
    </xf>
    <xf numFmtId="0" fontId="13" fillId="0" borderId="239"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17" xfId="0" applyFont="1" applyBorder="1" applyAlignment="1" applyProtection="1">
      <alignment horizontal="left" vertical="center"/>
    </xf>
    <xf numFmtId="0" fontId="25" fillId="0" borderId="28" xfId="0" applyFont="1" applyBorder="1" applyAlignment="1" applyProtection="1">
      <alignment horizontal="left" vertical="center" wrapText="1"/>
    </xf>
    <xf numFmtId="0" fontId="25" fillId="0" borderId="29"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26"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74" fillId="0" borderId="29" xfId="0" applyFont="1" applyBorder="1" applyAlignment="1" applyProtection="1">
      <alignment horizontal="center" vertical="center"/>
    </xf>
    <xf numFmtId="0" fontId="74" fillId="0" borderId="30" xfId="0" applyFont="1" applyBorder="1" applyAlignment="1" applyProtection="1">
      <alignment horizontal="center" vertical="center"/>
    </xf>
    <xf numFmtId="0" fontId="74" fillId="0" borderId="0" xfId="0" applyFont="1" applyBorder="1" applyAlignment="1" applyProtection="1">
      <alignment horizontal="center" vertical="center"/>
    </xf>
    <xf numFmtId="0" fontId="74" fillId="0" borderId="16" xfId="0" applyFont="1" applyBorder="1" applyAlignment="1" applyProtection="1">
      <alignment horizontal="center" vertical="center"/>
    </xf>
    <xf numFmtId="0" fontId="74" fillId="0" borderId="1" xfId="0" applyFont="1" applyBorder="1" applyAlignment="1" applyProtection="1">
      <alignment horizontal="center" vertical="center"/>
    </xf>
    <xf numFmtId="0" fontId="74" fillId="0" borderId="27" xfId="0" applyFont="1" applyBorder="1" applyAlignment="1" applyProtection="1">
      <alignment horizontal="center" vertical="center"/>
    </xf>
    <xf numFmtId="0" fontId="10" fillId="0" borderId="224" xfId="0" applyFont="1" applyBorder="1" applyAlignment="1" applyProtection="1">
      <alignment horizontal="left" vertical="center"/>
    </xf>
    <xf numFmtId="0" fontId="10" fillId="0" borderId="226" xfId="0" applyFont="1" applyBorder="1" applyAlignment="1" applyProtection="1">
      <alignment horizontal="left" vertical="center"/>
    </xf>
    <xf numFmtId="0" fontId="10" fillId="0" borderId="169" xfId="0" applyFont="1" applyFill="1" applyBorder="1" applyAlignment="1" applyProtection="1">
      <alignment horizontal="left" vertical="center"/>
    </xf>
    <xf numFmtId="0" fontId="10" fillId="0" borderId="170" xfId="0" applyFont="1" applyFill="1" applyBorder="1" applyAlignment="1" applyProtection="1">
      <alignment horizontal="left" vertical="center"/>
    </xf>
    <xf numFmtId="0" fontId="13" fillId="0" borderId="238" xfId="0" applyFont="1" applyBorder="1" applyAlignment="1" applyProtection="1">
      <alignment horizontal="left" vertical="center"/>
    </xf>
    <xf numFmtId="0" fontId="13" fillId="0" borderId="239" xfId="0" applyFont="1" applyBorder="1" applyAlignment="1" applyProtection="1">
      <alignment horizontal="left" vertical="center"/>
    </xf>
    <xf numFmtId="0" fontId="22" fillId="4" borderId="59" xfId="0" applyFont="1" applyFill="1" applyBorder="1" applyAlignment="1" applyProtection="1">
      <alignment horizontal="center" vertical="center"/>
    </xf>
    <xf numFmtId="0" fontId="22" fillId="4" borderId="60" xfId="0" applyFont="1" applyFill="1" applyBorder="1" applyAlignment="1" applyProtection="1">
      <alignment horizontal="center" vertical="center"/>
    </xf>
    <xf numFmtId="0" fontId="13" fillId="0" borderId="171" xfId="0" applyFont="1" applyBorder="1" applyAlignment="1" applyProtection="1">
      <alignment horizontal="left" vertical="center"/>
    </xf>
    <xf numFmtId="0" fontId="13" fillId="0" borderId="172" xfId="0" applyFont="1" applyBorder="1" applyAlignment="1" applyProtection="1">
      <alignment horizontal="left" vertical="center"/>
    </xf>
    <xf numFmtId="0" fontId="10" fillId="0" borderId="224" xfId="0" applyFont="1" applyBorder="1" applyAlignment="1" applyProtection="1">
      <alignment horizontal="left" vertical="center" wrapText="1"/>
    </xf>
    <xf numFmtId="0" fontId="13" fillId="0" borderId="169" xfId="0" applyFont="1" applyBorder="1" applyAlignment="1" applyProtection="1">
      <alignment horizontal="left" vertical="center"/>
    </xf>
    <xf numFmtId="0" fontId="13" fillId="0" borderId="170" xfId="0" applyFont="1" applyBorder="1" applyAlignment="1" applyProtection="1">
      <alignment horizontal="left" vertical="center"/>
    </xf>
    <xf numFmtId="0" fontId="10" fillId="0" borderId="169" xfId="0" applyFont="1" applyBorder="1" applyAlignment="1" applyProtection="1">
      <alignment horizontal="left" vertical="center"/>
    </xf>
    <xf numFmtId="0" fontId="10" fillId="0" borderId="170" xfId="0" applyFont="1" applyBorder="1" applyAlignment="1" applyProtection="1">
      <alignment horizontal="left" vertical="center"/>
    </xf>
    <xf numFmtId="0" fontId="13" fillId="0" borderId="28" xfId="0" applyFont="1" applyBorder="1" applyAlignment="1" applyProtection="1">
      <alignment horizontal="center" vertical="center" wrapText="1"/>
    </xf>
    <xf numFmtId="0" fontId="13" fillId="0" borderId="29"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7" xfId="0" applyFont="1" applyBorder="1" applyAlignment="1" applyProtection="1">
      <alignment horizontal="center" vertical="center"/>
    </xf>
    <xf numFmtId="0" fontId="34" fillId="0" borderId="56" xfId="2" applyBorder="1" applyAlignment="1">
      <alignment horizontal="center" vertical="center"/>
    </xf>
    <xf numFmtId="0" fontId="34" fillId="0" borderId="53" xfId="2" applyBorder="1" applyAlignment="1">
      <alignment horizontal="center" vertical="center"/>
    </xf>
    <xf numFmtId="0" fontId="8" fillId="0" borderId="330" xfId="2" applyFont="1" applyBorder="1" applyAlignment="1" applyProtection="1">
      <alignment horizontal="left" vertical="center" shrinkToFit="1"/>
    </xf>
    <xf numFmtId="0" fontId="8" fillId="0" borderId="54" xfId="2" applyFont="1" applyBorder="1" applyAlignment="1" applyProtection="1">
      <alignment horizontal="left" vertical="center" shrinkToFit="1"/>
    </xf>
    <xf numFmtId="0" fontId="8" fillId="0" borderId="331" xfId="2" applyFont="1" applyBorder="1" applyAlignment="1" applyProtection="1">
      <alignment horizontal="left" vertical="center" shrinkToFit="1"/>
    </xf>
    <xf numFmtId="0" fontId="8" fillId="0" borderId="326" xfId="2" applyFont="1" applyBorder="1" applyAlignment="1" applyProtection="1">
      <alignment horizontal="left" vertical="center" shrinkToFit="1"/>
    </xf>
    <xf numFmtId="0" fontId="8" fillId="0" borderId="6" xfId="2" applyFont="1" applyBorder="1" applyAlignment="1" applyProtection="1">
      <alignment horizontal="left" vertical="center" shrinkToFit="1"/>
    </xf>
    <xf numFmtId="0" fontId="8" fillId="0" borderId="284" xfId="2" applyFont="1" applyBorder="1" applyAlignment="1" applyProtection="1">
      <alignment horizontal="left" vertical="center" shrinkToFit="1"/>
    </xf>
    <xf numFmtId="0" fontId="39" fillId="0" borderId="6" xfId="2" applyFont="1" applyBorder="1" applyAlignment="1" applyProtection="1">
      <alignment horizontal="center" vertical="center"/>
    </xf>
    <xf numFmtId="0" fontId="8" fillId="0" borderId="322" xfId="2" applyFont="1" applyBorder="1" applyAlignment="1" applyProtection="1">
      <alignment horizontal="left" vertical="center" shrinkToFit="1"/>
    </xf>
    <xf numFmtId="0" fontId="8" fillId="0" borderId="321" xfId="2" applyFont="1" applyBorder="1" applyAlignment="1" applyProtection="1">
      <alignment horizontal="left" vertical="center" shrinkToFit="1"/>
    </xf>
    <xf numFmtId="0" fontId="8" fillId="0" borderId="323" xfId="2" applyFont="1" applyBorder="1" applyAlignment="1" applyProtection="1">
      <alignment horizontal="left" vertical="center" shrinkToFit="1"/>
    </xf>
    <xf numFmtId="0" fontId="36" fillId="0" borderId="54" xfId="0" applyFont="1" applyBorder="1" applyAlignment="1" applyProtection="1">
      <alignment horizontal="center" vertical="center"/>
    </xf>
    <xf numFmtId="38" fontId="36" fillId="0" borderId="321" xfId="1" applyFont="1" applyBorder="1" applyAlignment="1" applyProtection="1">
      <alignment horizontal="center" vertical="center" shrinkToFit="1"/>
    </xf>
    <xf numFmtId="0" fontId="36" fillId="0" borderId="6" xfId="0" applyFont="1" applyBorder="1" applyAlignment="1" applyProtection="1">
      <alignment horizontal="center" vertical="center"/>
    </xf>
    <xf numFmtId="0" fontId="34" fillId="0" borderId="177" xfId="2" applyBorder="1" applyAlignment="1" applyProtection="1">
      <alignment horizontal="center" vertical="center" shrinkToFit="1"/>
      <protection locked="0"/>
    </xf>
    <xf numFmtId="0" fontId="34" fillId="0" borderId="328" xfId="2" applyBorder="1" applyAlignment="1" applyProtection="1">
      <alignment horizontal="center" vertical="center" shrinkToFit="1"/>
      <protection locked="0"/>
    </xf>
    <xf numFmtId="0" fontId="34" fillId="0" borderId="327" xfId="2" applyBorder="1" applyAlignment="1" applyProtection="1">
      <alignment horizontal="center" vertical="center" shrinkToFit="1"/>
      <protection locked="0"/>
    </xf>
    <xf numFmtId="0" fontId="8" fillId="0" borderId="6" xfId="2" applyFont="1" applyBorder="1" applyAlignment="1" applyProtection="1">
      <alignment horizontal="center" vertical="center" shrinkToFit="1"/>
      <protection locked="0"/>
    </xf>
    <xf numFmtId="0" fontId="34" fillId="0" borderId="6" xfId="2" applyBorder="1" applyAlignment="1" applyProtection="1">
      <alignment horizontal="center" vertical="center" shrinkToFit="1"/>
      <protection locked="0"/>
    </xf>
    <xf numFmtId="0" fontId="8" fillId="0" borderId="67" xfId="2" applyFont="1" applyBorder="1" applyAlignment="1" applyProtection="1">
      <alignment horizontal="center" vertical="center" shrinkToFit="1"/>
      <protection locked="0"/>
    </xf>
    <xf numFmtId="0" fontId="17" fillId="3" borderId="10" xfId="2" applyFont="1" applyFill="1" applyBorder="1" applyAlignment="1" applyProtection="1">
      <alignment horizontal="center" vertical="center"/>
    </xf>
    <xf numFmtId="0" fontId="17" fillId="3" borderId="11" xfId="2" applyFont="1" applyFill="1" applyBorder="1" applyAlignment="1" applyProtection="1">
      <alignment horizontal="center" vertical="center"/>
    </xf>
    <xf numFmtId="0" fontId="17" fillId="3" borderId="12" xfId="2" applyFont="1" applyFill="1" applyBorder="1" applyAlignment="1" applyProtection="1">
      <alignment horizontal="center" vertical="center"/>
    </xf>
    <xf numFmtId="0" fontId="17" fillId="3" borderId="57" xfId="2" applyFont="1" applyFill="1" applyBorder="1" applyAlignment="1" applyProtection="1">
      <alignment horizontal="center" vertical="center"/>
    </xf>
    <xf numFmtId="0" fontId="17" fillId="3" borderId="70" xfId="2" applyFont="1" applyFill="1" applyBorder="1" applyAlignment="1" applyProtection="1">
      <alignment horizontal="center" vertical="center"/>
    </xf>
    <xf numFmtId="0" fontId="17" fillId="3" borderId="58" xfId="2" applyFont="1" applyFill="1" applyBorder="1" applyAlignment="1" applyProtection="1">
      <alignment horizontal="center" vertical="center"/>
    </xf>
    <xf numFmtId="0" fontId="8" fillId="0" borderId="7" xfId="2" applyFont="1" applyBorder="1" applyAlignment="1" applyProtection="1">
      <alignment horizontal="left" vertical="center" wrapText="1"/>
    </xf>
    <xf numFmtId="0" fontId="8" fillId="0" borderId="6" xfId="2" applyFont="1" applyBorder="1" applyAlignment="1" applyProtection="1">
      <alignment horizontal="left" vertical="center" wrapText="1"/>
    </xf>
    <xf numFmtId="0" fontId="8" fillId="0" borderId="6" xfId="2" applyFont="1" applyBorder="1" applyAlignment="1" applyProtection="1">
      <alignment horizontal="left" vertical="center"/>
    </xf>
    <xf numFmtId="0" fontId="8" fillId="0" borderId="7" xfId="2" applyFont="1" applyBorder="1" applyAlignment="1" applyProtection="1">
      <alignment horizontal="left" vertical="center"/>
    </xf>
    <xf numFmtId="0" fontId="36" fillId="0" borderId="67" xfId="0" applyFont="1" applyBorder="1" applyAlignment="1" applyProtection="1">
      <alignment horizontal="center" vertical="center"/>
    </xf>
    <xf numFmtId="0" fontId="1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top"/>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30" fillId="0" borderId="9"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14" fontId="0" fillId="0" borderId="0" xfId="0" applyNumberFormat="1" applyBorder="1" applyAlignment="1" applyProtection="1">
      <alignment horizontal="center" vertical="center" shrinkToFit="1"/>
      <protection locked="0"/>
    </xf>
    <xf numFmtId="14" fontId="10" fillId="0" borderId="0" xfId="0" applyNumberFormat="1" applyFont="1" applyBorder="1" applyAlignment="1" applyProtection="1">
      <alignment horizontal="center" vertical="center" shrinkToFit="1"/>
      <protection locked="0"/>
    </xf>
    <xf numFmtId="0" fontId="99" fillId="0" borderId="0" xfId="0" applyFont="1" applyFill="1" applyBorder="1" applyAlignment="1" applyProtection="1">
      <alignment horizontal="left" vertical="center" wrapText="1" shrinkToFit="1"/>
    </xf>
    <xf numFmtId="0" fontId="8" fillId="0" borderId="51" xfId="2" applyFont="1" applyBorder="1" applyAlignment="1" applyProtection="1">
      <alignment horizontal="left" vertical="center"/>
    </xf>
    <xf numFmtId="0" fontId="8" fillId="0" borderId="54" xfId="2" applyFont="1" applyBorder="1" applyAlignment="1" applyProtection="1">
      <alignment horizontal="left" vertical="center"/>
    </xf>
    <xf numFmtId="0" fontId="8" fillId="0" borderId="320" xfId="2" applyFont="1" applyBorder="1" applyAlignment="1" applyProtection="1">
      <alignment horizontal="left" vertical="center"/>
    </xf>
    <xf numFmtId="0" fontId="8" fillId="0" borderId="321" xfId="2" applyFont="1" applyBorder="1" applyAlignment="1" applyProtection="1">
      <alignment horizontal="left" vertical="center"/>
    </xf>
    <xf numFmtId="0" fontId="8" fillId="0" borderId="7" xfId="2" applyFont="1" applyBorder="1" applyAlignment="1" applyProtection="1">
      <alignment horizontal="center" vertical="center" wrapText="1"/>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2" fillId="0" borderId="7" xfId="2" applyFont="1" applyBorder="1" applyAlignment="1" applyProtection="1">
      <alignment horizontal="left" vertical="center" wrapText="1"/>
    </xf>
    <xf numFmtId="0" fontId="36" fillId="0" borderId="67" xfId="0" applyFont="1" applyBorder="1" applyAlignment="1" applyProtection="1">
      <alignment horizontal="left" vertical="center"/>
    </xf>
    <xf numFmtId="0" fontId="40" fillId="3" borderId="28" xfId="2" applyFont="1" applyFill="1" applyBorder="1" applyAlignment="1" applyProtection="1">
      <alignment horizontal="center" vertical="center" wrapText="1"/>
    </xf>
    <xf numFmtId="0" fontId="40" fillId="3" borderId="43" xfId="2" applyFont="1" applyFill="1" applyBorder="1" applyAlignment="1" applyProtection="1">
      <alignment horizontal="center" vertical="center" wrapText="1"/>
    </xf>
    <xf numFmtId="0" fontId="40" fillId="3" borderId="76" xfId="2" applyFont="1" applyFill="1" applyBorder="1" applyAlignment="1" applyProtection="1">
      <alignment horizontal="center" vertical="center" wrapText="1"/>
    </xf>
    <xf numFmtId="0" fontId="40" fillId="3" borderId="58" xfId="2" applyFont="1" applyFill="1" applyBorder="1" applyAlignment="1" applyProtection="1">
      <alignment horizontal="center" vertical="center" wrapText="1"/>
    </xf>
    <xf numFmtId="0" fontId="34" fillId="0" borderId="332" xfId="2" applyBorder="1" applyAlignment="1" applyProtection="1">
      <alignment horizontal="center" vertical="center" shrinkToFit="1"/>
      <protection locked="0"/>
    </xf>
    <xf numFmtId="0" fontId="34" fillId="0" borderId="333" xfId="2" applyBorder="1" applyAlignment="1" applyProtection="1">
      <alignment horizontal="center" vertical="center" shrinkToFit="1"/>
      <protection locked="0"/>
    </xf>
    <xf numFmtId="0" fontId="34" fillId="0" borderId="324" xfId="2" applyBorder="1" applyAlignment="1" applyProtection="1">
      <alignment horizontal="center" vertical="center" shrinkToFit="1"/>
      <protection locked="0"/>
    </xf>
    <xf numFmtId="0" fontId="8" fillId="0" borderId="320" xfId="2" applyFont="1" applyBorder="1" applyAlignment="1" applyProtection="1">
      <alignment horizontal="left" vertical="center" shrinkToFit="1"/>
    </xf>
    <xf numFmtId="0" fontId="34" fillId="0" borderId="322" xfId="2" applyBorder="1" applyAlignment="1" applyProtection="1">
      <alignment horizontal="left" vertical="center" shrinkToFit="1"/>
    </xf>
    <xf numFmtId="0" fontId="34" fillId="0" borderId="321" xfId="2" applyBorder="1" applyAlignment="1" applyProtection="1">
      <alignment horizontal="left" vertical="center" shrinkToFit="1"/>
    </xf>
    <xf numFmtId="0" fontId="34" fillId="0" borderId="323" xfId="2" applyBorder="1" applyAlignment="1" applyProtection="1">
      <alignment horizontal="left" vertical="center" shrinkToFit="1"/>
    </xf>
    <xf numFmtId="0" fontId="38" fillId="3" borderId="10" xfId="0" applyFont="1" applyFill="1" applyBorder="1" applyAlignment="1" applyProtection="1">
      <alignment horizontal="center" vertical="center"/>
    </xf>
    <xf numFmtId="0" fontId="38" fillId="3" borderId="11" xfId="0" applyFont="1" applyFill="1" applyBorder="1" applyAlignment="1" applyProtection="1">
      <alignment horizontal="center" vertical="center"/>
    </xf>
    <xf numFmtId="0" fontId="38" fillId="3" borderId="13" xfId="0" applyFont="1" applyFill="1" applyBorder="1" applyAlignment="1" applyProtection="1">
      <alignment horizontal="center" vertical="center"/>
    </xf>
    <xf numFmtId="0" fontId="38" fillId="3" borderId="57" xfId="0" applyFont="1" applyFill="1" applyBorder="1" applyAlignment="1" applyProtection="1">
      <alignment horizontal="center" vertical="center"/>
    </xf>
    <xf numFmtId="0" fontId="38" fillId="3" borderId="70" xfId="0" applyFont="1" applyFill="1" applyBorder="1" applyAlignment="1" applyProtection="1">
      <alignment horizontal="center" vertical="center"/>
    </xf>
    <xf numFmtId="0" fontId="38" fillId="3" borderId="71" xfId="0" applyFont="1" applyFill="1" applyBorder="1" applyAlignment="1" applyProtection="1">
      <alignment horizontal="center" vertical="center"/>
    </xf>
    <xf numFmtId="38" fontId="36" fillId="0" borderId="321" xfId="1" applyFont="1" applyBorder="1" applyAlignment="1" applyProtection="1">
      <alignment horizontal="center" vertical="center"/>
    </xf>
    <xf numFmtId="0" fontId="34" fillId="2" borderId="325" xfId="2" applyFill="1" applyBorder="1" applyAlignment="1" applyProtection="1">
      <alignment horizontal="center" vertical="center" shrinkToFit="1"/>
    </xf>
    <xf numFmtId="0" fontId="34" fillId="2" borderId="329" xfId="2" applyFill="1" applyBorder="1" applyAlignment="1" applyProtection="1">
      <alignment horizontal="center" vertical="center" shrinkToFit="1"/>
    </xf>
    <xf numFmtId="0" fontId="40" fillId="3" borderId="44" xfId="2" applyFont="1" applyFill="1" applyBorder="1" applyAlignment="1" applyProtection="1">
      <alignment horizontal="center" vertical="center" wrapText="1"/>
    </xf>
    <xf numFmtId="0" fontId="40" fillId="3" borderId="57" xfId="2" applyFont="1" applyFill="1" applyBorder="1" applyAlignment="1" applyProtection="1">
      <alignment horizontal="center" vertical="center" wrapText="1"/>
    </xf>
    <xf numFmtId="0" fontId="40" fillId="3" borderId="29" xfId="2" applyFont="1" applyFill="1" applyBorder="1" applyAlignment="1" applyProtection="1">
      <alignment horizontal="center" vertical="center"/>
    </xf>
    <xf numFmtId="0" fontId="40" fillId="3" borderId="30" xfId="2" applyFont="1" applyFill="1" applyBorder="1" applyAlignment="1" applyProtection="1">
      <alignment horizontal="center" vertical="center"/>
    </xf>
    <xf numFmtId="0" fontId="40" fillId="3" borderId="57" xfId="2" applyFont="1" applyFill="1" applyBorder="1" applyAlignment="1" applyProtection="1">
      <alignment horizontal="center" vertical="center"/>
    </xf>
    <xf numFmtId="0" fontId="40" fillId="3" borderId="70" xfId="2" applyFont="1" applyFill="1" applyBorder="1" applyAlignment="1" applyProtection="1">
      <alignment horizontal="center" vertical="center"/>
    </xf>
    <xf numFmtId="0" fontId="40" fillId="3" borderId="71" xfId="2" applyFont="1" applyFill="1" applyBorder="1" applyAlignment="1" applyProtection="1">
      <alignment horizontal="center" vertical="center"/>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0" fontId="22"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right" vertical="center" shrinkToFit="1"/>
      <protection locked="0"/>
    </xf>
    <xf numFmtId="49"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14" fontId="22" fillId="0" borderId="11" xfId="0" applyNumberFormat="1" applyFont="1" applyFill="1" applyBorder="1" applyAlignment="1" applyProtection="1">
      <alignment horizontal="center" vertical="center" shrinkToFit="1"/>
      <protection locked="0"/>
    </xf>
    <xf numFmtId="14" fontId="0" fillId="0" borderId="11" xfId="0" applyNumberFormat="1" applyFill="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84" fillId="0" borderId="0" xfId="0" applyFont="1" applyAlignment="1" applyProtection="1">
      <alignment horizontal="left" vertical="center"/>
      <protection locked="0"/>
    </xf>
    <xf numFmtId="0" fontId="0" fillId="0" borderId="17"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0" xfId="0" applyFill="1" applyBorder="1" applyAlignment="1" applyProtection="1">
      <alignment horizontal="right" vertical="center" shrinkToFit="1"/>
      <protection locked="0"/>
    </xf>
    <xf numFmtId="0" fontId="24"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8" xfId="0" applyFill="1" applyBorder="1" applyAlignment="1" applyProtection="1">
      <alignment horizontal="center" vertical="center" shrinkToFit="1"/>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117" fillId="0" borderId="23" xfId="0" applyFont="1" applyFill="1" applyBorder="1" applyAlignment="1" applyProtection="1">
      <alignment horizontal="center" vertical="center" shrinkToFit="1"/>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2" borderId="21" xfId="0" applyFill="1" applyBorder="1" applyAlignment="1" applyProtection="1">
      <alignment horizontal="center" vertical="center" wrapText="1" shrinkToFit="1"/>
      <protection locked="0"/>
    </xf>
    <xf numFmtId="0" fontId="0" fillId="2" borderId="9"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5"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shrinkToFit="1"/>
      <protection locked="0"/>
    </xf>
    <xf numFmtId="0" fontId="118" fillId="0" borderId="2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0" borderId="192" xfId="0" applyBorder="1" applyAlignment="1" applyProtection="1">
      <alignment horizontal="center" vertical="center"/>
      <protection locked="0"/>
    </xf>
    <xf numFmtId="0" fontId="0" fillId="0" borderId="287" xfId="0" applyBorder="1" applyAlignment="1" applyProtection="1">
      <alignment horizontal="center" vertical="center"/>
      <protection locked="0"/>
    </xf>
    <xf numFmtId="0" fontId="0" fillId="0" borderId="2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2" fillId="0" borderId="11" xfId="0" applyNumberFormat="1" applyFont="1" applyFill="1" applyBorder="1" applyAlignment="1" applyProtection="1">
      <alignment horizontal="center" vertical="center" shrinkToFit="1"/>
      <protection locked="0"/>
    </xf>
    <xf numFmtId="14" fontId="0" fillId="0" borderId="11" xfId="0" applyNumberFormat="1" applyFill="1" applyBorder="1" applyAlignment="1" applyProtection="1">
      <alignment horizontal="left" vertical="center" shrinkToFit="1"/>
      <protection locked="0"/>
    </xf>
    <xf numFmtId="14" fontId="0" fillId="0" borderId="13" xfId="0" applyNumberFormat="1" applyFill="1" applyBorder="1" applyAlignment="1" applyProtection="1">
      <alignment horizontal="left" vertical="center" shrinkToFit="1"/>
      <protection locked="0"/>
    </xf>
    <xf numFmtId="0" fontId="0" fillId="0" borderId="17" xfId="0" applyFill="1" applyBorder="1" applyAlignment="1" applyProtection="1">
      <alignment horizontal="left" vertical="center"/>
      <protection locked="0"/>
    </xf>
    <xf numFmtId="0" fontId="22" fillId="0" borderId="17" xfId="0"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center" vertical="center"/>
      <protection locked="0"/>
    </xf>
    <xf numFmtId="0" fontId="22" fillId="0" borderId="17"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22" fillId="0" borderId="17" xfId="0" applyFont="1" applyFill="1" applyBorder="1" applyAlignment="1" applyProtection="1">
      <alignment horizontal="center" vertical="center"/>
      <protection locked="0"/>
    </xf>
    <xf numFmtId="0" fontId="0" fillId="0" borderId="0" xfId="0" applyBorder="1" applyAlignment="1" applyProtection="1">
      <alignment horizontal="right" vertical="center" shrinkToFit="1"/>
      <protection locked="0"/>
    </xf>
    <xf numFmtId="0" fontId="0" fillId="0" borderId="0" xfId="0"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2" borderId="33"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2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258" xfId="0" applyNumberFormat="1" applyBorder="1" applyAlignment="1" applyProtection="1">
      <alignment horizontal="center" vertical="center" shrinkToFit="1"/>
      <protection locked="0"/>
    </xf>
    <xf numFmtId="0" fontId="0" fillId="0" borderId="259" xfId="0" applyNumberFormat="1" applyBorder="1" applyAlignment="1" applyProtection="1">
      <alignment horizontal="center" vertical="center" shrinkToFit="1"/>
      <protection locked="0"/>
    </xf>
    <xf numFmtId="0" fontId="0" fillId="0" borderId="260" xfId="0" applyNumberFormat="1" applyBorder="1" applyAlignment="1" applyProtection="1">
      <alignment horizontal="center" vertical="center" shrinkToFit="1"/>
      <protection locked="0"/>
    </xf>
    <xf numFmtId="0" fontId="0" fillId="0" borderId="185" xfId="0" applyNumberFormat="1" applyBorder="1" applyAlignment="1" applyProtection="1">
      <alignment horizontal="center" vertical="center" shrinkToFit="1"/>
      <protection locked="0"/>
    </xf>
    <xf numFmtId="0" fontId="0" fillId="0" borderId="186" xfId="0" applyNumberFormat="1" applyBorder="1" applyAlignment="1" applyProtection="1">
      <alignment horizontal="center" vertical="center" shrinkToFit="1"/>
      <protection locked="0"/>
    </xf>
    <xf numFmtId="0" fontId="0" fillId="0" borderId="253" xfId="0" applyNumberFormat="1" applyBorder="1" applyAlignment="1" applyProtection="1">
      <alignment horizontal="center" vertical="center" shrinkToFit="1"/>
      <protection locked="0"/>
    </xf>
    <xf numFmtId="49" fontId="0" fillId="0" borderId="185" xfId="0" applyNumberFormat="1" applyBorder="1" applyAlignment="1" applyProtection="1">
      <alignment horizontal="center" vertical="center" shrinkToFit="1"/>
      <protection locked="0"/>
    </xf>
    <xf numFmtId="49" fontId="0" fillId="0" borderId="185" xfId="0" applyNumberFormat="1" applyFill="1" applyBorder="1" applyAlignment="1" applyProtection="1">
      <alignment horizontal="center" vertical="center" shrinkToFit="1"/>
      <protection locked="0"/>
    </xf>
    <xf numFmtId="0" fontId="0" fillId="0" borderId="186" xfId="0" applyNumberFormat="1" applyFill="1" applyBorder="1" applyAlignment="1" applyProtection="1">
      <alignment horizontal="center" vertical="center" shrinkToFit="1"/>
      <protection locked="0"/>
    </xf>
    <xf numFmtId="0" fontId="0" fillId="0" borderId="253" xfId="0" applyNumberFormat="1" applyFill="1" applyBorder="1" applyAlignment="1" applyProtection="1">
      <alignment horizontal="center" vertical="center" shrinkToFit="1"/>
      <protection locked="0"/>
    </xf>
    <xf numFmtId="0" fontId="0" fillId="0" borderId="204" xfId="0" applyNumberFormat="1" applyFill="1" applyBorder="1" applyAlignment="1" applyProtection="1">
      <alignment horizontal="center" vertical="center" shrinkToFit="1"/>
      <protection locked="0"/>
    </xf>
    <xf numFmtId="0" fontId="0" fillId="0" borderId="245" xfId="0" applyNumberFormat="1" applyFill="1" applyBorder="1" applyAlignment="1" applyProtection="1">
      <alignment horizontal="center" vertical="center" shrinkToFit="1"/>
      <protection locked="0"/>
    </xf>
    <xf numFmtId="0" fontId="0" fillId="0" borderId="261" xfId="0" applyNumberForma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19" xfId="0"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49" fontId="10" fillId="0" borderId="0" xfId="0" applyNumberFormat="1" applyFont="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22" fillId="0" borderId="0" xfId="0" applyFont="1"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0" fillId="0" borderId="10" xfId="0" applyFill="1" applyBorder="1" applyAlignment="1" applyProtection="1">
      <alignment horizontal="center" vertical="center"/>
      <protection locked="0"/>
    </xf>
    <xf numFmtId="0" fontId="13" fillId="0" borderId="244" xfId="0"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13" fillId="0" borderId="169" xfId="0" applyFont="1" applyBorder="1" applyAlignment="1" applyProtection="1">
      <alignment horizontal="center" vertical="center" wrapText="1"/>
      <protection locked="0"/>
    </xf>
    <xf numFmtId="0" fontId="13" fillId="0" borderId="170" xfId="0" applyFont="1" applyBorder="1" applyAlignment="1" applyProtection="1">
      <alignment horizontal="center" vertical="center" wrapText="1"/>
      <protection locked="0"/>
    </xf>
    <xf numFmtId="0" fontId="24" fillId="0" borderId="170" xfId="0" applyFont="1" applyBorder="1" applyAlignment="1" applyProtection="1">
      <alignment horizontal="center" vertical="center" wrapText="1"/>
      <protection locked="0"/>
    </xf>
    <xf numFmtId="0" fontId="0" fillId="0" borderId="0" xfId="0"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24" fillId="0" borderId="244" xfId="0" applyFont="1" applyBorder="1" applyAlignment="1" applyProtection="1">
      <alignment horizontal="center" vertical="center" wrapText="1"/>
      <protection locked="0"/>
    </xf>
    <xf numFmtId="0" fontId="13" fillId="0" borderId="247" xfId="0" applyFont="1" applyBorder="1" applyAlignment="1" applyProtection="1">
      <alignment horizontal="center" vertical="center" wrapText="1"/>
      <protection locked="0"/>
    </xf>
    <xf numFmtId="0" fontId="13" fillId="0" borderId="250" xfId="0" applyFont="1" applyBorder="1" applyAlignment="1" applyProtection="1">
      <alignment horizontal="center" vertical="center" wrapText="1"/>
      <protection locked="0"/>
    </xf>
    <xf numFmtId="0" fontId="13" fillId="0" borderId="243"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4"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18" fillId="0" borderId="0" xfId="0" applyFont="1" applyAlignment="1" applyProtection="1">
      <alignment horizontal="center" vertical="center" wrapText="1" shrinkToFit="1"/>
      <protection locked="0"/>
    </xf>
    <xf numFmtId="0" fontId="112" fillId="0" borderId="0" xfId="0" applyFont="1" applyAlignment="1" applyProtection="1">
      <alignment horizontal="left" vertical="top" wrapText="1"/>
      <protection locked="0"/>
    </xf>
    <xf numFmtId="0" fontId="13" fillId="0" borderId="286" xfId="0" applyFont="1" applyBorder="1" applyAlignment="1" applyProtection="1">
      <alignment horizontal="center" vertical="center" wrapText="1"/>
      <protection locked="0"/>
    </xf>
    <xf numFmtId="0" fontId="13" fillId="0" borderId="259" xfId="0" applyFont="1" applyBorder="1" applyAlignment="1" applyProtection="1">
      <alignment horizontal="center" vertical="center" wrapText="1"/>
      <protection locked="0"/>
    </xf>
    <xf numFmtId="0" fontId="13" fillId="0" borderId="285" xfId="0" applyFont="1" applyBorder="1" applyAlignment="1" applyProtection="1">
      <alignment horizontal="center" vertical="center" wrapText="1"/>
      <protection locked="0"/>
    </xf>
    <xf numFmtId="0" fontId="0" fillId="0" borderId="17" xfId="0" applyBorder="1" applyAlignment="1" applyProtection="1">
      <alignment horizontal="right" vertical="center" shrinkToFit="1"/>
      <protection locked="0"/>
    </xf>
    <xf numFmtId="0" fontId="25" fillId="4" borderId="23" xfId="0" applyFont="1" applyFill="1" applyBorder="1" applyAlignment="1" applyProtection="1">
      <alignment horizontal="center" vertical="center"/>
      <protection locked="0"/>
    </xf>
    <xf numFmtId="0" fontId="13" fillId="0" borderId="167" xfId="0" applyFont="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0" borderId="166" xfId="0" applyFont="1" applyBorder="1" applyAlignment="1" applyProtection="1">
      <alignment horizontal="center" vertical="center" wrapText="1"/>
      <protection locked="0"/>
    </xf>
    <xf numFmtId="0" fontId="24" fillId="0" borderId="167"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42" xfId="0"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24" fillId="0" borderId="0" xfId="0" applyFont="1" applyBorder="1" applyAlignment="1" applyProtection="1">
      <alignment horizontal="right" vertical="center" wrapText="1"/>
      <protection locked="0"/>
    </xf>
    <xf numFmtId="0" fontId="0" fillId="2" borderId="28"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13" fillId="4" borderId="23" xfId="0" applyFont="1" applyFill="1" applyBorder="1" applyAlignment="1" applyProtection="1">
      <alignment horizontal="center" vertical="center" wrapText="1" shrinkToFit="1"/>
      <protection locked="0"/>
    </xf>
    <xf numFmtId="0" fontId="13" fillId="4" borderId="23" xfId="0" applyFont="1" applyFill="1" applyBorder="1" applyAlignment="1" applyProtection="1">
      <alignment horizontal="center" vertical="center" shrinkToFit="1"/>
      <protection locked="0"/>
    </xf>
    <xf numFmtId="0" fontId="13" fillId="0" borderId="263" xfId="0" applyFont="1" applyBorder="1" applyAlignment="1" applyProtection="1">
      <alignment horizontal="center" vertical="center" wrapText="1"/>
      <protection locked="0"/>
    </xf>
    <xf numFmtId="0" fontId="0" fillId="2" borderId="44" xfId="0" applyFill="1" applyBorder="1" applyAlignment="1" applyProtection="1">
      <alignment horizontal="center" vertical="center" shrinkToFit="1"/>
      <protection locked="0"/>
    </xf>
    <xf numFmtId="14" fontId="0" fillId="0" borderId="44" xfId="0" applyNumberFormat="1" applyBorder="1" applyAlignment="1" applyProtection="1">
      <alignment horizontal="center" vertical="center" shrinkToFit="1"/>
      <protection locked="0"/>
    </xf>
    <xf numFmtId="14" fontId="0" fillId="0" borderId="29" xfId="0" applyNumberFormat="1" applyBorder="1" applyAlignment="1" applyProtection="1">
      <alignment horizontal="center" vertical="center" shrinkToFit="1"/>
      <protection locked="0"/>
    </xf>
    <xf numFmtId="14" fontId="0" fillId="0" borderId="19" xfId="0" applyNumberFormat="1" applyBorder="1" applyAlignment="1" applyProtection="1">
      <alignment horizontal="center" vertical="center" shrinkToFit="1"/>
      <protection locked="0"/>
    </xf>
    <xf numFmtId="14" fontId="0" fillId="0" borderId="17" xfId="0" applyNumberFormat="1" applyBorder="1" applyAlignment="1" applyProtection="1">
      <alignment horizontal="center" vertical="center" shrinkToFit="1"/>
      <protection locked="0"/>
    </xf>
    <xf numFmtId="14" fontId="0" fillId="0" borderId="30" xfId="0" applyNumberFormat="1" applyBorder="1" applyAlignment="1" applyProtection="1">
      <alignment horizontal="center" vertical="center" shrinkToFit="1"/>
      <protection locked="0"/>
    </xf>
    <xf numFmtId="14" fontId="0" fillId="0" borderId="20" xfId="0" applyNumberForma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258" xfId="0" applyBorder="1" applyAlignment="1" applyProtection="1">
      <alignment horizontal="left" vertical="center" shrinkToFit="1"/>
      <protection locked="0"/>
    </xf>
    <xf numFmtId="0" fontId="0" fillId="0" borderId="259" xfId="0" applyBorder="1" applyAlignment="1" applyProtection="1">
      <alignment horizontal="left" vertical="center" shrinkToFit="1"/>
      <protection locked="0"/>
    </xf>
    <xf numFmtId="0" fontId="0" fillId="0" borderId="260" xfId="0" applyBorder="1" applyAlignment="1" applyProtection="1">
      <alignment horizontal="left" vertical="center" shrinkToFit="1"/>
      <protection locked="0"/>
    </xf>
    <xf numFmtId="0" fontId="0" fillId="0" borderId="207" xfId="0" applyBorder="1" applyAlignment="1" applyProtection="1">
      <alignment horizontal="left" vertical="center" shrinkToFit="1"/>
      <protection locked="0"/>
    </xf>
    <xf numFmtId="0" fontId="0" fillId="0" borderId="211" xfId="0" applyBorder="1" applyAlignment="1" applyProtection="1">
      <alignment horizontal="left" vertical="center" shrinkToFit="1"/>
      <protection locked="0"/>
    </xf>
    <xf numFmtId="0" fontId="0" fillId="0" borderId="256" xfId="0" applyBorder="1" applyAlignment="1" applyProtection="1">
      <alignment horizontal="left" vertical="center" shrinkToFit="1"/>
      <protection locked="0"/>
    </xf>
    <xf numFmtId="0" fontId="0" fillId="0" borderId="258" xfId="0" applyBorder="1" applyAlignment="1" applyProtection="1">
      <alignment horizontal="center" vertical="center"/>
      <protection locked="0"/>
    </xf>
    <xf numFmtId="0" fontId="0" fillId="0" borderId="259" xfId="0" applyBorder="1" applyAlignment="1" applyProtection="1">
      <alignment horizontal="center" vertical="center"/>
      <protection locked="0"/>
    </xf>
    <xf numFmtId="0" fontId="0" fillId="0" borderId="262" xfId="0" applyBorder="1" applyAlignment="1" applyProtection="1">
      <alignment horizontal="center" vertical="center"/>
      <protection locked="0"/>
    </xf>
    <xf numFmtId="0" fontId="0" fillId="0" borderId="207" xfId="0" applyBorder="1" applyAlignment="1" applyProtection="1">
      <alignment horizontal="center" vertical="center"/>
      <protection locked="0"/>
    </xf>
    <xf numFmtId="0" fontId="0" fillId="0" borderId="211" xfId="0" applyBorder="1" applyAlignment="1" applyProtection="1">
      <alignment horizontal="center" vertical="center"/>
      <protection locked="0"/>
    </xf>
    <xf numFmtId="0" fontId="100" fillId="0" borderId="28" xfId="0" applyFont="1" applyBorder="1" applyAlignment="1" applyProtection="1">
      <alignment horizontal="center" vertical="center" wrapText="1"/>
      <protection locked="0"/>
    </xf>
    <xf numFmtId="0" fontId="106" fillId="0" borderId="29" xfId="0" applyFont="1" applyBorder="1" applyAlignment="1" applyProtection="1">
      <alignment horizontal="center" vertical="center"/>
      <protection locked="0"/>
    </xf>
    <xf numFmtId="0" fontId="106" fillId="0" borderId="30" xfId="0" applyFont="1" applyBorder="1" applyAlignment="1" applyProtection="1">
      <alignment horizontal="center" vertical="center"/>
      <protection locked="0"/>
    </xf>
    <xf numFmtId="0" fontId="106" fillId="0" borderId="26" xfId="0" applyFont="1" applyBorder="1" applyAlignment="1" applyProtection="1">
      <alignment horizontal="center" vertical="center"/>
      <protection locked="0"/>
    </xf>
    <xf numFmtId="0" fontId="106" fillId="0" borderId="1" xfId="0" applyFont="1" applyBorder="1" applyAlignment="1" applyProtection="1">
      <alignment horizontal="center" vertical="center"/>
      <protection locked="0"/>
    </xf>
    <xf numFmtId="0" fontId="106" fillId="0" borderId="27"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6" fillId="0" borderId="23" xfId="0" applyFont="1" applyBorder="1" applyAlignment="1" applyProtection="1">
      <alignment horizontal="left" vertical="top" shrinkToFit="1"/>
      <protection locked="0"/>
    </xf>
    <xf numFmtId="0" fontId="0" fillId="0" borderId="23" xfId="0" applyBorder="1" applyAlignment="1" applyProtection="1">
      <alignment horizontal="left" vertical="top" shrinkToFit="1"/>
      <protection locked="0"/>
    </xf>
    <xf numFmtId="0" fontId="0" fillId="2" borderId="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14" fontId="0" fillId="0" borderId="6" xfId="0" applyNumberFormat="1" applyBorder="1" applyAlignment="1" applyProtection="1">
      <alignment horizontal="left" vertical="center" shrinkToFit="1"/>
      <protection locked="0"/>
    </xf>
    <xf numFmtId="14" fontId="0" fillId="0" borderId="8" xfId="0" applyNumberFormat="1" applyBorder="1" applyAlignment="1" applyProtection="1">
      <alignment horizontal="left" vertical="center" shrinkToFit="1"/>
      <protection locked="0"/>
    </xf>
    <xf numFmtId="0" fontId="24" fillId="0" borderId="0" xfId="0" applyFont="1" applyAlignment="1" applyProtection="1">
      <alignment horizontal="center" vertical="center" wrapText="1"/>
      <protection locked="0"/>
    </xf>
    <xf numFmtId="0" fontId="0" fillId="0" borderId="7" xfId="0" applyFill="1" applyBorder="1" applyAlignment="1" applyProtection="1">
      <alignment horizontal="left" vertical="center" shrinkToFit="1"/>
      <protection locked="0"/>
    </xf>
    <xf numFmtId="0" fontId="0" fillId="0" borderId="6" xfId="0" applyFill="1" applyBorder="1" applyAlignment="1" applyProtection="1">
      <alignment horizontal="left" vertical="center" shrinkToFit="1"/>
      <protection locked="0"/>
    </xf>
    <xf numFmtId="0" fontId="0" fillId="0" borderId="8" xfId="0" applyFill="1" applyBorder="1" applyAlignment="1" applyProtection="1">
      <alignment horizontal="left" vertical="center" shrinkToFit="1"/>
      <protection locked="0"/>
    </xf>
    <xf numFmtId="0" fontId="78" fillId="0" borderId="6" xfId="0" applyFont="1" applyBorder="1" applyAlignment="1" applyProtection="1">
      <alignment horizontal="left" vertical="center" shrinkToFit="1"/>
      <protection locked="0"/>
    </xf>
    <xf numFmtId="0" fontId="79" fillId="0" borderId="6"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76" fillId="0" borderId="29" xfId="0" applyFont="1" applyBorder="1" applyAlignment="1" applyProtection="1">
      <alignment horizontal="left" vertical="center" wrapText="1"/>
      <protection locked="0"/>
    </xf>
    <xf numFmtId="0" fontId="76" fillId="0" borderId="30" xfId="0" applyFont="1" applyBorder="1" applyAlignment="1" applyProtection="1">
      <alignment horizontal="left" vertical="center" wrapText="1"/>
      <protection locked="0"/>
    </xf>
    <xf numFmtId="0" fontId="76" fillId="0" borderId="0" xfId="0" applyFont="1" applyBorder="1" applyAlignment="1" applyProtection="1">
      <alignment horizontal="left" vertical="center" wrapText="1"/>
      <protection locked="0"/>
    </xf>
    <xf numFmtId="0" fontId="76" fillId="0" borderId="16"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14" fontId="0" fillId="0" borderId="6" xfId="0" applyNumberFormat="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14" fontId="0" fillId="0" borderId="8" xfId="0" applyNumberFormat="1" applyBorder="1" applyAlignment="1" applyProtection="1">
      <alignment horizontal="center" vertical="center" shrinkToFit="1"/>
      <protection locked="0"/>
    </xf>
    <xf numFmtId="0" fontId="26" fillId="0" borderId="10"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85" fillId="0" borderId="23" xfId="0" applyFont="1" applyBorder="1" applyAlignment="1" applyProtection="1">
      <alignment horizontal="left" vertical="top" shrinkToFit="1"/>
      <protection locked="0"/>
    </xf>
    <xf numFmtId="0" fontId="18" fillId="0" borderId="17" xfId="0" applyFont="1" applyFill="1" applyBorder="1" applyAlignment="1" applyProtection="1">
      <alignment horizontal="center" vertical="center"/>
      <protection locked="0"/>
    </xf>
    <xf numFmtId="0" fontId="18" fillId="0" borderId="17" xfId="0" applyFont="1" applyFill="1" applyBorder="1" applyAlignment="1" applyProtection="1">
      <alignment horizontal="left" vertical="center" shrinkToFit="1"/>
      <protection locked="0"/>
    </xf>
    <xf numFmtId="0" fontId="18" fillId="2" borderId="19"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shrinkToFit="1"/>
      <protection locked="0"/>
    </xf>
    <xf numFmtId="0" fontId="0" fillId="0" borderId="7" xfId="0" applyFill="1" applyBorder="1" applyAlignment="1" applyProtection="1">
      <alignment horizontal="right" vertical="top"/>
      <protection locked="0"/>
    </xf>
    <xf numFmtId="0" fontId="0" fillId="0" borderId="6" xfId="0" applyFill="1" applyBorder="1" applyAlignment="1" applyProtection="1">
      <alignment horizontal="right" vertical="top"/>
      <protection locked="0"/>
    </xf>
    <xf numFmtId="0" fontId="0" fillId="0" borderId="8" xfId="0" applyFill="1" applyBorder="1" applyAlignment="1" applyProtection="1">
      <alignment horizontal="right" vertical="top"/>
      <protection locked="0"/>
    </xf>
    <xf numFmtId="0" fontId="45" fillId="0" borderId="6" xfId="0" applyFont="1" applyBorder="1" applyAlignment="1" applyProtection="1">
      <alignment horizontal="center" vertical="center" shrinkToFit="1"/>
      <protection locked="0"/>
    </xf>
    <xf numFmtId="0" fontId="130" fillId="0" borderId="11" xfId="0" applyFont="1" applyBorder="1" applyAlignment="1" applyProtection="1">
      <alignment horizontal="center" vertical="center"/>
      <protection locked="0"/>
    </xf>
    <xf numFmtId="0" fontId="130" fillId="0" borderId="17" xfId="0" applyFont="1" applyBorder="1" applyAlignment="1" applyProtection="1">
      <alignment horizontal="center" vertical="center"/>
      <protection locked="0"/>
    </xf>
    <xf numFmtId="0" fontId="59" fillId="3" borderId="23" xfId="0" applyFont="1" applyFill="1" applyBorder="1" applyAlignment="1" applyProtection="1">
      <alignment horizontal="left" vertical="center" wrapText="1"/>
      <protection locked="0"/>
    </xf>
    <xf numFmtId="0" fontId="58" fillId="3" borderId="23" xfId="0" applyFont="1" applyFill="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55" fillId="3" borderId="23" xfId="0" applyFont="1" applyFill="1" applyBorder="1" applyAlignment="1" applyProtection="1">
      <alignment horizontal="center" vertical="center" wrapText="1"/>
      <protection locked="0"/>
    </xf>
    <xf numFmtId="0" fontId="58" fillId="3" borderId="23" xfId="0" applyFont="1" applyFill="1" applyBorder="1" applyAlignment="1" applyProtection="1">
      <alignment horizontal="center" vertical="center" wrapText="1"/>
      <protection locked="0"/>
    </xf>
    <xf numFmtId="0" fontId="57" fillId="0" borderId="23" xfId="0" applyFont="1" applyBorder="1" applyAlignment="1" applyProtection="1">
      <alignment horizontal="left" vertical="top" wrapText="1"/>
      <protection locked="0"/>
    </xf>
    <xf numFmtId="0" fontId="13" fillId="0" borderId="23" xfId="0" applyFont="1" applyBorder="1" applyAlignment="1" applyProtection="1">
      <alignment horizontal="center" vertical="center" wrapText="1"/>
      <protection locked="0"/>
    </xf>
    <xf numFmtId="0" fontId="55" fillId="0" borderId="23"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3" fillId="0" borderId="10" xfId="0" applyFont="1" applyBorder="1" applyAlignment="1" applyProtection="1">
      <alignment horizontal="right" vertical="center" wrapText="1"/>
      <protection locked="0"/>
    </xf>
    <xf numFmtId="0" fontId="13" fillId="0" borderId="11" xfId="0" applyFont="1" applyBorder="1" applyAlignment="1" applyProtection="1">
      <alignment horizontal="right" vertical="center" wrapText="1"/>
      <protection locked="0"/>
    </xf>
    <xf numFmtId="0" fontId="13" fillId="0" borderId="11" xfId="0" applyFont="1" applyBorder="1" applyAlignment="1" applyProtection="1">
      <alignment horizontal="right" vertical="center"/>
      <protection locked="0"/>
    </xf>
    <xf numFmtId="0" fontId="0" fillId="0" borderId="17" xfId="0" applyBorder="1" applyAlignment="1" applyProtection="1">
      <alignment horizontal="center" vertical="center"/>
      <protection locked="0"/>
    </xf>
    <xf numFmtId="0" fontId="56" fillId="0" borderId="11"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56" fillId="0" borderId="0" xfId="0" applyFont="1" applyBorder="1" applyAlignment="1" applyProtection="1">
      <alignment horizontal="left" vertical="center" wrapText="1"/>
      <protection locked="0"/>
    </xf>
    <xf numFmtId="0" fontId="56" fillId="0" borderId="14" xfId="0" applyFont="1" applyBorder="1" applyAlignment="1" applyProtection="1">
      <alignment horizontal="left" vertical="center" wrapText="1"/>
      <protection locked="0"/>
    </xf>
    <xf numFmtId="0" fontId="56" fillId="0" borderId="17" xfId="0" applyFont="1" applyBorder="1" applyAlignment="1" applyProtection="1">
      <alignment horizontal="left" vertical="center" wrapText="1"/>
      <protection locked="0"/>
    </xf>
    <xf numFmtId="0" fontId="83" fillId="0" borderId="23" xfId="0" applyFont="1" applyBorder="1" applyAlignment="1" applyProtection="1">
      <alignment horizontal="center" vertical="center"/>
      <protection locked="0"/>
    </xf>
    <xf numFmtId="0" fontId="83" fillId="0" borderId="7"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83" fillId="0" borderId="6"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5" fillId="0" borderId="6"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7" xfId="0" applyFont="1" applyBorder="1" applyAlignment="1" applyProtection="1">
      <alignment horizontal="center" vertical="center"/>
      <protection locked="0"/>
    </xf>
    <xf numFmtId="0" fontId="55" fillId="0" borderId="8" xfId="0" applyFont="1" applyBorder="1" applyAlignment="1" applyProtection="1">
      <alignment horizontal="center" vertical="center"/>
      <protection locked="0"/>
    </xf>
    <xf numFmtId="0" fontId="142" fillId="0" borderId="1" xfId="0" applyFont="1" applyBorder="1" applyAlignment="1">
      <alignment horizontal="center" vertical="center"/>
    </xf>
    <xf numFmtId="0" fontId="132" fillId="0" borderId="29" xfId="0" applyFont="1" applyBorder="1" applyAlignment="1">
      <alignment horizontal="left" vertical="center" wrapText="1"/>
    </xf>
    <xf numFmtId="0" fontId="132" fillId="0" borderId="0" xfId="0" applyFont="1" applyBorder="1" applyAlignment="1">
      <alignment horizontal="left" vertical="center" wrapText="1"/>
    </xf>
    <xf numFmtId="0" fontId="140" fillId="0" borderId="0" xfId="0" applyFont="1" applyBorder="1" applyAlignment="1">
      <alignment horizontal="center" vertical="center"/>
    </xf>
    <xf numFmtId="0" fontId="140" fillId="0" borderId="23" xfId="0" applyFont="1" applyBorder="1" applyAlignment="1">
      <alignment horizontal="center" vertical="center" wrapText="1"/>
    </xf>
    <xf numFmtId="0" fontId="140" fillId="0" borderId="23" xfId="0" applyFont="1" applyBorder="1" applyAlignment="1">
      <alignment horizontal="center" vertical="center"/>
    </xf>
    <xf numFmtId="0" fontId="140" fillId="0" borderId="34" xfId="0" applyFont="1" applyBorder="1" applyAlignment="1">
      <alignment horizontal="center" vertical="center"/>
    </xf>
    <xf numFmtId="0" fontId="134" fillId="13" borderId="36" xfId="0" applyFont="1" applyFill="1" applyBorder="1" applyAlignment="1" applyProtection="1">
      <alignment horizontal="center" vertical="center"/>
      <protection locked="0"/>
    </xf>
    <xf numFmtId="0" fontId="134" fillId="13" borderId="37" xfId="0" applyFont="1" applyFill="1" applyBorder="1" applyAlignment="1" applyProtection="1">
      <alignment horizontal="center" vertical="center"/>
      <protection locked="0"/>
    </xf>
    <xf numFmtId="0" fontId="134" fillId="0" borderId="32" xfId="0" applyFont="1" applyBorder="1" applyAlignment="1">
      <alignment horizontal="center" vertical="center"/>
    </xf>
    <xf numFmtId="0" fontId="134" fillId="0" borderId="46" xfId="0" applyFont="1" applyBorder="1" applyAlignment="1">
      <alignment horizontal="center" vertical="center"/>
    </xf>
    <xf numFmtId="0" fontId="134" fillId="14" borderId="23" xfId="0" applyFont="1" applyFill="1" applyBorder="1" applyAlignment="1">
      <alignment horizontal="center" vertical="center"/>
    </xf>
    <xf numFmtId="0" fontId="134" fillId="13" borderId="23" xfId="0" applyFont="1" applyFill="1" applyBorder="1" applyAlignment="1" applyProtection="1">
      <alignment horizontal="center" vertical="center"/>
      <protection locked="0"/>
    </xf>
    <xf numFmtId="0" fontId="134" fillId="0" borderId="351" xfId="0" applyFont="1" applyBorder="1" applyAlignment="1">
      <alignment horizontal="center" vertical="center"/>
    </xf>
    <xf numFmtId="0" fontId="134" fillId="0" borderId="352" xfId="0" applyFont="1" applyBorder="1" applyAlignment="1">
      <alignment horizontal="center" vertical="center"/>
    </xf>
    <xf numFmtId="31" fontId="132" fillId="13" borderId="352" xfId="0" applyNumberFormat="1" applyFont="1" applyFill="1" applyBorder="1" applyAlignment="1" applyProtection="1">
      <alignment horizontal="center" vertical="center"/>
      <protection locked="0"/>
    </xf>
    <xf numFmtId="0" fontId="132" fillId="13" borderId="352" xfId="0" applyFont="1" applyFill="1" applyBorder="1" applyAlignment="1" applyProtection="1">
      <alignment horizontal="center" vertical="center"/>
      <protection locked="0"/>
    </xf>
    <xf numFmtId="0" fontId="132" fillId="13" borderId="353" xfId="0" applyFont="1" applyFill="1" applyBorder="1" applyAlignment="1" applyProtection="1">
      <alignment horizontal="center" vertical="center"/>
      <protection locked="0"/>
    </xf>
    <xf numFmtId="0" fontId="135" fillId="0" borderId="2" xfId="0" applyFont="1" applyBorder="1" applyAlignment="1">
      <alignment horizontal="center" vertical="center" wrapText="1"/>
    </xf>
    <xf numFmtId="0" fontId="135" fillId="0" borderId="3" xfId="0" applyFont="1" applyBorder="1" applyAlignment="1">
      <alignment horizontal="center" vertical="center"/>
    </xf>
    <xf numFmtId="0" fontId="135" fillId="0" borderId="5" xfId="0" applyFont="1" applyBorder="1" applyAlignment="1">
      <alignment horizontal="center" vertical="center"/>
    </xf>
    <xf numFmtId="31" fontId="134" fillId="13" borderId="23" xfId="0" applyNumberFormat="1" applyFont="1" applyFill="1" applyBorder="1" applyAlignment="1" applyProtection="1">
      <alignment horizontal="center" vertical="center"/>
      <protection locked="0"/>
    </xf>
    <xf numFmtId="0" fontId="134" fillId="0" borderId="0" xfId="0" applyFont="1" applyBorder="1" applyAlignment="1">
      <alignment horizontal="center" vertical="center"/>
    </xf>
    <xf numFmtId="31" fontId="132" fillId="13" borderId="352" xfId="0" applyNumberFormat="1" applyFont="1" applyFill="1" applyBorder="1" applyAlignment="1" applyProtection="1">
      <alignment horizontal="center" vertical="center" shrinkToFit="1"/>
      <protection locked="0"/>
    </xf>
    <xf numFmtId="0" fontId="132" fillId="13" borderId="352" xfId="0" applyFont="1" applyFill="1" applyBorder="1" applyAlignment="1" applyProtection="1">
      <alignment horizontal="center" vertical="center" shrinkToFit="1"/>
      <protection locked="0"/>
    </xf>
    <xf numFmtId="0" fontId="132" fillId="13" borderId="353" xfId="0" applyFont="1" applyFill="1" applyBorder="1" applyAlignment="1" applyProtection="1">
      <alignment horizontal="center" vertical="center" shrinkToFit="1"/>
      <protection locked="0"/>
    </xf>
    <xf numFmtId="0" fontId="134" fillId="0" borderId="29" xfId="0" applyFont="1" applyBorder="1" applyAlignment="1">
      <alignment horizontal="left" vertical="center" wrapText="1"/>
    </xf>
    <xf numFmtId="0" fontId="134" fillId="0" borderId="29" xfId="0" applyFont="1" applyBorder="1" applyAlignment="1">
      <alignment horizontal="left" vertical="center"/>
    </xf>
    <xf numFmtId="0" fontId="134" fillId="0" borderId="0" xfId="0" applyFont="1" applyBorder="1" applyAlignment="1">
      <alignment horizontal="left" vertical="center"/>
    </xf>
    <xf numFmtId="0" fontId="74" fillId="0" borderId="2" xfId="0" applyFont="1" applyBorder="1" applyAlignment="1">
      <alignment horizontal="center" vertical="center"/>
    </xf>
    <xf numFmtId="0" fontId="74" fillId="0" borderId="5" xfId="0" applyFont="1" applyBorder="1" applyAlignment="1">
      <alignment horizontal="center" vertical="center"/>
    </xf>
    <xf numFmtId="0" fontId="0" fillId="3" borderId="23" xfId="0" applyFill="1" applyBorder="1" applyAlignment="1" applyProtection="1">
      <alignment horizontal="center" vertical="center"/>
      <protection locked="0"/>
    </xf>
    <xf numFmtId="49" fontId="55" fillId="0" borderId="7"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64" fillId="0" borderId="10" xfId="0" applyFont="1" applyBorder="1" applyAlignment="1" applyProtection="1">
      <alignment horizontal="right" vertical="center"/>
      <protection locked="0"/>
    </xf>
    <xf numFmtId="0" fontId="64" fillId="0" borderId="11" xfId="0" applyFont="1" applyBorder="1" applyAlignment="1" applyProtection="1">
      <alignment horizontal="right" vertical="center"/>
      <protection locked="0"/>
    </xf>
    <xf numFmtId="0" fontId="64" fillId="0" borderId="11" xfId="0" applyFont="1" applyBorder="1" applyAlignment="1" applyProtection="1">
      <alignment horizontal="left" vertical="center"/>
      <protection locked="0"/>
    </xf>
    <xf numFmtId="0" fontId="64" fillId="0" borderId="15"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55" fillId="0" borderId="11" xfId="0" applyNumberFormat="1" applyFont="1" applyBorder="1" applyAlignment="1" applyProtection="1">
      <alignment horizontal="center" vertical="center"/>
      <protection locked="0"/>
    </xf>
    <xf numFmtId="0" fontId="55" fillId="0" borderId="17" xfId="0" applyNumberFormat="1" applyFont="1" applyBorder="1" applyAlignment="1" applyProtection="1">
      <alignment horizontal="center" vertical="center"/>
      <protection locked="0"/>
    </xf>
    <xf numFmtId="49" fontId="55" fillId="0" borderId="11" xfId="0" applyNumberFormat="1" applyFont="1" applyBorder="1" applyAlignment="1" applyProtection="1">
      <alignment horizontal="center" vertical="center"/>
      <protection locked="0"/>
    </xf>
    <xf numFmtId="49" fontId="55" fillId="0" borderId="17" xfId="0" applyNumberFormat="1" applyFont="1" applyBorder="1" applyAlignment="1" applyProtection="1">
      <alignment horizontal="center" vertical="center"/>
      <protection locked="0"/>
    </xf>
    <xf numFmtId="49" fontId="55" fillId="0" borderId="12" xfId="0" applyNumberFormat="1" applyFont="1" applyBorder="1" applyAlignment="1" applyProtection="1">
      <alignment horizontal="center" vertical="center"/>
      <protection locked="0"/>
    </xf>
    <xf numFmtId="49" fontId="55" fillId="0" borderId="18" xfId="0" applyNumberFormat="1" applyFont="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26" fillId="0" borderId="1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0"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9" fillId="0" borderId="23"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protection locked="0"/>
    </xf>
    <xf numFmtId="0" fontId="63" fillId="0" borderId="23" xfId="0" applyFont="1" applyBorder="1" applyAlignment="1" applyProtection="1">
      <alignment horizontal="left" vertical="center" wrapText="1"/>
      <protection locked="0"/>
    </xf>
    <xf numFmtId="0" fontId="27" fillId="0" borderId="19"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49" fillId="0" borderId="17" xfId="0" applyNumberFormat="1" applyFont="1" applyBorder="1" applyAlignment="1" applyProtection="1">
      <alignment horizontal="center" vertical="center"/>
      <protection locked="0"/>
    </xf>
    <xf numFmtId="49" fontId="49" fillId="0" borderId="18" xfId="0" applyNumberFormat="1"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49" fontId="27" fillId="0" borderId="7" xfId="0" applyNumberFormat="1" applyFont="1" applyBorder="1" applyAlignment="1" applyProtection="1">
      <alignment horizontal="center" vertical="center"/>
      <protection locked="0"/>
    </xf>
    <xf numFmtId="49" fontId="27" fillId="0" borderId="6"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0" fontId="57" fillId="0" borderId="6" xfId="0" applyFont="1" applyBorder="1" applyAlignment="1" applyProtection="1">
      <alignment horizontal="left" vertical="center"/>
      <protection locked="0"/>
    </xf>
    <xf numFmtId="0" fontId="57" fillId="0" borderId="8" xfId="0" applyFont="1" applyBorder="1" applyAlignment="1" applyProtection="1">
      <alignment horizontal="left" vertical="center"/>
      <protection locked="0"/>
    </xf>
    <xf numFmtId="0" fontId="57" fillId="0" borderId="17" xfId="0" applyFont="1" applyBorder="1" applyAlignment="1" applyProtection="1">
      <alignment horizontal="left" vertical="center"/>
      <protection locked="0"/>
    </xf>
    <xf numFmtId="0" fontId="57" fillId="0" borderId="18" xfId="0" applyFont="1" applyBorder="1" applyAlignment="1" applyProtection="1">
      <alignment horizontal="left" vertical="center"/>
      <protection locked="0"/>
    </xf>
    <xf numFmtId="0" fontId="62" fillId="0" borderId="7" xfId="0" applyFont="1" applyBorder="1" applyAlignment="1" applyProtection="1">
      <alignment horizontal="right" vertical="center"/>
      <protection locked="0"/>
    </xf>
    <xf numFmtId="0" fontId="62" fillId="0" borderId="6" xfId="0" applyFont="1" applyBorder="1" applyAlignment="1" applyProtection="1">
      <alignment horizontal="right" vertical="center"/>
      <protection locked="0"/>
    </xf>
    <xf numFmtId="0" fontId="62" fillId="0" borderId="6" xfId="0" applyFont="1" applyBorder="1" applyAlignment="1" applyProtection="1">
      <alignment horizontal="left" vertical="center"/>
      <protection locked="0"/>
    </xf>
    <xf numFmtId="0" fontId="62" fillId="0" borderId="8" xfId="0" applyFont="1" applyBorder="1" applyAlignment="1" applyProtection="1">
      <alignment horizontal="left" vertical="center"/>
      <protection locked="0"/>
    </xf>
    <xf numFmtId="0" fontId="0" fillId="3" borderId="12"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0" fontId="57" fillId="0" borderId="0" xfId="0" applyFont="1" applyBorder="1" applyAlignment="1" applyProtection="1">
      <alignment horizontal="left" vertical="center" wrapText="1"/>
      <protection locked="0"/>
    </xf>
    <xf numFmtId="0" fontId="57" fillId="0" borderId="15"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0"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57" fillId="0" borderId="11" xfId="0" applyFont="1" applyBorder="1" applyAlignment="1" applyProtection="1">
      <alignment horizontal="left" vertical="center"/>
      <protection locked="0"/>
    </xf>
    <xf numFmtId="0" fontId="57" fillId="0" borderId="0" xfId="0" applyFont="1" applyBorder="1" applyAlignment="1" applyProtection="1">
      <alignment horizontal="left" vertical="center"/>
      <protection locked="0"/>
    </xf>
    <xf numFmtId="49" fontId="55" fillId="0" borderId="0" xfId="0" applyNumberFormat="1" applyFont="1" applyBorder="1" applyAlignment="1" applyProtection="1">
      <alignment horizontal="center" vertical="center"/>
      <protection locked="0"/>
    </xf>
    <xf numFmtId="0" fontId="131" fillId="0" borderId="0" xfId="0" applyFont="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0" fontId="61" fillId="0" borderId="10"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0" fontId="61" fillId="0" borderId="12" xfId="0" applyFont="1" applyBorder="1" applyAlignment="1" applyProtection="1">
      <alignment horizontal="left" vertical="center"/>
      <protection locked="0"/>
    </xf>
    <xf numFmtId="0" fontId="61" fillId="0" borderId="19"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18" xfId="0" applyFont="1" applyBorder="1" applyAlignment="1" applyProtection="1">
      <alignment horizontal="left" vertical="center"/>
      <protection locked="0"/>
    </xf>
    <xf numFmtId="0" fontId="55" fillId="0" borderId="0" xfId="0" applyNumberFormat="1" applyFont="1" applyBorder="1" applyAlignment="1" applyProtection="1">
      <alignment horizontal="center" vertical="center"/>
      <protection locked="0"/>
    </xf>
    <xf numFmtId="49" fontId="55" fillId="0" borderId="14" xfId="0" applyNumberFormat="1" applyFont="1"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130" fillId="0" borderId="17" xfId="0" applyFont="1" applyBorder="1" applyAlignment="1" applyProtection="1">
      <alignment horizontal="left" vertical="center"/>
      <protection locked="0"/>
    </xf>
    <xf numFmtId="0" fontId="130" fillId="0" borderId="18" xfId="0" applyFont="1" applyBorder="1" applyAlignment="1" applyProtection="1">
      <alignment horizontal="left" vertical="center"/>
      <protection locked="0"/>
    </xf>
    <xf numFmtId="0" fontId="0" fillId="0" borderId="6" xfId="0" applyFont="1" applyBorder="1" applyAlignment="1" applyProtection="1">
      <alignment horizontal="right" vertical="center"/>
      <protection locked="0"/>
    </xf>
    <xf numFmtId="0" fontId="13" fillId="0" borderId="6" xfId="0" applyFont="1" applyBorder="1" applyAlignment="1" applyProtection="1">
      <alignment horizontal="right" vertical="center"/>
      <protection locked="0"/>
    </xf>
    <xf numFmtId="0" fontId="13" fillId="0" borderId="11" xfId="0" applyFont="1" applyBorder="1" applyAlignment="1" applyProtection="1">
      <alignment horizontal="left" vertical="top" wrapText="1"/>
      <protection locked="0"/>
    </xf>
    <xf numFmtId="0" fontId="8" fillId="0" borderId="230" xfId="2" applyFont="1" applyBorder="1" applyAlignment="1" applyProtection="1">
      <alignment horizontal="center" vertical="center"/>
      <protection locked="0"/>
    </xf>
    <xf numFmtId="0" fontId="8" fillId="0" borderId="186" xfId="2" applyFont="1" applyBorder="1" applyAlignment="1" applyProtection="1">
      <alignment horizontal="center" vertical="center"/>
      <protection locked="0"/>
    </xf>
    <xf numFmtId="0" fontId="8" fillId="0" borderId="231" xfId="2" applyFont="1" applyBorder="1" applyAlignment="1" applyProtection="1">
      <alignment horizontal="center" vertical="center"/>
      <protection locked="0"/>
    </xf>
    <xf numFmtId="0" fontId="8" fillId="0" borderId="253" xfId="2" applyFont="1" applyBorder="1" applyAlignment="1" applyProtection="1">
      <alignment horizontal="center" vertical="center"/>
      <protection locked="0"/>
    </xf>
    <xf numFmtId="0" fontId="8" fillId="0" borderId="264" xfId="2" applyFont="1" applyBorder="1" applyAlignment="1" applyProtection="1">
      <alignment horizontal="center" vertical="center"/>
      <protection locked="0"/>
    </xf>
    <xf numFmtId="0" fontId="8" fillId="0" borderId="211" xfId="2" applyFont="1" applyBorder="1" applyAlignment="1" applyProtection="1">
      <alignment horizontal="center" vertical="center"/>
      <protection locked="0"/>
    </xf>
    <xf numFmtId="0" fontId="8" fillId="0" borderId="256" xfId="2" applyFont="1" applyBorder="1" applyAlignment="1" applyProtection="1">
      <alignment horizontal="center" vertical="center"/>
      <protection locked="0"/>
    </xf>
    <xf numFmtId="0" fontId="8" fillId="0" borderId="251" xfId="2" applyFont="1" applyBorder="1" applyAlignment="1" applyProtection="1">
      <alignment horizontal="center" vertical="center" shrinkToFit="1"/>
      <protection locked="0"/>
    </xf>
    <xf numFmtId="0" fontId="8" fillId="0" borderId="186" xfId="2" applyFont="1" applyBorder="1" applyAlignment="1" applyProtection="1">
      <alignment horizontal="center" vertical="center" shrinkToFit="1"/>
      <protection locked="0"/>
    </xf>
    <xf numFmtId="0" fontId="8" fillId="0" borderId="253" xfId="2" applyFont="1" applyBorder="1" applyAlignment="1" applyProtection="1">
      <alignment horizontal="center" vertical="center" shrinkToFit="1"/>
      <protection locked="0"/>
    </xf>
    <xf numFmtId="0" fontId="8" fillId="0" borderId="26" xfId="2" applyFont="1" applyBorder="1" applyAlignment="1" applyProtection="1">
      <alignment horizontal="center" vertical="center" shrinkToFit="1"/>
      <protection locked="0"/>
    </xf>
    <xf numFmtId="0" fontId="8" fillId="0" borderId="1" xfId="2" applyFont="1" applyBorder="1" applyAlignment="1" applyProtection="1">
      <alignment horizontal="center" vertical="center" shrinkToFit="1"/>
      <protection locked="0"/>
    </xf>
    <xf numFmtId="0" fontId="8" fillId="0" borderId="27" xfId="2" applyFont="1" applyBorder="1" applyAlignment="1" applyProtection="1">
      <alignment horizontal="center" vertical="center" shrinkToFit="1"/>
      <protection locked="0"/>
    </xf>
    <xf numFmtId="0" fontId="8" fillId="0" borderId="265" xfId="2" applyFont="1" applyBorder="1" applyAlignment="1" applyProtection="1">
      <alignment horizontal="center" vertical="center"/>
      <protection locked="0"/>
    </xf>
    <xf numFmtId="0" fontId="8" fillId="0" borderId="227" xfId="2" applyFont="1" applyBorder="1" applyAlignment="1" applyProtection="1">
      <alignment horizontal="center" vertical="center"/>
      <protection locked="0"/>
    </xf>
    <xf numFmtId="0" fontId="8" fillId="0" borderId="210" xfId="2" applyFont="1" applyBorder="1" applyAlignment="1" applyProtection="1">
      <alignment horizontal="center" vertical="center"/>
      <protection locked="0"/>
    </xf>
    <xf numFmtId="0" fontId="8" fillId="0" borderId="252" xfId="2" applyFont="1" applyBorder="1" applyAlignment="1" applyProtection="1">
      <alignment horizontal="center" vertical="center"/>
      <protection locked="0"/>
    </xf>
    <xf numFmtId="0" fontId="8" fillId="2" borderId="44" xfId="2" applyFont="1" applyFill="1" applyBorder="1" applyAlignment="1" applyProtection="1">
      <alignment horizontal="center" vertical="center" shrinkToFit="1"/>
      <protection locked="0"/>
    </xf>
    <xf numFmtId="0" fontId="8" fillId="2" borderId="29" xfId="2" applyFont="1" applyFill="1" applyBorder="1" applyAlignment="1" applyProtection="1">
      <alignment horizontal="center" vertical="center" shrinkToFit="1"/>
      <protection locked="0"/>
    </xf>
    <xf numFmtId="0" fontId="8" fillId="2" borderId="30" xfId="2" applyFont="1" applyFill="1" applyBorder="1" applyAlignment="1" applyProtection="1">
      <alignment horizontal="center" vertical="center" shrinkToFit="1"/>
      <protection locked="0"/>
    </xf>
    <xf numFmtId="0" fontId="8" fillId="2" borderId="57" xfId="2" applyFont="1" applyFill="1" applyBorder="1" applyAlignment="1" applyProtection="1">
      <alignment horizontal="center" vertical="center" shrinkToFit="1"/>
      <protection locked="0"/>
    </xf>
    <xf numFmtId="0" fontId="8" fillId="2" borderId="70" xfId="2" applyFont="1" applyFill="1" applyBorder="1" applyAlignment="1" applyProtection="1">
      <alignment horizontal="center" vertical="center" shrinkToFit="1"/>
      <protection locked="0"/>
    </xf>
    <xf numFmtId="0" fontId="8" fillId="2" borderId="71" xfId="2" applyFont="1" applyFill="1" applyBorder="1" applyAlignment="1" applyProtection="1">
      <alignment horizontal="center" vertical="center" shrinkToFit="1"/>
      <protection locked="0"/>
    </xf>
    <xf numFmtId="0" fontId="8" fillId="2" borderId="28"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0" fontId="8" fillId="2" borderId="30" xfId="2" applyFont="1" applyFill="1" applyBorder="1" applyAlignment="1" applyProtection="1">
      <alignment horizontal="center" vertical="center"/>
      <protection locked="0"/>
    </xf>
    <xf numFmtId="0" fontId="8" fillId="2" borderId="76" xfId="2" applyFont="1" applyFill="1" applyBorder="1" applyAlignment="1" applyProtection="1">
      <alignment horizontal="center" vertical="center"/>
      <protection locked="0"/>
    </xf>
    <xf numFmtId="0" fontId="8" fillId="2" borderId="70" xfId="2" applyFont="1" applyFill="1" applyBorder="1" applyAlignment="1" applyProtection="1">
      <alignment horizontal="center" vertical="center"/>
      <protection locked="0"/>
    </xf>
    <xf numFmtId="0" fontId="8" fillId="2" borderId="71" xfId="2" applyFont="1" applyFill="1" applyBorder="1" applyAlignment="1" applyProtection="1">
      <alignment horizontal="center" vertical="center"/>
      <protection locked="0"/>
    </xf>
    <xf numFmtId="0" fontId="8" fillId="0" borderId="9" xfId="2" applyFont="1" applyBorder="1" applyAlignment="1" applyProtection="1">
      <alignment horizontal="center" vertical="center" shrinkToFit="1"/>
      <protection locked="0"/>
    </xf>
    <xf numFmtId="0" fontId="8" fillId="0" borderId="0" xfId="2" applyFont="1" applyBorder="1" applyAlignment="1" applyProtection="1">
      <alignment horizontal="center" vertical="center" shrinkToFit="1"/>
      <protection locked="0"/>
    </xf>
    <xf numFmtId="0" fontId="8" fillId="0" borderId="16" xfId="2" applyFont="1" applyBorder="1" applyAlignment="1" applyProtection="1">
      <alignment horizontal="center" vertical="center" shrinkToFit="1"/>
      <protection locked="0"/>
    </xf>
    <xf numFmtId="0" fontId="8" fillId="0" borderId="274" xfId="2" applyFont="1" applyBorder="1" applyAlignment="1" applyProtection="1">
      <alignment horizontal="center" vertical="center" shrinkToFit="1"/>
      <protection locked="0"/>
    </xf>
    <xf numFmtId="0" fontId="8" fillId="0" borderId="193" xfId="2" applyFont="1" applyBorder="1" applyAlignment="1" applyProtection="1">
      <alignment horizontal="center" vertical="center" shrinkToFit="1"/>
      <protection locked="0"/>
    </xf>
    <xf numFmtId="0" fontId="8" fillId="0" borderId="287" xfId="2" applyFont="1" applyBorder="1" applyAlignment="1" applyProtection="1">
      <alignment horizontal="center" vertical="center" shrinkToFit="1"/>
      <protection locked="0"/>
    </xf>
    <xf numFmtId="0" fontId="8" fillId="0" borderId="185" xfId="2" applyFont="1" applyBorder="1" applyAlignment="1" applyProtection="1">
      <alignment horizontal="center" vertical="center"/>
      <protection locked="0"/>
    </xf>
    <xf numFmtId="0" fontId="8" fillId="0" borderId="207" xfId="2" applyFont="1" applyBorder="1" applyAlignment="1" applyProtection="1">
      <alignment horizontal="center" vertical="center"/>
      <protection locked="0"/>
    </xf>
    <xf numFmtId="0" fontId="8" fillId="2" borderId="44" xfId="2" applyFont="1" applyFill="1" applyBorder="1" applyAlignment="1" applyProtection="1">
      <alignment horizontal="center" vertical="center"/>
      <protection locked="0"/>
    </xf>
    <xf numFmtId="0" fontId="8" fillId="2" borderId="43" xfId="2" applyFont="1" applyFill="1" applyBorder="1" applyAlignment="1" applyProtection="1">
      <alignment horizontal="center" vertical="center"/>
      <protection locked="0"/>
    </xf>
    <xf numFmtId="0" fontId="8" fillId="2" borderId="57" xfId="2" applyFont="1" applyFill="1" applyBorder="1" applyAlignment="1" applyProtection="1">
      <alignment horizontal="center" vertical="center"/>
      <protection locked="0"/>
    </xf>
    <xf numFmtId="0" fontId="8" fillId="2" borderId="58" xfId="2" applyFont="1" applyFill="1" applyBorder="1" applyAlignment="1" applyProtection="1">
      <alignment horizontal="center" vertical="center"/>
      <protection locked="0"/>
    </xf>
    <xf numFmtId="0" fontId="8" fillId="0" borderId="228" xfId="2" applyFont="1" applyBorder="1" applyAlignment="1" applyProtection="1">
      <alignment horizontal="center" vertical="center"/>
      <protection locked="0"/>
    </xf>
    <xf numFmtId="0" fontId="8" fillId="0" borderId="199" xfId="2" applyFont="1" applyBorder="1" applyAlignment="1" applyProtection="1">
      <alignment horizontal="center" vertical="center"/>
      <protection locked="0"/>
    </xf>
    <xf numFmtId="0" fontId="114" fillId="0" borderId="0" xfId="2" applyFont="1" applyAlignment="1" applyProtection="1">
      <alignment horizontal="right" vertical="center"/>
      <protection locked="0"/>
    </xf>
    <xf numFmtId="0" fontId="43" fillId="0" borderId="163" xfId="3" applyFont="1" applyBorder="1" applyAlignment="1">
      <alignment horizontal="center" vertical="center"/>
    </xf>
    <xf numFmtId="0" fontId="43" fillId="0" borderId="164" xfId="3" applyFont="1" applyBorder="1" applyAlignment="1">
      <alignment horizontal="center" vertical="center"/>
    </xf>
    <xf numFmtId="0" fontId="43" fillId="0" borderId="165" xfId="3" applyFont="1" applyBorder="1" applyAlignment="1">
      <alignment horizontal="center" vertical="center"/>
    </xf>
    <xf numFmtId="0" fontId="8" fillId="2" borderId="7" xfId="2" applyFont="1" applyFill="1" applyBorder="1" applyAlignment="1" applyProtection="1">
      <alignment horizontal="center" vertical="center" wrapText="1" shrinkToFit="1"/>
      <protection locked="0"/>
    </xf>
    <xf numFmtId="0" fontId="8" fillId="2" borderId="6" xfId="2" applyFont="1" applyFill="1" applyBorder="1" applyAlignment="1" applyProtection="1">
      <alignment horizontal="center" vertical="center" wrapText="1" shrinkToFit="1"/>
      <protection locked="0"/>
    </xf>
    <xf numFmtId="0" fontId="8" fillId="2" borderId="8" xfId="2" applyFont="1" applyFill="1" applyBorder="1" applyAlignment="1" applyProtection="1">
      <alignment horizontal="center" vertical="center" wrapText="1" shrinkToFit="1"/>
      <protection locked="0"/>
    </xf>
    <xf numFmtId="0" fontId="31" fillId="0" borderId="6" xfId="0" applyFont="1" applyBorder="1" applyAlignment="1" applyProtection="1">
      <alignment horizontal="center" vertical="center"/>
      <protection locked="0"/>
    </xf>
    <xf numFmtId="0" fontId="8" fillId="0" borderId="68" xfId="2" applyFont="1" applyBorder="1" applyAlignment="1" applyProtection="1">
      <alignment horizontal="center" vertical="center"/>
      <protection locked="0"/>
    </xf>
    <xf numFmtId="0" fontId="8" fillId="0" borderId="266" xfId="2" applyFont="1" applyBorder="1" applyAlignment="1" applyProtection="1">
      <alignment horizontal="center" vertical="center"/>
      <protection locked="0"/>
    </xf>
    <xf numFmtId="0" fontId="53" fillId="0" borderId="0" xfId="2" applyFont="1" applyAlignment="1" applyProtection="1">
      <alignment horizontal="center" vertical="center"/>
      <protection locked="0"/>
    </xf>
    <xf numFmtId="0" fontId="53" fillId="0" borderId="0" xfId="2" applyFont="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2" borderId="47" xfId="2" applyFont="1" applyFill="1" applyBorder="1" applyAlignment="1" applyProtection="1">
      <alignment horizontal="center" vertical="center"/>
      <protection locked="0"/>
    </xf>
    <xf numFmtId="0" fontId="8" fillId="2" borderId="66"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0" fontId="8" fillId="2" borderId="75" xfId="2" applyFont="1" applyFill="1" applyBorder="1" applyAlignment="1" applyProtection="1">
      <alignment horizontal="center" vertical="center"/>
      <protection locked="0"/>
    </xf>
    <xf numFmtId="0" fontId="8" fillId="2" borderId="68" xfId="2" applyFont="1" applyFill="1" applyBorder="1" applyAlignment="1" applyProtection="1">
      <alignment horizontal="center" vertical="center"/>
      <protection locked="0"/>
    </xf>
    <xf numFmtId="0" fontId="8" fillId="2" borderId="72" xfId="2" applyFont="1" applyFill="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8" fillId="0" borderId="69" xfId="2" applyFont="1" applyBorder="1" applyAlignment="1" applyProtection="1">
      <alignment horizontal="center" vertical="center"/>
      <protection locked="0"/>
    </xf>
    <xf numFmtId="0" fontId="146" fillId="0" borderId="1" xfId="2" applyFont="1" applyBorder="1" applyAlignment="1" applyProtection="1">
      <alignment horizontal="center" vertical="center"/>
      <protection locked="0"/>
    </xf>
    <xf numFmtId="0" fontId="7" fillId="2" borderId="77" xfId="2" applyFont="1" applyFill="1" applyBorder="1" applyAlignment="1" applyProtection="1">
      <alignment horizontal="center" vertical="center"/>
      <protection locked="0"/>
    </xf>
    <xf numFmtId="0" fontId="7" fillId="2" borderId="78" xfId="2" applyFont="1" applyFill="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8" fillId="0" borderId="6"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8" fillId="0" borderId="45" xfId="2" applyFont="1" applyBorder="1" applyAlignment="1" applyProtection="1">
      <alignment horizontal="center" vertical="center"/>
      <protection locked="0"/>
    </xf>
    <xf numFmtId="0" fontId="0" fillId="2" borderId="4" xfId="0" applyFill="1" applyBorder="1" applyAlignment="1" applyProtection="1">
      <alignment horizontal="center" vertical="center" shrinkToFit="1"/>
      <protection locked="0"/>
    </xf>
    <xf numFmtId="0" fontId="13" fillId="0" borderId="268" xfId="0" applyFont="1" applyBorder="1" applyAlignment="1" applyProtection="1">
      <alignment horizontal="center" vertical="center" wrapText="1"/>
      <protection locked="0"/>
    </xf>
    <xf numFmtId="0" fontId="25" fillId="0" borderId="170" xfId="0" applyFont="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shrinkToFit="1"/>
      <protection locked="0"/>
    </xf>
    <xf numFmtId="0" fontId="25" fillId="2" borderId="23" xfId="0" applyFont="1" applyFill="1" applyBorder="1" applyAlignment="1" applyProtection="1">
      <alignment horizontal="center" vertical="center" wrapText="1" shrinkToFit="1"/>
      <protection locked="0"/>
    </xf>
    <xf numFmtId="0" fontId="25" fillId="2" borderId="7" xfId="0" applyFont="1" applyFill="1" applyBorder="1" applyAlignment="1" applyProtection="1">
      <alignment horizontal="center" vertical="center" wrapText="1" shrinkToFit="1"/>
      <protection locked="0"/>
    </xf>
    <xf numFmtId="0" fontId="25" fillId="2" borderId="36" xfId="0" applyFont="1" applyFill="1" applyBorder="1" applyAlignment="1" applyProtection="1">
      <alignment horizontal="center" vertical="center" wrapText="1" shrinkToFit="1"/>
      <protection locked="0"/>
    </xf>
    <xf numFmtId="0" fontId="25" fillId="2" borderId="45" xfId="0" applyFont="1" applyFill="1" applyBorder="1" applyAlignment="1" applyProtection="1">
      <alignment horizontal="center" vertical="center" wrapText="1" shrinkToFit="1"/>
      <protection locked="0"/>
    </xf>
    <xf numFmtId="0" fontId="0" fillId="0" borderId="8" xfId="0" applyNumberFormat="1" applyBorder="1" applyAlignment="1" applyProtection="1">
      <alignment horizontal="center" vertical="center" shrinkToFit="1"/>
      <protection locked="0"/>
    </xf>
    <xf numFmtId="0" fontId="0" fillId="0" borderId="23" xfId="0" applyNumberFormat="1" applyBorder="1" applyAlignment="1" applyProtection="1">
      <alignment horizontal="center" vertical="center" shrinkToFit="1"/>
      <protection locked="0"/>
    </xf>
    <xf numFmtId="0" fontId="0" fillId="0" borderId="34" xfId="0" applyNumberFormat="1" applyBorder="1" applyAlignment="1" applyProtection="1">
      <alignment horizontal="center" vertical="center" shrinkToFit="1"/>
      <protection locked="0"/>
    </xf>
    <xf numFmtId="0" fontId="0" fillId="0" borderId="72" xfId="0" applyNumberFormat="1" applyBorder="1" applyAlignment="1" applyProtection="1">
      <alignment horizontal="center" vertical="center" shrinkToFit="1"/>
      <protection locked="0"/>
    </xf>
    <xf numFmtId="0" fontId="0" fillId="0" borderId="36" xfId="0" applyNumberFormat="1" applyBorder="1" applyAlignment="1" applyProtection="1">
      <alignment horizontal="center" vertical="center" shrinkToFit="1"/>
      <protection locked="0"/>
    </xf>
    <xf numFmtId="0" fontId="0" fillId="0" borderId="37" xfId="0" applyNumberForma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13" fillId="2" borderId="3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14" fontId="0" fillId="0" borderId="47" xfId="0" applyNumberFormat="1" applyBorder="1" applyAlignment="1" applyProtection="1">
      <alignment horizontal="center" vertical="center" shrinkToFit="1"/>
      <protection locked="0"/>
    </xf>
    <xf numFmtId="14" fontId="0" fillId="0" borderId="32" xfId="0" applyNumberFormat="1" applyBorder="1" applyAlignment="1" applyProtection="1">
      <alignment horizontal="center" vertical="center" shrinkToFit="1"/>
      <protection locked="0"/>
    </xf>
    <xf numFmtId="14" fontId="0" fillId="0" borderId="4" xfId="0" applyNumberFormat="1" applyBorder="1" applyAlignment="1" applyProtection="1">
      <alignment horizontal="center" vertical="center" shrinkToFit="1"/>
      <protection locked="0"/>
    </xf>
    <xf numFmtId="14" fontId="0" fillId="0" borderId="23" xfId="0" applyNumberFormat="1" applyBorder="1" applyAlignment="1" applyProtection="1">
      <alignment horizontal="center" vertical="center" shrinkToFit="1"/>
      <protection locked="0"/>
    </xf>
    <xf numFmtId="14" fontId="0" fillId="0" borderId="7"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4" fontId="0" fillId="0" borderId="46" xfId="0" applyNumberFormat="1" applyBorder="1" applyAlignment="1" applyProtection="1">
      <alignment horizontal="center" vertical="center" shrinkToFit="1"/>
      <protection locked="0"/>
    </xf>
    <xf numFmtId="14" fontId="0" fillId="0" borderId="34" xfId="0" applyNumberForma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2" borderId="33" xfId="0" applyFill="1" applyBorder="1" applyAlignment="1" applyProtection="1">
      <alignment horizontal="center" vertical="center" wrapText="1" shrinkToFit="1"/>
      <protection locked="0"/>
    </xf>
    <xf numFmtId="0" fontId="0" fillId="2" borderId="38" xfId="0" applyFill="1" applyBorder="1" applyAlignment="1" applyProtection="1">
      <alignment horizontal="center" vertical="center" shrinkToFit="1"/>
      <protection locked="0"/>
    </xf>
    <xf numFmtId="0" fontId="0" fillId="2" borderId="36"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25" fillId="0" borderId="167" xfId="0" applyFont="1" applyBorder="1" applyAlignment="1" applyProtection="1">
      <alignment horizontal="center" vertical="center" wrapText="1"/>
      <protection locked="0"/>
    </xf>
    <xf numFmtId="0" fontId="13" fillId="0" borderId="267" xfId="0" applyFont="1" applyBorder="1" applyAlignment="1" applyProtection="1">
      <alignment horizontal="center" vertical="center" wrapText="1"/>
      <protection locked="0"/>
    </xf>
    <xf numFmtId="0" fontId="25" fillId="2" borderId="31"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43"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0" borderId="257" xfId="0" applyFont="1" applyBorder="1" applyAlignment="1" applyProtection="1">
      <alignment horizontal="center" vertical="center" wrapText="1"/>
      <protection locked="0"/>
    </xf>
    <xf numFmtId="0" fontId="13" fillId="0" borderId="269" xfId="0" applyFont="1" applyBorder="1" applyAlignment="1" applyProtection="1">
      <alignment horizontal="center" vertical="center" wrapText="1"/>
      <protection locked="0"/>
    </xf>
    <xf numFmtId="0" fontId="25" fillId="0" borderId="0" xfId="0" applyFont="1" applyBorder="1" applyAlignment="1" applyProtection="1">
      <alignment horizontal="right" vertical="center" wrapText="1"/>
      <protection locked="0"/>
    </xf>
    <xf numFmtId="0" fontId="13" fillId="0" borderId="225" xfId="0" applyFont="1" applyBorder="1" applyAlignment="1" applyProtection="1">
      <alignment horizontal="center" vertical="center" wrapText="1"/>
      <protection locked="0"/>
    </xf>
    <xf numFmtId="0" fontId="25" fillId="0" borderId="257" xfId="0" applyFont="1" applyBorder="1" applyAlignment="1" applyProtection="1">
      <alignment horizontal="center" vertical="center" wrapText="1"/>
      <protection locked="0"/>
    </xf>
    <xf numFmtId="0" fontId="10" fillId="0" borderId="1" xfId="0" applyFont="1" applyBorder="1" applyAlignment="1">
      <alignment vertical="center"/>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45" xfId="0" applyBorder="1" applyAlignment="1">
      <alignment horizontal="center" vertical="center"/>
    </xf>
    <xf numFmtId="0" fontId="0" fillId="0" borderId="186" xfId="0" applyBorder="1" applyAlignment="1">
      <alignment horizontal="center" vertical="center"/>
    </xf>
    <xf numFmtId="0" fontId="0" fillId="0" borderId="253" xfId="0" applyBorder="1" applyAlignment="1">
      <alignment horizontal="center" vertical="center"/>
    </xf>
    <xf numFmtId="0" fontId="0" fillId="2" borderId="9" xfId="0" applyFont="1" applyFill="1" applyBorder="1" applyAlignment="1">
      <alignment vertical="center" wrapText="1"/>
    </xf>
    <xf numFmtId="0" fontId="13" fillId="2" borderId="0" xfId="0" applyFont="1" applyFill="1" applyBorder="1" applyAlignment="1">
      <alignment vertical="center" wrapText="1"/>
    </xf>
    <xf numFmtId="0" fontId="13" fillId="2" borderId="16"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left" vertical="center"/>
    </xf>
    <xf numFmtId="0" fontId="24" fillId="0" borderId="0" xfId="0" applyFont="1" applyFill="1" applyBorder="1" applyAlignment="1">
      <alignment horizontal="right" vertical="center"/>
    </xf>
    <xf numFmtId="0" fontId="0" fillId="0" borderId="214" xfId="0" applyFill="1" applyBorder="1" applyAlignment="1">
      <alignment horizontal="center" vertical="center"/>
    </xf>
    <xf numFmtId="0" fontId="0" fillId="0" borderId="73" xfId="0" applyFill="1" applyBorder="1" applyAlignment="1">
      <alignment horizontal="center" vertical="center"/>
    </xf>
    <xf numFmtId="0" fontId="0" fillId="0" borderId="73"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0" fillId="2" borderId="16" xfId="0" applyFill="1" applyBorder="1" applyAlignment="1">
      <alignment horizontal="left" vertical="center"/>
    </xf>
    <xf numFmtId="0" fontId="116" fillId="0" borderId="1" xfId="0" applyFont="1" applyBorder="1" applyAlignment="1" applyProtection="1">
      <alignment horizontal="left" shrinkToFit="1"/>
      <protection locked="0"/>
    </xf>
    <xf numFmtId="0" fontId="29" fillId="0" borderId="1" xfId="0" applyFont="1" applyBorder="1" applyAlignment="1" applyProtection="1">
      <alignment horizontal="left" shrinkToFit="1"/>
      <protection locked="0"/>
    </xf>
    <xf numFmtId="0" fontId="24" fillId="2" borderId="28" xfId="0" applyFont="1" applyFill="1" applyBorder="1" applyAlignment="1" applyProtection="1">
      <alignment horizontal="center" vertical="center"/>
      <protection locked="0"/>
    </xf>
    <xf numFmtId="0" fontId="24" fillId="2" borderId="29" xfId="0" applyFont="1" applyFill="1" applyBorder="1" applyAlignment="1" applyProtection="1">
      <alignment horizontal="center" vertical="center"/>
      <protection locked="0"/>
    </xf>
    <xf numFmtId="0" fontId="24" fillId="2" borderId="290"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94" xfId="0" applyFont="1" applyFill="1" applyBorder="1" applyAlignment="1" applyProtection="1">
      <alignment horizontal="center" vertical="center"/>
      <protection locked="0"/>
    </xf>
    <xf numFmtId="0" fontId="9" fillId="2" borderId="244" xfId="0" applyFont="1" applyFill="1" applyBorder="1" applyAlignment="1" applyProtection="1">
      <alignment horizontal="center" vertical="center" wrapText="1"/>
      <protection locked="0"/>
    </xf>
    <xf numFmtId="0" fontId="9" fillId="2" borderId="244" xfId="0" applyFont="1" applyFill="1" applyBorder="1" applyAlignment="1" applyProtection="1">
      <alignment horizontal="center" vertical="center"/>
      <protection locked="0"/>
    </xf>
    <xf numFmtId="0" fontId="25" fillId="2" borderId="244" xfId="0" applyFont="1" applyFill="1" applyBorder="1" applyAlignment="1" applyProtection="1">
      <alignment horizontal="center" vertical="center"/>
      <protection locked="0"/>
    </xf>
    <xf numFmtId="0" fontId="0" fillId="0" borderId="299" xfId="0" applyBorder="1" applyAlignment="1" applyProtection="1">
      <alignment horizontal="center" vertical="center"/>
      <protection locked="0"/>
    </xf>
    <xf numFmtId="0" fontId="0" fillId="0" borderId="300" xfId="0" applyBorder="1" applyAlignment="1" applyProtection="1">
      <alignment horizontal="center" vertical="center"/>
      <protection locked="0"/>
    </xf>
    <xf numFmtId="0" fontId="0" fillId="0" borderId="181"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51" fillId="2" borderId="245" xfId="0" applyFont="1" applyFill="1" applyBorder="1" applyAlignment="1" applyProtection="1">
      <alignment horizontal="center" vertical="center" wrapText="1"/>
      <protection locked="0"/>
    </xf>
    <xf numFmtId="0" fontId="109" fillId="2" borderId="245" xfId="0" applyFont="1" applyFill="1" applyBorder="1" applyAlignment="1" applyProtection="1">
      <alignment horizontal="center" vertical="center" wrapText="1"/>
      <protection locked="0"/>
    </xf>
    <xf numFmtId="0" fontId="109" fillId="2" borderId="296" xfId="0" applyFont="1" applyFill="1" applyBorder="1" applyAlignment="1" applyProtection="1">
      <alignment horizontal="center" vertical="center" wrapText="1"/>
      <protection locked="0"/>
    </xf>
    <xf numFmtId="0" fontId="9" fillId="2" borderId="295" xfId="0" applyFont="1" applyFill="1" applyBorder="1" applyAlignment="1" applyProtection="1">
      <alignment horizontal="center" vertical="center" wrapText="1"/>
      <protection locked="0"/>
    </xf>
    <xf numFmtId="0" fontId="9" fillId="2" borderId="245"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66" fillId="12" borderId="0" xfId="0" applyFont="1" applyFill="1" applyAlignment="1">
      <alignment horizontal="center" vertical="center" wrapText="1"/>
    </xf>
    <xf numFmtId="0" fontId="25" fillId="2" borderId="23" xfId="0" applyFont="1" applyFill="1" applyBorder="1" applyAlignment="1" applyProtection="1">
      <alignment horizontal="center" vertical="center"/>
      <protection locked="0"/>
    </xf>
    <xf numFmtId="0" fontId="25" fillId="2" borderId="283"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7" xfId="0" applyBorder="1" applyAlignment="1">
      <alignment horizontal="center" vertical="center"/>
    </xf>
    <xf numFmtId="0" fontId="103" fillId="2" borderId="7" xfId="0" applyFont="1" applyFill="1" applyBorder="1" applyAlignment="1" applyProtection="1">
      <alignment horizontal="center" vertical="center"/>
      <protection locked="0"/>
    </xf>
    <xf numFmtId="0" fontId="103" fillId="2" borderId="6" xfId="0" applyFont="1" applyFill="1" applyBorder="1" applyAlignment="1" applyProtection="1">
      <alignment horizontal="center" vertical="center"/>
      <protection locked="0"/>
    </xf>
    <xf numFmtId="0" fontId="103" fillId="2" borderId="284" xfId="0" applyFont="1" applyFill="1" applyBorder="1" applyAlignment="1" applyProtection="1">
      <alignment horizontal="center" vertical="center"/>
      <protection locked="0"/>
    </xf>
    <xf numFmtId="0" fontId="103" fillId="2" borderId="8" xfId="0" applyFont="1" applyFill="1" applyBorder="1" applyAlignment="1" applyProtection="1">
      <alignment horizontal="center" vertical="center"/>
      <protection locked="0"/>
    </xf>
    <xf numFmtId="0" fontId="24" fillId="0" borderId="189" xfId="0" applyFont="1" applyBorder="1" applyAlignment="1" applyProtection="1">
      <alignment horizontal="center" vertical="center"/>
      <protection locked="0"/>
    </xf>
    <xf numFmtId="0" fontId="24" fillId="0" borderId="166" xfId="0" applyFont="1" applyBorder="1" applyAlignment="1" applyProtection="1">
      <alignment horizontal="center" vertical="center"/>
      <protection locked="0"/>
    </xf>
    <xf numFmtId="0" fontId="24" fillId="0" borderId="167" xfId="0" applyFont="1" applyBorder="1" applyAlignment="1" applyProtection="1">
      <alignment horizontal="center" vertical="center"/>
      <protection locked="0"/>
    </xf>
    <xf numFmtId="0" fontId="24" fillId="0" borderId="263" xfId="0" applyFont="1" applyBorder="1" applyAlignment="1" applyProtection="1">
      <alignment horizontal="center" vertical="center"/>
      <protection locked="0"/>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24" fillId="0" borderId="170" xfId="0" applyFont="1" applyBorder="1" applyAlignment="1" applyProtection="1">
      <alignment horizontal="center" vertical="center"/>
      <protection locked="0"/>
    </xf>
    <xf numFmtId="0" fontId="24" fillId="0" borderId="247" xfId="0" applyFont="1" applyBorder="1" applyAlignment="1" applyProtection="1">
      <alignment horizontal="center" vertical="center"/>
      <protection locked="0"/>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14" xfId="0" applyBorder="1" applyAlignment="1">
      <alignment horizontal="left" vertical="center" wrapText="1"/>
    </xf>
    <xf numFmtId="0" fontId="0" fillId="0" borderId="73" xfId="0" applyBorder="1" applyAlignment="1">
      <alignment horizontal="left" vertical="center" wrapText="1"/>
    </xf>
    <xf numFmtId="0" fontId="0" fillId="0" borderId="215" xfId="0" applyBorder="1" applyAlignment="1">
      <alignment horizontal="left" vertical="center" wrapText="1"/>
    </xf>
    <xf numFmtId="0" fontId="24" fillId="0" borderId="244" xfId="0" applyFont="1" applyBorder="1" applyAlignment="1" applyProtection="1">
      <alignment horizontal="center" vertical="center"/>
      <protection locked="0"/>
    </xf>
    <xf numFmtId="0" fontId="24" fillId="0" borderId="250" xfId="0" applyFont="1" applyBorder="1" applyAlignment="1" applyProtection="1">
      <alignment horizontal="center" vertical="center"/>
      <protection locked="0"/>
    </xf>
    <xf numFmtId="0" fontId="24" fillId="0" borderId="243" xfId="0" applyFont="1" applyBorder="1" applyAlignment="1" applyProtection="1">
      <alignment horizontal="center" vertical="center"/>
      <protection locked="0"/>
    </xf>
    <xf numFmtId="0" fontId="16" fillId="2" borderId="166" xfId="0" applyFont="1" applyFill="1" applyBorder="1" applyAlignment="1" applyProtection="1">
      <alignment horizontal="left" vertical="center" shrinkToFit="1"/>
      <protection locked="0"/>
    </xf>
    <xf numFmtId="0" fontId="16" fillId="2" borderId="167" xfId="0" applyFont="1" applyFill="1" applyBorder="1" applyAlignment="1" applyProtection="1">
      <alignment horizontal="left" vertical="center" shrinkToFit="1"/>
      <protection locked="0"/>
    </xf>
    <xf numFmtId="0" fontId="16" fillId="2" borderId="263" xfId="0" applyFont="1" applyFill="1" applyBorder="1" applyAlignment="1" applyProtection="1">
      <alignment horizontal="left" vertical="center" shrinkToFit="1"/>
      <protection locked="0"/>
    </xf>
    <xf numFmtId="0" fontId="10" fillId="0" borderId="258" xfId="0" applyFont="1" applyBorder="1" applyAlignment="1" applyProtection="1">
      <alignment horizontal="center" vertical="center"/>
      <protection locked="0"/>
    </xf>
    <xf numFmtId="0" fontId="10" fillId="0" borderId="259" xfId="0" applyFont="1" applyBorder="1" applyAlignment="1" applyProtection="1">
      <alignment horizontal="center" vertical="center"/>
      <protection locked="0"/>
    </xf>
    <xf numFmtId="0" fontId="10" fillId="0" borderId="285" xfId="0" applyFont="1" applyBorder="1" applyAlignment="1" applyProtection="1">
      <alignment horizontal="center" vertical="center"/>
      <protection locked="0"/>
    </xf>
    <xf numFmtId="0" fontId="10" fillId="0" borderId="286" xfId="0" applyFont="1" applyBorder="1" applyAlignment="1" applyProtection="1">
      <alignment horizontal="center" vertical="center"/>
      <protection locked="0"/>
    </xf>
    <xf numFmtId="0" fontId="10" fillId="0" borderId="262" xfId="0" applyFont="1" applyBorder="1" applyAlignment="1" applyProtection="1">
      <alignment horizontal="center" vertical="center"/>
      <protection locked="0"/>
    </xf>
    <xf numFmtId="0" fontId="24" fillId="0" borderId="184" xfId="0" applyFont="1" applyBorder="1" applyAlignment="1" applyProtection="1">
      <alignment horizontal="center" vertical="center"/>
      <protection locked="0"/>
    </xf>
    <xf numFmtId="0" fontId="24" fillId="0" borderId="169" xfId="0" applyFont="1" applyBorder="1" applyAlignment="1" applyProtection="1">
      <alignment horizontal="center" vertical="center"/>
      <protection locked="0"/>
    </xf>
    <xf numFmtId="0" fontId="16" fillId="2" borderId="185" xfId="0" applyFont="1" applyFill="1" applyBorder="1" applyAlignment="1" applyProtection="1">
      <alignment horizontal="left" vertical="center" shrinkToFit="1"/>
      <protection locked="0"/>
    </xf>
    <xf numFmtId="0" fontId="16" fillId="2" borderId="186" xfId="0" applyFont="1" applyFill="1" applyBorder="1" applyAlignment="1" applyProtection="1">
      <alignment horizontal="left" vertical="center" shrinkToFit="1"/>
      <protection locked="0"/>
    </xf>
    <xf numFmtId="0" fontId="16" fillId="2" borderId="187" xfId="0" applyFont="1" applyFill="1" applyBorder="1" applyAlignment="1" applyProtection="1">
      <alignment horizontal="left" vertical="center" shrinkToFit="1"/>
      <protection locked="0"/>
    </xf>
    <xf numFmtId="0" fontId="10" fillId="0" borderId="185" xfId="0" applyFont="1" applyBorder="1" applyAlignment="1" applyProtection="1">
      <alignment horizontal="center" vertical="center"/>
      <protection locked="0"/>
    </xf>
    <xf numFmtId="0" fontId="10" fillId="0" borderId="186" xfId="0" applyFont="1" applyBorder="1" applyAlignment="1" applyProtection="1">
      <alignment horizontal="center" vertical="center"/>
      <protection locked="0"/>
    </xf>
    <xf numFmtId="0" fontId="10" fillId="0" borderId="231" xfId="0" applyFont="1" applyBorder="1" applyAlignment="1" applyProtection="1">
      <alignment horizontal="center" vertical="center"/>
      <protection locked="0"/>
    </xf>
    <xf numFmtId="0" fontId="10" fillId="0" borderId="230" xfId="0" applyFont="1" applyBorder="1" applyAlignment="1" applyProtection="1">
      <alignment horizontal="center" vertical="center"/>
      <protection locked="0"/>
    </xf>
    <xf numFmtId="0" fontId="10" fillId="0" borderId="187" xfId="0" applyFont="1" applyBorder="1" applyAlignment="1" applyProtection="1">
      <alignment horizontal="center" vertical="center"/>
      <protection locked="0"/>
    </xf>
    <xf numFmtId="0" fontId="24" fillId="0" borderId="188" xfId="0" applyFont="1" applyBorder="1" applyAlignment="1" applyProtection="1">
      <alignment horizontal="center" vertical="center"/>
      <protection locked="0"/>
    </xf>
    <xf numFmtId="0" fontId="16" fillId="2" borderId="169" xfId="0" applyFont="1" applyFill="1" applyBorder="1" applyAlignment="1" applyProtection="1">
      <alignment horizontal="left" vertical="center" shrinkToFit="1"/>
      <protection locked="0"/>
    </xf>
    <xf numFmtId="0" fontId="16" fillId="2" borderId="170" xfId="0" applyFont="1" applyFill="1" applyBorder="1" applyAlignment="1" applyProtection="1">
      <alignment horizontal="left" vertical="center" shrinkToFit="1"/>
      <protection locked="0"/>
    </xf>
    <xf numFmtId="0" fontId="16" fillId="2" borderId="247" xfId="0" applyFont="1" applyFill="1" applyBorder="1" applyAlignment="1" applyProtection="1">
      <alignment horizontal="left" vertical="center" shrinkToFit="1"/>
      <protection locked="0"/>
    </xf>
    <xf numFmtId="0" fontId="0" fillId="2" borderId="251" xfId="0" applyFill="1" applyBorder="1" applyAlignment="1">
      <alignment horizontal="left" vertical="center"/>
    </xf>
    <xf numFmtId="0" fontId="0" fillId="2" borderId="186" xfId="0" applyFill="1" applyBorder="1" applyAlignment="1">
      <alignment horizontal="left" vertical="center"/>
    </xf>
    <xf numFmtId="0" fontId="0" fillId="2" borderId="231" xfId="0" applyFill="1" applyBorder="1" applyAlignment="1">
      <alignment horizontal="left" vertical="center"/>
    </xf>
    <xf numFmtId="0" fontId="104" fillId="0" borderId="0" xfId="0" applyFont="1" applyAlignment="1">
      <alignment horizontal="left" vertical="top" wrapText="1"/>
    </xf>
    <xf numFmtId="0" fontId="24" fillId="0" borderId="0" xfId="0" applyFont="1" applyAlignment="1">
      <alignment horizontal="left" vertical="top" wrapText="1"/>
    </xf>
    <xf numFmtId="0" fontId="0" fillId="0" borderId="0" xfId="0" applyFill="1" applyBorder="1" applyAlignment="1">
      <alignment horizontal="left" vertical="center"/>
    </xf>
    <xf numFmtId="0" fontId="16" fillId="2" borderId="170" xfId="0" applyFont="1" applyFill="1" applyBorder="1" applyAlignment="1" applyProtection="1">
      <alignment horizontal="left" vertical="center"/>
      <protection locked="0"/>
    </xf>
    <xf numFmtId="0" fontId="16" fillId="2" borderId="247" xfId="0" applyFont="1" applyFill="1" applyBorder="1" applyAlignment="1" applyProtection="1">
      <alignment horizontal="left" vertical="center"/>
      <protection locked="0"/>
    </xf>
    <xf numFmtId="0" fontId="18" fillId="0" borderId="0" xfId="0" applyFont="1" applyAlignment="1">
      <alignment horizontal="left" vertical="top" wrapText="1"/>
    </xf>
    <xf numFmtId="0" fontId="16" fillId="2" borderId="169" xfId="0" applyFont="1" applyFill="1" applyBorder="1" applyAlignment="1" applyProtection="1">
      <alignment horizontal="center" vertical="center" textRotation="255"/>
      <protection locked="0"/>
    </xf>
    <xf numFmtId="0" fontId="16" fillId="2" borderId="170" xfId="0" applyFont="1" applyFill="1" applyBorder="1" applyAlignment="1" applyProtection="1">
      <alignment horizontal="center" vertical="center" textRotation="255"/>
      <protection locked="0"/>
    </xf>
    <xf numFmtId="0" fontId="16" fillId="2" borderId="171" xfId="0" applyFont="1" applyFill="1" applyBorder="1" applyAlignment="1" applyProtection="1">
      <alignment horizontal="center" vertical="center" textRotation="255"/>
      <protection locked="0"/>
    </xf>
    <xf numFmtId="0" fontId="16" fillId="2" borderId="172" xfId="0" applyFont="1" applyFill="1" applyBorder="1" applyAlignment="1" applyProtection="1">
      <alignment horizontal="center" vertical="center" textRotation="255"/>
      <protection locked="0"/>
    </xf>
    <xf numFmtId="0" fontId="22" fillId="2" borderId="311"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312" xfId="0" applyFont="1" applyFill="1" applyBorder="1" applyAlignment="1" applyProtection="1">
      <alignment horizontal="center" vertical="center"/>
      <protection locked="0"/>
    </xf>
    <xf numFmtId="0" fontId="22" fillId="2" borderId="311" xfId="0" applyFont="1" applyFill="1" applyBorder="1" applyAlignment="1" applyProtection="1">
      <alignment horizontal="center" vertical="center" shrinkToFit="1"/>
      <protection locked="0"/>
    </xf>
    <xf numFmtId="0" fontId="22" fillId="2" borderId="312" xfId="0" applyFont="1" applyFill="1" applyBorder="1" applyAlignment="1" applyProtection="1">
      <alignment horizontal="center" vertical="center" shrinkToFit="1"/>
      <protection locked="0"/>
    </xf>
    <xf numFmtId="0" fontId="22" fillId="2" borderId="47" xfId="0" applyFont="1" applyFill="1" applyBorder="1" applyAlignment="1" applyProtection="1">
      <alignment horizontal="center" vertical="center"/>
      <protection locked="0"/>
    </xf>
    <xf numFmtId="0" fontId="22" fillId="2" borderId="32" xfId="0" applyFont="1" applyFill="1" applyBorder="1" applyAlignment="1" applyProtection="1">
      <alignment horizontal="center" vertical="center"/>
      <protection locked="0"/>
    </xf>
    <xf numFmtId="0" fontId="22" fillId="2" borderId="46" xfId="0" applyFont="1" applyFill="1" applyBorder="1" applyAlignment="1" applyProtection="1">
      <alignment horizontal="center" vertical="center"/>
      <protection locked="0"/>
    </xf>
    <xf numFmtId="0" fontId="109" fillId="2" borderId="261"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pplyProtection="1">
      <alignment horizontal="center" wrapText="1"/>
      <protection locked="0"/>
    </xf>
    <xf numFmtId="0" fontId="108" fillId="12" borderId="0" xfId="0" applyFont="1" applyFill="1" applyAlignment="1">
      <alignment horizontal="center" vertical="center" wrapText="1"/>
    </xf>
    <xf numFmtId="0" fontId="25" fillId="0" borderId="0" xfId="0" applyFont="1" applyBorder="1" applyAlignment="1" applyProtection="1">
      <alignment horizontal="left" vertical="center"/>
      <protection locked="0"/>
    </xf>
    <xf numFmtId="0" fontId="29" fillId="2" borderId="291" xfId="0" applyFont="1" applyFill="1" applyBorder="1" applyAlignment="1" applyProtection="1">
      <alignment horizontal="center" vertical="center"/>
      <protection locked="0"/>
    </xf>
    <xf numFmtId="0" fontId="29" fillId="2" borderId="29" xfId="0" applyFont="1" applyFill="1" applyBorder="1" applyAlignment="1" applyProtection="1">
      <alignment horizontal="center" vertical="center"/>
      <protection locked="0"/>
    </xf>
    <xf numFmtId="0" fontId="29" fillId="2" borderId="290" xfId="0" applyFont="1" applyFill="1" applyBorder="1" applyAlignment="1" applyProtection="1">
      <alignment horizontal="center" vertical="center"/>
      <protection locked="0"/>
    </xf>
    <xf numFmtId="0" fontId="72" fillId="2" borderId="172" xfId="0" applyFont="1" applyFill="1" applyBorder="1" applyAlignment="1" applyProtection="1">
      <alignment horizontal="left" vertical="center" shrinkToFit="1"/>
      <protection locked="0"/>
    </xf>
    <xf numFmtId="0" fontId="72" fillId="2" borderId="248" xfId="0" applyFont="1" applyFill="1" applyBorder="1" applyAlignment="1" applyProtection="1">
      <alignment horizontal="left" vertical="center" shrinkToFit="1"/>
      <protection locked="0"/>
    </xf>
    <xf numFmtId="0" fontId="10" fillId="0" borderId="57"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339" xfId="0" applyFont="1" applyBorder="1" applyAlignment="1" applyProtection="1">
      <alignment horizontal="center" vertical="center"/>
      <protection locked="0"/>
    </xf>
    <xf numFmtId="0" fontId="10" fillId="0" borderId="340"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341" xfId="0" applyFont="1" applyBorder="1" applyAlignment="1" applyProtection="1">
      <alignment horizontal="center" vertical="center"/>
      <protection locked="0"/>
    </xf>
    <xf numFmtId="0" fontId="10" fillId="0" borderId="235" xfId="0" applyFont="1" applyBorder="1" applyAlignment="1" applyProtection="1">
      <alignment horizontal="center" vertical="center"/>
      <protection locked="0"/>
    </xf>
    <xf numFmtId="0" fontId="10" fillId="0" borderId="234" xfId="0" applyFont="1" applyBorder="1" applyAlignment="1" applyProtection="1">
      <alignment horizontal="center" vertical="center"/>
      <protection locked="0"/>
    </xf>
    <xf numFmtId="0" fontId="10" fillId="0" borderId="233" xfId="0" applyFont="1" applyBorder="1" applyAlignment="1" applyProtection="1">
      <alignment horizontal="center" vertical="center"/>
      <protection locked="0"/>
    </xf>
    <xf numFmtId="0" fontId="10" fillId="0" borderId="342" xfId="0" applyFont="1" applyBorder="1" applyAlignment="1" applyProtection="1">
      <alignment horizontal="center" vertical="center"/>
      <protection locked="0"/>
    </xf>
    <xf numFmtId="0" fontId="18" fillId="0" borderId="0" xfId="0" applyFont="1" applyAlignment="1">
      <alignment horizontal="left" vertical="center" wrapText="1"/>
    </xf>
    <xf numFmtId="0" fontId="29" fillId="2" borderId="292"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293"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0" fillId="0" borderId="170" xfId="0" applyBorder="1" applyAlignment="1" applyProtection="1">
      <alignment horizontal="center" vertical="center"/>
      <protection locked="0"/>
    </xf>
    <xf numFmtId="0" fontId="0" fillId="0" borderId="247" xfId="0" applyBorder="1" applyAlignment="1" applyProtection="1">
      <alignment horizontal="center" vertical="center"/>
      <protection locked="0"/>
    </xf>
    <xf numFmtId="0" fontId="26" fillId="0" borderId="251" xfId="0" applyFont="1" applyBorder="1" applyAlignment="1" applyProtection="1">
      <alignment horizontal="center" vertical="center" wrapText="1"/>
      <protection locked="0"/>
    </xf>
    <xf numFmtId="0" fontId="26" fillId="0" borderId="186" xfId="0" applyFont="1" applyBorder="1" applyAlignment="1" applyProtection="1">
      <alignment horizontal="center" vertical="center" wrapText="1"/>
      <protection locked="0"/>
    </xf>
    <xf numFmtId="0" fontId="26" fillId="0" borderId="313"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314" xfId="0" applyFont="1" applyBorder="1" applyAlignment="1" applyProtection="1">
      <alignment horizontal="center" vertical="center" wrapText="1"/>
      <protection locked="0"/>
    </xf>
    <xf numFmtId="0" fontId="26" fillId="0" borderId="220"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221" xfId="0" applyFont="1" applyBorder="1" applyAlignment="1" applyProtection="1">
      <alignment horizontal="center" vertical="center" wrapText="1"/>
      <protection locked="0"/>
    </xf>
    <xf numFmtId="0" fontId="26" fillId="0" borderId="230" xfId="0" applyFont="1" applyBorder="1" applyAlignment="1" applyProtection="1">
      <alignment horizontal="center" vertical="center" wrapText="1"/>
      <protection locked="0"/>
    </xf>
    <xf numFmtId="0" fontId="26" fillId="0" borderId="231" xfId="0" applyFont="1" applyBorder="1" applyAlignment="1" applyProtection="1">
      <alignment horizontal="center" vertical="center" wrapText="1"/>
      <protection locked="0"/>
    </xf>
    <xf numFmtId="0" fontId="0" fillId="0" borderId="56" xfId="0" applyBorder="1" applyAlignment="1" applyProtection="1">
      <alignment horizontal="center" vertical="center"/>
      <protection locked="0"/>
    </xf>
    <xf numFmtId="0" fontId="0" fillId="0" borderId="306" xfId="0" applyBorder="1" applyAlignment="1" applyProtection="1">
      <alignment horizontal="center" vertical="center"/>
      <protection locked="0"/>
    </xf>
    <xf numFmtId="0" fontId="0" fillId="0" borderId="301" xfId="0" applyBorder="1" applyAlignment="1" applyProtection="1">
      <alignment horizontal="center" vertical="center"/>
      <protection locked="0"/>
    </xf>
    <xf numFmtId="0" fontId="0" fillId="0" borderId="302" xfId="0" applyBorder="1" applyAlignment="1" applyProtection="1">
      <alignment horizontal="center" vertical="center"/>
      <protection locked="0"/>
    </xf>
    <xf numFmtId="0" fontId="26" fillId="0" borderId="21"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126" fillId="0" borderId="1" xfId="0" applyFont="1" applyBorder="1" applyAlignment="1">
      <alignment horizontal="center" vertical="center"/>
    </xf>
    <xf numFmtId="0" fontId="128" fillId="0" borderId="1" xfId="0" applyFont="1" applyBorder="1" applyAlignment="1">
      <alignment horizontal="center" vertical="center"/>
    </xf>
    <xf numFmtId="0" fontId="128" fillId="0" borderId="27" xfId="0" applyFont="1" applyBorder="1" applyAlignment="1">
      <alignment horizontal="center" vertical="center"/>
    </xf>
    <xf numFmtId="0" fontId="26" fillId="0" borderId="288" xfId="0" applyFont="1" applyBorder="1" applyAlignment="1">
      <alignment horizontal="right" vertical="center"/>
    </xf>
    <xf numFmtId="176" fontId="13" fillId="0" borderId="297" xfId="0" applyNumberFormat="1" applyFont="1" applyBorder="1" applyAlignment="1" applyProtection="1">
      <alignment horizontal="center" vertical="center"/>
      <protection locked="0"/>
    </xf>
    <xf numFmtId="176" fontId="13" fillId="0" borderId="259" xfId="0" applyNumberFormat="1" applyFont="1" applyBorder="1" applyAlignment="1" applyProtection="1">
      <alignment horizontal="center" vertical="center"/>
      <protection locked="0"/>
    </xf>
    <xf numFmtId="176" fontId="13" fillId="0" borderId="298" xfId="0" applyNumberFormat="1" applyFont="1" applyBorder="1" applyAlignment="1" applyProtection="1">
      <alignment horizontal="center" vertical="center"/>
      <protection locked="0"/>
    </xf>
    <xf numFmtId="176" fontId="13" fillId="0" borderId="251" xfId="0" applyNumberFormat="1" applyFont="1" applyBorder="1" applyAlignment="1" applyProtection="1">
      <alignment horizontal="center" vertical="center"/>
      <protection locked="0"/>
    </xf>
    <xf numFmtId="176" fontId="13" fillId="0" borderId="186" xfId="0" applyNumberFormat="1" applyFont="1" applyBorder="1" applyAlignment="1" applyProtection="1">
      <alignment horizontal="center" vertical="center"/>
      <protection locked="0"/>
    </xf>
    <xf numFmtId="176" fontId="13" fillId="0" borderId="304" xfId="0" applyNumberFormat="1" applyFont="1" applyBorder="1" applyAlignment="1" applyProtection="1">
      <alignment horizontal="center" vertical="center"/>
      <protection locked="0"/>
    </xf>
    <xf numFmtId="0" fontId="0" fillId="0" borderId="305" xfId="0" applyBorder="1" applyAlignment="1" applyProtection="1">
      <alignment horizontal="center" vertical="center"/>
      <protection locked="0"/>
    </xf>
    <xf numFmtId="0" fontId="0" fillId="0" borderId="303" xfId="0" applyBorder="1" applyAlignment="1" applyProtection="1">
      <alignment horizontal="center" vertical="center"/>
      <protection locked="0"/>
    </xf>
    <xf numFmtId="0" fontId="26" fillId="0" borderId="222" xfId="0" applyFont="1" applyBorder="1" applyAlignment="1" applyProtection="1">
      <alignment horizontal="center" vertical="center" wrapText="1"/>
      <protection locked="0"/>
    </xf>
    <xf numFmtId="0" fontId="26" fillId="0" borderId="223"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6" fontId="13" fillId="0" borderId="255" xfId="0" applyNumberFormat="1" applyFont="1" applyBorder="1" applyAlignment="1" applyProtection="1">
      <alignment horizontal="center" vertical="center"/>
      <protection locked="0"/>
    </xf>
    <xf numFmtId="176" fontId="13" fillId="0" borderId="211" xfId="0" applyNumberFormat="1" applyFont="1" applyBorder="1" applyAlignment="1" applyProtection="1">
      <alignment horizontal="center" vertical="center"/>
      <protection locked="0"/>
    </xf>
    <xf numFmtId="176" fontId="13" fillId="0" borderId="307" xfId="0" applyNumberFormat="1" applyFont="1" applyBorder="1" applyAlignment="1" applyProtection="1">
      <alignment horizontal="center" vertical="center"/>
      <protection locked="0"/>
    </xf>
    <xf numFmtId="0" fontId="0" fillId="0" borderId="308" xfId="0" applyBorder="1" applyAlignment="1" applyProtection="1">
      <alignment horizontal="center" vertical="center"/>
      <protection locked="0"/>
    </xf>
    <xf numFmtId="0" fontId="0" fillId="0" borderId="225" xfId="0" applyBorder="1" applyAlignment="1" applyProtection="1">
      <alignment horizontal="center" vertical="center"/>
      <protection locked="0"/>
    </xf>
    <xf numFmtId="0" fontId="0" fillId="0" borderId="257" xfId="0" applyBorder="1" applyAlignment="1" applyProtection="1">
      <alignment horizontal="center" vertical="center"/>
      <protection locked="0"/>
    </xf>
    <xf numFmtId="0" fontId="0" fillId="0" borderId="309" xfId="0" applyBorder="1" applyAlignment="1" applyProtection="1">
      <alignment horizontal="center" vertical="center"/>
      <protection locked="0"/>
    </xf>
    <xf numFmtId="0" fontId="0" fillId="0" borderId="310" xfId="0" applyBorder="1" applyAlignment="1" applyProtection="1">
      <alignment horizontal="center" vertical="center"/>
      <protection locked="0"/>
    </xf>
    <xf numFmtId="0" fontId="29" fillId="0" borderId="0" xfId="0" applyFont="1" applyAlignment="1">
      <alignment horizontal="center" vertical="center" wrapText="1"/>
    </xf>
    <xf numFmtId="0" fontId="29" fillId="0" borderId="0" xfId="0" applyFont="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32" fillId="0" borderId="0" xfId="0" applyFont="1" applyAlignment="1">
      <alignment horizontal="right"/>
    </xf>
    <xf numFmtId="0" fontId="16" fillId="2" borderId="53" xfId="0" applyFont="1" applyFill="1" applyBorder="1" applyAlignment="1" applyProtection="1">
      <alignment horizontal="center" vertical="center" textRotation="255"/>
      <protection locked="0"/>
    </xf>
    <xf numFmtId="0" fontId="10" fillId="0" borderId="53" xfId="0" applyFont="1" applyBorder="1" applyAlignment="1" applyProtection="1">
      <alignment horizontal="center" vertical="center"/>
      <protection locked="0"/>
    </xf>
    <xf numFmtId="0" fontId="26" fillId="0" borderId="29" xfId="0" applyFont="1" applyBorder="1" applyAlignment="1">
      <alignment horizontal="right" vertical="center"/>
    </xf>
    <xf numFmtId="0" fontId="0" fillId="0" borderId="5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6" fillId="0" borderId="26" xfId="0" applyFont="1" applyBorder="1" applyAlignment="1" applyProtection="1">
      <alignment horizontal="center" vertical="center" wrapText="1"/>
      <protection locked="0"/>
    </xf>
    <xf numFmtId="0" fontId="0" fillId="5" borderId="89" xfId="0" applyFill="1" applyBorder="1" applyAlignment="1" applyProtection="1">
      <alignment horizontal="center" vertical="center"/>
    </xf>
    <xf numFmtId="0" fontId="0" fillId="5" borderId="90" xfId="0" applyFill="1" applyBorder="1" applyAlignment="1" applyProtection="1">
      <alignment horizontal="center" vertical="center"/>
    </xf>
    <xf numFmtId="177" fontId="0" fillId="5" borderId="90" xfId="0" applyNumberFormat="1" applyFill="1" applyBorder="1" applyAlignment="1" applyProtection="1">
      <alignment horizontal="center" vertical="center"/>
    </xf>
    <xf numFmtId="0" fontId="0" fillId="5" borderId="90" xfId="0" applyFill="1" applyBorder="1" applyAlignment="1" applyProtection="1">
      <alignment horizontal="left" vertical="center"/>
    </xf>
    <xf numFmtId="0" fontId="0" fillId="5" borderId="91" xfId="0" applyFill="1" applyBorder="1" applyAlignment="1" applyProtection="1">
      <alignment horizontal="left" vertical="center"/>
    </xf>
    <xf numFmtId="0" fontId="18" fillId="0" borderId="92" xfId="0" applyFont="1" applyBorder="1" applyAlignment="1" applyProtection="1">
      <alignment horizontal="center" vertical="center" shrinkToFit="1"/>
    </xf>
    <xf numFmtId="0" fontId="24" fillId="0" borderId="93" xfId="0" applyFont="1" applyBorder="1" applyAlignment="1" applyProtection="1">
      <alignment horizontal="center" vertical="center" shrinkToFit="1"/>
    </xf>
    <xf numFmtId="177" fontId="0" fillId="0" borderId="93" xfId="0" applyNumberFormat="1" applyBorder="1" applyAlignment="1" applyProtection="1">
      <alignment horizontal="center" vertical="center"/>
    </xf>
    <xf numFmtId="177" fontId="0" fillId="0" borderId="93" xfId="0" applyNumberFormat="1" applyBorder="1" applyAlignment="1" applyProtection="1">
      <alignment horizontal="center" vertical="center"/>
      <protection locked="0"/>
    </xf>
    <xf numFmtId="0" fontId="22"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0" fillId="3" borderId="89"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91" xfId="0" applyFill="1" applyBorder="1" applyAlignment="1" applyProtection="1">
      <alignment horizontal="center" vertical="center"/>
    </xf>
    <xf numFmtId="177" fontId="0" fillId="0" borderId="93" xfId="0" applyNumberFormat="1" applyFill="1" applyBorder="1" applyAlignment="1" applyProtection="1">
      <alignment horizontal="center" vertical="center"/>
    </xf>
    <xf numFmtId="177" fontId="0" fillId="0" borderId="93" xfId="0" applyNumberFormat="1" applyFill="1" applyBorder="1" applyAlignment="1" applyProtection="1">
      <alignment horizontal="center" vertical="center"/>
      <protection locked="0"/>
    </xf>
    <xf numFmtId="0" fontId="0" fillId="0" borderId="93" xfId="0" applyBorder="1" applyAlignment="1" applyProtection="1">
      <alignment horizontal="left" vertical="center"/>
    </xf>
    <xf numFmtId="0" fontId="0" fillId="0" borderId="94" xfId="0" applyBorder="1" applyAlignment="1" applyProtection="1">
      <alignment horizontal="left" vertical="center"/>
    </xf>
    <xf numFmtId="0" fontId="0" fillId="6" borderId="97" xfId="0" applyFill="1" applyBorder="1" applyAlignment="1" applyProtection="1">
      <alignment horizontal="center" vertical="center"/>
    </xf>
    <xf numFmtId="0" fontId="0" fillId="6" borderId="98" xfId="0" applyFill="1" applyBorder="1" applyAlignment="1" applyProtection="1">
      <alignment horizontal="center" vertical="center"/>
    </xf>
    <xf numFmtId="177" fontId="0" fillId="6" borderId="98" xfId="0" applyNumberFormat="1" applyFill="1" applyBorder="1" applyAlignment="1" applyProtection="1">
      <alignment horizontal="center" vertical="center"/>
    </xf>
    <xf numFmtId="177" fontId="0" fillId="6" borderId="98" xfId="0" applyNumberFormat="1" applyFill="1" applyBorder="1" applyAlignment="1" applyProtection="1">
      <alignment horizontal="center" vertical="center"/>
      <protection locked="0"/>
    </xf>
    <xf numFmtId="177" fontId="0" fillId="6" borderId="93" xfId="0" applyNumberFormat="1" applyFill="1" applyBorder="1" applyAlignment="1" applyProtection="1">
      <alignment horizontal="center" vertical="center"/>
      <protection locked="0"/>
    </xf>
    <xf numFmtId="0" fontId="0" fillId="6" borderId="98" xfId="0" applyFill="1" applyBorder="1" applyAlignment="1" applyProtection="1">
      <alignment horizontal="left" vertical="center"/>
    </xf>
    <xf numFmtId="0" fontId="0" fillId="6" borderId="99" xfId="0" applyFill="1" applyBorder="1" applyAlignment="1" applyProtection="1">
      <alignment horizontal="left"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177" fontId="0" fillId="0" borderId="98" xfId="0" applyNumberFormat="1" applyBorder="1" applyAlignment="1" applyProtection="1">
      <alignment horizontal="center" vertical="center"/>
    </xf>
    <xf numFmtId="177" fontId="0" fillId="0" borderId="98" xfId="0" applyNumberFormat="1" applyBorder="1" applyAlignment="1" applyProtection="1">
      <alignment horizontal="center" vertical="center"/>
      <protection locked="0"/>
    </xf>
    <xf numFmtId="0" fontId="0" fillId="0" borderId="98" xfId="0" applyBorder="1" applyAlignment="1" applyProtection="1">
      <alignment horizontal="left" vertical="center"/>
    </xf>
    <xf numFmtId="0" fontId="0" fillId="0" borderId="99" xfId="0" applyBorder="1" applyAlignment="1" applyProtection="1">
      <alignment horizontal="left" vertical="center"/>
    </xf>
    <xf numFmtId="0" fontId="0" fillId="0" borderId="0" xfId="0" applyAlignment="1" applyProtection="1">
      <alignment horizontal="center" vertical="center"/>
    </xf>
    <xf numFmtId="177" fontId="0" fillId="0" borderId="0" xfId="0" applyNumberFormat="1" applyAlignment="1" applyProtection="1">
      <alignment horizontal="center" vertical="center"/>
    </xf>
    <xf numFmtId="0" fontId="0" fillId="0" borderId="100" xfId="0" applyFill="1" applyBorder="1" applyAlignment="1" applyProtection="1">
      <alignment horizontal="center" vertical="center"/>
    </xf>
    <xf numFmtId="0" fontId="0" fillId="0" borderId="101" xfId="0" applyFill="1" applyBorder="1" applyAlignment="1" applyProtection="1">
      <alignment horizontal="center" vertical="center"/>
    </xf>
    <xf numFmtId="177" fontId="0" fillId="0" borderId="101" xfId="0" applyNumberFormat="1" applyFill="1" applyBorder="1" applyAlignment="1" applyProtection="1">
      <alignment horizontal="center" vertical="center"/>
    </xf>
    <xf numFmtId="177" fontId="0" fillId="0" borderId="101" xfId="0" applyNumberFormat="1" applyFill="1" applyBorder="1" applyAlignment="1" applyProtection="1">
      <alignment horizontal="center" vertical="center"/>
      <protection locked="0"/>
    </xf>
    <xf numFmtId="0" fontId="0" fillId="0" borderId="95" xfId="0" applyFill="1" applyBorder="1" applyAlignment="1" applyProtection="1">
      <alignment horizontal="left" vertical="center"/>
    </xf>
    <xf numFmtId="0" fontId="0" fillId="0" borderId="96" xfId="0" applyFill="1" applyBorder="1" applyAlignment="1" applyProtection="1">
      <alignment horizontal="left" vertical="center"/>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177" fontId="0" fillId="7" borderId="102" xfId="0" applyNumberFormat="1" applyFill="1" applyBorder="1" applyAlignment="1" applyProtection="1">
      <alignment horizontal="center" vertical="center"/>
      <protection locked="0"/>
    </xf>
    <xf numFmtId="0" fontId="0" fillId="7" borderId="103"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locked="0"/>
    </xf>
    <xf numFmtId="0" fontId="0" fillId="5" borderId="91" xfId="0" applyFill="1" applyBorder="1" applyAlignment="1" applyProtection="1">
      <alignment horizontal="center"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10" fillId="6" borderId="111" xfId="0" applyFont="1" applyFill="1" applyBorder="1" applyAlignment="1" applyProtection="1">
      <alignment horizontal="center" vertical="center" shrinkToFit="1"/>
    </xf>
    <xf numFmtId="0" fontId="10" fillId="6" borderId="112" xfId="0" applyFont="1" applyFill="1" applyBorder="1" applyAlignment="1" applyProtection="1">
      <alignment horizontal="center" vertical="center" shrinkToFit="1"/>
    </xf>
    <xf numFmtId="0" fontId="0" fillId="0" borderId="105" xfId="0" applyBorder="1" applyAlignment="1" applyProtection="1">
      <alignment horizontal="center" vertical="center"/>
    </xf>
    <xf numFmtId="0" fontId="0" fillId="0" borderId="106" xfId="0" applyBorder="1" applyAlignment="1" applyProtection="1">
      <alignment horizontal="center" vertical="center"/>
    </xf>
    <xf numFmtId="0" fontId="0" fillId="0" borderId="107" xfId="0" applyBorder="1" applyAlignment="1" applyProtection="1">
      <alignment horizontal="center" vertical="center"/>
    </xf>
    <xf numFmtId="0" fontId="10" fillId="0" borderId="106" xfId="0" applyFont="1" applyBorder="1" applyAlignment="1" applyProtection="1">
      <alignment horizontal="center" vertical="center" shrinkToFit="1"/>
    </xf>
    <xf numFmtId="0" fontId="10" fillId="0" borderId="107" xfId="0" applyFont="1" applyBorder="1" applyAlignment="1" applyProtection="1">
      <alignment horizontal="center" vertical="center" shrinkToFit="1"/>
    </xf>
    <xf numFmtId="177" fontId="0" fillId="0" borderId="108" xfId="0" applyNumberFormat="1" applyBorder="1" applyAlignment="1" applyProtection="1">
      <alignment horizontal="center" vertical="center"/>
    </xf>
    <xf numFmtId="177" fontId="0" fillId="0" borderId="108" xfId="0" applyNumberFormat="1" applyBorder="1" applyAlignment="1" applyProtection="1">
      <alignment horizontal="center" vertical="center"/>
      <protection locked="0"/>
    </xf>
    <xf numFmtId="0" fontId="0" fillId="6" borderId="111" xfId="0" applyFill="1" applyBorder="1" applyAlignment="1" applyProtection="1">
      <alignment horizontal="center" vertical="center"/>
    </xf>
    <xf numFmtId="0" fontId="0" fillId="6" borderId="112" xfId="0" applyFill="1" applyBorder="1" applyAlignment="1" applyProtection="1">
      <alignment horizontal="center" vertical="center"/>
    </xf>
    <xf numFmtId="177" fontId="0" fillId="0" borderId="95" xfId="0" applyNumberFormat="1" applyBorder="1" applyAlignment="1" applyProtection="1">
      <alignment horizontal="center" vertical="center"/>
    </xf>
    <xf numFmtId="177" fontId="0" fillId="0" borderId="95"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7" borderId="117" xfId="0" applyNumberFormat="1" applyFill="1" applyBorder="1" applyAlignment="1" applyProtection="1">
      <alignment horizontal="center" vertical="center"/>
      <protection locked="0"/>
    </xf>
    <xf numFmtId="0" fontId="0" fillId="7" borderId="60" xfId="0" applyFill="1" applyBorder="1" applyAlignment="1" applyProtection="1">
      <alignment horizontal="center" vertical="center"/>
      <protection locked="0"/>
    </xf>
    <xf numFmtId="0" fontId="0" fillId="7" borderId="118" xfId="0" applyFill="1" applyBorder="1" applyAlignment="1" applyProtection="1">
      <alignment horizontal="center" vertical="center"/>
      <protection locked="0"/>
    </xf>
    <xf numFmtId="0" fontId="0" fillId="5" borderId="119" xfId="0" applyFill="1" applyBorder="1" applyAlignment="1" applyProtection="1">
      <alignment horizontal="center" vertical="center"/>
    </xf>
    <xf numFmtId="0" fontId="0" fillId="5" borderId="120" xfId="0" applyFill="1" applyBorder="1" applyAlignment="1" applyProtection="1">
      <alignment horizontal="center" vertical="center"/>
    </xf>
    <xf numFmtId="0" fontId="0" fillId="0" borderId="114" xfId="0" applyBorder="1" applyAlignment="1" applyProtection="1">
      <alignment horizontal="center" vertical="center"/>
    </xf>
    <xf numFmtId="0" fontId="0" fillId="0" borderId="24" xfId="0" applyBorder="1" applyAlignment="1" applyProtection="1">
      <alignment horizontal="center" vertical="center"/>
    </xf>
    <xf numFmtId="0" fontId="0" fillId="0" borderId="115" xfId="0" applyBorder="1" applyAlignment="1" applyProtection="1">
      <alignment horizontal="center" vertical="center"/>
    </xf>
    <xf numFmtId="0" fontId="10" fillId="0" borderId="111" xfId="0" applyFont="1" applyBorder="1" applyAlignment="1" applyProtection="1">
      <alignment horizontal="center" vertical="center" shrinkToFit="1"/>
    </xf>
    <xf numFmtId="0" fontId="10" fillId="0" borderId="112" xfId="0" applyFont="1" applyBorder="1" applyAlignment="1" applyProtection="1">
      <alignment horizontal="center" vertical="center" shrinkToFit="1"/>
    </xf>
    <xf numFmtId="0" fontId="10" fillId="0" borderId="109" xfId="0" applyFont="1" applyBorder="1" applyAlignment="1" applyProtection="1">
      <alignment horizontal="left" vertical="center" wrapText="1"/>
    </xf>
    <xf numFmtId="0" fontId="10" fillId="0" borderId="29" xfId="0" applyFont="1" applyBorder="1" applyAlignment="1" applyProtection="1">
      <alignment horizontal="left" vertical="center"/>
    </xf>
    <xf numFmtId="0" fontId="10" fillId="0" borderId="30" xfId="0" applyFont="1" applyBorder="1" applyAlignment="1" applyProtection="1">
      <alignment horizontal="left" vertical="center"/>
    </xf>
    <xf numFmtId="0" fontId="10" fillId="0" borderId="113"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116" xfId="0" applyFont="1" applyBorder="1" applyAlignment="1" applyProtection="1">
      <alignment horizontal="left" vertical="center"/>
    </xf>
    <xf numFmtId="0" fontId="10" fillId="0" borderId="70" xfId="0" applyFont="1" applyBorder="1" applyAlignment="1" applyProtection="1">
      <alignment horizontal="left" vertical="center"/>
    </xf>
    <xf numFmtId="0" fontId="10" fillId="0" borderId="71" xfId="0" applyFont="1" applyBorder="1" applyAlignment="1" applyProtection="1">
      <alignment horizontal="left" vertical="center"/>
    </xf>
    <xf numFmtId="0" fontId="0" fillId="0" borderId="121" xfId="0" applyBorder="1" applyAlignment="1" applyProtection="1">
      <alignment horizontal="center" vertical="center"/>
    </xf>
    <xf numFmtId="0" fontId="0" fillId="0" borderId="108" xfId="0" applyBorder="1" applyAlignment="1" applyProtection="1">
      <alignment horizontal="center" vertical="center"/>
    </xf>
    <xf numFmtId="0" fontId="0" fillId="0" borderId="108" xfId="0" applyBorder="1" applyAlignment="1" applyProtection="1">
      <alignment horizontal="left" vertical="center"/>
    </xf>
    <xf numFmtId="0" fontId="0" fillId="0" borderId="122" xfId="0" applyBorder="1" applyAlignment="1" applyProtection="1">
      <alignment horizontal="left" vertical="center"/>
    </xf>
    <xf numFmtId="177" fontId="0" fillId="0" borderId="98" xfId="0" applyNumberFormat="1" applyFill="1" applyBorder="1" applyAlignment="1" applyProtection="1">
      <alignment horizontal="center" vertical="center"/>
    </xf>
    <xf numFmtId="177" fontId="0" fillId="0" borderId="98" xfId="0" applyNumberFormat="1" applyFill="1" applyBorder="1" applyAlignment="1" applyProtection="1">
      <alignment horizontal="center" vertical="center"/>
      <protection locked="0"/>
    </xf>
    <xf numFmtId="0" fontId="0" fillId="0" borderId="98" xfId="0" applyFill="1" applyBorder="1" applyAlignment="1" applyProtection="1">
      <alignment horizontal="left" vertical="center"/>
    </xf>
    <xf numFmtId="0" fontId="0" fillId="0" borderId="99" xfId="0" applyFill="1" applyBorder="1" applyAlignment="1" applyProtection="1">
      <alignment horizontal="left" vertical="center"/>
    </xf>
    <xf numFmtId="0" fontId="0" fillId="0" borderId="111" xfId="0" applyFill="1" applyBorder="1" applyAlignment="1" applyProtection="1">
      <alignment horizontal="center" vertical="center"/>
    </xf>
    <xf numFmtId="0" fontId="0" fillId="0" borderId="112" xfId="0" applyFill="1" applyBorder="1" applyAlignment="1" applyProtection="1">
      <alignment horizontal="center" vertical="center"/>
    </xf>
    <xf numFmtId="0" fontId="0" fillId="2" borderId="111" xfId="0" applyFill="1" applyBorder="1" applyAlignment="1" applyProtection="1">
      <alignment horizontal="center" vertical="center"/>
    </xf>
    <xf numFmtId="0" fontId="0" fillId="2" borderId="112" xfId="0" applyFill="1" applyBorder="1" applyAlignment="1" applyProtection="1">
      <alignment horizontal="center" vertical="center"/>
    </xf>
    <xf numFmtId="0" fontId="10" fillId="0" borderId="114" xfId="0" applyFont="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46" xfId="0" applyFont="1" applyBorder="1" applyAlignment="1" applyProtection="1">
      <alignment horizontal="center" vertical="center"/>
    </xf>
    <xf numFmtId="0" fontId="10" fillId="0" borderId="347" xfId="0" applyFont="1" applyBorder="1" applyAlignment="1" applyProtection="1">
      <alignment horizontal="center" vertical="center"/>
    </xf>
    <xf numFmtId="0" fontId="84" fillId="0" borderId="97" xfId="0" applyFont="1" applyBorder="1" applyAlignment="1" applyProtection="1">
      <alignment horizontal="center" vertical="center"/>
    </xf>
    <xf numFmtId="0" fontId="10" fillId="0" borderId="98" xfId="0" applyFont="1" applyBorder="1" applyAlignment="1" applyProtection="1">
      <alignment horizontal="center" vertical="center"/>
    </xf>
    <xf numFmtId="177" fontId="0" fillId="2" borderId="98" xfId="0" applyNumberFormat="1" applyFill="1" applyBorder="1" applyAlignment="1" applyProtection="1">
      <alignment horizontal="center" vertical="center"/>
      <protection locked="0"/>
    </xf>
    <xf numFmtId="0" fontId="0" fillId="2" borderId="98" xfId="0" applyFill="1" applyBorder="1" applyAlignment="1" applyProtection="1">
      <alignment horizontal="left" vertical="center"/>
    </xf>
    <xf numFmtId="0" fontId="0" fillId="2" borderId="99" xfId="0" applyFill="1" applyBorder="1" applyAlignment="1" applyProtection="1">
      <alignment horizontal="left" vertical="center"/>
    </xf>
    <xf numFmtId="177" fontId="0" fillId="2" borderId="98" xfId="0" applyNumberFormat="1" applyFill="1" applyBorder="1" applyAlignment="1" applyProtection="1">
      <alignment horizontal="center" vertical="center"/>
    </xf>
    <xf numFmtId="0" fontId="0" fillId="0" borderId="110" xfId="0" applyFill="1" applyBorder="1" applyAlignment="1" applyProtection="1">
      <alignment horizontal="center" vertical="center"/>
    </xf>
    <xf numFmtId="0" fontId="84" fillId="0" borderId="105" xfId="0" applyFont="1" applyBorder="1" applyAlignment="1" applyProtection="1">
      <alignment horizontal="center" vertical="center"/>
    </xf>
    <xf numFmtId="0" fontId="10" fillId="0" borderId="106" xfId="0" applyFont="1" applyBorder="1" applyAlignment="1" applyProtection="1">
      <alignment horizontal="center" vertical="center"/>
    </xf>
    <xf numFmtId="0" fontId="10" fillId="0" borderId="107" xfId="0" applyFont="1" applyBorder="1" applyAlignment="1" applyProtection="1">
      <alignment horizontal="center" vertical="center"/>
    </xf>
    <xf numFmtId="177" fontId="84" fillId="0" borderId="108" xfId="0" applyNumberFormat="1" applyFont="1" applyBorder="1" applyAlignment="1" applyProtection="1">
      <alignment horizontal="center" vertical="center"/>
    </xf>
    <xf numFmtId="0" fontId="0" fillId="0" borderId="123"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0" fontId="13" fillId="0" borderId="124" xfId="0" applyFont="1" applyBorder="1" applyAlignment="1" applyProtection="1">
      <alignment horizontal="center" vertical="center" shrinkToFit="1"/>
    </xf>
    <xf numFmtId="0" fontId="0" fillId="0" borderId="125" xfId="0" applyBorder="1" applyAlignment="1" applyProtection="1">
      <alignment horizontal="center" vertical="center"/>
    </xf>
    <xf numFmtId="0" fontId="0" fillId="0" borderId="126" xfId="0" applyBorder="1" applyAlignment="1" applyProtection="1">
      <alignment horizontal="center" vertical="center"/>
    </xf>
    <xf numFmtId="0" fontId="0" fillId="6" borderId="125" xfId="0" applyFill="1" applyBorder="1" applyAlignment="1" applyProtection="1">
      <alignment horizontal="center" vertical="center"/>
    </xf>
    <xf numFmtId="0" fontId="0" fillId="6" borderId="126" xfId="0" applyFill="1" applyBorder="1" applyAlignment="1" applyProtection="1">
      <alignment horizontal="center" vertical="center"/>
    </xf>
    <xf numFmtId="0" fontId="10" fillId="0" borderId="110" xfId="0" applyFont="1" applyBorder="1" applyAlignment="1" applyProtection="1">
      <alignment horizontal="center" vertical="center"/>
    </xf>
    <xf numFmtId="0" fontId="10" fillId="0" borderId="111" xfId="0" applyFont="1" applyBorder="1" applyAlignment="1" applyProtection="1">
      <alignment horizontal="center" vertical="center"/>
    </xf>
    <xf numFmtId="0" fontId="10" fillId="0" borderId="112" xfId="0" applyFont="1" applyBorder="1" applyAlignment="1" applyProtection="1">
      <alignment horizontal="center" vertical="center"/>
    </xf>
    <xf numFmtId="0" fontId="10" fillId="6" borderId="111" xfId="0" applyFont="1" applyFill="1" applyBorder="1" applyAlignment="1" applyProtection="1">
      <alignment horizontal="center" vertical="center"/>
    </xf>
    <xf numFmtId="0" fontId="10" fillId="6" borderId="112" xfId="0" applyFont="1" applyFill="1" applyBorder="1" applyAlignment="1" applyProtection="1">
      <alignment horizontal="center" vertical="center"/>
    </xf>
    <xf numFmtId="0" fontId="10" fillId="6" borderId="125" xfId="0" applyFont="1" applyFill="1" applyBorder="1" applyAlignment="1" applyProtection="1">
      <alignment horizontal="center" vertical="center"/>
    </xf>
    <xf numFmtId="0" fontId="10" fillId="6" borderId="126" xfId="0" applyFont="1" applyFill="1" applyBorder="1" applyAlignment="1" applyProtection="1">
      <alignment horizontal="center" vertical="center"/>
    </xf>
    <xf numFmtId="177" fontId="0" fillId="7" borderId="130" xfId="0" applyNumberFormat="1" applyFill="1" applyBorder="1" applyAlignment="1" applyProtection="1">
      <alignment horizontal="center" vertical="center"/>
      <protection locked="0"/>
    </xf>
    <xf numFmtId="0" fontId="0" fillId="7" borderId="131" xfId="0" applyFill="1" applyBorder="1" applyAlignment="1" applyProtection="1">
      <alignment horizontal="center" vertical="center"/>
      <protection locked="0"/>
    </xf>
    <xf numFmtId="0" fontId="0" fillId="7" borderId="132" xfId="0" applyFill="1" applyBorder="1" applyAlignment="1" applyProtection="1">
      <alignment horizontal="center" vertical="center"/>
      <protection locked="0"/>
    </xf>
    <xf numFmtId="0" fontId="10" fillId="4" borderId="110" xfId="0" applyFont="1" applyFill="1" applyBorder="1" applyAlignment="1" applyProtection="1">
      <alignment horizontal="center" vertical="center"/>
    </xf>
    <xf numFmtId="0" fontId="10" fillId="4" borderId="111" xfId="0" applyFont="1" applyFill="1" applyBorder="1" applyAlignment="1" applyProtection="1">
      <alignment horizontal="center" vertical="center"/>
    </xf>
    <xf numFmtId="0" fontId="10" fillId="4" borderId="112" xfId="0" applyFont="1" applyFill="1" applyBorder="1" applyAlignment="1" applyProtection="1">
      <alignment horizontal="center" vertical="center"/>
    </xf>
    <xf numFmtId="0" fontId="10" fillId="0" borderId="110" xfId="0" applyFont="1" applyFill="1" applyBorder="1" applyAlignment="1" applyProtection="1">
      <alignment horizontal="center" vertical="center"/>
    </xf>
    <xf numFmtId="0" fontId="10" fillId="0" borderId="111" xfId="0" applyFont="1" applyFill="1" applyBorder="1" applyAlignment="1" applyProtection="1">
      <alignment horizontal="center" vertical="center"/>
    </xf>
    <xf numFmtId="0" fontId="10" fillId="0" borderId="112" xfId="0" applyFont="1" applyFill="1" applyBorder="1" applyAlignment="1" applyProtection="1">
      <alignment horizontal="center" vertical="center"/>
    </xf>
    <xf numFmtId="0" fontId="10" fillId="0" borderId="105" xfId="0" applyFont="1" applyBorder="1" applyAlignment="1" applyProtection="1">
      <alignment horizontal="center" vertical="center"/>
    </xf>
    <xf numFmtId="0" fontId="0" fillId="4" borderId="125" xfId="0" applyFill="1" applyBorder="1" applyAlignment="1" applyProtection="1">
      <alignment horizontal="center" vertical="center"/>
    </xf>
    <xf numFmtId="0" fontId="0" fillId="4" borderId="111" xfId="0" applyFill="1" applyBorder="1" applyAlignment="1" applyProtection="1">
      <alignment horizontal="center" vertical="center"/>
    </xf>
    <xf numFmtId="0" fontId="0" fillId="4" borderId="126" xfId="0" applyFill="1" applyBorder="1" applyAlignment="1" applyProtection="1">
      <alignment horizontal="center" vertical="center"/>
    </xf>
    <xf numFmtId="177" fontId="0" fillId="6" borderId="125" xfId="0" applyNumberFormat="1" applyFill="1" applyBorder="1" applyAlignment="1" applyProtection="1">
      <alignment horizontal="center" vertical="center"/>
      <protection locked="0"/>
    </xf>
    <xf numFmtId="177" fontId="0" fillId="6" borderId="111" xfId="0" applyNumberFormat="1" applyFill="1" applyBorder="1" applyAlignment="1" applyProtection="1">
      <alignment horizontal="center" vertical="center"/>
      <protection locked="0"/>
    </xf>
    <xf numFmtId="177" fontId="0" fillId="6" borderId="112" xfId="0" applyNumberFormat="1" applyFill="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0" fontId="10" fillId="6" borderId="125" xfId="0" applyFont="1" applyFill="1" applyBorder="1" applyAlignment="1" applyProtection="1">
      <alignment horizontal="center" vertical="center" shrinkToFit="1"/>
    </xf>
    <xf numFmtId="0" fontId="10" fillId="6" borderId="126" xfId="0" applyFont="1" applyFill="1" applyBorder="1" applyAlignment="1" applyProtection="1">
      <alignment horizontal="center" vertical="center" shrinkToFit="1"/>
    </xf>
    <xf numFmtId="0" fontId="0" fillId="0" borderId="125" xfId="0" applyBorder="1" applyAlignment="1" applyProtection="1">
      <alignment horizontal="center" vertical="center" shrinkToFit="1"/>
    </xf>
    <xf numFmtId="0" fontId="0" fillId="0" borderId="111" xfId="0" applyBorder="1" applyAlignment="1" applyProtection="1">
      <alignment horizontal="center" vertical="center" shrinkToFit="1"/>
    </xf>
    <xf numFmtId="0" fontId="0" fillId="0" borderId="126" xfId="0" applyBorder="1" applyAlignment="1" applyProtection="1">
      <alignment horizontal="center" vertical="center" shrinkToFit="1"/>
    </xf>
    <xf numFmtId="0" fontId="0" fillId="6" borderId="125" xfId="0" applyFill="1" applyBorder="1" applyAlignment="1" applyProtection="1">
      <alignment horizontal="center" vertical="center" shrinkToFit="1"/>
    </xf>
    <xf numFmtId="0" fontId="0" fillId="6" borderId="111" xfId="0" applyFill="1" applyBorder="1" applyAlignment="1" applyProtection="1">
      <alignment horizontal="center" vertical="center" shrinkToFit="1"/>
    </xf>
    <xf numFmtId="0" fontId="0" fillId="6" borderId="126" xfId="0" applyFill="1" applyBorder="1" applyAlignment="1" applyProtection="1">
      <alignment horizontal="center" vertical="center" shrinkToFit="1"/>
    </xf>
    <xf numFmtId="177" fontId="0" fillId="2" borderId="125" xfId="0" applyNumberFormat="1" applyFill="1" applyBorder="1" applyAlignment="1" applyProtection="1">
      <alignment horizontal="center" vertical="center"/>
      <protection locked="0"/>
    </xf>
    <xf numFmtId="177" fontId="0" fillId="2" borderId="111" xfId="0" applyNumberFormat="1" applyFill="1" applyBorder="1" applyAlignment="1" applyProtection="1">
      <alignment horizontal="center" vertical="center"/>
      <protection locked="0"/>
    </xf>
    <xf numFmtId="177" fontId="0" fillId="2" borderId="112" xfId="0" applyNumberFormat="1" applyFill="1" applyBorder="1" applyAlignment="1" applyProtection="1">
      <alignment horizontal="center" vertical="center"/>
      <protection locked="0"/>
    </xf>
    <xf numFmtId="177" fontId="0" fillId="0" borderId="125" xfId="0" applyNumberFormat="1" applyFill="1" applyBorder="1" applyAlignment="1" applyProtection="1">
      <alignment horizontal="center" vertical="center"/>
      <protection locked="0"/>
    </xf>
    <xf numFmtId="177" fontId="0" fillId="0" borderId="111" xfId="0" applyNumberFormat="1" applyFill="1" applyBorder="1" applyAlignment="1" applyProtection="1">
      <alignment horizontal="center" vertical="center"/>
      <protection locked="0"/>
    </xf>
    <xf numFmtId="177" fontId="0" fillId="0" borderId="112" xfId="0" applyNumberFormat="1" applyFill="1" applyBorder="1" applyAlignment="1" applyProtection="1">
      <alignment horizontal="center" vertical="center"/>
      <protection locked="0"/>
    </xf>
    <xf numFmtId="0" fontId="0" fillId="0" borderId="97" xfId="0" applyFill="1" applyBorder="1" applyAlignment="1" applyProtection="1">
      <alignment horizontal="center" vertical="center"/>
    </xf>
    <xf numFmtId="0" fontId="0" fillId="0" borderId="98" xfId="0" applyFill="1" applyBorder="1" applyAlignment="1" applyProtection="1">
      <alignment horizontal="center" vertical="center"/>
    </xf>
    <xf numFmtId="0" fontId="0" fillId="0" borderId="125" xfId="0" applyFill="1" applyBorder="1" applyAlignment="1" applyProtection="1">
      <alignment horizontal="center" vertical="center"/>
    </xf>
    <xf numFmtId="0" fontId="0" fillId="2" borderId="97" xfId="0" applyFill="1" applyBorder="1" applyAlignment="1" applyProtection="1">
      <alignment horizontal="center" vertical="center"/>
    </xf>
    <xf numFmtId="0" fontId="0" fillId="2" borderId="98" xfId="0"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1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77" xfId="0" applyFont="1" applyBorder="1" applyAlignment="1" applyProtection="1">
      <alignment horizontal="center" vertical="center"/>
    </xf>
    <xf numFmtId="0" fontId="10" fillId="0" borderId="109"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116" xfId="0" applyFont="1" applyBorder="1" applyAlignment="1" applyProtection="1">
      <alignment horizontal="center" vertical="center" wrapText="1"/>
    </xf>
    <xf numFmtId="0" fontId="10" fillId="0" borderId="70"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0" fillId="2" borderId="125" xfId="0" applyFill="1" applyBorder="1" applyAlignment="1" applyProtection="1">
      <alignment horizontal="center" vertical="center"/>
    </xf>
    <xf numFmtId="0" fontId="0" fillId="0" borderId="125" xfId="0" applyFill="1" applyBorder="1" applyAlignment="1" applyProtection="1">
      <alignment horizontal="center" vertical="center" shrinkToFit="1"/>
    </xf>
    <xf numFmtId="0" fontId="0" fillId="0" borderId="111" xfId="0" applyFill="1" applyBorder="1" applyAlignment="1" applyProtection="1">
      <alignment horizontal="center" vertical="center" shrinkToFit="1"/>
    </xf>
    <xf numFmtId="0" fontId="0" fillId="0" borderId="126" xfId="0" applyFill="1" applyBorder="1" applyAlignment="1" applyProtection="1">
      <alignment horizontal="center" vertical="center" shrinkToFit="1"/>
    </xf>
    <xf numFmtId="0" fontId="0" fillId="0" borderId="26" xfId="0" applyFill="1" applyBorder="1" applyAlignment="1" applyProtection="1">
      <alignment horizontal="center" vertical="center"/>
    </xf>
    <xf numFmtId="0" fontId="0" fillId="0" borderId="1" xfId="0" applyFill="1" applyBorder="1" applyAlignment="1" applyProtection="1">
      <alignment horizontal="center" vertical="center"/>
    </xf>
    <xf numFmtId="177" fontId="0" fillId="9" borderId="318" xfId="0" applyNumberFormat="1" applyFill="1" applyBorder="1" applyAlignment="1" applyProtection="1">
      <alignment horizontal="center" vertical="center"/>
      <protection locked="0"/>
    </xf>
    <xf numFmtId="0" fontId="0" fillId="9" borderId="70" xfId="0" applyFill="1" applyBorder="1" applyAlignment="1" applyProtection="1">
      <alignment horizontal="center" vertical="center"/>
      <protection locked="0"/>
    </xf>
    <xf numFmtId="0" fontId="0" fillId="9" borderId="319" xfId="0" applyFill="1" applyBorder="1" applyAlignment="1" applyProtection="1">
      <alignment horizontal="center" vertical="center"/>
      <protection locked="0"/>
    </xf>
    <xf numFmtId="0" fontId="0" fillId="4" borderId="110" xfId="0" applyFill="1" applyBorder="1" applyAlignment="1" applyProtection="1">
      <alignment horizontal="center" vertical="center"/>
    </xf>
    <xf numFmtId="0" fontId="0" fillId="4" borderId="112" xfId="0" applyFill="1" applyBorder="1" applyAlignment="1" applyProtection="1">
      <alignment horizontal="center" vertical="center"/>
    </xf>
    <xf numFmtId="177" fontId="0" fillId="4" borderId="125" xfId="0" applyNumberFormat="1" applyFill="1" applyBorder="1" applyAlignment="1" applyProtection="1">
      <alignment horizontal="center" vertical="center"/>
    </xf>
    <xf numFmtId="177" fontId="0" fillId="4" borderId="111" xfId="0" applyNumberFormat="1" applyFill="1" applyBorder="1" applyAlignment="1" applyProtection="1">
      <alignment horizontal="center" vertical="center"/>
    </xf>
    <xf numFmtId="177" fontId="0" fillId="4" borderId="112" xfId="0" applyNumberFormat="1" applyFill="1" applyBorder="1" applyAlignment="1" applyProtection="1">
      <alignment horizontal="center" vertical="center"/>
    </xf>
    <xf numFmtId="177" fontId="0" fillId="4" borderId="98" xfId="0" applyNumberFormat="1" applyFill="1" applyBorder="1" applyAlignment="1" applyProtection="1">
      <alignment horizontal="center" vertical="center"/>
      <protection locked="0"/>
    </xf>
    <xf numFmtId="177" fontId="0" fillId="9" borderId="117" xfId="0" applyNumberFormat="1" applyFill="1" applyBorder="1" applyAlignment="1" applyProtection="1">
      <alignment horizontal="center" vertical="center"/>
      <protection locked="0"/>
    </xf>
    <xf numFmtId="0" fontId="0" fillId="9" borderId="60" xfId="0" applyFill="1" applyBorder="1" applyAlignment="1" applyProtection="1">
      <alignment horizontal="center" vertical="center"/>
      <protection locked="0"/>
    </xf>
    <xf numFmtId="0" fontId="0" fillId="9" borderId="118" xfId="0" applyFill="1" applyBorder="1" applyAlignment="1" applyProtection="1">
      <alignment horizontal="center" vertical="center"/>
      <protection locked="0"/>
    </xf>
    <xf numFmtId="0" fontId="18" fillId="0" borderId="98" xfId="0" applyFont="1" applyBorder="1" applyAlignment="1" applyProtection="1">
      <alignment horizontal="center" vertical="center"/>
    </xf>
    <xf numFmtId="0" fontId="24" fillId="0" borderId="98" xfId="0" applyFont="1" applyBorder="1" applyAlignment="1" applyProtection="1">
      <alignment horizontal="center" vertical="center"/>
    </xf>
    <xf numFmtId="0" fontId="0" fillId="4" borderId="98" xfId="0" applyFill="1" applyBorder="1" applyAlignment="1" applyProtection="1">
      <alignment horizontal="left" vertical="center"/>
    </xf>
    <xf numFmtId="0" fontId="0" fillId="4" borderId="99" xfId="0" applyFill="1" applyBorder="1" applyAlignment="1" applyProtection="1">
      <alignment horizontal="left" vertical="center"/>
    </xf>
    <xf numFmtId="177" fontId="0" fillId="4" borderId="136" xfId="0" applyNumberFormat="1" applyFill="1" applyBorder="1" applyAlignment="1" applyProtection="1">
      <alignment horizontal="center" vertical="center"/>
    </xf>
    <xf numFmtId="177" fontId="0" fillId="4" borderId="134" xfId="0" applyNumberFormat="1" applyFill="1" applyBorder="1" applyAlignment="1" applyProtection="1">
      <alignment horizontal="center" vertical="center"/>
    </xf>
    <xf numFmtId="177" fontId="0" fillId="4" borderId="135" xfId="0" applyNumberFormat="1" applyFill="1" applyBorder="1" applyAlignment="1" applyProtection="1">
      <alignment horizontal="center" vertical="center"/>
    </xf>
    <xf numFmtId="177" fontId="0" fillId="4" borderId="136" xfId="0" applyNumberFormat="1" applyFill="1" applyBorder="1" applyAlignment="1" applyProtection="1">
      <alignment horizontal="center" vertical="center"/>
      <protection locked="0"/>
    </xf>
    <xf numFmtId="177" fontId="0" fillId="4" borderId="134" xfId="0" applyNumberFormat="1" applyFill="1" applyBorder="1" applyAlignment="1" applyProtection="1">
      <alignment horizontal="center" vertical="center"/>
      <protection locked="0"/>
    </xf>
    <xf numFmtId="177" fontId="0" fillId="4" borderId="135" xfId="0" applyNumberFormat="1" applyFill="1" applyBorder="1" applyAlignment="1" applyProtection="1">
      <alignment horizontal="center" vertical="center"/>
      <protection locked="0"/>
    </xf>
    <xf numFmtId="177" fontId="0" fillId="4" borderId="98" xfId="0" applyNumberFormat="1" applyFill="1" applyBorder="1" applyAlignment="1" applyProtection="1">
      <alignment horizontal="center" vertical="center"/>
    </xf>
    <xf numFmtId="0" fontId="0" fillId="4" borderId="98" xfId="0" applyFill="1" applyBorder="1" applyAlignment="1" applyProtection="1">
      <alignment horizontal="center" vertical="center"/>
    </xf>
    <xf numFmtId="0" fontId="0" fillId="4" borderId="99" xfId="0" applyFill="1" applyBorder="1" applyAlignment="1" applyProtection="1">
      <alignment horizontal="center" vertical="center"/>
    </xf>
    <xf numFmtId="0" fontId="10" fillId="0" borderId="110" xfId="0" applyFont="1" applyFill="1" applyBorder="1" applyAlignment="1" applyProtection="1">
      <alignment horizontal="center" vertical="center" shrinkToFit="1"/>
    </xf>
    <xf numFmtId="0" fontId="10" fillId="0" borderId="111" xfId="0" applyFont="1" applyFill="1" applyBorder="1" applyAlignment="1" applyProtection="1">
      <alignment horizontal="center" vertical="center" shrinkToFit="1"/>
    </xf>
    <xf numFmtId="0" fontId="10" fillId="0" borderId="112" xfId="0" applyFont="1" applyFill="1" applyBorder="1" applyAlignment="1" applyProtection="1">
      <alignment horizontal="center" vertical="center" shrinkToFit="1"/>
    </xf>
    <xf numFmtId="0" fontId="0" fillId="0" borderId="99" xfId="0" applyFill="1" applyBorder="1" applyAlignment="1" applyProtection="1">
      <alignment horizontal="center" vertical="center"/>
    </xf>
    <xf numFmtId="177" fontId="0" fillId="4" borderId="93" xfId="0" applyNumberFormat="1" applyFill="1" applyBorder="1" applyAlignment="1" applyProtection="1">
      <alignment horizontal="center" vertical="center"/>
      <protection locked="0"/>
    </xf>
    <xf numFmtId="177" fontId="0" fillId="0" borderId="95" xfId="0" applyNumberFormat="1" applyFill="1" applyBorder="1" applyAlignment="1" applyProtection="1">
      <alignment horizontal="center" vertical="center"/>
      <protection locked="0"/>
    </xf>
    <xf numFmtId="0" fontId="0" fillId="0" borderId="126" xfId="0" applyFill="1" applyBorder="1" applyAlignment="1" applyProtection="1">
      <alignment horizontal="center" vertical="center"/>
    </xf>
    <xf numFmtId="177" fontId="0" fillId="0" borderId="95" xfId="0" applyNumberFormat="1" applyFill="1" applyBorder="1" applyAlignment="1" applyProtection="1">
      <alignment horizontal="center" vertical="center"/>
    </xf>
    <xf numFmtId="0" fontId="32" fillId="3" borderId="139" xfId="0" applyFont="1" applyFill="1" applyBorder="1" applyAlignment="1" applyProtection="1">
      <alignment horizontal="center" vertical="center" wrapText="1" shrinkToFit="1"/>
    </xf>
    <xf numFmtId="0" fontId="25" fillId="3" borderId="119" xfId="0" applyFont="1" applyFill="1" applyBorder="1" applyAlignment="1" applyProtection="1">
      <alignment horizontal="center" vertical="center" wrapText="1" shrinkToFit="1"/>
    </xf>
    <xf numFmtId="0" fontId="25" fillId="3" borderId="139" xfId="0" applyFont="1" applyFill="1" applyBorder="1" applyAlignment="1" applyProtection="1">
      <alignment horizontal="center" vertical="center" wrapText="1"/>
    </xf>
    <xf numFmtId="0" fontId="25" fillId="3" borderId="119" xfId="0" applyFont="1" applyFill="1" applyBorder="1" applyAlignment="1" applyProtection="1">
      <alignment horizontal="center" vertical="center" wrapText="1"/>
    </xf>
    <xf numFmtId="0" fontId="0" fillId="3" borderId="29"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27" xfId="0" applyFill="1" applyBorder="1" applyAlignment="1" applyProtection="1">
      <alignment horizontal="center" vertical="center"/>
    </xf>
    <xf numFmtId="177" fontId="0" fillId="0" borderId="106" xfId="0" applyNumberFormat="1" applyBorder="1" applyAlignment="1" applyProtection="1">
      <alignment horizontal="center" vertical="center"/>
      <protection locked="0"/>
    </xf>
    <xf numFmtId="177" fontId="0" fillId="0" borderId="107" xfId="0" applyNumberFormat="1" applyBorder="1" applyAlignment="1" applyProtection="1">
      <alignment horizontal="center" vertical="center"/>
      <protection locked="0"/>
    </xf>
    <xf numFmtId="0" fontId="0" fillId="5" borderId="137" xfId="0" applyFill="1" applyBorder="1" applyAlignment="1" applyProtection="1">
      <alignment horizontal="center" vertical="center"/>
    </xf>
    <xf numFmtId="0" fontId="0" fillId="5" borderId="40" xfId="0" applyFill="1" applyBorder="1" applyAlignment="1" applyProtection="1">
      <alignment horizontal="center" vertical="center"/>
    </xf>
    <xf numFmtId="0" fontId="0" fillId="5" borderId="138" xfId="0" applyFill="1" applyBorder="1" applyAlignment="1" applyProtection="1">
      <alignment horizontal="center" vertical="center"/>
    </xf>
    <xf numFmtId="177" fontId="0" fillId="0" borderId="141" xfId="0" applyNumberFormat="1" applyBorder="1" applyAlignment="1" applyProtection="1">
      <alignment horizontal="center" vertical="center"/>
    </xf>
    <xf numFmtId="177" fontId="0" fillId="0" borderId="142" xfId="0" applyNumberFormat="1" applyBorder="1" applyAlignment="1" applyProtection="1">
      <alignment horizontal="center" vertical="center"/>
    </xf>
    <xf numFmtId="177" fontId="0" fillId="0" borderId="145" xfId="0" applyNumberFormat="1" applyBorder="1" applyAlignment="1" applyProtection="1">
      <alignment horizontal="center" vertical="center"/>
    </xf>
    <xf numFmtId="0" fontId="0" fillId="5" borderId="41" xfId="0" applyFill="1" applyBorder="1" applyAlignment="1" applyProtection="1">
      <alignment horizontal="center" vertical="center"/>
    </xf>
    <xf numFmtId="0" fontId="85" fillId="0" borderId="123" xfId="0" applyFont="1" applyBorder="1" applyAlignment="1" applyProtection="1">
      <alignment horizontal="center" vertical="center" shrinkToFit="1"/>
    </xf>
    <xf numFmtId="0" fontId="85" fillId="0" borderId="106" xfId="0" applyFont="1" applyBorder="1" applyAlignment="1" applyProtection="1">
      <alignment horizontal="center" vertical="center" shrinkToFit="1"/>
    </xf>
    <xf numFmtId="0" fontId="85" fillId="0" borderId="124" xfId="0" applyFont="1" applyBorder="1" applyAlignment="1" applyProtection="1">
      <alignment horizontal="center" vertical="center" shrinkToFit="1"/>
    </xf>
    <xf numFmtId="177" fontId="0" fillId="6" borderId="143" xfId="0" applyNumberFormat="1" applyFill="1" applyBorder="1" applyAlignment="1" applyProtection="1">
      <alignment horizontal="center" vertical="center"/>
    </xf>
    <xf numFmtId="177" fontId="0" fillId="6" borderId="144" xfId="0" applyNumberFormat="1" applyFill="1" applyBorder="1" applyAlignment="1" applyProtection="1">
      <alignment horizontal="center" vertical="center"/>
    </xf>
    <xf numFmtId="177" fontId="0" fillId="0" borderId="143" xfId="0" applyNumberFormat="1" applyBorder="1" applyAlignment="1" applyProtection="1">
      <alignment horizontal="center" vertical="center"/>
    </xf>
    <xf numFmtId="177" fontId="0" fillId="0" borderId="144" xfId="0" applyNumberFormat="1" applyBorder="1" applyAlignment="1" applyProtection="1">
      <alignment horizontal="center" vertical="center"/>
    </xf>
    <xf numFmtId="0" fontId="0" fillId="4" borderId="127" xfId="0" applyFill="1" applyBorder="1" applyAlignment="1" applyProtection="1">
      <alignment horizontal="center" vertical="center"/>
    </xf>
    <xf numFmtId="0" fontId="0" fillId="4" borderId="128" xfId="0" applyFill="1" applyBorder="1" applyAlignment="1" applyProtection="1">
      <alignment horizontal="center" vertical="center"/>
    </xf>
    <xf numFmtId="0" fontId="0" fillId="4" borderId="129" xfId="0" applyFill="1" applyBorder="1" applyAlignment="1" applyProtection="1">
      <alignment horizontal="center" vertical="center"/>
    </xf>
    <xf numFmtId="0" fontId="0" fillId="4" borderId="133" xfId="0" applyFill="1" applyBorder="1" applyAlignment="1" applyProtection="1">
      <alignment horizontal="center" vertical="center"/>
    </xf>
    <xf numFmtId="0" fontId="0" fillId="4" borderId="134" xfId="0" applyFill="1" applyBorder="1" applyAlignment="1" applyProtection="1">
      <alignment horizontal="center" vertical="center"/>
    </xf>
    <xf numFmtId="0" fontId="0" fillId="4" borderId="135" xfId="0" applyFill="1" applyBorder="1" applyAlignment="1" applyProtection="1">
      <alignment horizontal="center" vertical="center"/>
    </xf>
    <xf numFmtId="0" fontId="0" fillId="3" borderId="28"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139" xfId="0" applyFill="1" applyBorder="1" applyAlignment="1" applyProtection="1">
      <alignment horizontal="center" vertical="center"/>
    </xf>
    <xf numFmtId="0" fontId="0" fillId="3" borderId="119" xfId="0" applyFill="1" applyBorder="1" applyAlignment="1" applyProtection="1">
      <alignment horizontal="center" vertical="center"/>
    </xf>
    <xf numFmtId="0" fontId="10" fillId="6" borderId="98" xfId="0" applyFont="1" applyFill="1" applyBorder="1" applyAlignment="1" applyProtection="1">
      <alignment horizontal="center" vertical="center"/>
    </xf>
    <xf numFmtId="0" fontId="10" fillId="6" borderId="97" xfId="0" applyFont="1" applyFill="1" applyBorder="1" applyAlignment="1" applyProtection="1">
      <alignment horizontal="center" vertical="center"/>
    </xf>
    <xf numFmtId="0" fontId="32" fillId="0" borderId="121" xfId="0" applyFont="1" applyBorder="1" applyAlignment="1" applyProtection="1">
      <alignment horizontal="center" vertical="center" shrinkToFit="1"/>
    </xf>
    <xf numFmtId="0" fontId="25" fillId="0" borderId="108" xfId="0" applyFont="1" applyBorder="1" applyAlignment="1" applyProtection="1">
      <alignment horizontal="center" vertical="center" shrinkToFit="1"/>
    </xf>
    <xf numFmtId="0" fontId="25" fillId="0" borderId="97" xfId="0" applyFont="1" applyBorder="1" applyAlignment="1" applyProtection="1">
      <alignment horizontal="center" vertical="center" shrinkToFit="1"/>
    </xf>
    <xf numFmtId="0" fontId="25" fillId="0" borderId="98" xfId="0" applyFont="1" applyBorder="1" applyAlignment="1" applyProtection="1">
      <alignment horizontal="center" vertical="center" shrinkToFit="1"/>
    </xf>
    <xf numFmtId="0" fontId="84" fillId="0" borderId="125" xfId="0" applyFont="1" applyFill="1" applyBorder="1" applyAlignment="1" applyProtection="1">
      <alignment horizontal="center" vertical="center" shrinkToFit="1"/>
    </xf>
    <xf numFmtId="0" fontId="84" fillId="0" borderId="111" xfId="0" applyFont="1" applyFill="1" applyBorder="1" applyAlignment="1" applyProtection="1">
      <alignment horizontal="center" vertical="center" shrinkToFit="1"/>
    </xf>
    <xf numFmtId="0" fontId="84" fillId="0" borderId="126" xfId="0" applyFont="1" applyFill="1" applyBorder="1" applyAlignment="1" applyProtection="1">
      <alignment horizontal="center" vertical="center" shrinkToFit="1"/>
    </xf>
    <xf numFmtId="177" fontId="0" fillId="0" borderId="123" xfId="0" applyNumberFormat="1" applyBorder="1" applyAlignment="1" applyProtection="1">
      <alignment horizontal="center" vertical="center"/>
      <protection locked="0"/>
    </xf>
    <xf numFmtId="0" fontId="10" fillId="0" borderId="97"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2" borderId="97" xfId="0" applyFont="1" applyFill="1" applyBorder="1" applyAlignment="1" applyProtection="1">
      <alignment horizontal="center" vertical="center"/>
    </xf>
    <xf numFmtId="0" fontId="10" fillId="2" borderId="98" xfId="0" applyFont="1" applyFill="1" applyBorder="1" applyAlignment="1" applyProtection="1">
      <alignment horizontal="center" vertical="center"/>
    </xf>
    <xf numFmtId="0" fontId="10" fillId="0" borderId="97" xfId="0" applyFont="1" applyBorder="1" applyAlignment="1" applyProtection="1">
      <alignment horizontal="center" vertical="center"/>
    </xf>
    <xf numFmtId="0" fontId="10" fillId="0" borderId="98" xfId="0" applyFont="1" applyFill="1" applyBorder="1" applyAlignment="1" applyProtection="1">
      <alignment horizontal="center" vertical="center" shrinkToFit="1"/>
    </xf>
    <xf numFmtId="0" fontId="10" fillId="4" borderId="98" xfId="0" applyFont="1" applyFill="1" applyBorder="1" applyAlignment="1" applyProtection="1">
      <alignment horizontal="center" vertical="center" shrinkToFit="1"/>
    </xf>
    <xf numFmtId="0" fontId="78" fillId="0" borderId="97" xfId="0" applyFont="1" applyBorder="1" applyAlignment="1" applyProtection="1">
      <alignment horizontal="center" vertical="center" shrinkToFit="1"/>
    </xf>
    <xf numFmtId="0" fontId="9" fillId="0" borderId="98" xfId="0" applyFont="1" applyBorder="1" applyAlignment="1" applyProtection="1">
      <alignment horizontal="center" vertical="center" shrinkToFit="1"/>
    </xf>
    <xf numFmtId="0" fontId="9" fillId="0" borderId="97" xfId="0" applyFont="1" applyBorder="1" applyAlignment="1" applyProtection="1">
      <alignment horizontal="center" vertical="center" shrinkToFit="1"/>
    </xf>
    <xf numFmtId="177" fontId="84" fillId="6" borderId="98" xfId="0" applyNumberFormat="1" applyFont="1" applyFill="1" applyBorder="1" applyAlignment="1" applyProtection="1">
      <alignment horizontal="center" vertical="center"/>
    </xf>
    <xf numFmtId="177" fontId="22" fillId="0" borderId="117" xfId="0" applyNumberFormat="1"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118" xfId="0" applyFont="1" applyBorder="1" applyAlignment="1" applyProtection="1">
      <alignment horizontal="center" vertical="center"/>
      <protection locked="0"/>
    </xf>
    <xf numFmtId="0" fontId="22" fillId="8" borderId="23" xfId="0" applyFont="1" applyFill="1" applyBorder="1" applyAlignment="1" applyProtection="1">
      <alignment horizontal="center" vertical="center"/>
    </xf>
    <xf numFmtId="0" fontId="22" fillId="8" borderId="7" xfId="0" applyFont="1" applyFill="1" applyBorder="1" applyAlignment="1" applyProtection="1">
      <alignment horizontal="center" vertical="center"/>
    </xf>
    <xf numFmtId="0" fontId="0" fillId="2" borderId="127" xfId="0" applyFill="1" applyBorder="1" applyAlignment="1" applyProtection="1">
      <alignment horizontal="center" vertical="center" shrinkToFit="1"/>
    </xf>
    <xf numFmtId="0" fontId="0" fillId="2" borderId="128" xfId="0" applyFill="1" applyBorder="1" applyAlignment="1" applyProtection="1">
      <alignment horizontal="center" vertical="center" shrinkToFit="1"/>
    </xf>
    <xf numFmtId="0" fontId="0" fillId="2" borderId="129" xfId="0" applyFill="1" applyBorder="1" applyAlignment="1" applyProtection="1">
      <alignment horizontal="center" vertical="center" shrinkToFit="1"/>
    </xf>
    <xf numFmtId="0" fontId="10" fillId="2" borderId="316" xfId="0" applyFont="1" applyFill="1" applyBorder="1" applyAlignment="1" applyProtection="1">
      <alignment horizontal="center" vertical="center" shrinkToFit="1"/>
    </xf>
    <xf numFmtId="0" fontId="10" fillId="2" borderId="24" xfId="0" applyFont="1" applyFill="1" applyBorder="1" applyAlignment="1" applyProtection="1">
      <alignment horizontal="center" vertical="center" shrinkToFit="1"/>
    </xf>
    <xf numFmtId="0" fontId="10" fillId="2" borderId="317" xfId="0" applyFont="1" applyFill="1" applyBorder="1" applyAlignment="1" applyProtection="1">
      <alignment horizontal="center" vertical="center" shrinkToFit="1"/>
    </xf>
    <xf numFmtId="0" fontId="0" fillId="2" borderId="125" xfId="0" applyFill="1" applyBorder="1" applyAlignment="1" applyProtection="1">
      <alignment horizontal="center" vertical="center" shrinkToFit="1"/>
    </xf>
    <xf numFmtId="0" fontId="0" fillId="2" borderId="111" xfId="0" applyFill="1" applyBorder="1" applyAlignment="1" applyProtection="1">
      <alignment horizontal="center" vertical="center" shrinkToFit="1"/>
    </xf>
    <xf numFmtId="0" fontId="0" fillId="2" borderId="126" xfId="0" applyFill="1" applyBorder="1" applyAlignment="1" applyProtection="1">
      <alignment horizontal="center" vertical="center" shrinkToFit="1"/>
    </xf>
    <xf numFmtId="0" fontId="0" fillId="2" borderId="95" xfId="0" applyFill="1" applyBorder="1" applyAlignment="1" applyProtection="1">
      <alignment horizontal="center" vertical="center"/>
    </xf>
    <xf numFmtId="0" fontId="0" fillId="2" borderId="133" xfId="0" applyFill="1" applyBorder="1" applyAlignment="1" applyProtection="1">
      <alignment horizontal="center" vertical="center"/>
    </xf>
    <xf numFmtId="0" fontId="0" fillId="2" borderId="134" xfId="0" applyFill="1" applyBorder="1" applyAlignment="1" applyProtection="1">
      <alignment horizontal="center" vertical="center"/>
    </xf>
    <xf numFmtId="0" fontId="0" fillId="2" borderId="135" xfId="0" applyFill="1" applyBorder="1" applyAlignment="1" applyProtection="1">
      <alignment horizontal="center" vertical="center"/>
    </xf>
    <xf numFmtId="0" fontId="0" fillId="2" borderId="101" xfId="0" applyFill="1" applyBorder="1" applyAlignment="1" applyProtection="1">
      <alignment horizontal="center" vertical="center"/>
    </xf>
    <xf numFmtId="177" fontId="0" fillId="2" borderId="136" xfId="0" applyNumberFormat="1" applyFill="1" applyBorder="1" applyAlignment="1" applyProtection="1">
      <alignment horizontal="center" vertical="center"/>
      <protection locked="0"/>
    </xf>
    <xf numFmtId="177" fontId="0" fillId="2" borderId="135" xfId="0" applyNumberFormat="1" applyFill="1" applyBorder="1" applyAlignment="1" applyProtection="1">
      <alignment horizontal="center" vertical="center"/>
      <protection locked="0"/>
    </xf>
    <xf numFmtId="177" fontId="0" fillId="2" borderId="134" xfId="0" applyNumberFormat="1" applyFill="1" applyBorder="1" applyAlignment="1" applyProtection="1">
      <alignment horizontal="center" vertical="center"/>
      <protection locked="0"/>
    </xf>
    <xf numFmtId="177" fontId="0" fillId="2" borderId="127" xfId="0" applyNumberFormat="1" applyFill="1" applyBorder="1" applyAlignment="1" applyProtection="1">
      <alignment horizontal="center" vertical="center"/>
      <protection locked="0"/>
    </xf>
    <xf numFmtId="177" fontId="0" fillId="2" borderId="128" xfId="0" applyNumberFormat="1" applyFill="1" applyBorder="1" applyAlignment="1" applyProtection="1">
      <alignment horizontal="center" vertical="center"/>
      <protection locked="0"/>
    </xf>
    <xf numFmtId="177" fontId="0" fillId="2" borderId="140" xfId="0" applyNumberFormat="1" applyFill="1" applyBorder="1" applyAlignment="1" applyProtection="1">
      <alignment horizontal="center" vertical="center"/>
      <protection locked="0"/>
    </xf>
    <xf numFmtId="0" fontId="10" fillId="2" borderId="125" xfId="0" applyFont="1" applyFill="1" applyBorder="1" applyAlignment="1" applyProtection="1">
      <alignment horizontal="center" vertical="center" shrinkToFit="1"/>
    </xf>
    <xf numFmtId="0" fontId="10" fillId="2" borderId="111" xfId="0" applyFont="1" applyFill="1" applyBorder="1" applyAlignment="1" applyProtection="1">
      <alignment horizontal="center" vertical="center" shrinkToFit="1"/>
    </xf>
    <xf numFmtId="0" fontId="10" fillId="2" borderId="126" xfId="0" applyFont="1" applyFill="1" applyBorder="1" applyAlignment="1" applyProtection="1">
      <alignment horizontal="center" vertical="center" shrinkToFit="1"/>
    </xf>
    <xf numFmtId="0" fontId="0" fillId="2" borderId="114"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115" xfId="0" applyFill="1" applyBorder="1" applyAlignment="1" applyProtection="1">
      <alignment horizontal="center" vertical="center"/>
    </xf>
    <xf numFmtId="0" fontId="0" fillId="0" borderId="1" xfId="0" applyBorder="1" applyAlignment="1" applyProtection="1">
      <alignment horizontal="left" vertical="center"/>
    </xf>
    <xf numFmtId="177" fontId="0" fillId="0" borderId="1" xfId="0" applyNumberFormat="1" applyBorder="1" applyAlignment="1" applyProtection="1">
      <alignment horizontal="center" vertical="center"/>
    </xf>
    <xf numFmtId="177" fontId="0" fillId="2" borderId="316" xfId="0" applyNumberFormat="1" applyFill="1" applyBorder="1" applyAlignment="1" applyProtection="1">
      <alignment horizontal="center" vertical="center"/>
      <protection locked="0"/>
    </xf>
    <xf numFmtId="177" fontId="0" fillId="2" borderId="24" xfId="0" applyNumberFormat="1" applyFill="1" applyBorder="1" applyAlignment="1" applyProtection="1">
      <alignment horizontal="center" vertical="center"/>
      <protection locked="0"/>
    </xf>
    <xf numFmtId="177" fontId="0" fillId="2" borderId="115" xfId="0" applyNumberFormat="1" applyFill="1" applyBorder="1" applyAlignment="1" applyProtection="1">
      <alignment horizontal="center" vertical="center"/>
      <protection locked="0"/>
    </xf>
    <xf numFmtId="177" fontId="0" fillId="6" borderId="146" xfId="0" applyNumberFormat="1" applyFill="1" applyBorder="1" applyAlignment="1" applyProtection="1">
      <alignment horizontal="center" vertical="center"/>
    </xf>
    <xf numFmtId="177" fontId="0" fillId="0" borderId="146" xfId="0" applyNumberFormat="1" applyBorder="1" applyAlignment="1" applyProtection="1">
      <alignment horizontal="center" vertical="center"/>
    </xf>
    <xf numFmtId="0" fontId="0" fillId="6" borderId="110" xfId="0" applyFill="1" applyBorder="1" applyAlignment="1" applyProtection="1">
      <alignment horizontal="center" vertical="center"/>
    </xf>
    <xf numFmtId="0" fontId="0" fillId="0" borderId="105" xfId="0" applyFill="1" applyBorder="1" applyAlignment="1" applyProtection="1">
      <alignment horizontal="center" vertical="center" shrinkToFit="1"/>
    </xf>
    <xf numFmtId="0" fontId="0" fillId="0" borderId="106" xfId="0" applyFill="1" applyBorder="1" applyAlignment="1" applyProtection="1">
      <alignment horizontal="center" vertical="center" shrinkToFit="1"/>
    </xf>
    <xf numFmtId="0" fontId="0" fillId="0" borderId="107" xfId="0" applyFill="1" applyBorder="1" applyAlignment="1" applyProtection="1">
      <alignment horizontal="center" vertical="center" shrinkToFit="1"/>
    </xf>
    <xf numFmtId="0" fontId="0" fillId="0" borderId="110" xfId="0" applyFill="1" applyBorder="1" applyAlignment="1" applyProtection="1">
      <alignment horizontal="center" vertical="center" shrinkToFit="1"/>
    </xf>
    <xf numFmtId="0" fontId="0" fillId="0" borderId="112" xfId="0" applyFill="1" applyBorder="1" applyAlignment="1" applyProtection="1">
      <alignment horizontal="center" vertical="center" shrinkToFit="1"/>
    </xf>
    <xf numFmtId="0" fontId="0" fillId="0" borderId="133" xfId="0" applyFill="1" applyBorder="1" applyAlignment="1" applyProtection="1">
      <alignment horizontal="center" vertical="center" shrinkToFit="1"/>
    </xf>
    <xf numFmtId="0" fontId="0" fillId="0" borderId="134" xfId="0" applyFill="1" applyBorder="1" applyAlignment="1" applyProtection="1">
      <alignment horizontal="center" vertical="center" shrinkToFit="1"/>
    </xf>
    <xf numFmtId="0" fontId="0" fillId="0" borderId="135" xfId="0" applyFill="1" applyBorder="1" applyAlignment="1" applyProtection="1">
      <alignment horizontal="center" vertical="center" shrinkToFit="1"/>
    </xf>
    <xf numFmtId="0" fontId="0" fillId="0" borderId="109" xfId="0" applyFill="1" applyBorder="1" applyAlignment="1" applyProtection="1">
      <alignment vertical="center" wrapText="1"/>
    </xf>
    <xf numFmtId="0" fontId="0" fillId="0" borderId="29" xfId="0" applyFill="1" applyBorder="1" applyAlignment="1" applyProtection="1">
      <alignment vertical="center"/>
    </xf>
    <xf numFmtId="0" fontId="0" fillId="0" borderId="30" xfId="0" applyFill="1" applyBorder="1" applyAlignment="1" applyProtection="1">
      <alignment vertical="center"/>
    </xf>
    <xf numFmtId="0" fontId="0" fillId="0" borderId="113" xfId="0" applyFill="1" applyBorder="1" applyAlignment="1" applyProtection="1">
      <alignment vertical="center"/>
    </xf>
    <xf numFmtId="0" fontId="0" fillId="0" borderId="0" xfId="0" applyFill="1" applyBorder="1" applyAlignment="1" applyProtection="1">
      <alignment vertical="center"/>
    </xf>
    <xf numFmtId="0" fontId="0" fillId="0" borderId="16" xfId="0" applyFill="1" applyBorder="1" applyAlignment="1" applyProtection="1">
      <alignment vertical="center"/>
    </xf>
    <xf numFmtId="0" fontId="0" fillId="0" borderId="282" xfId="0" applyFill="1" applyBorder="1" applyAlignment="1" applyProtection="1">
      <alignment vertical="center"/>
    </xf>
    <xf numFmtId="0" fontId="0" fillId="0" borderId="1" xfId="0" applyFill="1" applyBorder="1" applyAlignment="1" applyProtection="1">
      <alignment vertical="center"/>
    </xf>
    <xf numFmtId="0" fontId="0" fillId="0" borderId="27" xfId="0" applyFill="1" applyBorder="1" applyAlignment="1" applyProtection="1">
      <alignment vertical="center"/>
    </xf>
  </cellXfs>
  <cellStyles count="4">
    <cellStyle name="ハイパーリンク" xfId="3" builtinId="8"/>
    <cellStyle name="桁区切り" xfId="1" builtinId="6"/>
    <cellStyle name="標準" xfId="0" builtinId="0"/>
    <cellStyle name="標準 2" xfId="2" xr:uid="{00000000-0005-0000-0000-000003000000}"/>
  </cellStyles>
  <dxfs count="53">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ill>
        <patternFill>
          <bgColor rgb="FFFF0000"/>
        </patternFill>
      </fill>
    </dxf>
    <dxf>
      <font>
        <color rgb="FFFF0000"/>
      </font>
    </dxf>
    <dxf>
      <font>
        <color rgb="FFFF0000"/>
      </font>
    </dxf>
    <dxf>
      <fill>
        <patternFill>
          <bgColor rgb="FFFF0000"/>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ill>
        <patternFill>
          <bgColor theme="9" tint="0.39994506668294322"/>
        </patternFill>
      </fill>
    </dxf>
    <dxf>
      <font>
        <color auto="1"/>
      </font>
      <fill>
        <patternFill>
          <bgColor theme="5" tint="0.39994506668294322"/>
        </patternFill>
      </fill>
    </dxf>
    <dxf>
      <font>
        <color auto="1"/>
      </font>
      <fill>
        <patternFill>
          <bgColor theme="9"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7"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s>
  <tableStyles count="0" defaultTableStyle="TableStyleMedium2" defaultPivotStyle="PivotStyleLight16"/>
  <colors>
    <mruColors>
      <color rgb="FFFFCC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19</xdr:row>
          <xdr:rowOff>180975</xdr:rowOff>
        </xdr:from>
        <xdr:to>
          <xdr:col>43</xdr:col>
          <xdr:colOff>85725</xdr:colOff>
          <xdr:row>21</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19</xdr:row>
          <xdr:rowOff>180975</xdr:rowOff>
        </xdr:from>
        <xdr:to>
          <xdr:col>40</xdr:col>
          <xdr:colOff>76200</xdr:colOff>
          <xdr:row>21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38100</xdr:rowOff>
        </xdr:from>
        <xdr:to>
          <xdr:col>51</xdr:col>
          <xdr:colOff>142875</xdr:colOff>
          <xdr:row>27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入所までに団体の引率者が説明したうえで入所する</a:t>
              </a:r>
            </a:p>
          </xdr:txBody>
        </xdr:sp>
        <xdr:clientData/>
      </xdr:twoCellAnchor>
    </mc:Choice>
    <mc:Fallback/>
  </mc:AlternateContent>
  <xdr:twoCellAnchor>
    <xdr:from>
      <xdr:col>42</xdr:col>
      <xdr:colOff>104775</xdr:colOff>
      <xdr:row>0</xdr:row>
      <xdr:rowOff>0</xdr:rowOff>
    </xdr:from>
    <xdr:to>
      <xdr:col>51</xdr:col>
      <xdr:colOff>104775</xdr:colOff>
      <xdr:row>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05825" y="0"/>
          <a:ext cx="1800225" cy="40005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13</xdr:row>
          <xdr:rowOff>0</xdr:rowOff>
        </xdr:from>
        <xdr:to>
          <xdr:col>10</xdr:col>
          <xdr:colOff>123825</xdr:colOff>
          <xdr:row>14</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新入生オリエンテーション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0</xdr:rowOff>
        </xdr:from>
        <xdr:to>
          <xdr:col>17</xdr:col>
          <xdr:colOff>38100</xdr:colOff>
          <xdr:row>14</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0</xdr:rowOff>
        </xdr:from>
        <xdr:to>
          <xdr:col>21</xdr:col>
          <xdr:colOff>142875</xdr:colOff>
          <xdr:row>14</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0</xdr:rowOff>
        </xdr:from>
        <xdr:to>
          <xdr:col>26</xdr:col>
          <xdr:colOff>19050</xdr:colOff>
          <xdr:row>14</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部活動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12</xdr:col>
          <xdr:colOff>133350</xdr:colOff>
          <xdr:row>15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青少年教育指導者等研修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171450</xdr:rowOff>
        </xdr:from>
        <xdr:to>
          <xdr:col>16</xdr:col>
          <xdr:colOff>57150</xdr:colOff>
          <xdr:row>15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国際交流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171450</xdr:rowOff>
        </xdr:from>
        <xdr:to>
          <xdr:col>21</xdr:col>
          <xdr:colOff>76200</xdr:colOff>
          <xdr:row>15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研究集会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161925</xdr:rowOff>
        </xdr:from>
        <xdr:to>
          <xdr:col>15</xdr:col>
          <xdr:colOff>66675</xdr:colOff>
          <xdr:row>16</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文化芸術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171450</xdr:rowOff>
        </xdr:from>
        <xdr:to>
          <xdr:col>21</xdr:col>
          <xdr:colOff>76200</xdr:colOff>
          <xdr:row>16</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学習活動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20</xdr:row>
          <xdr:rowOff>171450</xdr:rowOff>
        </xdr:from>
        <xdr:to>
          <xdr:col>40</xdr:col>
          <xdr:colOff>76200</xdr:colOff>
          <xdr:row>22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20</xdr:row>
          <xdr:rowOff>171450</xdr:rowOff>
        </xdr:from>
        <xdr:to>
          <xdr:col>43</xdr:col>
          <xdr:colOff>95250</xdr:colOff>
          <xdr:row>22</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171450</xdr:rowOff>
        </xdr:from>
        <xdr:to>
          <xdr:col>40</xdr:col>
          <xdr:colOff>76200</xdr:colOff>
          <xdr:row>23</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21</xdr:row>
          <xdr:rowOff>180975</xdr:rowOff>
        </xdr:from>
        <xdr:to>
          <xdr:col>43</xdr:col>
          <xdr:colOff>85725</xdr:colOff>
          <xdr:row>23</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21</xdr:row>
          <xdr:rowOff>171450</xdr:rowOff>
        </xdr:from>
        <xdr:to>
          <xdr:col>48</xdr:col>
          <xdr:colOff>171450</xdr:colOff>
          <xdr:row>23</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養護教諭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21</xdr:row>
          <xdr:rowOff>180975</xdr:rowOff>
        </xdr:from>
        <xdr:to>
          <xdr:col>53</xdr:col>
          <xdr:colOff>38100</xdr:colOff>
          <xdr:row>23</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171450</xdr:rowOff>
        </xdr:from>
        <xdr:to>
          <xdr:col>51</xdr:col>
          <xdr:colOff>57150</xdr:colOff>
          <xdr:row>25</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入所時に本所職員からの説明を希望する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171450</xdr:rowOff>
        </xdr:from>
        <xdr:to>
          <xdr:col>51</xdr:col>
          <xdr:colOff>142875</xdr:colOff>
          <xdr:row>26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入所後に団体の引率者が説明する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26</xdr:row>
          <xdr:rowOff>152400</xdr:rowOff>
        </xdr:from>
        <xdr:to>
          <xdr:col>42</xdr:col>
          <xdr:colOff>171450</xdr:colOff>
          <xdr:row>28</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26</xdr:row>
          <xdr:rowOff>152400</xdr:rowOff>
        </xdr:from>
        <xdr:to>
          <xdr:col>48</xdr:col>
          <xdr:colOff>19050</xdr:colOff>
          <xdr:row>28</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30</xdr:row>
          <xdr:rowOff>19050</xdr:rowOff>
        </xdr:from>
        <xdr:to>
          <xdr:col>28</xdr:col>
          <xdr:colOff>19050</xdr:colOff>
          <xdr:row>31</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30</xdr:row>
          <xdr:rowOff>200025</xdr:rowOff>
        </xdr:from>
        <xdr:to>
          <xdr:col>28</xdr:col>
          <xdr:colOff>19050</xdr:colOff>
          <xdr:row>32</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31</xdr:row>
          <xdr:rowOff>161925</xdr:rowOff>
        </xdr:from>
        <xdr:to>
          <xdr:col>28</xdr:col>
          <xdr:colOff>19050</xdr:colOff>
          <xdr:row>33</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95250</xdr:colOff>
      <xdr:row>30</xdr:row>
      <xdr:rowOff>27402</xdr:rowOff>
    </xdr:from>
    <xdr:ext cx="4613764"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89652" y="5658768"/>
          <a:ext cx="46137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特定の政党を支持し、又はこれに反対するための政治教育その他の政治的活動を行わない</a:t>
          </a:r>
        </a:p>
      </xdr:txBody>
    </xdr:sp>
    <xdr:clientData/>
  </xdr:oneCellAnchor>
  <xdr:oneCellAnchor>
    <xdr:from>
      <xdr:col>27</xdr:col>
      <xdr:colOff>95250</xdr:colOff>
      <xdr:row>30</xdr:row>
      <xdr:rowOff>198619</xdr:rowOff>
    </xdr:from>
    <xdr:ext cx="4613764" cy="24237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547360" y="5833609"/>
          <a:ext cx="46137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特定の宗教を支持し、又はこれに反対するための宗教教育その他の宗教的活動を行わない</a:t>
          </a:r>
        </a:p>
      </xdr:txBody>
    </xdr:sp>
    <xdr:clientData/>
  </xdr:oneCellAnchor>
  <xdr:oneCellAnchor>
    <xdr:from>
      <xdr:col>27</xdr:col>
      <xdr:colOff>104775</xdr:colOff>
      <xdr:row>31</xdr:row>
      <xdr:rowOff>158316</xdr:rowOff>
    </xdr:from>
    <xdr:ext cx="2025939" cy="24237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5499177" y="6008060"/>
          <a:ext cx="202593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専ら営利を目的とする活動を行わない</a:t>
          </a:r>
        </a:p>
      </xdr:txBody>
    </xdr:sp>
    <xdr:clientData/>
  </xdr:oneCellAnchor>
  <mc:AlternateContent xmlns:mc="http://schemas.openxmlformats.org/markup-compatibility/2006">
    <mc:Choice xmlns:a14="http://schemas.microsoft.com/office/drawing/2010/main" Requires="a14">
      <xdr:twoCellAnchor editAs="oneCell">
        <xdr:from>
          <xdr:col>42</xdr:col>
          <xdr:colOff>19050</xdr:colOff>
          <xdr:row>32</xdr:row>
          <xdr:rowOff>180975</xdr:rowOff>
        </xdr:from>
        <xdr:to>
          <xdr:col>45</xdr:col>
          <xdr:colOff>123825</xdr:colOff>
          <xdr:row>34</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171450</xdr:colOff>
          <xdr:row>32</xdr:row>
          <xdr:rowOff>180975</xdr:rowOff>
        </xdr:from>
        <xdr:to>
          <xdr:col>51</xdr:col>
          <xdr:colOff>114300</xdr:colOff>
          <xdr:row>34</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161925</xdr:rowOff>
        </xdr:from>
        <xdr:to>
          <xdr:col>7</xdr:col>
          <xdr:colOff>0</xdr:colOff>
          <xdr:row>16</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171450</xdr:rowOff>
        </xdr:from>
        <xdr:to>
          <xdr:col>26</xdr:col>
          <xdr:colOff>66675</xdr:colOff>
          <xdr:row>15</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自然体験</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19050</xdr:rowOff>
        </xdr:from>
        <xdr:to>
          <xdr:col>3</xdr:col>
          <xdr:colOff>0</xdr:colOff>
          <xdr:row>19</xdr:row>
          <xdr:rowOff>219075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A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19050</xdr:rowOff>
        </xdr:from>
        <xdr:to>
          <xdr:col>7</xdr:col>
          <xdr:colOff>0</xdr:colOff>
          <xdr:row>19</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A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19050</xdr:rowOff>
        </xdr:from>
        <xdr:to>
          <xdr:col>11</xdr:col>
          <xdr:colOff>0</xdr:colOff>
          <xdr:row>19</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A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19050</xdr:rowOff>
        </xdr:from>
        <xdr:to>
          <xdr:col>3</xdr:col>
          <xdr:colOff>0</xdr:colOff>
          <xdr:row>20</xdr:row>
          <xdr:rowOff>219075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A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19050</xdr:rowOff>
        </xdr:from>
        <xdr:to>
          <xdr:col>7</xdr:col>
          <xdr:colOff>0</xdr:colOff>
          <xdr:row>20</xdr:row>
          <xdr:rowOff>219075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A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19050</xdr:rowOff>
        </xdr:from>
        <xdr:to>
          <xdr:col>11</xdr:col>
          <xdr:colOff>0</xdr:colOff>
          <xdr:row>20</xdr:row>
          <xdr:rowOff>219075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A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19050</xdr:rowOff>
        </xdr:from>
        <xdr:to>
          <xdr:col>3</xdr:col>
          <xdr:colOff>0</xdr:colOff>
          <xdr:row>21</xdr:row>
          <xdr:rowOff>219075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A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xdr:rowOff>
        </xdr:from>
        <xdr:to>
          <xdr:col>3</xdr:col>
          <xdr:colOff>0</xdr:colOff>
          <xdr:row>16</xdr:row>
          <xdr:rowOff>219075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A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9525</xdr:rowOff>
        </xdr:from>
        <xdr:to>
          <xdr:col>3</xdr:col>
          <xdr:colOff>0</xdr:colOff>
          <xdr:row>17</xdr:row>
          <xdr:rowOff>209550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A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9525</xdr:rowOff>
        </xdr:from>
        <xdr:to>
          <xdr:col>11</xdr:col>
          <xdr:colOff>0</xdr:colOff>
          <xdr:row>17</xdr:row>
          <xdr:rowOff>209550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A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9525</xdr:rowOff>
        </xdr:from>
        <xdr:to>
          <xdr:col>3</xdr:col>
          <xdr:colOff>0</xdr:colOff>
          <xdr:row>18</xdr:row>
          <xdr:rowOff>209550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A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9525</xdr:rowOff>
        </xdr:from>
        <xdr:to>
          <xdr:col>11</xdr:col>
          <xdr:colOff>0</xdr:colOff>
          <xdr:row>18</xdr:row>
          <xdr:rowOff>209550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A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9525</xdr:rowOff>
        </xdr:from>
        <xdr:to>
          <xdr:col>11</xdr:col>
          <xdr:colOff>0</xdr:colOff>
          <xdr:row>16</xdr:row>
          <xdr:rowOff>209550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A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6</xdr:row>
          <xdr:rowOff>9525</xdr:rowOff>
        </xdr:from>
        <xdr:to>
          <xdr:col>12</xdr:col>
          <xdr:colOff>47625</xdr:colOff>
          <xdr:row>6</xdr:row>
          <xdr:rowOff>209550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A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7</xdr:row>
          <xdr:rowOff>9525</xdr:rowOff>
        </xdr:from>
        <xdr:to>
          <xdr:col>12</xdr:col>
          <xdr:colOff>47625</xdr:colOff>
          <xdr:row>7</xdr:row>
          <xdr:rowOff>209550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A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8</xdr:row>
          <xdr:rowOff>9525</xdr:rowOff>
        </xdr:from>
        <xdr:to>
          <xdr:col>12</xdr:col>
          <xdr:colOff>47625</xdr:colOff>
          <xdr:row>8</xdr:row>
          <xdr:rowOff>209550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A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9</xdr:row>
          <xdr:rowOff>9525</xdr:rowOff>
        </xdr:from>
        <xdr:to>
          <xdr:col>12</xdr:col>
          <xdr:colOff>47625</xdr:colOff>
          <xdr:row>9</xdr:row>
          <xdr:rowOff>209550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A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304800</xdr:colOff>
          <xdr:row>31</xdr:row>
          <xdr:rowOff>238125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E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38100</xdr:rowOff>
        </xdr:from>
        <xdr:to>
          <xdr:col>4</xdr:col>
          <xdr:colOff>304800</xdr:colOff>
          <xdr:row>28</xdr:row>
          <xdr:rowOff>238125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E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304800</xdr:colOff>
          <xdr:row>29</xdr:row>
          <xdr:rowOff>238125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E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38100</xdr:rowOff>
        </xdr:from>
        <xdr:to>
          <xdr:col>6</xdr:col>
          <xdr:colOff>304800</xdr:colOff>
          <xdr:row>28</xdr:row>
          <xdr:rowOff>238125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E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38100</xdr:rowOff>
        </xdr:from>
        <xdr:to>
          <xdr:col>8</xdr:col>
          <xdr:colOff>304800</xdr:colOff>
          <xdr:row>28</xdr:row>
          <xdr:rowOff>238125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E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38100</xdr:rowOff>
        </xdr:from>
        <xdr:to>
          <xdr:col>4</xdr:col>
          <xdr:colOff>304800</xdr:colOff>
          <xdr:row>31</xdr:row>
          <xdr:rowOff>238125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E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38100</xdr:rowOff>
        </xdr:from>
        <xdr:to>
          <xdr:col>6</xdr:col>
          <xdr:colOff>304800</xdr:colOff>
          <xdr:row>31</xdr:row>
          <xdr:rowOff>238125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E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38100</xdr:rowOff>
        </xdr:from>
        <xdr:to>
          <xdr:col>8</xdr:col>
          <xdr:colOff>304800</xdr:colOff>
          <xdr:row>31</xdr:row>
          <xdr:rowOff>238125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E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xdr:row>
          <xdr:rowOff>38100</xdr:rowOff>
        </xdr:from>
        <xdr:to>
          <xdr:col>10</xdr:col>
          <xdr:colOff>304800</xdr:colOff>
          <xdr:row>31</xdr:row>
          <xdr:rowOff>238125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E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304800</xdr:colOff>
          <xdr:row>32</xdr:row>
          <xdr:rowOff>238125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E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304800</xdr:colOff>
          <xdr:row>33</xdr:row>
          <xdr:rowOff>238125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E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304800</xdr:colOff>
          <xdr:row>34</xdr:row>
          <xdr:rowOff>238125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E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38100</xdr:rowOff>
        </xdr:from>
        <xdr:to>
          <xdr:col>2</xdr:col>
          <xdr:colOff>304800</xdr:colOff>
          <xdr:row>35</xdr:row>
          <xdr:rowOff>238125</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E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38100</xdr:rowOff>
        </xdr:from>
        <xdr:to>
          <xdr:col>2</xdr:col>
          <xdr:colOff>304800</xdr:colOff>
          <xdr:row>36</xdr:row>
          <xdr:rowOff>238125</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E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34</xdr:row>
          <xdr:rowOff>38100</xdr:rowOff>
        </xdr:from>
        <xdr:to>
          <xdr:col>8</xdr:col>
          <xdr:colOff>304800</xdr:colOff>
          <xdr:row>34</xdr:row>
          <xdr:rowOff>238125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E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xdr:row>
          <xdr:rowOff>38100</xdr:rowOff>
        </xdr:from>
        <xdr:to>
          <xdr:col>10</xdr:col>
          <xdr:colOff>304800</xdr:colOff>
          <xdr:row>34</xdr:row>
          <xdr:rowOff>238125</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E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38100</xdr:rowOff>
        </xdr:from>
        <xdr:to>
          <xdr:col>12</xdr:col>
          <xdr:colOff>304800</xdr:colOff>
          <xdr:row>34</xdr:row>
          <xdr:rowOff>238125</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E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38100</xdr:rowOff>
        </xdr:from>
        <xdr:to>
          <xdr:col>14</xdr:col>
          <xdr:colOff>304800</xdr:colOff>
          <xdr:row>34</xdr:row>
          <xdr:rowOff>238125</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E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304800</xdr:colOff>
          <xdr:row>29</xdr:row>
          <xdr:rowOff>238125</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E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304800</xdr:colOff>
          <xdr:row>28</xdr:row>
          <xdr:rowOff>238125</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E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38100</xdr:rowOff>
        </xdr:from>
        <xdr:to>
          <xdr:col>10</xdr:col>
          <xdr:colOff>304800</xdr:colOff>
          <xdr:row>28</xdr:row>
          <xdr:rowOff>238125</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E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28575</xdr:rowOff>
        </xdr:from>
        <xdr:to>
          <xdr:col>8</xdr:col>
          <xdr:colOff>304800</xdr:colOff>
          <xdr:row>29</xdr:row>
          <xdr:rowOff>228600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E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38100</xdr:rowOff>
        </xdr:from>
        <xdr:to>
          <xdr:col>7</xdr:col>
          <xdr:colOff>419100</xdr:colOff>
          <xdr:row>17</xdr:row>
          <xdr:rowOff>238125</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E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38100</xdr:rowOff>
        </xdr:from>
        <xdr:to>
          <xdr:col>7</xdr:col>
          <xdr:colOff>419100</xdr:colOff>
          <xdr:row>18</xdr:row>
          <xdr:rowOff>238125</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E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38100</xdr:rowOff>
        </xdr:from>
        <xdr:to>
          <xdr:col>7</xdr:col>
          <xdr:colOff>419100</xdr:colOff>
          <xdr:row>19</xdr:row>
          <xdr:rowOff>238125</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E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304800</xdr:colOff>
          <xdr:row>22</xdr:row>
          <xdr:rowOff>238125</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E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38100</xdr:rowOff>
        </xdr:from>
        <xdr:to>
          <xdr:col>12</xdr:col>
          <xdr:colOff>304800</xdr:colOff>
          <xdr:row>22</xdr:row>
          <xdr:rowOff>238125</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E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6</xdr:col>
          <xdr:colOff>304800</xdr:colOff>
          <xdr:row>32</xdr:row>
          <xdr:rowOff>238125</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E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38100</xdr:rowOff>
        </xdr:from>
        <xdr:to>
          <xdr:col>8</xdr:col>
          <xdr:colOff>304800</xdr:colOff>
          <xdr:row>32</xdr:row>
          <xdr:rowOff>238125</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E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xdr:row>
          <xdr:rowOff>9525</xdr:rowOff>
        </xdr:from>
        <xdr:to>
          <xdr:col>3</xdr:col>
          <xdr:colOff>57150</xdr:colOff>
          <xdr:row>8</xdr:row>
          <xdr:rowOff>0</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E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xdr:row>
          <xdr:rowOff>9525</xdr:rowOff>
        </xdr:from>
        <xdr:to>
          <xdr:col>3</xdr:col>
          <xdr:colOff>57150</xdr:colOff>
          <xdr:row>9</xdr:row>
          <xdr:rowOff>0</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E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9525</xdr:rowOff>
        </xdr:from>
        <xdr:to>
          <xdr:col>6</xdr:col>
          <xdr:colOff>257175</xdr:colOff>
          <xdr:row>7</xdr:row>
          <xdr:rowOff>209550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E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6</xdr:col>
          <xdr:colOff>257175</xdr:colOff>
          <xdr:row>8</xdr:row>
          <xdr:rowOff>200025</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E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19050</xdr:rowOff>
        </xdr:from>
        <xdr:to>
          <xdr:col>9</xdr:col>
          <xdr:colOff>495300</xdr:colOff>
          <xdr:row>8</xdr:row>
          <xdr:rowOff>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E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13</xdr:col>
          <xdr:colOff>76200</xdr:colOff>
          <xdr:row>7</xdr:row>
          <xdr:rowOff>200025</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E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495300</xdr:colOff>
          <xdr:row>8</xdr:row>
          <xdr:rowOff>209550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E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9525</xdr:rowOff>
        </xdr:from>
        <xdr:to>
          <xdr:col>13</xdr:col>
          <xdr:colOff>76200</xdr:colOff>
          <xdr:row>8</xdr:row>
          <xdr:rowOff>209550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E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38100</xdr:rowOff>
        </xdr:from>
        <xdr:to>
          <xdr:col>12</xdr:col>
          <xdr:colOff>304800</xdr:colOff>
          <xdr:row>31</xdr:row>
          <xdr:rowOff>238125</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E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38100</xdr:rowOff>
        </xdr:from>
        <xdr:to>
          <xdr:col>7</xdr:col>
          <xdr:colOff>419100</xdr:colOff>
          <xdr:row>20</xdr:row>
          <xdr:rowOff>238125</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E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304800</xdr:colOff>
          <xdr:row>29</xdr:row>
          <xdr:rowOff>238125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F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38100</xdr:rowOff>
        </xdr:from>
        <xdr:to>
          <xdr:col>4</xdr:col>
          <xdr:colOff>304800</xdr:colOff>
          <xdr:row>26</xdr:row>
          <xdr:rowOff>238125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F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4</xdr:col>
          <xdr:colOff>304800</xdr:colOff>
          <xdr:row>27</xdr:row>
          <xdr:rowOff>238125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F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304800</xdr:colOff>
          <xdr:row>26</xdr:row>
          <xdr:rowOff>238125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F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38100</xdr:rowOff>
        </xdr:from>
        <xdr:to>
          <xdr:col>8</xdr:col>
          <xdr:colOff>304800</xdr:colOff>
          <xdr:row>26</xdr:row>
          <xdr:rowOff>238125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F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304800</xdr:colOff>
          <xdr:row>29</xdr:row>
          <xdr:rowOff>238125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F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38100</xdr:rowOff>
        </xdr:from>
        <xdr:to>
          <xdr:col>6</xdr:col>
          <xdr:colOff>304800</xdr:colOff>
          <xdr:row>29</xdr:row>
          <xdr:rowOff>238125</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F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38100</xdr:rowOff>
        </xdr:from>
        <xdr:to>
          <xdr:col>8</xdr:col>
          <xdr:colOff>304800</xdr:colOff>
          <xdr:row>29</xdr:row>
          <xdr:rowOff>238125</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F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38100</xdr:rowOff>
        </xdr:from>
        <xdr:to>
          <xdr:col>10</xdr:col>
          <xdr:colOff>304800</xdr:colOff>
          <xdr:row>29</xdr:row>
          <xdr:rowOff>238125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F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2</xdr:col>
          <xdr:colOff>304800</xdr:colOff>
          <xdr:row>30</xdr:row>
          <xdr:rowOff>238125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F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304800</xdr:colOff>
          <xdr:row>31</xdr:row>
          <xdr:rowOff>238125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F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304800</xdr:colOff>
          <xdr:row>32</xdr:row>
          <xdr:rowOff>238125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F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304800</xdr:colOff>
          <xdr:row>33</xdr:row>
          <xdr:rowOff>238125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F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304800</xdr:colOff>
          <xdr:row>34</xdr:row>
          <xdr:rowOff>238125</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F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38100</xdr:rowOff>
        </xdr:from>
        <xdr:to>
          <xdr:col>8</xdr:col>
          <xdr:colOff>304800</xdr:colOff>
          <xdr:row>32</xdr:row>
          <xdr:rowOff>238125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F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xdr:row>
          <xdr:rowOff>38100</xdr:rowOff>
        </xdr:from>
        <xdr:to>
          <xdr:col>10</xdr:col>
          <xdr:colOff>304800</xdr:colOff>
          <xdr:row>32</xdr:row>
          <xdr:rowOff>238125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F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38100</xdr:rowOff>
        </xdr:from>
        <xdr:to>
          <xdr:col>12</xdr:col>
          <xdr:colOff>304800</xdr:colOff>
          <xdr:row>32</xdr:row>
          <xdr:rowOff>238125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F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32</xdr:row>
          <xdr:rowOff>38100</xdr:rowOff>
        </xdr:from>
        <xdr:to>
          <xdr:col>14</xdr:col>
          <xdr:colOff>304800</xdr:colOff>
          <xdr:row>32</xdr:row>
          <xdr:rowOff>238125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F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304800</xdr:colOff>
          <xdr:row>27</xdr:row>
          <xdr:rowOff>238125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F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304800</xdr:colOff>
          <xdr:row>26</xdr:row>
          <xdr:rowOff>238125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F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38100</xdr:rowOff>
        </xdr:from>
        <xdr:to>
          <xdr:col>10</xdr:col>
          <xdr:colOff>304800</xdr:colOff>
          <xdr:row>26</xdr:row>
          <xdr:rowOff>238125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F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28575</xdr:rowOff>
        </xdr:from>
        <xdr:to>
          <xdr:col>8</xdr:col>
          <xdr:colOff>304800</xdr:colOff>
          <xdr:row>27</xdr:row>
          <xdr:rowOff>228600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F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38100</xdr:rowOff>
        </xdr:from>
        <xdr:to>
          <xdr:col>7</xdr:col>
          <xdr:colOff>419100</xdr:colOff>
          <xdr:row>16</xdr:row>
          <xdr:rowOff>238125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F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38100</xdr:rowOff>
        </xdr:from>
        <xdr:to>
          <xdr:col>7</xdr:col>
          <xdr:colOff>419100</xdr:colOff>
          <xdr:row>17</xdr:row>
          <xdr:rowOff>238125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F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38100</xdr:rowOff>
        </xdr:from>
        <xdr:to>
          <xdr:col>7</xdr:col>
          <xdr:colOff>419100</xdr:colOff>
          <xdr:row>18</xdr:row>
          <xdr:rowOff>238125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F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304800</xdr:colOff>
          <xdr:row>20</xdr:row>
          <xdr:rowOff>238125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F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38100</xdr:rowOff>
        </xdr:from>
        <xdr:to>
          <xdr:col>12</xdr:col>
          <xdr:colOff>304800</xdr:colOff>
          <xdr:row>20</xdr:row>
          <xdr:rowOff>238125</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F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7</xdr:row>
          <xdr:rowOff>133350</xdr:rowOff>
        </xdr:from>
        <xdr:to>
          <xdr:col>3</xdr:col>
          <xdr:colOff>180975</xdr:colOff>
          <xdr:row>8</xdr:row>
          <xdr:rowOff>114300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F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133350</xdr:rowOff>
        </xdr:from>
        <xdr:to>
          <xdr:col>7</xdr:col>
          <xdr:colOff>504825</xdr:colOff>
          <xdr:row>8</xdr:row>
          <xdr:rowOff>114300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F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133350</xdr:rowOff>
        </xdr:from>
        <xdr:to>
          <xdr:col>11</xdr:col>
          <xdr:colOff>428625</xdr:colOff>
          <xdr:row>8</xdr:row>
          <xdr:rowOff>114300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F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38100</xdr:rowOff>
        </xdr:from>
        <xdr:to>
          <xdr:col>6</xdr:col>
          <xdr:colOff>304800</xdr:colOff>
          <xdr:row>30</xdr:row>
          <xdr:rowOff>238125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F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38100</xdr:rowOff>
        </xdr:from>
        <xdr:to>
          <xdr:col>8</xdr:col>
          <xdr:colOff>304800</xdr:colOff>
          <xdr:row>30</xdr:row>
          <xdr:rowOff>238125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F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38100</xdr:rowOff>
        </xdr:from>
        <xdr:to>
          <xdr:col>12</xdr:col>
          <xdr:colOff>304800</xdr:colOff>
          <xdr:row>29</xdr:row>
          <xdr:rowOff>238125</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F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33</xdr:col>
      <xdr:colOff>66675</xdr:colOff>
      <xdr:row>0</xdr:row>
      <xdr:rowOff>19050</xdr:rowOff>
    </xdr:from>
    <xdr:to>
      <xdr:col>43</xdr:col>
      <xdr:colOff>152400</xdr:colOff>
      <xdr:row>1</xdr:row>
      <xdr:rowOff>209550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6067425" y="19050"/>
          <a:ext cx="1485900" cy="5048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入所受付時持参提出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53340</xdr:colOff>
      <xdr:row>0</xdr:row>
      <xdr:rowOff>0</xdr:rowOff>
    </xdr:from>
    <xdr:to>
      <xdr:col>34</xdr:col>
      <xdr:colOff>104775</xdr:colOff>
      <xdr:row>2</xdr:row>
      <xdr:rowOff>123825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4625340" y="0"/>
          <a:ext cx="1697355" cy="45910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入所受付時持参提出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57150</xdr:colOff>
          <xdr:row>22</xdr:row>
          <xdr:rowOff>95250</xdr:rowOff>
        </xdr:from>
        <xdr:to>
          <xdr:col>59</xdr:col>
          <xdr:colOff>19050</xdr:colOff>
          <xdr:row>24</xdr:row>
          <xdr:rowOff>47625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2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三菱UFJ銀行振込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22</xdr:row>
          <xdr:rowOff>28575</xdr:rowOff>
        </xdr:from>
        <xdr:to>
          <xdr:col>53</xdr:col>
          <xdr:colOff>95250</xdr:colOff>
          <xdr:row>24</xdr:row>
          <xdr:rowOff>95250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2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xdr:row>
          <xdr:rowOff>209550</xdr:rowOff>
        </xdr:from>
        <xdr:to>
          <xdr:col>43</xdr:col>
          <xdr:colOff>123825</xdr:colOff>
          <xdr:row>25</xdr:row>
          <xdr:rowOff>95250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12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22</xdr:row>
          <xdr:rowOff>152400</xdr:rowOff>
        </xdr:from>
        <xdr:to>
          <xdr:col>43</xdr:col>
          <xdr:colOff>123825</xdr:colOff>
          <xdr:row>24</xdr:row>
          <xdr:rowOff>66675</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12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30480</xdr:colOff>
          <xdr:row>25</xdr:row>
          <xdr:rowOff>390512</xdr:rowOff>
        </xdr:from>
        <xdr:to>
          <xdr:col>59</xdr:col>
          <xdr:colOff>137160</xdr:colOff>
          <xdr:row>28</xdr:row>
          <xdr:rowOff>53314</xdr:rowOff>
        </xdr:to>
        <xdr:grpSp>
          <xdr:nvGrpSpPr>
            <xdr:cNvPr id="6" name="グループ化 5">
              <a:extLst>
                <a:ext uri="{FF2B5EF4-FFF2-40B4-BE49-F238E27FC236}">
                  <a16:creationId xmlns:a16="http://schemas.microsoft.com/office/drawing/2014/main" id="{00000000-0008-0000-1200-000006000000}"/>
                </a:ext>
              </a:extLst>
            </xdr:cNvPr>
            <xdr:cNvGrpSpPr/>
          </xdr:nvGrpSpPr>
          <xdr:grpSpPr>
            <a:xfrm>
              <a:off x="10565360" y="6013705"/>
              <a:ext cx="1082131" cy="626778"/>
              <a:chOff x="10706055" y="4990090"/>
              <a:chExt cx="944930" cy="442953"/>
            </a:xfrm>
          </xdr:grpSpPr>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1200-000005BC0000}"/>
                  </a:ext>
                </a:extLst>
              </xdr:cNvPr>
              <xdr:cNvSpPr/>
            </xdr:nvSpPr>
            <xdr:spPr bwMode="auto">
              <a:xfrm>
                <a:off x="10706110" y="4990090"/>
                <a:ext cx="944875" cy="334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1200-000006BC0000}"/>
                  </a:ext>
                </a:extLst>
              </xdr:cNvPr>
              <xdr:cNvSpPr/>
            </xdr:nvSpPr>
            <xdr:spPr bwMode="auto">
              <a:xfrm>
                <a:off x="10706055" y="5176627"/>
                <a:ext cx="769621" cy="256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4</xdr:row>
          <xdr:rowOff>190500</xdr:rowOff>
        </xdr:from>
        <xdr:to>
          <xdr:col>43</xdr:col>
          <xdr:colOff>95250</xdr:colOff>
          <xdr:row>6</xdr:row>
          <xdr:rowOff>104775</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12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5</xdr:row>
          <xdr:rowOff>171450</xdr:rowOff>
        </xdr:from>
        <xdr:to>
          <xdr:col>43</xdr:col>
          <xdr:colOff>38100</xdr:colOff>
          <xdr:row>7</xdr:row>
          <xdr:rowOff>57150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12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17</xdr:row>
          <xdr:rowOff>142875</xdr:rowOff>
        </xdr:from>
        <xdr:to>
          <xdr:col>48</xdr:col>
          <xdr:colOff>95250</xdr:colOff>
          <xdr:row>19</xdr:row>
          <xdr:rowOff>38100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12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17</xdr:row>
          <xdr:rowOff>142875</xdr:rowOff>
        </xdr:from>
        <xdr:to>
          <xdr:col>43</xdr:col>
          <xdr:colOff>152400</xdr:colOff>
          <xdr:row>19</xdr:row>
          <xdr:rowOff>38100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12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99060</xdr:colOff>
      <xdr:row>0</xdr:row>
      <xdr:rowOff>7621</xdr:rowOff>
    </xdr:from>
    <xdr:to>
      <xdr:col>59</xdr:col>
      <xdr:colOff>158115</xdr:colOff>
      <xdr:row>1</xdr:row>
      <xdr:rowOff>160021</xdr:rowOff>
    </xdr:to>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8313420" y="7621"/>
          <a:ext cx="1735455" cy="342900"/>
        </a:xfrm>
        <a:prstGeom prst="rect">
          <a:avLst/>
        </a:prstGeom>
        <a:solidFill>
          <a:schemeClr val="accent6">
            <a:lumMod val="20000"/>
            <a:lumOff val="80000"/>
          </a:schemeClr>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B050"/>
              </a:solidFill>
            </a:rPr>
            <a:t>入所受付時</a:t>
          </a:r>
          <a:r>
            <a:rPr kumimoji="1" lang="ja-JP" altLang="en-US" sz="1100" b="1" u="dbl">
              <a:solidFill>
                <a:srgbClr val="00B050"/>
              </a:solidFill>
            </a:rPr>
            <a:t>持参</a:t>
          </a:r>
          <a:r>
            <a:rPr kumimoji="1" lang="ja-JP" altLang="en-US" sz="1100" b="1">
              <a:solidFill>
                <a:srgbClr val="00B050"/>
              </a:solidFill>
            </a:rPr>
            <a:t>提出</a:t>
          </a:r>
          <a:endParaRPr kumimoji="1" lang="en-US" altLang="ja-JP" sz="1100" b="1">
            <a:solidFill>
              <a:srgbClr val="00B050"/>
            </a:solidFill>
          </a:endParaRPr>
        </a:p>
      </xdr:txBody>
    </xdr:sp>
    <xdr:clientData/>
  </xdr:twoCellAnchor>
  <mc:AlternateContent xmlns:mc="http://schemas.openxmlformats.org/markup-compatibility/2006">
    <mc:Choice xmlns:a14="http://schemas.microsoft.com/office/drawing/2010/main" Requires="a14">
      <xdr:twoCellAnchor>
        <xdr:from>
          <xdr:col>54</xdr:col>
          <xdr:colOff>30480</xdr:colOff>
          <xdr:row>27</xdr:row>
          <xdr:rowOff>182880</xdr:rowOff>
        </xdr:from>
        <xdr:to>
          <xdr:col>59</xdr:col>
          <xdr:colOff>137160</xdr:colOff>
          <xdr:row>30</xdr:row>
          <xdr:rowOff>7620</xdr:rowOff>
        </xdr:to>
        <xdr:grpSp>
          <xdr:nvGrpSpPr>
            <xdr:cNvPr id="15" name="グループ化 14">
              <a:extLst>
                <a:ext uri="{FF2B5EF4-FFF2-40B4-BE49-F238E27FC236}">
                  <a16:creationId xmlns:a16="http://schemas.microsoft.com/office/drawing/2014/main" id="{00000000-0008-0000-1200-00000F000000}"/>
                </a:ext>
              </a:extLst>
            </xdr:cNvPr>
            <xdr:cNvGrpSpPr/>
          </xdr:nvGrpSpPr>
          <xdr:grpSpPr>
            <a:xfrm>
              <a:off x="10565360" y="6540531"/>
              <a:ext cx="1082131" cy="513294"/>
              <a:chOff x="10706055" y="4922512"/>
              <a:chExt cx="944930" cy="510532"/>
            </a:xfrm>
          </xdr:grpSpPr>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1200-00000CBC0000}"/>
                  </a:ext>
                </a:extLst>
              </xdr:cNvPr>
              <xdr:cNvSpPr/>
            </xdr:nvSpPr>
            <xdr:spPr bwMode="auto">
              <a:xfrm>
                <a:off x="10706110" y="4922512"/>
                <a:ext cx="944875" cy="334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1200-00000DBC0000}"/>
                  </a:ext>
                </a:extLst>
              </xdr:cNvPr>
              <xdr:cNvSpPr/>
            </xdr:nvSpPr>
            <xdr:spPr bwMode="auto">
              <a:xfrm>
                <a:off x="10706055" y="5176628"/>
                <a:ext cx="769621" cy="256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30480</xdr:colOff>
          <xdr:row>29</xdr:row>
          <xdr:rowOff>182880</xdr:rowOff>
        </xdr:from>
        <xdr:to>
          <xdr:col>59</xdr:col>
          <xdr:colOff>137160</xdr:colOff>
          <xdr:row>32</xdr:row>
          <xdr:rowOff>7620</xdr:rowOff>
        </xdr:to>
        <xdr:grpSp>
          <xdr:nvGrpSpPr>
            <xdr:cNvPr id="18" name="グループ化 17">
              <a:extLst>
                <a:ext uri="{FF2B5EF4-FFF2-40B4-BE49-F238E27FC236}">
                  <a16:creationId xmlns:a16="http://schemas.microsoft.com/office/drawing/2014/main" id="{00000000-0008-0000-1200-000012000000}"/>
                </a:ext>
              </a:extLst>
            </xdr:cNvPr>
            <xdr:cNvGrpSpPr/>
          </xdr:nvGrpSpPr>
          <xdr:grpSpPr>
            <a:xfrm>
              <a:off x="10565360" y="6999567"/>
              <a:ext cx="1082131" cy="513294"/>
              <a:chOff x="10706055" y="4922512"/>
              <a:chExt cx="944930" cy="510532"/>
            </a:xfrm>
          </xdr:grpSpPr>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1200-00000EBC0000}"/>
                  </a:ext>
                </a:extLst>
              </xdr:cNvPr>
              <xdr:cNvSpPr/>
            </xdr:nvSpPr>
            <xdr:spPr bwMode="auto">
              <a:xfrm>
                <a:off x="10706110" y="4922512"/>
                <a:ext cx="944875" cy="334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1200-00000FBC0000}"/>
                  </a:ext>
                </a:extLst>
              </xdr:cNvPr>
              <xdr:cNvSpPr/>
            </xdr:nvSpPr>
            <xdr:spPr bwMode="auto">
              <a:xfrm>
                <a:off x="10706055" y="5176628"/>
                <a:ext cx="769621" cy="256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xdr:twoCellAnchor>
    <xdr:from>
      <xdr:col>54</xdr:col>
      <xdr:colOff>30480</xdr:colOff>
      <xdr:row>31</xdr:row>
      <xdr:rowOff>182880</xdr:rowOff>
    </xdr:from>
    <xdr:to>
      <xdr:col>59</xdr:col>
      <xdr:colOff>137160</xdr:colOff>
      <xdr:row>34</xdr:row>
      <xdr:rowOff>0</xdr:rowOff>
    </xdr:to>
    <xdr:grpSp>
      <xdr:nvGrpSpPr>
        <xdr:cNvPr id="21" name="グループ化 20">
          <a:extLst>
            <a:ext uri="{FF2B5EF4-FFF2-40B4-BE49-F238E27FC236}">
              <a16:creationId xmlns:a16="http://schemas.microsoft.com/office/drawing/2014/main" id="{00000000-0008-0000-1200-000015000000}"/>
            </a:ext>
          </a:extLst>
        </xdr:cNvPr>
        <xdr:cNvGrpSpPr/>
      </xdr:nvGrpSpPr>
      <xdr:grpSpPr>
        <a:xfrm>
          <a:off x="10565360" y="7458603"/>
          <a:ext cx="1082131" cy="505674"/>
          <a:chOff x="10706067" y="4922575"/>
          <a:chExt cx="944934" cy="510477"/>
        </a:xfrm>
      </xdr:grpSpPr>
      <xdr:sp macro="" textlink="">
        <xdr:nvSpPr>
          <xdr:cNvPr id="48144" name="Check Box 16" hidden="1">
            <a:extLst>
              <a:ext uri="{63B3BB69-23CF-44E3-9099-C40C66FF867C}">
                <a14:compatExt xmlns:a14="http://schemas.microsoft.com/office/drawing/2010/main" spid="_x0000_s48144"/>
              </a:ext>
              <a:ext uri="{FF2B5EF4-FFF2-40B4-BE49-F238E27FC236}">
                <a16:creationId xmlns:a16="http://schemas.microsoft.com/office/drawing/2014/main" id="{00000000-0008-0000-1200-000010BC0000}"/>
              </a:ext>
            </a:extLst>
          </xdr:cNvPr>
          <xdr:cNvSpPr/>
        </xdr:nvSpPr>
        <xdr:spPr bwMode="auto">
          <a:xfrm>
            <a:off x="10706125" y="4922575"/>
            <a:ext cx="944876" cy="3349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5" name="Check Box 17" hidden="1">
            <a:extLst>
              <a:ext uri="{63B3BB69-23CF-44E3-9099-C40C66FF867C}">
                <a14:compatExt xmlns:a14="http://schemas.microsoft.com/office/drawing/2010/main" spid="_x0000_s48145"/>
              </a:ext>
              <a:ext uri="{FF2B5EF4-FFF2-40B4-BE49-F238E27FC236}">
                <a16:creationId xmlns:a16="http://schemas.microsoft.com/office/drawing/2014/main" id="{00000000-0008-0000-1200-000011BC0000}"/>
              </a:ext>
            </a:extLst>
          </xdr:cNvPr>
          <xdr:cNvSpPr/>
        </xdr:nvSpPr>
        <xdr:spPr bwMode="auto">
          <a:xfrm>
            <a:off x="10706067" y="5176635"/>
            <a:ext cx="769621" cy="2564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AlternateContent xmlns:mc="http://schemas.openxmlformats.org/markup-compatibility/2006">
    <mc:Choice xmlns:a14="http://schemas.microsoft.com/office/drawing/2010/main" Requires="a14">
      <xdr:twoCellAnchor editAs="oneCell">
        <xdr:from>
          <xdr:col>5</xdr:col>
          <xdr:colOff>0</xdr:colOff>
          <xdr:row>45</xdr:row>
          <xdr:rowOff>142875</xdr:rowOff>
        </xdr:from>
        <xdr:to>
          <xdr:col>6</xdr:col>
          <xdr:colOff>95250</xdr:colOff>
          <xdr:row>47</xdr:row>
          <xdr:rowOff>38100</xdr:rowOff>
        </xdr:to>
        <xdr:sp macro="" textlink="">
          <xdr:nvSpPr>
            <xdr:cNvPr id="48184" name="Check Box 56" hidden="1">
              <a:extLst>
                <a:ext uri="{63B3BB69-23CF-44E3-9099-C40C66FF867C}">
                  <a14:compatExt spid="_x0000_s48184"/>
                </a:ext>
                <a:ext uri="{FF2B5EF4-FFF2-40B4-BE49-F238E27FC236}">
                  <a16:creationId xmlns:a16="http://schemas.microsoft.com/office/drawing/2014/main" id="{00000000-0008-0000-1200-00003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142875</xdr:rowOff>
        </xdr:from>
        <xdr:to>
          <xdr:col>1</xdr:col>
          <xdr:colOff>152400</xdr:colOff>
          <xdr:row>47</xdr:row>
          <xdr:rowOff>38100</xdr:rowOff>
        </xdr:to>
        <xdr:sp macro="" textlink="">
          <xdr:nvSpPr>
            <xdr:cNvPr id="48185" name="Check Box 57" hidden="1">
              <a:extLst>
                <a:ext uri="{63B3BB69-23CF-44E3-9099-C40C66FF867C}">
                  <a14:compatExt spid="_x0000_s48185"/>
                </a:ext>
                <a:ext uri="{FF2B5EF4-FFF2-40B4-BE49-F238E27FC236}">
                  <a16:creationId xmlns:a16="http://schemas.microsoft.com/office/drawing/2014/main" id="{00000000-0008-0000-1200-00003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45</xdr:row>
          <xdr:rowOff>142875</xdr:rowOff>
        </xdr:from>
        <xdr:to>
          <xdr:col>27</xdr:col>
          <xdr:colOff>95250</xdr:colOff>
          <xdr:row>47</xdr:row>
          <xdr:rowOff>38100</xdr:rowOff>
        </xdr:to>
        <xdr:sp macro="" textlink="">
          <xdr:nvSpPr>
            <xdr:cNvPr id="48187" name="Check Box 59" hidden="1">
              <a:extLst>
                <a:ext uri="{63B3BB69-23CF-44E3-9099-C40C66FF867C}">
                  <a14:compatExt spid="_x0000_s48187"/>
                </a:ext>
                <a:ext uri="{FF2B5EF4-FFF2-40B4-BE49-F238E27FC236}">
                  <a16:creationId xmlns:a16="http://schemas.microsoft.com/office/drawing/2014/main" id="{00000000-0008-0000-12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45</xdr:row>
          <xdr:rowOff>142875</xdr:rowOff>
        </xdr:from>
        <xdr:to>
          <xdr:col>22</xdr:col>
          <xdr:colOff>152400</xdr:colOff>
          <xdr:row>47</xdr:row>
          <xdr:rowOff>38100</xdr:rowOff>
        </xdr:to>
        <xdr:sp macro="" textlink="">
          <xdr:nvSpPr>
            <xdr:cNvPr id="48188" name="Check Box 60" hidden="1">
              <a:extLst>
                <a:ext uri="{63B3BB69-23CF-44E3-9099-C40C66FF867C}">
                  <a14:compatExt spid="_x0000_s48188"/>
                </a:ext>
                <a:ext uri="{FF2B5EF4-FFF2-40B4-BE49-F238E27FC236}">
                  <a16:creationId xmlns:a16="http://schemas.microsoft.com/office/drawing/2014/main" id="{00000000-0008-0000-12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45</xdr:row>
          <xdr:rowOff>142875</xdr:rowOff>
        </xdr:from>
        <xdr:to>
          <xdr:col>48</xdr:col>
          <xdr:colOff>95250</xdr:colOff>
          <xdr:row>47</xdr:row>
          <xdr:rowOff>38100</xdr:rowOff>
        </xdr:to>
        <xdr:sp macro="" textlink="">
          <xdr:nvSpPr>
            <xdr:cNvPr id="48190" name="Check Box 62" hidden="1">
              <a:extLst>
                <a:ext uri="{63B3BB69-23CF-44E3-9099-C40C66FF867C}">
                  <a14:compatExt spid="_x0000_s48190"/>
                </a:ext>
                <a:ext uri="{FF2B5EF4-FFF2-40B4-BE49-F238E27FC236}">
                  <a16:creationId xmlns:a16="http://schemas.microsoft.com/office/drawing/2014/main" id="{00000000-0008-0000-12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45</xdr:row>
          <xdr:rowOff>142875</xdr:rowOff>
        </xdr:from>
        <xdr:to>
          <xdr:col>43</xdr:col>
          <xdr:colOff>152400</xdr:colOff>
          <xdr:row>47</xdr:row>
          <xdr:rowOff>38100</xdr:rowOff>
        </xdr:to>
        <xdr:sp macro="" textlink="">
          <xdr:nvSpPr>
            <xdr:cNvPr id="48191" name="Check Box 63" hidden="1">
              <a:extLst>
                <a:ext uri="{63B3BB69-23CF-44E3-9099-C40C66FF867C}">
                  <a14:compatExt spid="_x0000_s48191"/>
                </a:ext>
                <a:ext uri="{FF2B5EF4-FFF2-40B4-BE49-F238E27FC236}">
                  <a16:creationId xmlns:a16="http://schemas.microsoft.com/office/drawing/2014/main" id="{00000000-0008-0000-1200-00003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142875</xdr:rowOff>
        </xdr:from>
        <xdr:to>
          <xdr:col>6</xdr:col>
          <xdr:colOff>95250</xdr:colOff>
          <xdr:row>61</xdr:row>
          <xdr:rowOff>38100</xdr:rowOff>
        </xdr:to>
        <xdr:sp macro="" textlink="">
          <xdr:nvSpPr>
            <xdr:cNvPr id="48193" name="Check Box 65" hidden="1">
              <a:extLst>
                <a:ext uri="{63B3BB69-23CF-44E3-9099-C40C66FF867C}">
                  <a14:compatExt spid="_x0000_s48193"/>
                </a:ext>
                <a:ext uri="{FF2B5EF4-FFF2-40B4-BE49-F238E27FC236}">
                  <a16:creationId xmlns:a16="http://schemas.microsoft.com/office/drawing/2014/main" id="{00000000-0008-0000-1200-00004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142875</xdr:rowOff>
        </xdr:from>
        <xdr:to>
          <xdr:col>1</xdr:col>
          <xdr:colOff>152400</xdr:colOff>
          <xdr:row>61</xdr:row>
          <xdr:rowOff>38100</xdr:rowOff>
        </xdr:to>
        <xdr:sp macro="" textlink="">
          <xdr:nvSpPr>
            <xdr:cNvPr id="48194" name="Check Box 66" hidden="1">
              <a:extLst>
                <a:ext uri="{63B3BB69-23CF-44E3-9099-C40C66FF867C}">
                  <a14:compatExt spid="_x0000_s48194"/>
                </a:ext>
                <a:ext uri="{FF2B5EF4-FFF2-40B4-BE49-F238E27FC236}">
                  <a16:creationId xmlns:a16="http://schemas.microsoft.com/office/drawing/2014/main" id="{00000000-0008-0000-1200-00004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59</xdr:row>
          <xdr:rowOff>142875</xdr:rowOff>
        </xdr:from>
        <xdr:to>
          <xdr:col>27</xdr:col>
          <xdr:colOff>95250</xdr:colOff>
          <xdr:row>61</xdr:row>
          <xdr:rowOff>38100</xdr:rowOff>
        </xdr:to>
        <xdr:sp macro="" textlink="">
          <xdr:nvSpPr>
            <xdr:cNvPr id="48196" name="Check Box 68" hidden="1">
              <a:extLst>
                <a:ext uri="{63B3BB69-23CF-44E3-9099-C40C66FF867C}">
                  <a14:compatExt spid="_x0000_s48196"/>
                </a:ext>
                <a:ext uri="{FF2B5EF4-FFF2-40B4-BE49-F238E27FC236}">
                  <a16:creationId xmlns:a16="http://schemas.microsoft.com/office/drawing/2014/main" id="{00000000-0008-0000-1200-00004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59</xdr:row>
          <xdr:rowOff>142875</xdr:rowOff>
        </xdr:from>
        <xdr:to>
          <xdr:col>22</xdr:col>
          <xdr:colOff>152400</xdr:colOff>
          <xdr:row>61</xdr:row>
          <xdr:rowOff>38100</xdr:rowOff>
        </xdr:to>
        <xdr:sp macro="" textlink="">
          <xdr:nvSpPr>
            <xdr:cNvPr id="48197" name="Check Box 69" hidden="1">
              <a:extLst>
                <a:ext uri="{63B3BB69-23CF-44E3-9099-C40C66FF867C}">
                  <a14:compatExt spid="_x0000_s48197"/>
                </a:ext>
                <a:ext uri="{FF2B5EF4-FFF2-40B4-BE49-F238E27FC236}">
                  <a16:creationId xmlns:a16="http://schemas.microsoft.com/office/drawing/2014/main" id="{00000000-0008-0000-1200-00004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59</xdr:row>
          <xdr:rowOff>142875</xdr:rowOff>
        </xdr:from>
        <xdr:to>
          <xdr:col>48</xdr:col>
          <xdr:colOff>95250</xdr:colOff>
          <xdr:row>61</xdr:row>
          <xdr:rowOff>38100</xdr:rowOff>
        </xdr:to>
        <xdr:sp macro="" textlink="">
          <xdr:nvSpPr>
            <xdr:cNvPr id="48199" name="Check Box 71" hidden="1">
              <a:extLst>
                <a:ext uri="{63B3BB69-23CF-44E3-9099-C40C66FF867C}">
                  <a14:compatExt spid="_x0000_s48199"/>
                </a:ext>
                <a:ext uri="{FF2B5EF4-FFF2-40B4-BE49-F238E27FC236}">
                  <a16:creationId xmlns:a16="http://schemas.microsoft.com/office/drawing/2014/main" id="{00000000-0008-0000-1200-00004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59</xdr:row>
          <xdr:rowOff>142875</xdr:rowOff>
        </xdr:from>
        <xdr:to>
          <xdr:col>43</xdr:col>
          <xdr:colOff>152400</xdr:colOff>
          <xdr:row>61</xdr:row>
          <xdr:rowOff>38100</xdr:rowOff>
        </xdr:to>
        <xdr:sp macro="" textlink="">
          <xdr:nvSpPr>
            <xdr:cNvPr id="48200" name="Check Box 72" hidden="1">
              <a:extLst>
                <a:ext uri="{63B3BB69-23CF-44E3-9099-C40C66FF867C}">
                  <a14:compatExt spid="_x0000_s48200"/>
                </a:ext>
                <a:ext uri="{FF2B5EF4-FFF2-40B4-BE49-F238E27FC236}">
                  <a16:creationId xmlns:a16="http://schemas.microsoft.com/office/drawing/2014/main" id="{00000000-0008-0000-1200-00004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18</xdr:row>
          <xdr:rowOff>123825</xdr:rowOff>
        </xdr:from>
        <xdr:to>
          <xdr:col>43</xdr:col>
          <xdr:colOff>180975</xdr:colOff>
          <xdr:row>20</xdr:row>
          <xdr:rowOff>19050</xdr:rowOff>
        </xdr:to>
        <xdr:sp macro="" textlink="">
          <xdr:nvSpPr>
            <xdr:cNvPr id="48202" name="Check Box 74" hidden="1">
              <a:extLst>
                <a:ext uri="{63B3BB69-23CF-44E3-9099-C40C66FF867C}">
                  <a14:compatExt spid="_x0000_s48202"/>
                </a:ext>
                <a:ext uri="{FF2B5EF4-FFF2-40B4-BE49-F238E27FC236}">
                  <a16:creationId xmlns:a16="http://schemas.microsoft.com/office/drawing/2014/main" id="{00000000-0008-0000-1200-00004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xdr:row>
          <xdr:rowOff>123825</xdr:rowOff>
        </xdr:from>
        <xdr:to>
          <xdr:col>1</xdr:col>
          <xdr:colOff>180975</xdr:colOff>
          <xdr:row>48</xdr:row>
          <xdr:rowOff>19050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12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46</xdr:row>
          <xdr:rowOff>123825</xdr:rowOff>
        </xdr:from>
        <xdr:to>
          <xdr:col>22</xdr:col>
          <xdr:colOff>180975</xdr:colOff>
          <xdr:row>48</xdr:row>
          <xdr:rowOff>19050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12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46</xdr:row>
          <xdr:rowOff>123825</xdr:rowOff>
        </xdr:from>
        <xdr:to>
          <xdr:col>43</xdr:col>
          <xdr:colOff>180975</xdr:colOff>
          <xdr:row>48</xdr:row>
          <xdr:rowOff>19050</xdr:rowOff>
        </xdr:to>
        <xdr:sp macro="" textlink="">
          <xdr:nvSpPr>
            <xdr:cNvPr id="48211" name="Check Box 83" hidden="1">
              <a:extLst>
                <a:ext uri="{63B3BB69-23CF-44E3-9099-C40C66FF867C}">
                  <a14:compatExt spid="_x0000_s48211"/>
                </a:ext>
                <a:ext uri="{FF2B5EF4-FFF2-40B4-BE49-F238E27FC236}">
                  <a16:creationId xmlns:a16="http://schemas.microsoft.com/office/drawing/2014/main" id="{00000000-0008-0000-1200-00005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123825</xdr:rowOff>
        </xdr:from>
        <xdr:to>
          <xdr:col>1</xdr:col>
          <xdr:colOff>180975</xdr:colOff>
          <xdr:row>62</xdr:row>
          <xdr:rowOff>19050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12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60</xdr:row>
          <xdr:rowOff>123825</xdr:rowOff>
        </xdr:from>
        <xdr:to>
          <xdr:col>22</xdr:col>
          <xdr:colOff>180975</xdr:colOff>
          <xdr:row>62</xdr:row>
          <xdr:rowOff>19050</xdr:rowOff>
        </xdr:to>
        <xdr:sp macro="" textlink="">
          <xdr:nvSpPr>
            <xdr:cNvPr id="48217" name="Check Box 89" hidden="1">
              <a:extLst>
                <a:ext uri="{63B3BB69-23CF-44E3-9099-C40C66FF867C}">
                  <a14:compatExt spid="_x0000_s48217"/>
                </a:ext>
                <a:ext uri="{FF2B5EF4-FFF2-40B4-BE49-F238E27FC236}">
                  <a16:creationId xmlns:a16="http://schemas.microsoft.com/office/drawing/2014/main" id="{00000000-0008-0000-1200-00005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60</xdr:row>
          <xdr:rowOff>123825</xdr:rowOff>
        </xdr:from>
        <xdr:to>
          <xdr:col>43</xdr:col>
          <xdr:colOff>180975</xdr:colOff>
          <xdr:row>62</xdr:row>
          <xdr:rowOff>19050</xdr:rowOff>
        </xdr:to>
        <xdr:sp macro="" textlink="">
          <xdr:nvSpPr>
            <xdr:cNvPr id="48220" name="Check Box 92" hidden="1">
              <a:extLst>
                <a:ext uri="{63B3BB69-23CF-44E3-9099-C40C66FF867C}">
                  <a14:compatExt spid="_x0000_s48220"/>
                </a:ext>
                <a:ext uri="{FF2B5EF4-FFF2-40B4-BE49-F238E27FC236}">
                  <a16:creationId xmlns:a16="http://schemas.microsoft.com/office/drawing/2014/main" id="{00000000-0008-0000-1200-00005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28575</xdr:colOff>
          <xdr:row>31</xdr:row>
          <xdr:rowOff>180975</xdr:rowOff>
        </xdr:from>
        <xdr:to>
          <xdr:col>59</xdr:col>
          <xdr:colOff>133350</xdr:colOff>
          <xdr:row>34</xdr:row>
          <xdr:rowOff>0</xdr:rowOff>
        </xdr:to>
        <xdr:grpSp>
          <xdr:nvGrpSpPr>
            <xdr:cNvPr id="48240" name="Group 112">
              <a:extLst>
                <a:ext uri="{FF2B5EF4-FFF2-40B4-BE49-F238E27FC236}">
                  <a16:creationId xmlns:a16="http://schemas.microsoft.com/office/drawing/2014/main" id="{00000000-0008-0000-1200-000070BC0000}"/>
                </a:ext>
              </a:extLst>
            </xdr:cNvPr>
            <xdr:cNvGrpSpPr>
              <a:grpSpLocks/>
            </xdr:cNvGrpSpPr>
          </xdr:nvGrpSpPr>
          <xdr:grpSpPr bwMode="auto">
            <a:xfrm>
              <a:off x="10563455" y="7456698"/>
              <a:ext cx="1080226" cy="507579"/>
              <a:chOff x="107060" y="49225"/>
              <a:chExt cx="9450" cy="5105"/>
            </a:xfrm>
          </xdr:grpSpPr>
          <xdr:sp macro="" textlink="">
            <xdr:nvSpPr>
              <xdr:cNvPr id="2" name="Check Box 16" hidden="1">
                <a:extLst>
                  <a:ext uri="{63B3BB69-23CF-44E3-9099-C40C66FF867C}">
                    <a14:compatExt spid="_x0000_s48144"/>
                  </a:ext>
                  <a:ext uri="{FF2B5EF4-FFF2-40B4-BE49-F238E27FC236}">
                    <a16:creationId xmlns:a16="http://schemas.microsoft.com/office/drawing/2014/main" id="{00000000-0008-0000-1200-000002000000}"/>
                  </a:ext>
                </a:extLst>
              </xdr:cNvPr>
              <xdr:cNvSpPr/>
            </xdr:nvSpPr>
            <xdr:spPr bwMode="auto">
              <a:xfrm>
                <a:off x="107061" y="49225"/>
                <a:ext cx="9449" cy="33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3" name="Check Box 17" hidden="1">
                <a:extLst>
                  <a:ext uri="{63B3BB69-23CF-44E3-9099-C40C66FF867C}">
                    <a14:compatExt spid="_x0000_s48145"/>
                  </a:ext>
                  <a:ext uri="{FF2B5EF4-FFF2-40B4-BE49-F238E27FC236}">
                    <a16:creationId xmlns:a16="http://schemas.microsoft.com/office/drawing/2014/main" id="{00000000-0008-0000-1200-000003000000}"/>
                  </a:ext>
                </a:extLst>
              </xdr:cNvPr>
              <xdr:cNvSpPr/>
            </xdr:nvSpPr>
            <xdr:spPr bwMode="auto">
              <a:xfrm>
                <a:off x="107060" y="51766"/>
                <a:ext cx="7696" cy="25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57150</xdr:colOff>
      <xdr:row>0</xdr:row>
      <xdr:rowOff>0</xdr:rowOff>
    </xdr:from>
    <xdr:to>
      <xdr:col>41</xdr:col>
      <xdr:colOff>152400</xdr:colOff>
      <xdr:row>2</xdr:row>
      <xdr:rowOff>123825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810625" y="0"/>
          <a:ext cx="1524000"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37</xdr:col>
          <xdr:colOff>66675</xdr:colOff>
          <xdr:row>4</xdr:row>
          <xdr:rowOff>9525</xdr:rowOff>
        </xdr:from>
        <xdr:to>
          <xdr:col>41</xdr:col>
          <xdr:colOff>76200</xdr:colOff>
          <xdr:row>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xdr:row>
          <xdr:rowOff>152400</xdr:rowOff>
        </xdr:from>
        <xdr:to>
          <xdr:col>40</xdr:col>
          <xdr:colOff>38100</xdr:colOff>
          <xdr:row>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161925</xdr:rowOff>
        </xdr:from>
        <xdr:to>
          <xdr:col>9</xdr:col>
          <xdr:colOff>28575</xdr:colOff>
          <xdr:row>20</xdr:row>
          <xdr:rowOff>57150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114300</xdr:rowOff>
        </xdr:from>
        <xdr:to>
          <xdr:col>9</xdr:col>
          <xdr:colOff>0</xdr:colOff>
          <xdr:row>22</xdr:row>
          <xdr:rowOff>171450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142875</xdr:rowOff>
        </xdr:from>
        <xdr:to>
          <xdr:col>9</xdr:col>
          <xdr:colOff>57150</xdr:colOff>
          <xdr:row>21</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123825</xdr:rowOff>
        </xdr:from>
        <xdr:to>
          <xdr:col>9</xdr:col>
          <xdr:colOff>85725</xdr:colOff>
          <xdr:row>22</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9525</xdr:rowOff>
        </xdr:from>
        <xdr:to>
          <xdr:col>29</xdr:col>
          <xdr:colOff>85725</xdr:colOff>
          <xdr:row>8</xdr:row>
          <xdr:rowOff>76200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161925</xdr:rowOff>
        </xdr:from>
        <xdr:to>
          <xdr:col>29</xdr:col>
          <xdr:colOff>28575</xdr:colOff>
          <xdr:row>9</xdr:row>
          <xdr:rowOff>57150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9</xdr:row>
          <xdr:rowOff>123825</xdr:rowOff>
        </xdr:from>
        <xdr:to>
          <xdr:col>29</xdr:col>
          <xdr:colOff>85725</xdr:colOff>
          <xdr:row>11</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10</xdr:row>
          <xdr:rowOff>114300</xdr:rowOff>
        </xdr:from>
        <xdr:to>
          <xdr:col>29</xdr:col>
          <xdr:colOff>57150</xdr:colOff>
          <xdr:row>11</xdr:row>
          <xdr:rowOff>171450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95250</xdr:rowOff>
        </xdr:from>
        <xdr:to>
          <xdr:col>17</xdr:col>
          <xdr:colOff>85725</xdr:colOff>
          <xdr:row>10</xdr:row>
          <xdr:rowOff>161925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76200</xdr:rowOff>
        </xdr:from>
        <xdr:to>
          <xdr:col>17</xdr:col>
          <xdr:colOff>28575</xdr:colOff>
          <xdr:row>11</xdr:row>
          <xdr:rowOff>142875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66675</xdr:rowOff>
        </xdr:from>
        <xdr:to>
          <xdr:col>17</xdr:col>
          <xdr:colOff>57150</xdr:colOff>
          <xdr:row>12</xdr:row>
          <xdr:rowOff>123825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38100</xdr:rowOff>
        </xdr:from>
        <xdr:to>
          <xdr:col>17</xdr:col>
          <xdr:colOff>85725</xdr:colOff>
          <xdr:row>13</xdr:row>
          <xdr:rowOff>104775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28575</xdr:rowOff>
        </xdr:from>
        <xdr:to>
          <xdr:col>17</xdr:col>
          <xdr:colOff>57150</xdr:colOff>
          <xdr:row>14</xdr:row>
          <xdr:rowOff>85725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85725</xdr:rowOff>
        </xdr:from>
        <xdr:to>
          <xdr:col>17</xdr:col>
          <xdr:colOff>85725</xdr:colOff>
          <xdr:row>22</xdr:row>
          <xdr:rowOff>152400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66675</xdr:rowOff>
        </xdr:from>
        <xdr:to>
          <xdr:col>17</xdr:col>
          <xdr:colOff>28575</xdr:colOff>
          <xdr:row>23</xdr:row>
          <xdr:rowOff>133350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57150</xdr:rowOff>
        </xdr:from>
        <xdr:to>
          <xdr:col>17</xdr:col>
          <xdr:colOff>57150</xdr:colOff>
          <xdr:row>24</xdr:row>
          <xdr:rowOff>114300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28575</xdr:rowOff>
        </xdr:from>
        <xdr:to>
          <xdr:col>17</xdr:col>
          <xdr:colOff>85725</xdr:colOff>
          <xdr:row>25</xdr:row>
          <xdr:rowOff>95250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19050</xdr:rowOff>
        </xdr:from>
        <xdr:to>
          <xdr:col>17</xdr:col>
          <xdr:colOff>57150</xdr:colOff>
          <xdr:row>26</xdr:row>
          <xdr:rowOff>76200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9525</xdr:rowOff>
        </xdr:from>
        <xdr:to>
          <xdr:col>29</xdr:col>
          <xdr:colOff>85725</xdr:colOff>
          <xdr:row>20</xdr:row>
          <xdr:rowOff>76200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161925</xdr:rowOff>
        </xdr:from>
        <xdr:to>
          <xdr:col>29</xdr:col>
          <xdr:colOff>28575</xdr:colOff>
          <xdr:row>21</xdr:row>
          <xdr:rowOff>57150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123825</xdr:rowOff>
        </xdr:from>
        <xdr:to>
          <xdr:col>29</xdr:col>
          <xdr:colOff>85725</xdr:colOff>
          <xdr:row>23</xdr:row>
          <xdr:rowOff>19050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114300</xdr:rowOff>
        </xdr:from>
        <xdr:to>
          <xdr:col>29</xdr:col>
          <xdr:colOff>57150</xdr:colOff>
          <xdr:row>24</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95250</xdr:rowOff>
        </xdr:from>
        <xdr:to>
          <xdr:col>17</xdr:col>
          <xdr:colOff>85725</xdr:colOff>
          <xdr:row>34</xdr:row>
          <xdr:rowOff>161925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76200</xdr:rowOff>
        </xdr:from>
        <xdr:to>
          <xdr:col>17</xdr:col>
          <xdr:colOff>28575</xdr:colOff>
          <xdr:row>35</xdr:row>
          <xdr:rowOff>142875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66675</xdr:rowOff>
        </xdr:from>
        <xdr:to>
          <xdr:col>17</xdr:col>
          <xdr:colOff>57150</xdr:colOff>
          <xdr:row>36</xdr:row>
          <xdr:rowOff>123825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17</xdr:col>
          <xdr:colOff>85725</xdr:colOff>
          <xdr:row>37</xdr:row>
          <xdr:rowOff>104775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28575</xdr:rowOff>
        </xdr:from>
        <xdr:to>
          <xdr:col>17</xdr:col>
          <xdr:colOff>57150</xdr:colOff>
          <xdr:row>38</xdr:row>
          <xdr:rowOff>85725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9525</xdr:rowOff>
        </xdr:from>
        <xdr:to>
          <xdr:col>29</xdr:col>
          <xdr:colOff>85725</xdr:colOff>
          <xdr:row>32</xdr:row>
          <xdr:rowOff>76200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161925</xdr:rowOff>
        </xdr:from>
        <xdr:to>
          <xdr:col>29</xdr:col>
          <xdr:colOff>28575</xdr:colOff>
          <xdr:row>33</xdr:row>
          <xdr:rowOff>57150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33</xdr:row>
          <xdr:rowOff>123825</xdr:rowOff>
        </xdr:from>
        <xdr:to>
          <xdr:col>29</xdr:col>
          <xdr:colOff>85725</xdr:colOff>
          <xdr:row>35</xdr:row>
          <xdr:rowOff>19050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34</xdr:row>
          <xdr:rowOff>114300</xdr:rowOff>
        </xdr:from>
        <xdr:to>
          <xdr:col>29</xdr:col>
          <xdr:colOff>57150</xdr:colOff>
          <xdr:row>36</xdr:row>
          <xdr:rowOff>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161925</xdr:rowOff>
        </xdr:from>
        <xdr:to>
          <xdr:col>9</xdr:col>
          <xdr:colOff>28575</xdr:colOff>
          <xdr:row>32</xdr:row>
          <xdr:rowOff>57150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114300</xdr:rowOff>
        </xdr:from>
        <xdr:to>
          <xdr:col>9</xdr:col>
          <xdr:colOff>0</xdr:colOff>
          <xdr:row>35</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142875</xdr:rowOff>
        </xdr:from>
        <xdr:to>
          <xdr:col>9</xdr:col>
          <xdr:colOff>57150</xdr:colOff>
          <xdr:row>33</xdr:row>
          <xdr:rowOff>38100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123825</xdr:rowOff>
        </xdr:from>
        <xdr:to>
          <xdr:col>9</xdr:col>
          <xdr:colOff>85725</xdr:colOff>
          <xdr:row>34</xdr:row>
          <xdr:rowOff>19050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161925</xdr:rowOff>
        </xdr:from>
        <xdr:to>
          <xdr:col>9</xdr:col>
          <xdr:colOff>28575</xdr:colOff>
          <xdr:row>8</xdr:row>
          <xdr:rowOff>57150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114300</xdr:rowOff>
        </xdr:from>
        <xdr:to>
          <xdr:col>9</xdr:col>
          <xdr:colOff>0</xdr:colOff>
          <xdr:row>10</xdr:row>
          <xdr:rowOff>171450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142875</xdr:rowOff>
        </xdr:from>
        <xdr:to>
          <xdr:col>9</xdr:col>
          <xdr:colOff>57150</xdr:colOff>
          <xdr:row>9</xdr:row>
          <xdr:rowOff>38100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123825</xdr:rowOff>
        </xdr:from>
        <xdr:to>
          <xdr:col>9</xdr:col>
          <xdr:colOff>85725</xdr:colOff>
          <xdr:row>10</xdr:row>
          <xdr:rowOff>19050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57150</xdr:colOff>
      <xdr:row>0</xdr:row>
      <xdr:rowOff>0</xdr:rowOff>
    </xdr:from>
    <xdr:to>
      <xdr:col>41</xdr:col>
      <xdr:colOff>152400</xdr:colOff>
      <xdr:row>2</xdr:row>
      <xdr:rowOff>123825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48725" y="0"/>
          <a:ext cx="1524000"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37</xdr:col>
          <xdr:colOff>66675</xdr:colOff>
          <xdr:row>4</xdr:row>
          <xdr:rowOff>9525</xdr:rowOff>
        </xdr:from>
        <xdr:to>
          <xdr:col>41</xdr:col>
          <xdr:colOff>76200</xdr:colOff>
          <xdr:row>4</xdr:row>
          <xdr:rowOff>152400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xdr:row>
          <xdr:rowOff>152400</xdr:rowOff>
        </xdr:from>
        <xdr:to>
          <xdr:col>40</xdr:col>
          <xdr:colOff>38100</xdr:colOff>
          <xdr:row>5</xdr:row>
          <xdr:rowOff>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161925</xdr:rowOff>
        </xdr:from>
        <xdr:to>
          <xdr:col>9</xdr:col>
          <xdr:colOff>28575</xdr:colOff>
          <xdr:row>20</xdr:row>
          <xdr:rowOff>57150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300-000003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114300</xdr:rowOff>
        </xdr:from>
        <xdr:to>
          <xdr:col>9</xdr:col>
          <xdr:colOff>0</xdr:colOff>
          <xdr:row>23</xdr:row>
          <xdr:rowOff>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142875</xdr:rowOff>
        </xdr:from>
        <xdr:to>
          <xdr:col>9</xdr:col>
          <xdr:colOff>57150</xdr:colOff>
          <xdr:row>21</xdr:row>
          <xdr:rowOff>38100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3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123825</xdr:rowOff>
        </xdr:from>
        <xdr:to>
          <xdr:col>9</xdr:col>
          <xdr:colOff>85725</xdr:colOff>
          <xdr:row>22</xdr:row>
          <xdr:rowOff>19050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3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9525</xdr:rowOff>
        </xdr:from>
        <xdr:to>
          <xdr:col>29</xdr:col>
          <xdr:colOff>85725</xdr:colOff>
          <xdr:row>8</xdr:row>
          <xdr:rowOff>76200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300-000007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161925</xdr:rowOff>
        </xdr:from>
        <xdr:to>
          <xdr:col>29</xdr:col>
          <xdr:colOff>28575</xdr:colOff>
          <xdr:row>9</xdr:row>
          <xdr:rowOff>57150</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3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9</xdr:row>
          <xdr:rowOff>123825</xdr:rowOff>
        </xdr:from>
        <xdr:to>
          <xdr:col>29</xdr:col>
          <xdr:colOff>85725</xdr:colOff>
          <xdr:row>11</xdr:row>
          <xdr:rowOff>19050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10</xdr:row>
          <xdr:rowOff>114300</xdr:rowOff>
        </xdr:from>
        <xdr:to>
          <xdr:col>29</xdr:col>
          <xdr:colOff>57150</xdr:colOff>
          <xdr:row>12</xdr:row>
          <xdr:rowOff>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95250</xdr:rowOff>
        </xdr:from>
        <xdr:to>
          <xdr:col>17</xdr:col>
          <xdr:colOff>85725</xdr:colOff>
          <xdr:row>10</xdr:row>
          <xdr:rowOff>161925</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300-00000B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76200</xdr:rowOff>
        </xdr:from>
        <xdr:to>
          <xdr:col>17</xdr:col>
          <xdr:colOff>28575</xdr:colOff>
          <xdr:row>11</xdr:row>
          <xdr:rowOff>142875</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300-00000C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66675</xdr:rowOff>
        </xdr:from>
        <xdr:to>
          <xdr:col>17</xdr:col>
          <xdr:colOff>57150</xdr:colOff>
          <xdr:row>12</xdr:row>
          <xdr:rowOff>123825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300-00000D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38100</xdr:rowOff>
        </xdr:from>
        <xdr:to>
          <xdr:col>17</xdr:col>
          <xdr:colOff>85725</xdr:colOff>
          <xdr:row>13</xdr:row>
          <xdr:rowOff>104775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300-00000E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28575</xdr:rowOff>
        </xdr:from>
        <xdr:to>
          <xdr:col>17</xdr:col>
          <xdr:colOff>57150</xdr:colOff>
          <xdr:row>14</xdr:row>
          <xdr:rowOff>85725</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300-00000F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85725</xdr:rowOff>
        </xdr:from>
        <xdr:to>
          <xdr:col>17</xdr:col>
          <xdr:colOff>85725</xdr:colOff>
          <xdr:row>22</xdr:row>
          <xdr:rowOff>152400</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300-000010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66675</xdr:rowOff>
        </xdr:from>
        <xdr:to>
          <xdr:col>17</xdr:col>
          <xdr:colOff>28575</xdr:colOff>
          <xdr:row>23</xdr:row>
          <xdr:rowOff>133350</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3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57150</xdr:rowOff>
        </xdr:from>
        <xdr:to>
          <xdr:col>17</xdr:col>
          <xdr:colOff>57150</xdr:colOff>
          <xdr:row>24</xdr:row>
          <xdr:rowOff>114300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3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28575</xdr:rowOff>
        </xdr:from>
        <xdr:to>
          <xdr:col>17</xdr:col>
          <xdr:colOff>85725</xdr:colOff>
          <xdr:row>25</xdr:row>
          <xdr:rowOff>95250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3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19050</xdr:rowOff>
        </xdr:from>
        <xdr:to>
          <xdr:col>17</xdr:col>
          <xdr:colOff>57150</xdr:colOff>
          <xdr:row>26</xdr:row>
          <xdr:rowOff>76200</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3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9525</xdr:rowOff>
        </xdr:from>
        <xdr:to>
          <xdr:col>29</xdr:col>
          <xdr:colOff>85725</xdr:colOff>
          <xdr:row>20</xdr:row>
          <xdr:rowOff>76200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300-000015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161925</xdr:rowOff>
        </xdr:from>
        <xdr:to>
          <xdr:col>29</xdr:col>
          <xdr:colOff>28575</xdr:colOff>
          <xdr:row>21</xdr:row>
          <xdr:rowOff>57150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3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123825</xdr:rowOff>
        </xdr:from>
        <xdr:to>
          <xdr:col>29</xdr:col>
          <xdr:colOff>85725</xdr:colOff>
          <xdr:row>23</xdr:row>
          <xdr:rowOff>19050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3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114300</xdr:rowOff>
        </xdr:from>
        <xdr:to>
          <xdr:col>29</xdr:col>
          <xdr:colOff>57150</xdr:colOff>
          <xdr:row>24</xdr:row>
          <xdr:rowOff>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3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95250</xdr:rowOff>
        </xdr:from>
        <xdr:to>
          <xdr:col>17</xdr:col>
          <xdr:colOff>85725</xdr:colOff>
          <xdr:row>34</xdr:row>
          <xdr:rowOff>161925</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3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76200</xdr:rowOff>
        </xdr:from>
        <xdr:to>
          <xdr:col>17</xdr:col>
          <xdr:colOff>142875</xdr:colOff>
          <xdr:row>35</xdr:row>
          <xdr:rowOff>142875</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300-00001A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66675</xdr:rowOff>
        </xdr:from>
        <xdr:to>
          <xdr:col>17</xdr:col>
          <xdr:colOff>57150</xdr:colOff>
          <xdr:row>36</xdr:row>
          <xdr:rowOff>123825</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3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17</xdr:col>
          <xdr:colOff>85725</xdr:colOff>
          <xdr:row>37</xdr:row>
          <xdr:rowOff>104775</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3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28575</xdr:rowOff>
        </xdr:from>
        <xdr:to>
          <xdr:col>17</xdr:col>
          <xdr:colOff>57150</xdr:colOff>
          <xdr:row>38</xdr:row>
          <xdr:rowOff>85725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3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9525</xdr:rowOff>
        </xdr:from>
        <xdr:to>
          <xdr:col>29</xdr:col>
          <xdr:colOff>85725</xdr:colOff>
          <xdr:row>32</xdr:row>
          <xdr:rowOff>76200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3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161925</xdr:rowOff>
        </xdr:from>
        <xdr:to>
          <xdr:col>29</xdr:col>
          <xdr:colOff>28575</xdr:colOff>
          <xdr:row>33</xdr:row>
          <xdr:rowOff>57150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3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33</xdr:row>
          <xdr:rowOff>123825</xdr:rowOff>
        </xdr:from>
        <xdr:to>
          <xdr:col>29</xdr:col>
          <xdr:colOff>85725</xdr:colOff>
          <xdr:row>35</xdr:row>
          <xdr:rowOff>19050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3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34</xdr:row>
          <xdr:rowOff>114300</xdr:rowOff>
        </xdr:from>
        <xdr:to>
          <xdr:col>29</xdr:col>
          <xdr:colOff>57150</xdr:colOff>
          <xdr:row>36</xdr:row>
          <xdr:rowOff>0</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00000000-0008-0000-03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161925</xdr:rowOff>
        </xdr:from>
        <xdr:to>
          <xdr:col>9</xdr:col>
          <xdr:colOff>28575</xdr:colOff>
          <xdr:row>32</xdr:row>
          <xdr:rowOff>57150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300-000022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114300</xdr:rowOff>
        </xdr:from>
        <xdr:to>
          <xdr:col>9</xdr:col>
          <xdr:colOff>0</xdr:colOff>
          <xdr:row>35</xdr:row>
          <xdr:rowOff>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00000000-0008-0000-03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142875</xdr:rowOff>
        </xdr:from>
        <xdr:to>
          <xdr:col>9</xdr:col>
          <xdr:colOff>57150</xdr:colOff>
          <xdr:row>33</xdr:row>
          <xdr:rowOff>38100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3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123825</xdr:rowOff>
        </xdr:from>
        <xdr:to>
          <xdr:col>9</xdr:col>
          <xdr:colOff>85725</xdr:colOff>
          <xdr:row>34</xdr:row>
          <xdr:rowOff>19050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3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161925</xdr:rowOff>
        </xdr:from>
        <xdr:to>
          <xdr:col>9</xdr:col>
          <xdr:colOff>28575</xdr:colOff>
          <xdr:row>8</xdr:row>
          <xdr:rowOff>57150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300-000026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114300</xdr:rowOff>
        </xdr:from>
        <xdr:to>
          <xdr:col>9</xdr:col>
          <xdr:colOff>0</xdr:colOff>
          <xdr:row>11</xdr:row>
          <xdr:rowOff>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300-000027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142875</xdr:rowOff>
        </xdr:from>
        <xdr:to>
          <xdr:col>9</xdr:col>
          <xdr:colOff>57150</xdr:colOff>
          <xdr:row>9</xdr:row>
          <xdr:rowOff>38100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00000000-0008-0000-0300-000028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123825</xdr:rowOff>
        </xdr:from>
        <xdr:to>
          <xdr:col>9</xdr:col>
          <xdr:colOff>85725</xdr:colOff>
          <xdr:row>10</xdr:row>
          <xdr:rowOff>19050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300-000029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xdr:twoCellAnchor>
    <xdr:from>
      <xdr:col>0</xdr:col>
      <xdr:colOff>76200</xdr:colOff>
      <xdr:row>0</xdr:row>
      <xdr:rowOff>57150</xdr:rowOff>
    </xdr:from>
    <xdr:to>
      <xdr:col>5</xdr:col>
      <xdr:colOff>200025</xdr:colOff>
      <xdr:row>2</xdr:row>
      <xdr:rowOff>76200</xdr:rowOff>
    </xdr:to>
    <xdr:sp macro="" textlink="">
      <xdr:nvSpPr>
        <xdr:cNvPr id="44" name="四角形: 角を丸くする 43">
          <a:extLst>
            <a:ext uri="{FF2B5EF4-FFF2-40B4-BE49-F238E27FC236}">
              <a16:creationId xmlns:a16="http://schemas.microsoft.com/office/drawing/2014/main" id="{00000000-0008-0000-0300-00002C000000}"/>
            </a:ext>
          </a:extLst>
        </xdr:cNvPr>
        <xdr:cNvSpPr/>
      </xdr:nvSpPr>
      <xdr:spPr>
        <a:xfrm>
          <a:off x="76200" y="57150"/>
          <a:ext cx="1352550" cy="361950"/>
        </a:xfrm>
        <a:prstGeom prst="roundRect">
          <a:avLst/>
        </a:prstGeom>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en-US" sz="1400"/>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0</xdr:row>
          <xdr:rowOff>104775</xdr:rowOff>
        </xdr:from>
        <xdr:to>
          <xdr:col>23</xdr:col>
          <xdr:colOff>66675</xdr:colOff>
          <xdr:row>1</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xdr:row>
          <xdr:rowOff>104775</xdr:rowOff>
        </xdr:from>
        <xdr:to>
          <xdr:col>21</xdr:col>
          <xdr:colOff>190500</xdr:colOff>
          <xdr:row>2</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0</xdr:rowOff>
        </xdr:from>
        <xdr:to>
          <xdr:col>9</xdr:col>
          <xdr:colOff>19050</xdr:colOff>
          <xdr:row>34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33</xdr:row>
          <xdr:rowOff>0</xdr:rowOff>
        </xdr:from>
        <xdr:to>
          <xdr:col>13</xdr:col>
          <xdr:colOff>28575</xdr:colOff>
          <xdr:row>34</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33</xdr:row>
          <xdr:rowOff>0</xdr:rowOff>
        </xdr:from>
        <xdr:to>
          <xdr:col>16</xdr:col>
          <xdr:colOff>152400</xdr:colOff>
          <xdr:row>34</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0</xdr:rowOff>
        </xdr:from>
        <xdr:to>
          <xdr:col>26</xdr:col>
          <xdr:colOff>95250</xdr:colOff>
          <xdr:row>34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33</xdr:row>
          <xdr:rowOff>0</xdr:rowOff>
        </xdr:from>
        <xdr:to>
          <xdr:col>29</xdr:col>
          <xdr:colOff>104775</xdr:colOff>
          <xdr:row>34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33</xdr:row>
          <xdr:rowOff>0</xdr:rowOff>
        </xdr:from>
        <xdr:to>
          <xdr:col>33</xdr:col>
          <xdr:colOff>104775</xdr:colOff>
          <xdr:row>34</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0</xdr:rowOff>
        </xdr:from>
        <xdr:to>
          <xdr:col>7</xdr:col>
          <xdr:colOff>66675</xdr:colOff>
          <xdr:row>48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47</xdr:row>
          <xdr:rowOff>0</xdr:rowOff>
        </xdr:from>
        <xdr:to>
          <xdr:col>10</xdr:col>
          <xdr:colOff>0</xdr:colOff>
          <xdr:row>48</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47</xdr:row>
          <xdr:rowOff>0</xdr:rowOff>
        </xdr:from>
        <xdr:to>
          <xdr:col>18</xdr:col>
          <xdr:colOff>104775</xdr:colOff>
          <xdr:row>48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47</xdr:row>
          <xdr:rowOff>0</xdr:rowOff>
        </xdr:from>
        <xdr:to>
          <xdr:col>21</xdr:col>
          <xdr:colOff>76200</xdr:colOff>
          <xdr:row>48</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47</xdr:row>
          <xdr:rowOff>0</xdr:rowOff>
        </xdr:from>
        <xdr:to>
          <xdr:col>29</xdr:col>
          <xdr:colOff>123825</xdr:colOff>
          <xdr:row>48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47</xdr:row>
          <xdr:rowOff>0</xdr:rowOff>
        </xdr:from>
        <xdr:to>
          <xdr:col>32</xdr:col>
          <xdr:colOff>152400</xdr:colOff>
          <xdr:row>48</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161925</xdr:rowOff>
        </xdr:from>
        <xdr:to>
          <xdr:col>5</xdr:col>
          <xdr:colOff>133350</xdr:colOff>
          <xdr:row>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161925</xdr:rowOff>
        </xdr:from>
        <xdr:to>
          <xdr:col>8</xdr:col>
          <xdr:colOff>19050</xdr:colOff>
          <xdr:row>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152400</xdr:rowOff>
        </xdr:from>
        <xdr:to>
          <xdr:col>20</xdr:col>
          <xdr:colOff>0</xdr:colOff>
          <xdr:row>8</xdr:row>
          <xdr:rowOff>161925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xdr:row>
          <xdr:rowOff>161925</xdr:rowOff>
        </xdr:from>
        <xdr:to>
          <xdr:col>32</xdr:col>
          <xdr:colOff>152400</xdr:colOff>
          <xdr:row>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161925</xdr:rowOff>
        </xdr:from>
        <xdr:to>
          <xdr:col>16</xdr:col>
          <xdr:colOff>238125</xdr:colOff>
          <xdr:row>9</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xdr:row>
          <xdr:rowOff>152400</xdr:rowOff>
        </xdr:from>
        <xdr:to>
          <xdr:col>28</xdr:col>
          <xdr:colOff>152400</xdr:colOff>
          <xdr:row>8</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76200</xdr:colOff>
          <xdr:row>0</xdr:row>
          <xdr:rowOff>104775</xdr:rowOff>
        </xdr:from>
        <xdr:to>
          <xdr:col>27</xdr:col>
          <xdr:colOff>38100</xdr:colOff>
          <xdr:row>1</xdr:row>
          <xdr:rowOff>76200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xdr:row>
          <xdr:rowOff>104775</xdr:rowOff>
        </xdr:from>
        <xdr:to>
          <xdr:col>25</xdr:col>
          <xdr:colOff>161925</xdr:colOff>
          <xdr:row>2</xdr:row>
          <xdr:rowOff>95250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0</xdr:row>
          <xdr:rowOff>104775</xdr:rowOff>
        </xdr:from>
        <xdr:to>
          <xdr:col>25</xdr:col>
          <xdr:colOff>0</xdr:colOff>
          <xdr:row>1</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xdr:row>
          <xdr:rowOff>104775</xdr:rowOff>
        </xdr:from>
        <xdr:to>
          <xdr:col>23</xdr:col>
          <xdr:colOff>123825</xdr:colOff>
          <xdr:row>2</xdr:row>
          <xdr:rowOff>95250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0</xdr:row>
          <xdr:rowOff>104775</xdr:rowOff>
        </xdr:from>
        <xdr:to>
          <xdr:col>24</xdr:col>
          <xdr:colOff>161925</xdr:colOff>
          <xdr:row>1</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xdr:row>
          <xdr:rowOff>104775</xdr:rowOff>
        </xdr:from>
        <xdr:to>
          <xdr:col>23</xdr:col>
          <xdr:colOff>85725</xdr:colOff>
          <xdr:row>2</xdr:row>
          <xdr:rowOff>95250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57150</xdr:rowOff>
        </xdr:from>
        <xdr:to>
          <xdr:col>8</xdr:col>
          <xdr:colOff>142875</xdr:colOff>
          <xdr:row>19</xdr:row>
          <xdr:rowOff>95250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送迎（往復）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57150</xdr:rowOff>
        </xdr:from>
        <xdr:to>
          <xdr:col>17</xdr:col>
          <xdr:colOff>28575</xdr:colOff>
          <xdr:row>19</xdr:row>
          <xdr:rowOff>95250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送迎（往路のみ）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57150</xdr:rowOff>
        </xdr:from>
        <xdr:to>
          <xdr:col>25</xdr:col>
          <xdr:colOff>66675</xdr:colOff>
          <xdr:row>19</xdr:row>
          <xdr:rowOff>95250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送迎（復路のみ）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19050</xdr:rowOff>
        </xdr:from>
        <xdr:to>
          <xdr:col>24</xdr:col>
          <xdr:colOff>95250</xdr:colOff>
          <xdr:row>22</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7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9525</xdr:colOff>
          <xdr:row>0</xdr:row>
          <xdr:rowOff>104775</xdr:rowOff>
        </xdr:from>
        <xdr:to>
          <xdr:col>26</xdr:col>
          <xdr:colOff>171450</xdr:colOff>
          <xdr:row>1</xdr:row>
          <xdr:rowOff>76200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8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xdr:row>
          <xdr:rowOff>104775</xdr:rowOff>
        </xdr:from>
        <xdr:to>
          <xdr:col>25</xdr:col>
          <xdr:colOff>95250</xdr:colOff>
          <xdr:row>2</xdr:row>
          <xdr:rowOff>95250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28</xdr:col>
      <xdr:colOff>114300</xdr:colOff>
      <xdr:row>0</xdr:row>
      <xdr:rowOff>0</xdr:rowOff>
    </xdr:from>
    <xdr:to>
      <xdr:col>34</xdr:col>
      <xdr:colOff>123825</xdr:colOff>
      <xdr:row>2</xdr:row>
      <xdr:rowOff>123825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715000" y="0"/>
          <a:ext cx="1209675" cy="466725"/>
        </a:xfrm>
        <a:prstGeom prst="rect">
          <a:avLst/>
        </a:prstGeom>
        <a:solidFill>
          <a:schemeClr val="accent4">
            <a:lumMod val="20000"/>
            <a:lumOff val="80000"/>
          </a:schemeClr>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1</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23</xdr:col>
          <xdr:colOff>38100</xdr:colOff>
          <xdr:row>0</xdr:row>
          <xdr:rowOff>104775</xdr:rowOff>
        </xdr:from>
        <xdr:to>
          <xdr:col>28</xdr:col>
          <xdr:colOff>19050</xdr:colOff>
          <xdr:row>1</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xdr:row>
          <xdr:rowOff>104775</xdr:rowOff>
        </xdr:from>
        <xdr:to>
          <xdr:col>26</xdr:col>
          <xdr:colOff>133350</xdr:colOff>
          <xdr:row>2</xdr:row>
          <xdr:rowOff>95250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47625</xdr:rowOff>
        </xdr:from>
        <xdr:to>
          <xdr:col>10</xdr:col>
          <xdr:colOff>180975</xdr:colOff>
          <xdr:row>29</xdr:row>
          <xdr:rowOff>200025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29</xdr:col>
          <xdr:colOff>57150</xdr:colOff>
          <xdr:row>28</xdr:row>
          <xdr:rowOff>123825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27</xdr:row>
          <xdr:rowOff>47625</xdr:rowOff>
        </xdr:from>
        <xdr:to>
          <xdr:col>26</xdr:col>
          <xdr:colOff>76200</xdr:colOff>
          <xdr:row>28</xdr:row>
          <xdr:rowOff>123825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27</xdr:row>
          <xdr:rowOff>47625</xdr:rowOff>
        </xdr:from>
        <xdr:to>
          <xdr:col>22</xdr:col>
          <xdr:colOff>133350</xdr:colOff>
          <xdr:row>28</xdr:row>
          <xdr:rowOff>123825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27</xdr:row>
          <xdr:rowOff>47625</xdr:rowOff>
        </xdr:from>
        <xdr:to>
          <xdr:col>19</xdr:col>
          <xdr:colOff>161925</xdr:colOff>
          <xdr:row>28</xdr:row>
          <xdr:rowOff>123825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47625</xdr:rowOff>
        </xdr:from>
        <xdr:to>
          <xdr:col>17</xdr:col>
          <xdr:colOff>38100</xdr:colOff>
          <xdr:row>28</xdr:row>
          <xdr:rowOff>123825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47625</xdr:rowOff>
        </xdr:from>
        <xdr:to>
          <xdr:col>14</xdr:col>
          <xdr:colOff>123825</xdr:colOff>
          <xdr:row>28</xdr:row>
          <xdr:rowOff>123825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47625</xdr:rowOff>
        </xdr:from>
        <xdr:to>
          <xdr:col>11</xdr:col>
          <xdr:colOff>57150</xdr:colOff>
          <xdr:row>28</xdr:row>
          <xdr:rowOff>123825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47625</xdr:rowOff>
        </xdr:from>
        <xdr:to>
          <xdr:col>16</xdr:col>
          <xdr:colOff>171450</xdr:colOff>
          <xdr:row>35</xdr:row>
          <xdr:rowOff>200025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35</xdr:row>
          <xdr:rowOff>47625</xdr:rowOff>
        </xdr:from>
        <xdr:to>
          <xdr:col>19</xdr:col>
          <xdr:colOff>76200</xdr:colOff>
          <xdr:row>35</xdr:row>
          <xdr:rowOff>200025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27</xdr:row>
          <xdr:rowOff>38100</xdr:rowOff>
        </xdr:from>
        <xdr:to>
          <xdr:col>31</xdr:col>
          <xdr:colOff>190500</xdr:colOff>
          <xdr:row>28</xdr:row>
          <xdr:rowOff>114300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57150</xdr:rowOff>
        </xdr:from>
        <xdr:to>
          <xdr:col>17</xdr:col>
          <xdr:colOff>0</xdr:colOff>
          <xdr:row>36</xdr:row>
          <xdr:rowOff>209550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36</xdr:row>
          <xdr:rowOff>57150</xdr:rowOff>
        </xdr:from>
        <xdr:to>
          <xdr:col>19</xdr:col>
          <xdr:colOff>85725</xdr:colOff>
          <xdr:row>36</xdr:row>
          <xdr:rowOff>209550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kuji-suishin@niye.go.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9.v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9.xml"/><Relationship Id="rId16" Type="http://schemas.openxmlformats.org/officeDocument/2006/relationships/ctrlProp" Target="../ctrlProps/ctrlProp156.xml"/><Relationship Id="rId1" Type="http://schemas.openxmlformats.org/officeDocument/2006/relationships/printerSettings" Target="../printerSettings/printerSettings10.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3" Type="http://schemas.openxmlformats.org/officeDocument/2006/relationships/vmlDrawing" Target="../drawings/vmlDrawing10.v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 Type="http://schemas.openxmlformats.org/officeDocument/2006/relationships/drawing" Target="../drawings/drawing10.xml"/><Relationship Id="rId16" Type="http://schemas.openxmlformats.org/officeDocument/2006/relationships/ctrlProp" Target="../ctrlProps/ctrlProp171.xml"/><Relationship Id="rId20" Type="http://schemas.openxmlformats.org/officeDocument/2006/relationships/ctrlProp" Target="../ctrlProps/ctrlProp175.xml"/><Relationship Id="rId1" Type="http://schemas.openxmlformats.org/officeDocument/2006/relationships/printerSettings" Target="../printerSettings/printerSettings11.bin"/><Relationship Id="rId6" Type="http://schemas.openxmlformats.org/officeDocument/2006/relationships/ctrlProp" Target="../ctrlProps/ctrlProp161.xml"/><Relationship Id="rId11" Type="http://schemas.openxmlformats.org/officeDocument/2006/relationships/ctrlProp" Target="../ctrlProps/ctrlProp166.xml"/><Relationship Id="rId5" Type="http://schemas.openxmlformats.org/officeDocument/2006/relationships/ctrlProp" Target="../ctrlProps/ctrlProp160.xml"/><Relationship Id="rId15" Type="http://schemas.openxmlformats.org/officeDocument/2006/relationships/ctrlProp" Target="../ctrlProps/ctrlProp170.xml"/><Relationship Id="rId10" Type="http://schemas.openxmlformats.org/officeDocument/2006/relationships/ctrlProp" Target="../ctrlProps/ctrlProp165.xml"/><Relationship Id="rId19" Type="http://schemas.openxmlformats.org/officeDocument/2006/relationships/ctrlProp" Target="../ctrlProps/ctrlProp174.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85.xml"/><Relationship Id="rId18" Type="http://schemas.openxmlformats.org/officeDocument/2006/relationships/ctrlProp" Target="../ctrlProps/ctrlProp190.xml"/><Relationship Id="rId26" Type="http://schemas.openxmlformats.org/officeDocument/2006/relationships/ctrlProp" Target="../ctrlProps/ctrlProp198.xml"/><Relationship Id="rId39" Type="http://schemas.openxmlformats.org/officeDocument/2006/relationships/ctrlProp" Target="../ctrlProps/ctrlProp211.xml"/><Relationship Id="rId21" Type="http://schemas.openxmlformats.org/officeDocument/2006/relationships/ctrlProp" Target="../ctrlProps/ctrlProp193.xml"/><Relationship Id="rId34" Type="http://schemas.openxmlformats.org/officeDocument/2006/relationships/ctrlProp" Target="../ctrlProps/ctrlProp206.xml"/><Relationship Id="rId42" Type="http://schemas.openxmlformats.org/officeDocument/2006/relationships/ctrlProp" Target="../ctrlProps/ctrlProp214.xml"/><Relationship Id="rId7" Type="http://schemas.openxmlformats.org/officeDocument/2006/relationships/ctrlProp" Target="../ctrlProps/ctrlProp179.xml"/><Relationship Id="rId2" Type="http://schemas.openxmlformats.org/officeDocument/2006/relationships/drawing" Target="../drawings/drawing11.xml"/><Relationship Id="rId16" Type="http://schemas.openxmlformats.org/officeDocument/2006/relationships/ctrlProp" Target="../ctrlProps/ctrlProp188.xml"/><Relationship Id="rId20" Type="http://schemas.openxmlformats.org/officeDocument/2006/relationships/ctrlProp" Target="../ctrlProps/ctrlProp192.xml"/><Relationship Id="rId29" Type="http://schemas.openxmlformats.org/officeDocument/2006/relationships/ctrlProp" Target="../ctrlProps/ctrlProp201.xml"/><Relationship Id="rId41" Type="http://schemas.openxmlformats.org/officeDocument/2006/relationships/ctrlProp" Target="../ctrlProps/ctrlProp213.xml"/><Relationship Id="rId1" Type="http://schemas.openxmlformats.org/officeDocument/2006/relationships/printerSettings" Target="../printerSettings/printerSettings15.bin"/><Relationship Id="rId6" Type="http://schemas.openxmlformats.org/officeDocument/2006/relationships/ctrlProp" Target="../ctrlProps/ctrlProp178.xml"/><Relationship Id="rId11" Type="http://schemas.openxmlformats.org/officeDocument/2006/relationships/ctrlProp" Target="../ctrlProps/ctrlProp183.xml"/><Relationship Id="rId24" Type="http://schemas.openxmlformats.org/officeDocument/2006/relationships/ctrlProp" Target="../ctrlProps/ctrlProp196.xml"/><Relationship Id="rId32" Type="http://schemas.openxmlformats.org/officeDocument/2006/relationships/ctrlProp" Target="../ctrlProps/ctrlProp204.xml"/><Relationship Id="rId37" Type="http://schemas.openxmlformats.org/officeDocument/2006/relationships/ctrlProp" Target="../ctrlProps/ctrlProp209.xml"/><Relationship Id="rId40" Type="http://schemas.openxmlformats.org/officeDocument/2006/relationships/ctrlProp" Target="../ctrlProps/ctrlProp212.xml"/><Relationship Id="rId5" Type="http://schemas.openxmlformats.org/officeDocument/2006/relationships/ctrlProp" Target="../ctrlProps/ctrlProp177.xml"/><Relationship Id="rId15" Type="http://schemas.openxmlformats.org/officeDocument/2006/relationships/ctrlProp" Target="../ctrlProps/ctrlProp187.xml"/><Relationship Id="rId23" Type="http://schemas.openxmlformats.org/officeDocument/2006/relationships/ctrlProp" Target="../ctrlProps/ctrlProp195.xml"/><Relationship Id="rId28" Type="http://schemas.openxmlformats.org/officeDocument/2006/relationships/ctrlProp" Target="../ctrlProps/ctrlProp200.xml"/><Relationship Id="rId36" Type="http://schemas.openxmlformats.org/officeDocument/2006/relationships/ctrlProp" Target="../ctrlProps/ctrlProp208.xml"/><Relationship Id="rId10" Type="http://schemas.openxmlformats.org/officeDocument/2006/relationships/ctrlProp" Target="../ctrlProps/ctrlProp182.xml"/><Relationship Id="rId19" Type="http://schemas.openxmlformats.org/officeDocument/2006/relationships/ctrlProp" Target="../ctrlProps/ctrlProp191.xml"/><Relationship Id="rId31" Type="http://schemas.openxmlformats.org/officeDocument/2006/relationships/ctrlProp" Target="../ctrlProps/ctrlProp203.xml"/><Relationship Id="rId4" Type="http://schemas.openxmlformats.org/officeDocument/2006/relationships/ctrlProp" Target="../ctrlProps/ctrlProp176.xml"/><Relationship Id="rId9" Type="http://schemas.openxmlformats.org/officeDocument/2006/relationships/ctrlProp" Target="../ctrlProps/ctrlProp181.xml"/><Relationship Id="rId14" Type="http://schemas.openxmlformats.org/officeDocument/2006/relationships/ctrlProp" Target="../ctrlProps/ctrlProp186.xml"/><Relationship Id="rId22" Type="http://schemas.openxmlformats.org/officeDocument/2006/relationships/ctrlProp" Target="../ctrlProps/ctrlProp194.xml"/><Relationship Id="rId27" Type="http://schemas.openxmlformats.org/officeDocument/2006/relationships/ctrlProp" Target="../ctrlProps/ctrlProp199.xml"/><Relationship Id="rId30" Type="http://schemas.openxmlformats.org/officeDocument/2006/relationships/ctrlProp" Target="../ctrlProps/ctrlProp202.xml"/><Relationship Id="rId35" Type="http://schemas.openxmlformats.org/officeDocument/2006/relationships/ctrlProp" Target="../ctrlProps/ctrlProp207.xml"/><Relationship Id="rId8" Type="http://schemas.openxmlformats.org/officeDocument/2006/relationships/ctrlProp" Target="../ctrlProps/ctrlProp180.xml"/><Relationship Id="rId3" Type="http://schemas.openxmlformats.org/officeDocument/2006/relationships/vmlDrawing" Target="../drawings/vmlDrawing12.vml"/><Relationship Id="rId12" Type="http://schemas.openxmlformats.org/officeDocument/2006/relationships/ctrlProp" Target="../ctrlProps/ctrlProp184.xml"/><Relationship Id="rId17" Type="http://schemas.openxmlformats.org/officeDocument/2006/relationships/ctrlProp" Target="../ctrlProps/ctrlProp189.xml"/><Relationship Id="rId25" Type="http://schemas.openxmlformats.org/officeDocument/2006/relationships/ctrlProp" Target="../ctrlProps/ctrlProp197.xml"/><Relationship Id="rId33" Type="http://schemas.openxmlformats.org/officeDocument/2006/relationships/ctrlProp" Target="../ctrlProps/ctrlProp205.xml"/><Relationship Id="rId38" Type="http://schemas.openxmlformats.org/officeDocument/2006/relationships/ctrlProp" Target="../ctrlProps/ctrlProp210.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224.xml"/><Relationship Id="rId18" Type="http://schemas.openxmlformats.org/officeDocument/2006/relationships/ctrlProp" Target="../ctrlProps/ctrlProp229.xml"/><Relationship Id="rId26" Type="http://schemas.openxmlformats.org/officeDocument/2006/relationships/ctrlProp" Target="../ctrlProps/ctrlProp237.xml"/><Relationship Id="rId3" Type="http://schemas.openxmlformats.org/officeDocument/2006/relationships/vmlDrawing" Target="../drawings/vmlDrawing13.vml"/><Relationship Id="rId21" Type="http://schemas.openxmlformats.org/officeDocument/2006/relationships/ctrlProp" Target="../ctrlProps/ctrlProp232.xml"/><Relationship Id="rId34" Type="http://schemas.openxmlformats.org/officeDocument/2006/relationships/ctrlProp" Target="../ctrlProps/ctrlProp245.xml"/><Relationship Id="rId7" Type="http://schemas.openxmlformats.org/officeDocument/2006/relationships/ctrlProp" Target="../ctrlProps/ctrlProp218.xml"/><Relationship Id="rId12" Type="http://schemas.openxmlformats.org/officeDocument/2006/relationships/ctrlProp" Target="../ctrlProps/ctrlProp223.xml"/><Relationship Id="rId17" Type="http://schemas.openxmlformats.org/officeDocument/2006/relationships/ctrlProp" Target="../ctrlProps/ctrlProp228.xml"/><Relationship Id="rId25" Type="http://schemas.openxmlformats.org/officeDocument/2006/relationships/ctrlProp" Target="../ctrlProps/ctrlProp236.xml"/><Relationship Id="rId33" Type="http://schemas.openxmlformats.org/officeDocument/2006/relationships/ctrlProp" Target="../ctrlProps/ctrlProp244.xml"/><Relationship Id="rId2" Type="http://schemas.openxmlformats.org/officeDocument/2006/relationships/drawing" Target="../drawings/drawing12.xml"/><Relationship Id="rId16" Type="http://schemas.openxmlformats.org/officeDocument/2006/relationships/ctrlProp" Target="../ctrlProps/ctrlProp227.xml"/><Relationship Id="rId20" Type="http://schemas.openxmlformats.org/officeDocument/2006/relationships/ctrlProp" Target="../ctrlProps/ctrlProp231.xml"/><Relationship Id="rId29" Type="http://schemas.openxmlformats.org/officeDocument/2006/relationships/ctrlProp" Target="../ctrlProps/ctrlProp240.xml"/><Relationship Id="rId1" Type="http://schemas.openxmlformats.org/officeDocument/2006/relationships/printerSettings" Target="../printerSettings/printerSettings16.bin"/><Relationship Id="rId6" Type="http://schemas.openxmlformats.org/officeDocument/2006/relationships/ctrlProp" Target="../ctrlProps/ctrlProp217.xml"/><Relationship Id="rId11" Type="http://schemas.openxmlformats.org/officeDocument/2006/relationships/ctrlProp" Target="../ctrlProps/ctrlProp222.xml"/><Relationship Id="rId24" Type="http://schemas.openxmlformats.org/officeDocument/2006/relationships/ctrlProp" Target="../ctrlProps/ctrlProp235.xml"/><Relationship Id="rId32" Type="http://schemas.openxmlformats.org/officeDocument/2006/relationships/ctrlProp" Target="../ctrlProps/ctrlProp243.xml"/><Relationship Id="rId5" Type="http://schemas.openxmlformats.org/officeDocument/2006/relationships/ctrlProp" Target="../ctrlProps/ctrlProp216.xml"/><Relationship Id="rId15" Type="http://schemas.openxmlformats.org/officeDocument/2006/relationships/ctrlProp" Target="../ctrlProps/ctrlProp226.xml"/><Relationship Id="rId23" Type="http://schemas.openxmlformats.org/officeDocument/2006/relationships/ctrlProp" Target="../ctrlProps/ctrlProp234.xml"/><Relationship Id="rId28" Type="http://schemas.openxmlformats.org/officeDocument/2006/relationships/ctrlProp" Target="../ctrlProps/ctrlProp239.xml"/><Relationship Id="rId36" Type="http://schemas.openxmlformats.org/officeDocument/2006/relationships/ctrlProp" Target="../ctrlProps/ctrlProp247.xml"/><Relationship Id="rId10" Type="http://schemas.openxmlformats.org/officeDocument/2006/relationships/ctrlProp" Target="../ctrlProps/ctrlProp221.xml"/><Relationship Id="rId19" Type="http://schemas.openxmlformats.org/officeDocument/2006/relationships/ctrlProp" Target="../ctrlProps/ctrlProp230.xml"/><Relationship Id="rId31" Type="http://schemas.openxmlformats.org/officeDocument/2006/relationships/ctrlProp" Target="../ctrlProps/ctrlProp242.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 Id="rId27" Type="http://schemas.openxmlformats.org/officeDocument/2006/relationships/ctrlProp" Target="../ctrlProps/ctrlProp238.xml"/><Relationship Id="rId30" Type="http://schemas.openxmlformats.org/officeDocument/2006/relationships/ctrlProp" Target="../ctrlProps/ctrlProp241.xml"/><Relationship Id="rId35" Type="http://schemas.openxmlformats.org/officeDocument/2006/relationships/ctrlProp" Target="../ctrlProps/ctrlProp246.xml"/><Relationship Id="rId8" Type="http://schemas.openxmlformats.org/officeDocument/2006/relationships/ctrlProp" Target="../ctrlProps/ctrlProp21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21" Type="http://schemas.openxmlformats.org/officeDocument/2006/relationships/ctrlProp" Target="../ctrlProps/ctrlProp265.xml"/><Relationship Id="rId34" Type="http://schemas.openxmlformats.org/officeDocument/2006/relationships/ctrlProp" Target="../ctrlProps/ctrlProp278.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2" Type="http://schemas.openxmlformats.org/officeDocument/2006/relationships/drawing" Target="../drawings/drawing15.xml"/><Relationship Id="rId16" Type="http://schemas.openxmlformats.org/officeDocument/2006/relationships/ctrlProp" Target="../ctrlProps/ctrlProp260.xml"/><Relationship Id="rId20" Type="http://schemas.openxmlformats.org/officeDocument/2006/relationships/ctrlProp" Target="../ctrlProps/ctrlProp264.xml"/><Relationship Id="rId29" Type="http://schemas.openxmlformats.org/officeDocument/2006/relationships/ctrlProp" Target="../ctrlProps/ctrlProp273.xml"/><Relationship Id="rId1" Type="http://schemas.openxmlformats.org/officeDocument/2006/relationships/printerSettings" Target="../printerSettings/printerSettings19.bin"/><Relationship Id="rId6" Type="http://schemas.openxmlformats.org/officeDocument/2006/relationships/ctrlProp" Target="../ctrlProps/ctrlProp250.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5" Type="http://schemas.openxmlformats.org/officeDocument/2006/relationships/ctrlProp" Target="../ctrlProps/ctrlProp249.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8" Type="http://schemas.openxmlformats.org/officeDocument/2006/relationships/ctrlProp" Target="../ctrlProps/ctrlProp252.xml"/><Relationship Id="rId3"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41"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8" Type="http://schemas.openxmlformats.org/officeDocument/2006/relationships/ctrlProp" Target="../ctrlProps/ctrlProp34.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7"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4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8"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vmlDrawing" Target="../drawings/vmlDrawing4.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drawing" Target="../drawings/drawing4.xml"/><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printerSettings" Target="../printerSettings/printerSettings5.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33.xml"/><Relationship Id="rId4" Type="http://schemas.openxmlformats.org/officeDocument/2006/relationships/ctrlProp" Target="../ctrlProps/ctrlProp13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35.xml"/><Relationship Id="rId4" Type="http://schemas.openxmlformats.org/officeDocument/2006/relationships/ctrlProp" Target="../ctrlProps/ctrlProp1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0.xml"/><Relationship Id="rId3" Type="http://schemas.openxmlformats.org/officeDocument/2006/relationships/vmlDrawing" Target="../drawings/vmlDrawing7.vml"/><Relationship Id="rId7" Type="http://schemas.openxmlformats.org/officeDocument/2006/relationships/ctrlProp" Target="../ctrlProps/ctrlProp13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38.xml"/><Relationship Id="rId5" Type="http://schemas.openxmlformats.org/officeDocument/2006/relationships/ctrlProp" Target="../ctrlProps/ctrlProp137.xml"/><Relationship Id="rId4" Type="http://schemas.openxmlformats.org/officeDocument/2006/relationships/ctrlProp" Target="../ctrlProps/ctrlProp136.xml"/><Relationship Id="rId9" Type="http://schemas.openxmlformats.org/officeDocument/2006/relationships/ctrlProp" Target="../ctrlProps/ctrlProp1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N46"/>
  <sheetViews>
    <sheetView showGridLines="0" tabSelected="1" view="pageBreakPreview" zoomScaleNormal="100" zoomScaleSheetLayoutView="100" workbookViewId="0">
      <selection activeCell="O105" sqref="O105:P105"/>
    </sheetView>
  </sheetViews>
  <sheetFormatPr defaultRowHeight="13.5"/>
  <cols>
    <col min="1" max="1" width="1.625" customWidth="1"/>
    <col min="2" max="13" width="7.125" customWidth="1"/>
    <col min="14" max="14" width="1.625" customWidth="1"/>
    <col min="15" max="16" width="7.125" customWidth="1"/>
    <col min="17" max="21" width="8.125" customWidth="1"/>
  </cols>
  <sheetData>
    <row r="1" spans="1:14" ht="13.5" customHeight="1">
      <c r="B1" s="529" t="s">
        <v>340</v>
      </c>
      <c r="C1" s="529"/>
      <c r="D1" s="529"/>
      <c r="E1" s="529"/>
      <c r="F1" s="529"/>
      <c r="G1" s="529"/>
      <c r="H1" s="529"/>
      <c r="I1" s="529"/>
      <c r="J1" s="529"/>
      <c r="K1" s="529"/>
      <c r="L1" s="529"/>
      <c r="M1" s="529"/>
      <c r="N1" s="37"/>
    </row>
    <row r="2" spans="1:14" ht="13.5" customHeight="1">
      <c r="B2" s="529"/>
      <c r="C2" s="529"/>
      <c r="D2" s="529"/>
      <c r="E2" s="529"/>
      <c r="F2" s="529"/>
      <c r="G2" s="529"/>
      <c r="H2" s="529"/>
      <c r="I2" s="529"/>
      <c r="J2" s="529"/>
      <c r="K2" s="529"/>
      <c r="L2" s="529"/>
      <c r="M2" s="529"/>
      <c r="N2" s="37"/>
    </row>
    <row r="3" spans="1:14" ht="13.5" customHeight="1">
      <c r="B3" s="529" t="s">
        <v>341</v>
      </c>
      <c r="C3" s="529"/>
      <c r="D3" s="529"/>
      <c r="E3" s="529"/>
      <c r="F3" s="529"/>
      <c r="G3" s="529"/>
      <c r="H3" s="529"/>
      <c r="I3" s="529"/>
      <c r="J3" s="529"/>
      <c r="K3" s="529"/>
      <c r="L3" s="529"/>
      <c r="M3" s="529"/>
      <c r="N3" s="37"/>
    </row>
    <row r="4" spans="1:14" ht="13.5" customHeight="1">
      <c r="B4" s="529"/>
      <c r="C4" s="529"/>
      <c r="D4" s="529"/>
      <c r="E4" s="529"/>
      <c r="F4" s="529"/>
      <c r="G4" s="529"/>
      <c r="H4" s="529"/>
      <c r="I4" s="529"/>
      <c r="J4" s="529"/>
      <c r="K4" s="529"/>
      <c r="L4" s="529"/>
      <c r="M4" s="529"/>
      <c r="N4" s="37"/>
    </row>
    <row r="5" spans="1:14">
      <c r="B5" s="530" t="s">
        <v>657</v>
      </c>
      <c r="C5" s="531"/>
      <c r="D5" s="531"/>
      <c r="E5" s="531"/>
      <c r="F5" s="531"/>
      <c r="G5" s="531"/>
      <c r="H5" s="531"/>
      <c r="I5" s="531"/>
      <c r="J5" s="531"/>
      <c r="K5" s="531"/>
      <c r="L5" s="531"/>
      <c r="M5" s="531"/>
    </row>
    <row r="6" spans="1:14">
      <c r="B6" s="531"/>
      <c r="C6" s="531"/>
      <c r="D6" s="531"/>
      <c r="E6" s="531"/>
      <c r="F6" s="531"/>
      <c r="G6" s="531"/>
      <c r="H6" s="531"/>
      <c r="I6" s="531"/>
      <c r="J6" s="531"/>
      <c r="K6" s="531"/>
      <c r="L6" s="531"/>
      <c r="M6" s="531"/>
    </row>
    <row r="7" spans="1:14" ht="14.25">
      <c r="B7" s="52"/>
      <c r="C7" s="52"/>
      <c r="D7" s="52"/>
      <c r="E7" s="52"/>
      <c r="F7" s="52"/>
      <c r="G7" s="52"/>
      <c r="H7" s="52"/>
      <c r="I7" s="52"/>
      <c r="J7" s="52"/>
      <c r="K7" s="52"/>
      <c r="L7" s="52"/>
      <c r="M7" s="52"/>
    </row>
    <row r="8" spans="1:14" ht="14.25" thickBot="1">
      <c r="A8" s="260" t="s">
        <v>660</v>
      </c>
      <c r="M8" s="36" t="s">
        <v>356</v>
      </c>
    </row>
    <row r="9" spans="1:14" ht="30" customHeight="1" thickTop="1" thickBot="1">
      <c r="B9" s="505" t="s">
        <v>355</v>
      </c>
      <c r="C9" s="505"/>
      <c r="D9" s="505"/>
      <c r="E9" s="505"/>
      <c r="F9" s="505"/>
      <c r="G9" s="505"/>
      <c r="H9" s="505"/>
      <c r="I9" s="505"/>
      <c r="J9" s="505"/>
      <c r="K9" s="505"/>
      <c r="L9" s="57" t="s">
        <v>342</v>
      </c>
      <c r="M9" s="38"/>
    </row>
    <row r="10" spans="1:14" ht="30" customHeight="1" thickTop="1" thickBot="1">
      <c r="B10" s="505" t="s">
        <v>658</v>
      </c>
      <c r="C10" s="505"/>
      <c r="D10" s="505"/>
      <c r="E10" s="505"/>
      <c r="F10" s="505"/>
      <c r="G10" s="505"/>
      <c r="H10" s="505"/>
      <c r="I10" s="505"/>
      <c r="J10" s="505"/>
      <c r="K10" s="505"/>
      <c r="L10" s="57" t="s">
        <v>342</v>
      </c>
      <c r="M10" s="38"/>
    </row>
    <row r="11" spans="1:14" ht="30" customHeight="1" thickTop="1" thickBot="1">
      <c r="B11" s="505" t="s">
        <v>349</v>
      </c>
      <c r="C11" s="505"/>
      <c r="D11" s="505"/>
      <c r="E11" s="505"/>
      <c r="F11" s="505"/>
      <c r="G11" s="505"/>
      <c r="H11" s="505"/>
      <c r="I11" s="505"/>
      <c r="J11" s="505"/>
      <c r="K11" s="505"/>
      <c r="L11" s="57" t="s">
        <v>342</v>
      </c>
      <c r="M11" s="38"/>
    </row>
    <row r="12" spans="1:14" ht="30" customHeight="1" thickTop="1" thickBot="1">
      <c r="B12" s="505" t="s">
        <v>670</v>
      </c>
      <c r="C12" s="505"/>
      <c r="D12" s="505"/>
      <c r="E12" s="505"/>
      <c r="F12" s="505"/>
      <c r="G12" s="505"/>
      <c r="H12" s="505"/>
      <c r="I12" s="505"/>
      <c r="J12" s="505"/>
      <c r="K12" s="505"/>
      <c r="L12" s="57" t="s">
        <v>342</v>
      </c>
      <c r="M12" s="38"/>
    </row>
    <row r="13" spans="1:14" ht="30" customHeight="1" thickTop="1" thickBot="1">
      <c r="B13" s="505" t="s">
        <v>350</v>
      </c>
      <c r="C13" s="505"/>
      <c r="D13" s="505"/>
      <c r="E13" s="505"/>
      <c r="F13" s="505"/>
      <c r="G13" s="505"/>
      <c r="H13" s="505"/>
      <c r="I13" s="505"/>
      <c r="J13" s="505"/>
      <c r="K13" s="505"/>
      <c r="L13" s="57" t="s">
        <v>342</v>
      </c>
      <c r="M13" s="38"/>
    </row>
    <row r="14" spans="1:14" ht="30" customHeight="1" thickTop="1" thickBot="1">
      <c r="B14" s="505" t="s">
        <v>351</v>
      </c>
      <c r="C14" s="505"/>
      <c r="D14" s="505"/>
      <c r="E14" s="505"/>
      <c r="F14" s="505"/>
      <c r="G14" s="505"/>
      <c r="H14" s="505"/>
      <c r="I14" s="505"/>
      <c r="J14" s="505"/>
      <c r="K14" s="505"/>
      <c r="L14" s="57" t="s">
        <v>342</v>
      </c>
      <c r="M14" s="38"/>
    </row>
    <row r="15" spans="1:14" ht="30" customHeight="1" thickTop="1" thickBot="1">
      <c r="B15" s="505" t="s">
        <v>868</v>
      </c>
      <c r="C15" s="505"/>
      <c r="D15" s="505"/>
      <c r="E15" s="505"/>
      <c r="F15" s="505"/>
      <c r="G15" s="505"/>
      <c r="H15" s="505"/>
      <c r="I15" s="505"/>
      <c r="J15" s="505"/>
      <c r="K15" s="505"/>
      <c r="L15" s="57" t="s">
        <v>175</v>
      </c>
      <c r="M15" s="38"/>
    </row>
    <row r="16" spans="1:14" ht="30" customHeight="1" thickTop="1" thickBot="1">
      <c r="B16" s="505" t="s">
        <v>352</v>
      </c>
      <c r="C16" s="505"/>
      <c r="D16" s="505"/>
      <c r="E16" s="505"/>
      <c r="F16" s="505"/>
      <c r="G16" s="505"/>
      <c r="H16" s="505"/>
      <c r="I16" s="505"/>
      <c r="J16" s="505"/>
      <c r="K16" s="505"/>
      <c r="L16" s="57" t="s">
        <v>342</v>
      </c>
      <c r="M16" s="38"/>
    </row>
    <row r="17" spans="1:14" ht="30" customHeight="1" thickTop="1" thickBot="1">
      <c r="B17" s="505" t="s">
        <v>353</v>
      </c>
      <c r="C17" s="505"/>
      <c r="D17" s="505"/>
      <c r="E17" s="505"/>
      <c r="F17" s="505"/>
      <c r="G17" s="505"/>
      <c r="H17" s="505"/>
      <c r="I17" s="505"/>
      <c r="J17" s="505"/>
      <c r="K17" s="505"/>
      <c r="L17" s="57" t="s">
        <v>342</v>
      </c>
      <c r="M17" s="38"/>
    </row>
    <row r="18" spans="1:14" ht="30" customHeight="1" thickTop="1" thickBot="1">
      <c r="B18" s="505" t="s">
        <v>354</v>
      </c>
      <c r="C18" s="505"/>
      <c r="D18" s="505"/>
      <c r="E18" s="505"/>
      <c r="F18" s="505"/>
      <c r="G18" s="505"/>
      <c r="H18" s="505"/>
      <c r="I18" s="505"/>
      <c r="J18" s="505"/>
      <c r="K18" s="505"/>
      <c r="L18" s="57" t="s">
        <v>342</v>
      </c>
      <c r="M18" s="38"/>
    </row>
    <row r="19" spans="1:14" ht="15.95" customHeight="1" thickTop="1">
      <c r="B19" s="35"/>
      <c r="C19" s="35"/>
      <c r="D19" s="35"/>
      <c r="E19" s="35"/>
      <c r="F19" s="35"/>
      <c r="G19" s="35"/>
      <c r="H19" s="35"/>
      <c r="I19" s="35"/>
      <c r="J19" s="35"/>
      <c r="K19" s="35"/>
      <c r="L19" s="32"/>
      <c r="M19" s="22"/>
    </row>
    <row r="20" spans="1:14" ht="14.25" thickBot="1">
      <c r="A20" s="260" t="s">
        <v>671</v>
      </c>
      <c r="B20" s="39"/>
      <c r="C20" s="39"/>
      <c r="D20" s="39"/>
      <c r="E20" s="39"/>
      <c r="F20" s="39"/>
      <c r="G20" s="39"/>
      <c r="H20" s="39"/>
      <c r="I20" s="39"/>
      <c r="J20" s="39"/>
      <c r="K20" s="39"/>
      <c r="L20" s="39"/>
      <c r="M20" s="39"/>
    </row>
    <row r="21" spans="1:14" ht="17.25">
      <c r="B21" s="59" t="s">
        <v>666</v>
      </c>
      <c r="C21" s="60"/>
      <c r="D21" s="60"/>
      <c r="E21" s="60"/>
      <c r="F21" s="60"/>
      <c r="G21" s="60"/>
      <c r="H21" s="60"/>
      <c r="I21" s="60"/>
      <c r="J21" s="60"/>
      <c r="K21" s="60"/>
      <c r="L21" s="60"/>
      <c r="M21" s="61"/>
    </row>
    <row r="22" spans="1:14" ht="13.5" customHeight="1">
      <c r="B22" s="526" t="s">
        <v>358</v>
      </c>
      <c r="C22" s="527"/>
      <c r="D22" s="527"/>
      <c r="E22" s="527" t="str">
        <f>HYPERLINK("#②【2ヵ月前】行程計画書!","②行程計画書")</f>
        <v>②行程計画書</v>
      </c>
      <c r="F22" s="527"/>
      <c r="G22" s="527"/>
      <c r="H22" s="528" t="str">
        <f>IF(M9="はい",HYPERLINK("#③【2ヵ月前】食事注文票!F17","③食事注文票"),"")</f>
        <v/>
      </c>
      <c r="I22" s="528"/>
      <c r="J22" s="528"/>
      <c r="K22" s="522" t="str">
        <f>IF(M10="はい",HYPERLINK("#④【2ヵ月前】追加食材・補助食注文票!N10","④追加食材・補助食注文票"),"")</f>
        <v/>
      </c>
      <c r="L22" s="522"/>
      <c r="M22" s="523"/>
      <c r="N22" s="33"/>
    </row>
    <row r="23" spans="1:14" ht="13.5" customHeight="1">
      <c r="B23" s="526"/>
      <c r="C23" s="527"/>
      <c r="D23" s="527"/>
      <c r="E23" s="527"/>
      <c r="F23" s="527"/>
      <c r="G23" s="527"/>
      <c r="H23" s="528"/>
      <c r="I23" s="528"/>
      <c r="J23" s="528"/>
      <c r="K23" s="522"/>
      <c r="L23" s="522"/>
      <c r="M23" s="523"/>
      <c r="N23" s="33"/>
    </row>
    <row r="24" spans="1:14" ht="13.5" customHeight="1">
      <c r="B24" s="534" t="str">
        <f>IF(M11="はい",HYPERLINK("#⑤【2ヵ月前】活動教材注文票!AC12","⑤活動教材注文票"),"")</f>
        <v/>
      </c>
      <c r="C24" s="522"/>
      <c r="D24" s="522"/>
      <c r="E24" s="522" t="str">
        <f>IF(M12="はい",HYPERLINK("#⑥【2ヵ月前】バス運行申込書!D19","⑥バス運行申込書"),"")</f>
        <v/>
      </c>
      <c r="F24" s="522"/>
      <c r="G24" s="522"/>
      <c r="H24" s="522" t="str">
        <f>IF(M13="はい",HYPERLINK("#⑦【2ヵ月前】食物アレルギー調査票!B14","⑦食物アレルギー調査表"),"")</f>
        <v/>
      </c>
      <c r="I24" s="522"/>
      <c r="J24" s="522"/>
      <c r="K24" s="522"/>
      <c r="L24" s="522"/>
      <c r="M24" s="523"/>
      <c r="N24" s="33"/>
    </row>
    <row r="25" spans="1:14" ht="14.25" customHeight="1" thickBot="1">
      <c r="B25" s="535"/>
      <c r="C25" s="524"/>
      <c r="D25" s="524"/>
      <c r="E25" s="524"/>
      <c r="F25" s="524"/>
      <c r="G25" s="524"/>
      <c r="H25" s="524"/>
      <c r="I25" s="524"/>
      <c r="J25" s="524"/>
      <c r="K25" s="524"/>
      <c r="L25" s="524"/>
      <c r="M25" s="525"/>
      <c r="N25" s="33"/>
    </row>
    <row r="26" spans="1:14" ht="15.95" customHeight="1" thickBot="1">
      <c r="B26" s="58"/>
      <c r="C26" s="51"/>
      <c r="D26" s="51"/>
      <c r="E26" s="51"/>
      <c r="F26" s="51"/>
      <c r="G26" s="51"/>
      <c r="H26" s="51"/>
      <c r="I26" s="51"/>
      <c r="J26" s="51"/>
      <c r="K26" s="51"/>
      <c r="L26" s="51"/>
      <c r="M26" s="51"/>
      <c r="N26" s="54"/>
    </row>
    <row r="27" spans="1:14" ht="17.25">
      <c r="B27" s="59" t="s">
        <v>667</v>
      </c>
      <c r="C27" s="62"/>
      <c r="D27" s="62"/>
      <c r="E27" s="60"/>
      <c r="F27" s="62"/>
      <c r="G27" s="62"/>
      <c r="H27" s="62"/>
      <c r="I27" s="62"/>
      <c r="J27" s="62"/>
      <c r="K27" s="62"/>
      <c r="L27" s="62"/>
      <c r="M27" s="63"/>
      <c r="N27" s="31"/>
    </row>
    <row r="28" spans="1:14" ht="13.5" customHeight="1">
      <c r="B28" s="506" t="str">
        <f>IF(M13="はい",HYPERLINK("#⑧【1ヵ月前】食物アレルギー個別確認票!G19","⑧食物アレルギー個別確認票"),"")</f>
        <v/>
      </c>
      <c r="C28" s="507"/>
      <c r="D28" s="507"/>
      <c r="E28" s="507"/>
      <c r="F28" s="507"/>
      <c r="G28" s="64"/>
      <c r="H28" s="510"/>
      <c r="I28" s="510"/>
      <c r="J28" s="510"/>
      <c r="K28" s="510"/>
      <c r="L28" s="510"/>
      <c r="M28" s="512"/>
      <c r="N28" s="56"/>
    </row>
    <row r="29" spans="1:14" ht="14.25" customHeight="1" thickBot="1">
      <c r="B29" s="508"/>
      <c r="C29" s="509"/>
      <c r="D29" s="509"/>
      <c r="E29" s="509"/>
      <c r="F29" s="509"/>
      <c r="G29" s="65"/>
      <c r="H29" s="511"/>
      <c r="I29" s="511"/>
      <c r="J29" s="511"/>
      <c r="K29" s="511"/>
      <c r="L29" s="511"/>
      <c r="M29" s="513"/>
      <c r="N29" s="56"/>
    </row>
    <row r="30" spans="1:14" ht="15.95" customHeight="1" thickBot="1">
      <c r="B30" s="40"/>
      <c r="C30" s="40"/>
      <c r="D30" s="40"/>
      <c r="E30" s="39"/>
      <c r="F30" s="40"/>
      <c r="G30" s="40"/>
      <c r="H30" s="40"/>
      <c r="I30" s="40"/>
      <c r="J30" s="40"/>
      <c r="K30" s="40"/>
      <c r="L30" s="40"/>
      <c r="M30" s="40"/>
      <c r="N30" s="56"/>
    </row>
    <row r="31" spans="1:14" ht="17.25">
      <c r="B31" s="59" t="s">
        <v>668</v>
      </c>
      <c r="C31" s="62"/>
      <c r="D31" s="62"/>
      <c r="E31" s="60"/>
      <c r="F31" s="62"/>
      <c r="G31" s="62"/>
      <c r="H31" s="62"/>
      <c r="I31" s="62"/>
      <c r="J31" s="62"/>
      <c r="K31" s="62"/>
      <c r="L31" s="62"/>
      <c r="M31" s="63"/>
      <c r="N31" s="56"/>
    </row>
    <row r="32" spans="1:14" ht="13.5" customHeight="1">
      <c r="B32" s="514" t="str">
        <f>IF(M14="はい",HYPERLINK("#⑨【2週間前】TAP事前打合せシート!J3","⑨TAP事前打合せシート"),"")</f>
        <v/>
      </c>
      <c r="C32" s="515"/>
      <c r="D32" s="515"/>
      <c r="E32" s="518" t="str">
        <f>IF(M15="はい",HYPERLINK("#⑩【2週間前】野外炊飯活動計画書!X1","⑩野外炊飯活動計画書"),"")</f>
        <v/>
      </c>
      <c r="F32" s="518"/>
      <c r="G32" s="518"/>
      <c r="H32" s="518"/>
      <c r="I32" s="518"/>
      <c r="J32" s="518" t="str">
        <f>IF(M16="はい",HYPERLINK("#⑪【2週間前】野外活動計画書_登山・ハイキング!J3","⑪野外活動計画書_登山・ハイキング"),"")</f>
        <v/>
      </c>
      <c r="K32" s="518"/>
      <c r="L32" s="518"/>
      <c r="M32" s="520"/>
      <c r="N32" s="56"/>
    </row>
    <row r="33" spans="1:14" ht="14.25" customHeight="1">
      <c r="B33" s="514"/>
      <c r="C33" s="515"/>
      <c r="D33" s="515"/>
      <c r="E33" s="518"/>
      <c r="F33" s="518"/>
      <c r="G33" s="518"/>
      <c r="H33" s="518"/>
      <c r="I33" s="518"/>
      <c r="J33" s="518"/>
      <c r="K33" s="518"/>
      <c r="L33" s="518"/>
      <c r="M33" s="520"/>
      <c r="N33" s="56"/>
    </row>
    <row r="34" spans="1:14" ht="13.5" customHeight="1">
      <c r="B34" s="514" t="str">
        <f>IF(M17="はい",HYPERLINK("#⑫【2週間前】野外活動計画書_OL・WR・NW!J3","⑫野外活動計画書_OL・WR・NW"),"")</f>
        <v/>
      </c>
      <c r="C34" s="515"/>
      <c r="D34" s="515"/>
      <c r="E34" s="518"/>
      <c r="F34" s="518"/>
      <c r="G34" s="518"/>
      <c r="H34" s="518"/>
      <c r="I34" s="518"/>
      <c r="J34" s="518"/>
      <c r="K34" s="518"/>
      <c r="L34" s="518"/>
      <c r="M34" s="520"/>
      <c r="N34" s="56"/>
    </row>
    <row r="35" spans="1:14" ht="14.25" customHeight="1" thickBot="1">
      <c r="B35" s="516"/>
      <c r="C35" s="517"/>
      <c r="D35" s="517"/>
      <c r="E35" s="519"/>
      <c r="F35" s="519"/>
      <c r="G35" s="519"/>
      <c r="H35" s="519"/>
      <c r="I35" s="519"/>
      <c r="J35" s="519"/>
      <c r="K35" s="519"/>
      <c r="L35" s="519"/>
      <c r="M35" s="521"/>
      <c r="N35" s="56"/>
    </row>
    <row r="36" spans="1:14" ht="15.95" customHeight="1" thickBot="1">
      <c r="B36" s="39"/>
      <c r="C36" s="39"/>
      <c r="D36" s="39"/>
      <c r="E36" s="39"/>
      <c r="F36" s="39"/>
      <c r="G36" s="39"/>
      <c r="H36" s="39"/>
      <c r="I36" s="39"/>
      <c r="J36" s="39"/>
      <c r="K36" s="39"/>
      <c r="L36" s="39"/>
      <c r="M36" s="39"/>
    </row>
    <row r="37" spans="1:14" ht="17.25">
      <c r="B37" s="59" t="s">
        <v>669</v>
      </c>
      <c r="C37" s="60"/>
      <c r="D37" s="60"/>
      <c r="E37" s="60"/>
      <c r="F37" s="60"/>
      <c r="G37" s="60"/>
      <c r="H37" s="60"/>
      <c r="I37" s="60"/>
      <c r="J37" s="60"/>
      <c r="K37" s="60"/>
      <c r="L37" s="60"/>
      <c r="M37" s="61"/>
    </row>
    <row r="38" spans="1:14" ht="13.5" customHeight="1">
      <c r="B38" s="536" t="s">
        <v>940</v>
      </c>
      <c r="C38" s="532"/>
      <c r="D38" s="532"/>
      <c r="E38" s="538" t="str">
        <f>IF(M18="はい",HYPERLINK("#⑭【入所時】健康調査票!D10","⑭健康調査票"),"")</f>
        <v/>
      </c>
      <c r="F38" s="538"/>
      <c r="G38" s="538"/>
      <c r="H38" s="532" t="s">
        <v>941</v>
      </c>
      <c r="I38" s="532"/>
      <c r="J38" s="532"/>
      <c r="K38" s="540"/>
      <c r="L38" s="540"/>
      <c r="M38" s="541"/>
      <c r="N38" s="34"/>
    </row>
    <row r="39" spans="1:14" ht="14.25" customHeight="1" thickBot="1">
      <c r="B39" s="537"/>
      <c r="C39" s="533"/>
      <c r="D39" s="533"/>
      <c r="E39" s="539"/>
      <c r="F39" s="539"/>
      <c r="G39" s="539"/>
      <c r="H39" s="533"/>
      <c r="I39" s="533"/>
      <c r="J39" s="533"/>
      <c r="K39" s="542"/>
      <c r="L39" s="542"/>
      <c r="M39" s="543"/>
      <c r="N39" s="34"/>
    </row>
    <row r="40" spans="1:14" ht="15" customHeight="1">
      <c r="B40" s="39"/>
      <c r="C40" s="39"/>
      <c r="D40" s="39"/>
      <c r="E40" s="39"/>
      <c r="F40" s="39"/>
      <c r="G40" s="39"/>
      <c r="H40" s="39"/>
      <c r="I40" s="39"/>
      <c r="J40" s="39"/>
      <c r="K40" s="39"/>
      <c r="L40" s="39"/>
      <c r="M40" s="39"/>
    </row>
    <row r="41" spans="1:14">
      <c r="A41" s="260" t="s">
        <v>659</v>
      </c>
      <c r="B41" s="11"/>
      <c r="C41" s="11"/>
      <c r="D41" s="11"/>
      <c r="E41" s="11"/>
      <c r="F41" s="11"/>
      <c r="G41" s="11"/>
      <c r="H41" s="11"/>
      <c r="I41" s="11"/>
      <c r="J41" s="11"/>
      <c r="K41" s="11"/>
      <c r="L41" s="11"/>
      <c r="M41" s="11"/>
    </row>
    <row r="42" spans="1:14" ht="8.1" customHeight="1"/>
    <row r="43" spans="1:14" ht="14.25" thickBot="1">
      <c r="B43" s="21" t="s">
        <v>357</v>
      </c>
    </row>
    <row r="44" spans="1:14" ht="15" customHeight="1">
      <c r="B44" s="494" t="s">
        <v>347</v>
      </c>
      <c r="C44" s="495"/>
      <c r="D44" s="498" t="s">
        <v>348</v>
      </c>
      <c r="E44" s="498"/>
      <c r="F44" s="498"/>
      <c r="G44" s="498"/>
      <c r="H44" s="498"/>
      <c r="I44" s="498"/>
      <c r="J44" s="498"/>
      <c r="K44" s="498"/>
      <c r="L44" s="498"/>
      <c r="M44" s="499"/>
    </row>
    <row r="45" spans="1:14" ht="15" customHeight="1">
      <c r="B45" s="496" t="s">
        <v>346</v>
      </c>
      <c r="C45" s="497"/>
      <c r="D45" s="502" t="s">
        <v>945</v>
      </c>
      <c r="E45" s="502"/>
      <c r="F45" s="502"/>
      <c r="G45" s="502"/>
      <c r="H45" s="502"/>
      <c r="I45" s="502"/>
      <c r="J45" s="502"/>
      <c r="K45" s="502"/>
      <c r="L45" s="502"/>
      <c r="M45" s="502"/>
    </row>
    <row r="46" spans="1:14" ht="15" customHeight="1" thickBot="1">
      <c r="B46" s="503" t="s">
        <v>345</v>
      </c>
      <c r="C46" s="504"/>
      <c r="D46" s="500" t="s">
        <v>661</v>
      </c>
      <c r="E46" s="500"/>
      <c r="F46" s="500"/>
      <c r="G46" s="500"/>
      <c r="H46" s="500"/>
      <c r="I46" s="500"/>
      <c r="J46" s="500"/>
      <c r="K46" s="500"/>
      <c r="L46" s="500"/>
      <c r="M46" s="501"/>
    </row>
  </sheetData>
  <mergeCells count="40">
    <mergeCell ref="H38:J39"/>
    <mergeCell ref="B24:D25"/>
    <mergeCell ref="E24:G25"/>
    <mergeCell ref="H24:J25"/>
    <mergeCell ref="B38:D39"/>
    <mergeCell ref="E38:G39"/>
    <mergeCell ref="B32:D33"/>
    <mergeCell ref="E32:I33"/>
    <mergeCell ref="J32:M33"/>
    <mergeCell ref="K38:M39"/>
    <mergeCell ref="B1:M2"/>
    <mergeCell ref="B3:M4"/>
    <mergeCell ref="B14:K14"/>
    <mergeCell ref="B16:K16"/>
    <mergeCell ref="B17:K17"/>
    <mergeCell ref="B5:M6"/>
    <mergeCell ref="B12:K12"/>
    <mergeCell ref="B15:K15"/>
    <mergeCell ref="B9:K9"/>
    <mergeCell ref="B10:K10"/>
    <mergeCell ref="B11:K11"/>
    <mergeCell ref="B13:K13"/>
    <mergeCell ref="B18:K18"/>
    <mergeCell ref="B28:F29"/>
    <mergeCell ref="H28:J29"/>
    <mergeCell ref="K28:M29"/>
    <mergeCell ref="B34:D35"/>
    <mergeCell ref="E34:I35"/>
    <mergeCell ref="J34:M35"/>
    <mergeCell ref="K24:M25"/>
    <mergeCell ref="B22:D23"/>
    <mergeCell ref="E22:G23"/>
    <mergeCell ref="H22:J23"/>
    <mergeCell ref="K22:M23"/>
    <mergeCell ref="B44:C44"/>
    <mergeCell ref="B45:C45"/>
    <mergeCell ref="D44:M44"/>
    <mergeCell ref="D46:M46"/>
    <mergeCell ref="D45:M45"/>
    <mergeCell ref="B46:C46"/>
  </mergeCells>
  <phoneticPr fontId="3"/>
  <conditionalFormatting sqref="H22:J23">
    <cfRule type="cellIs" dxfId="52" priority="19" operator="equal">
      <formula>"③食事注文票"</formula>
    </cfRule>
  </conditionalFormatting>
  <conditionalFormatting sqref="K22:M23">
    <cfRule type="cellIs" dxfId="51" priority="18" operator="equal">
      <formula>"④追加食材・補助食注文票"</formula>
    </cfRule>
  </conditionalFormatting>
  <conditionalFormatting sqref="B24:D25">
    <cfRule type="cellIs" dxfId="50" priority="17" operator="equal">
      <formula>"⑤活動教材注文票"</formula>
    </cfRule>
  </conditionalFormatting>
  <conditionalFormatting sqref="H24:J25">
    <cfRule type="cellIs" dxfId="49" priority="15" operator="equal">
      <formula>"⑦食物アレルギー調査表"</formula>
    </cfRule>
  </conditionalFormatting>
  <conditionalFormatting sqref="B28:F29">
    <cfRule type="cellIs" dxfId="48" priority="14" operator="equal">
      <formula>"⑧食物アレルギー個別確認票"</formula>
    </cfRule>
  </conditionalFormatting>
  <conditionalFormatting sqref="B34:D35">
    <cfRule type="cellIs" dxfId="47" priority="13" operator="equal">
      <formula>"⑫野外活動計画書_OL・WR・NW"</formula>
    </cfRule>
  </conditionalFormatting>
  <conditionalFormatting sqref="E34:I35">
    <cfRule type="cellIs" dxfId="46" priority="12" operator="equal">
      <formula>"⑩野外活動計画書（登山・ﾊｲｷﾝｸﾞ）"</formula>
    </cfRule>
  </conditionalFormatting>
  <conditionalFormatting sqref="J34:M35">
    <cfRule type="cellIs" dxfId="45" priority="11" operator="equal">
      <formula>"⑪野外活動計画書（OL・WR・NW)"</formula>
    </cfRule>
  </conditionalFormatting>
  <conditionalFormatting sqref="K38:M39">
    <cfRule type="cellIs" dxfId="44" priority="9" operator="equal">
      <formula>"⑭健康調査票"</formula>
    </cfRule>
  </conditionalFormatting>
  <conditionalFormatting sqref="E24:G25">
    <cfRule type="cellIs" dxfId="43" priority="6" operator="equal">
      <formula>"⑥バス運行申込書"</formula>
    </cfRule>
  </conditionalFormatting>
  <conditionalFormatting sqref="E38:G39">
    <cfRule type="cellIs" dxfId="42" priority="4" operator="equal">
      <formula>"⑭健康調査票"</formula>
    </cfRule>
  </conditionalFormatting>
  <conditionalFormatting sqref="B32:D33">
    <cfRule type="cellIs" dxfId="41" priority="3" operator="equal">
      <formula>"⑨TAP事前打合せシート"</formula>
    </cfRule>
  </conditionalFormatting>
  <conditionalFormatting sqref="E32:I33">
    <cfRule type="cellIs" dxfId="40" priority="2" operator="equal">
      <formula>"⑩野外炊飯活動計画書"</formula>
    </cfRule>
  </conditionalFormatting>
  <conditionalFormatting sqref="J32:M33">
    <cfRule type="cellIs" dxfId="39" priority="1" operator="equal">
      <formula>"⑪野外活動計画書_登山・ハイキング"</formula>
    </cfRule>
  </conditionalFormatting>
  <hyperlinks>
    <hyperlink ref="B22:D23" location="①【2ヵ月前】利用申込書!A1" display="①利用申込書" xr:uid="{00000000-0004-0000-0000-000000000000}"/>
    <hyperlink ref="E22:G23" location="②【2ヵ月前】行程計画書!A1" display="②【2ヵ月前】行程計画書!A1" xr:uid="{00000000-0004-0000-0000-000001000000}"/>
    <hyperlink ref="B38:D39" location="⑬【入所時】利用者名簿!A1" display="⑬利用者名簿" xr:uid="{00000000-0004-0000-0000-000003000000}"/>
    <hyperlink ref="H38:J39" location="⑮【入所時】利用団体票!A1" display="⑮利用団体票" xr:uid="{AF1A92BF-4002-48F0-8009-54A636E5AD99}"/>
    <hyperlink ref="D45" r:id="rId1" xr:uid="{D8DBFAC9-066F-4EFA-962F-D5F8F81A78AA}"/>
  </hyperlinks>
  <pageMargins left="0.7" right="0.7" top="0.75" bottom="0.75" header="0.3" footer="0.3"/>
  <pageSetup paperSize="9" scale="98"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リスト!$E$2:$E$4</xm:f>
          </x14:formula1>
          <xm:sqref>M9:M19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M52"/>
  <sheetViews>
    <sheetView showGridLines="0" showZeros="0" view="pageBreakPreview" topLeftCell="A34" zoomScaleNormal="100" zoomScaleSheetLayoutView="100" workbookViewId="0">
      <selection activeCell="O105" sqref="O105:P105"/>
    </sheetView>
  </sheetViews>
  <sheetFormatPr defaultRowHeight="13.5"/>
  <cols>
    <col min="1" max="35" width="2.625" style="68" customWidth="1"/>
    <col min="36" max="36" width="3.625" customWidth="1"/>
    <col min="38" max="38" width="10.5" bestFit="1" customWidth="1"/>
  </cols>
  <sheetData>
    <row r="1" spans="1:39" ht="13.5" customHeight="1">
      <c r="A1" s="812" t="s">
        <v>360</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3"/>
      <c r="AK1" s="3"/>
      <c r="AL1" s="3"/>
      <c r="AM1" s="3"/>
    </row>
    <row r="2" spans="1:39" ht="13.5" customHeight="1" thickBo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3"/>
      <c r="AK2" s="3"/>
      <c r="AL2" s="3"/>
      <c r="AM2" s="3"/>
    </row>
    <row r="3" spans="1:39"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3"/>
      <c r="AK3" s="594" t="s">
        <v>663</v>
      </c>
      <c r="AL3" s="595"/>
      <c r="AM3" s="3"/>
    </row>
    <row r="4" spans="1:39" ht="13.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3"/>
      <c r="AK4" s="596"/>
      <c r="AL4" s="597"/>
      <c r="AM4" s="3"/>
    </row>
    <row r="5" spans="1:39" ht="13.5" customHeight="1" thickBot="1">
      <c r="A5" s="118"/>
      <c r="B5" s="118"/>
      <c r="C5" s="118"/>
      <c r="D5" s="118"/>
      <c r="E5" s="118"/>
      <c r="F5" s="118"/>
      <c r="G5" s="118"/>
      <c r="H5" s="118"/>
      <c r="I5" s="118"/>
      <c r="J5" s="118"/>
      <c r="K5" s="118"/>
      <c r="L5" s="118"/>
      <c r="M5" s="118"/>
      <c r="N5" s="118"/>
      <c r="O5" s="118"/>
      <c r="P5" s="118"/>
      <c r="Q5" s="118"/>
      <c r="R5" s="118"/>
      <c r="S5" s="118"/>
      <c r="T5" s="118"/>
      <c r="U5" s="813" t="s">
        <v>378</v>
      </c>
      <c r="V5" s="813"/>
      <c r="W5" s="813"/>
      <c r="X5" s="813"/>
      <c r="Y5" s="1399"/>
      <c r="Z5" s="1399"/>
      <c r="AA5" s="1399"/>
      <c r="AB5" s="66" t="s">
        <v>9</v>
      </c>
      <c r="AC5" s="1399"/>
      <c r="AD5" s="1399"/>
      <c r="AE5" s="66" t="s">
        <v>10</v>
      </c>
      <c r="AF5" s="653"/>
      <c r="AG5" s="653"/>
      <c r="AH5" s="66" t="s">
        <v>11</v>
      </c>
      <c r="AI5" s="118"/>
      <c r="AJ5" s="3"/>
      <c r="AK5" s="598"/>
      <c r="AL5" s="599"/>
      <c r="AM5" s="3"/>
    </row>
    <row r="6" spans="1:39" ht="13.5" customHeight="1" thickBot="1">
      <c r="A6" s="118"/>
      <c r="B6" s="154" t="s">
        <v>469</v>
      </c>
      <c r="C6" s="1462" t="s">
        <v>760</v>
      </c>
      <c r="D6" s="1462"/>
      <c r="E6" s="1462"/>
      <c r="F6" s="1462"/>
      <c r="G6" s="1462"/>
      <c r="H6" s="1462"/>
      <c r="I6" s="1462"/>
      <c r="J6" s="1462"/>
      <c r="K6" s="1462"/>
      <c r="L6" s="1462"/>
      <c r="M6" s="1462"/>
      <c r="N6" s="1462"/>
      <c r="O6" s="1462"/>
      <c r="P6" s="1462"/>
      <c r="Q6" s="1462"/>
      <c r="R6" s="1462"/>
      <c r="S6" s="1462"/>
      <c r="T6" s="1462"/>
      <c r="U6" s="1462"/>
      <c r="V6" s="1462"/>
      <c r="W6" s="1462"/>
      <c r="X6" s="1462"/>
      <c r="Y6" s="1462"/>
      <c r="Z6" s="1462"/>
      <c r="AA6" s="1462"/>
      <c r="AB6" s="1462"/>
      <c r="AC6" s="1462"/>
      <c r="AD6" s="1462"/>
      <c r="AE6" s="1462"/>
      <c r="AF6" s="1462"/>
      <c r="AG6" s="1462"/>
      <c r="AH6" s="1463"/>
      <c r="AI6" s="118"/>
      <c r="AJ6" s="3"/>
      <c r="AK6" s="3"/>
      <c r="AL6" s="3"/>
      <c r="AM6" s="3"/>
    </row>
    <row r="7" spans="1:39" ht="13.5" customHeight="1">
      <c r="A7" s="118"/>
      <c r="B7" s="155"/>
      <c r="C7" s="1464"/>
      <c r="D7" s="1464"/>
      <c r="E7" s="1464"/>
      <c r="F7" s="1464"/>
      <c r="G7" s="1464"/>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4"/>
      <c r="AG7" s="1464"/>
      <c r="AH7" s="1465"/>
      <c r="AI7" s="118"/>
      <c r="AJ7" s="3"/>
      <c r="AK7" s="594" t="s">
        <v>665</v>
      </c>
      <c r="AL7" s="595"/>
      <c r="AM7" s="3"/>
    </row>
    <row r="8" spans="1:39" ht="15" customHeight="1">
      <c r="A8" s="118"/>
      <c r="B8" s="156" t="s">
        <v>469</v>
      </c>
      <c r="C8" s="1460" t="s">
        <v>846</v>
      </c>
      <c r="D8" s="1460"/>
      <c r="E8" s="1460"/>
      <c r="F8" s="1460"/>
      <c r="G8" s="1460"/>
      <c r="H8" s="1460"/>
      <c r="I8" s="1460"/>
      <c r="J8" s="1460"/>
      <c r="K8" s="1460"/>
      <c r="L8" s="1460"/>
      <c r="M8" s="1460"/>
      <c r="N8" s="1460"/>
      <c r="O8" s="1460"/>
      <c r="P8" s="1460"/>
      <c r="Q8" s="1460"/>
      <c r="R8" s="1460"/>
      <c r="S8" s="1460"/>
      <c r="T8" s="1460"/>
      <c r="U8" s="1460"/>
      <c r="V8" s="1460"/>
      <c r="W8" s="1460"/>
      <c r="X8" s="1460"/>
      <c r="Y8" s="1460"/>
      <c r="Z8" s="1460"/>
      <c r="AA8" s="1460"/>
      <c r="AB8" s="1460"/>
      <c r="AC8" s="1460"/>
      <c r="AD8" s="1460"/>
      <c r="AE8" s="1460"/>
      <c r="AF8" s="1460"/>
      <c r="AG8" s="1460"/>
      <c r="AH8" s="1461"/>
      <c r="AI8" s="118"/>
      <c r="AJ8" s="3"/>
      <c r="AK8" s="596"/>
      <c r="AL8" s="597"/>
      <c r="AM8" s="3"/>
    </row>
    <row r="9" spans="1:39" ht="15" customHeight="1" thickBot="1">
      <c r="A9" s="118"/>
      <c r="B9" s="156"/>
      <c r="C9" s="1460"/>
      <c r="D9" s="1460"/>
      <c r="E9" s="1460"/>
      <c r="F9" s="1460"/>
      <c r="G9" s="1460"/>
      <c r="H9" s="1460"/>
      <c r="I9" s="1460"/>
      <c r="J9" s="1460"/>
      <c r="K9" s="1460"/>
      <c r="L9" s="1460"/>
      <c r="M9" s="1460"/>
      <c r="N9" s="1460"/>
      <c r="O9" s="1460"/>
      <c r="P9" s="1460"/>
      <c r="Q9" s="1460"/>
      <c r="R9" s="1460"/>
      <c r="S9" s="1460"/>
      <c r="T9" s="1460"/>
      <c r="U9" s="1460"/>
      <c r="V9" s="1460"/>
      <c r="W9" s="1460"/>
      <c r="X9" s="1460"/>
      <c r="Y9" s="1460"/>
      <c r="Z9" s="1460"/>
      <c r="AA9" s="1460"/>
      <c r="AB9" s="1460"/>
      <c r="AC9" s="1460"/>
      <c r="AD9" s="1460"/>
      <c r="AE9" s="1460"/>
      <c r="AF9" s="1460"/>
      <c r="AG9" s="1460"/>
      <c r="AH9" s="1461"/>
      <c r="AI9" s="118"/>
      <c r="AJ9" s="3"/>
      <c r="AK9" s="598"/>
      <c r="AL9" s="599"/>
      <c r="AM9" s="3"/>
    </row>
    <row r="10" spans="1:39" ht="15" customHeight="1">
      <c r="A10" s="118"/>
      <c r="B10" s="156" t="s">
        <v>469</v>
      </c>
      <c r="C10" s="641" t="s">
        <v>778</v>
      </c>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2"/>
      <c r="AI10" s="118"/>
      <c r="AJ10" s="3"/>
      <c r="AK10" s="3"/>
      <c r="AL10" s="3"/>
      <c r="AM10" s="3"/>
    </row>
    <row r="11" spans="1:39" ht="15" customHeight="1">
      <c r="A11" s="118"/>
      <c r="B11" s="156"/>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2"/>
      <c r="AI11" s="118"/>
      <c r="AJ11" s="3"/>
      <c r="AK11" s="3"/>
      <c r="AL11" s="3"/>
      <c r="AM11" s="3"/>
    </row>
    <row r="12" spans="1:39" ht="15" customHeight="1" thickBot="1">
      <c r="A12" s="118"/>
      <c r="B12" s="157" t="s">
        <v>469</v>
      </c>
      <c r="C12" s="1466" t="s">
        <v>470</v>
      </c>
      <c r="D12" s="1466"/>
      <c r="E12" s="1466"/>
      <c r="F12" s="1466"/>
      <c r="G12" s="1466"/>
      <c r="H12" s="1466"/>
      <c r="I12" s="1466"/>
      <c r="J12" s="1466"/>
      <c r="K12" s="1466"/>
      <c r="L12" s="1466"/>
      <c r="M12" s="1466"/>
      <c r="N12" s="1466"/>
      <c r="O12" s="1466"/>
      <c r="P12" s="1466"/>
      <c r="Q12" s="1466"/>
      <c r="R12" s="1466"/>
      <c r="S12" s="1466"/>
      <c r="T12" s="1466"/>
      <c r="U12" s="1466"/>
      <c r="V12" s="1466"/>
      <c r="W12" s="1466"/>
      <c r="X12" s="1466"/>
      <c r="Y12" s="1466"/>
      <c r="Z12" s="1466"/>
      <c r="AA12" s="1466"/>
      <c r="AB12" s="1466"/>
      <c r="AC12" s="1466"/>
      <c r="AD12" s="1466"/>
      <c r="AE12" s="1466"/>
      <c r="AF12" s="1466"/>
      <c r="AG12" s="1466"/>
      <c r="AH12" s="1467"/>
      <c r="AI12" s="118"/>
      <c r="AJ12" s="3"/>
      <c r="AK12" s="3"/>
      <c r="AL12" s="3"/>
      <c r="AM12" s="3"/>
    </row>
    <row r="13" spans="1:39" ht="13.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3"/>
      <c r="AK13" s="3"/>
      <c r="AL13" s="3"/>
      <c r="AM13" s="3"/>
    </row>
    <row r="14" spans="1:39" ht="13.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3"/>
      <c r="AK14" s="3"/>
      <c r="AL14" s="3"/>
      <c r="AM14" s="3"/>
    </row>
    <row r="15" spans="1:39" ht="13.5" customHeight="1">
      <c r="A15" s="104" t="s">
        <v>472</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3"/>
      <c r="AK15" s="3"/>
      <c r="AL15" s="3"/>
      <c r="AM15" s="3"/>
    </row>
    <row r="16" spans="1:39" ht="13.5" customHeight="1">
      <c r="A16" s="118"/>
      <c r="B16" s="979" t="s">
        <v>22</v>
      </c>
      <c r="C16" s="980"/>
      <c r="D16" s="980"/>
      <c r="E16" s="980"/>
      <c r="F16" s="1037"/>
      <c r="G16" s="966">
        <f>①【2ヵ月前】利用申込書!D6</f>
        <v>0</v>
      </c>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7"/>
      <c r="AI16" s="118"/>
      <c r="AJ16" s="3"/>
      <c r="AK16" s="3"/>
      <c r="AL16" s="3"/>
      <c r="AM16" s="3"/>
    </row>
    <row r="17" spans="1:39" ht="13.5" customHeight="1">
      <c r="A17" s="118"/>
      <c r="B17" s="1469"/>
      <c r="C17" s="1276"/>
      <c r="D17" s="1276"/>
      <c r="E17" s="1276"/>
      <c r="F17" s="1277"/>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9"/>
      <c r="AI17" s="118"/>
      <c r="AJ17" s="3"/>
      <c r="AK17" s="3"/>
      <c r="AL17" s="3"/>
      <c r="AM17" s="3"/>
    </row>
    <row r="18" spans="1:39" ht="18" customHeight="1">
      <c r="A18" s="118"/>
      <c r="B18" s="1418" t="s">
        <v>126</v>
      </c>
      <c r="C18" s="1448"/>
      <c r="D18" s="1448"/>
      <c r="E18" s="1448"/>
      <c r="F18" s="1419"/>
      <c r="G18" s="1468" t="str">
        <f>IFERROR(DATE(①【2ヵ月前】利用申込書!G12,①【2ヵ月前】利用申込書!K12,①【2ヵ月前】利用申込書!N12)," ")</f>
        <v xml:space="preserve"> </v>
      </c>
      <c r="H18" s="1468"/>
      <c r="I18" s="1468"/>
      <c r="J18" s="1468"/>
      <c r="K18" s="1468"/>
      <c r="L18" s="1468"/>
      <c r="M18" s="1468"/>
      <c r="N18" s="1445" t="s">
        <v>32</v>
      </c>
      <c r="O18" s="1445"/>
      <c r="P18" s="1468" t="str">
        <f>IFERROR(DATE(①【2ヵ月前】利用申込書!G13,①【2ヵ月前】利用申込書!K13,①【2ヵ月前】利用申込書!N13)," ")</f>
        <v xml:space="preserve"> </v>
      </c>
      <c r="Q18" s="1468"/>
      <c r="R18" s="1468"/>
      <c r="S18" s="1468"/>
      <c r="T18" s="1468"/>
      <c r="U18" s="1468"/>
      <c r="V18" s="1468"/>
      <c r="W18" s="1468"/>
      <c r="X18" s="1468"/>
      <c r="Y18" s="1468"/>
      <c r="Z18" s="1468"/>
      <c r="AA18" s="1468"/>
      <c r="AB18" s="1468"/>
      <c r="AC18" s="1468"/>
      <c r="AD18" s="1468"/>
      <c r="AE18" s="1468"/>
      <c r="AF18" s="1468"/>
      <c r="AG18" s="1468"/>
      <c r="AH18" s="1470"/>
      <c r="AI18" s="118"/>
      <c r="AJ18" s="3"/>
      <c r="AK18" s="3"/>
      <c r="AL18" s="3"/>
      <c r="AM18" s="3"/>
    </row>
    <row r="19" spans="1:39" ht="18" customHeight="1">
      <c r="B19" s="981" t="s">
        <v>471</v>
      </c>
      <c r="C19" s="982"/>
      <c r="D19" s="982"/>
      <c r="E19" s="982"/>
      <c r="F19" s="1266"/>
      <c r="G19" s="1451"/>
      <c r="H19" s="1451"/>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2"/>
    </row>
    <row r="21" spans="1:39" s="8" customForma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49"/>
      <c r="AC21" s="149"/>
      <c r="AD21" s="149"/>
      <c r="AE21" s="149"/>
      <c r="AF21" s="149"/>
      <c r="AG21" s="149"/>
      <c r="AH21" s="149"/>
      <c r="AI21" s="149"/>
    </row>
    <row r="22" spans="1:39">
      <c r="A22" s="148" t="s">
        <v>474</v>
      </c>
    </row>
    <row r="23" spans="1:39" ht="18" customHeight="1">
      <c r="A23" s="148"/>
      <c r="B23" s="1311" t="s">
        <v>476</v>
      </c>
      <c r="C23" s="1311"/>
      <c r="D23" s="1311"/>
      <c r="E23" s="1311"/>
      <c r="F23" s="1311"/>
      <c r="G23" s="1437"/>
      <c r="H23" s="1437"/>
      <c r="I23" s="1437"/>
      <c r="J23" s="1437"/>
      <c r="K23" s="1437"/>
      <c r="L23" s="1437"/>
      <c r="M23" s="1437"/>
      <c r="N23" s="1437"/>
      <c r="O23" s="1437"/>
      <c r="P23" s="1437"/>
      <c r="Q23" s="1437"/>
      <c r="R23" s="1437"/>
      <c r="S23" s="1437"/>
      <c r="T23" s="1437"/>
      <c r="U23" s="1437"/>
      <c r="V23" s="1437"/>
      <c r="W23" s="1437"/>
      <c r="X23" s="1437"/>
      <c r="Y23" s="1437"/>
      <c r="Z23" s="1437"/>
      <c r="AA23" s="1437"/>
      <c r="AB23" s="1437"/>
      <c r="AC23" s="1437"/>
      <c r="AD23" s="1437"/>
      <c r="AE23" s="1437"/>
      <c r="AF23" s="1437"/>
      <c r="AG23" s="1437"/>
      <c r="AH23" s="1437"/>
    </row>
    <row r="24" spans="1:39" ht="18" customHeight="1">
      <c r="A24" s="148"/>
      <c r="B24" s="1311" t="s">
        <v>475</v>
      </c>
      <c r="C24" s="1311"/>
      <c r="D24" s="1311"/>
      <c r="E24" s="1311"/>
      <c r="F24" s="1311"/>
      <c r="G24" s="1322" t="s">
        <v>473</v>
      </c>
      <c r="H24" s="1322"/>
      <c r="I24" s="1438"/>
      <c r="J24" s="1438"/>
      <c r="K24" s="1438"/>
      <c r="L24" s="1438"/>
      <c r="M24" s="1438"/>
      <c r="N24" s="1438"/>
      <c r="O24" s="1438"/>
      <c r="P24" s="1438"/>
      <c r="Q24" s="1438"/>
      <c r="R24" s="1438"/>
      <c r="S24" s="1438"/>
      <c r="T24" s="1438"/>
      <c r="U24" s="1322" t="s">
        <v>454</v>
      </c>
      <c r="V24" s="1322"/>
      <c r="W24" s="1438"/>
      <c r="X24" s="1438"/>
      <c r="Y24" s="1438"/>
      <c r="Z24" s="1438"/>
      <c r="AA24" s="1438"/>
      <c r="AB24" s="1438"/>
      <c r="AC24" s="1438"/>
      <c r="AD24" s="1438"/>
      <c r="AE24" s="1438"/>
      <c r="AF24" s="1438"/>
      <c r="AG24" s="1438"/>
      <c r="AH24" s="1438"/>
    </row>
    <row r="25" spans="1:39">
      <c r="A25" s="148"/>
    </row>
    <row r="26" spans="1:39">
      <c r="A26" s="148" t="s">
        <v>481</v>
      </c>
    </row>
    <row r="27" spans="1:39" ht="20.100000000000001" customHeight="1">
      <c r="B27" s="1441" t="s">
        <v>151</v>
      </c>
      <c r="C27" s="1442"/>
      <c r="D27" s="1442"/>
      <c r="E27" s="1442"/>
      <c r="F27" s="1442"/>
      <c r="G27" s="1442"/>
      <c r="H27" s="1443"/>
      <c r="I27" s="1444" t="s">
        <v>717</v>
      </c>
      <c r="J27" s="1445"/>
      <c r="K27" s="1445"/>
      <c r="L27" s="1445"/>
      <c r="M27" s="1445"/>
      <c r="N27" s="1445"/>
      <c r="O27" s="158" t="s">
        <v>477</v>
      </c>
      <c r="P27" s="1457"/>
      <c r="Q27" s="1457"/>
      <c r="R27" s="1457"/>
      <c r="S27" s="1457"/>
      <c r="T27" s="1457"/>
      <c r="U27" s="1457"/>
      <c r="V27" s="1457"/>
      <c r="W27" s="1457"/>
      <c r="X27" s="1457"/>
      <c r="Y27" s="1457"/>
      <c r="Z27" s="1457"/>
      <c r="AA27" s="1457"/>
      <c r="AB27" s="1457"/>
      <c r="AC27" s="1457"/>
      <c r="AD27" s="1457"/>
      <c r="AE27" s="1457"/>
      <c r="AF27" s="1457"/>
      <c r="AG27" s="1457"/>
      <c r="AH27" s="159" t="s">
        <v>478</v>
      </c>
    </row>
    <row r="28" spans="1:39">
      <c r="B28" s="1283" t="s">
        <v>152</v>
      </c>
      <c r="C28" s="1284"/>
      <c r="D28" s="1284"/>
      <c r="E28" s="1284"/>
      <c r="F28" s="1284"/>
      <c r="G28" s="1284"/>
      <c r="H28" s="1285"/>
      <c r="I28" s="1244"/>
      <c r="J28" s="1244"/>
      <c r="K28" s="1244"/>
      <c r="L28" s="1244"/>
      <c r="M28" s="1244"/>
      <c r="N28" s="1244"/>
      <c r="O28" s="1244"/>
      <c r="P28" s="1244"/>
      <c r="Q28" s="1244"/>
      <c r="R28" s="1244"/>
      <c r="S28" s="1244"/>
      <c r="T28" s="1244"/>
      <c r="U28" s="1244"/>
      <c r="V28" s="1244"/>
      <c r="W28" s="1244"/>
      <c r="X28" s="1244"/>
      <c r="Y28" s="1244"/>
      <c r="Z28" s="1244"/>
      <c r="AA28" s="1244"/>
      <c r="AB28" s="1244"/>
      <c r="AC28" s="1244"/>
      <c r="AD28" s="1244"/>
      <c r="AE28" s="1244"/>
      <c r="AF28" s="1244"/>
      <c r="AG28" s="1244"/>
      <c r="AH28" s="1439"/>
    </row>
    <row r="29" spans="1:39">
      <c r="B29" s="1343"/>
      <c r="C29" s="1344"/>
      <c r="D29" s="1344"/>
      <c r="E29" s="1344"/>
      <c r="F29" s="1344"/>
      <c r="G29" s="1344"/>
      <c r="H29" s="1345"/>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440"/>
    </row>
    <row r="30" spans="1:39" ht="20.100000000000001" customHeight="1">
      <c r="B30" s="1483" t="s">
        <v>153</v>
      </c>
      <c r="C30" s="1484"/>
      <c r="D30" s="1484"/>
      <c r="E30" s="1484"/>
      <c r="F30" s="1484"/>
      <c r="G30" s="1484"/>
      <c r="H30" s="1485"/>
      <c r="I30" s="1481"/>
      <c r="J30" s="1481"/>
      <c r="K30" s="1481"/>
      <c r="L30" s="79" t="s">
        <v>62</v>
      </c>
      <c r="M30" s="1482"/>
      <c r="N30" s="1482"/>
      <c r="O30" s="1482"/>
      <c r="P30" s="1482"/>
      <c r="Q30" s="1482"/>
      <c r="R30" s="1482"/>
      <c r="S30" s="1482"/>
      <c r="T30" s="1482"/>
      <c r="U30" s="1482"/>
      <c r="V30" s="1482"/>
      <c r="W30" s="1482"/>
      <c r="X30" s="1482"/>
      <c r="Y30" s="1482"/>
      <c r="Z30" s="1482"/>
      <c r="AA30" s="1482"/>
      <c r="AB30" s="1482"/>
      <c r="AC30" s="1482"/>
      <c r="AD30" s="1482"/>
      <c r="AE30" s="1482"/>
      <c r="AF30" s="1482"/>
      <c r="AG30" s="1482"/>
      <c r="AH30" s="160" t="s">
        <v>63</v>
      </c>
    </row>
    <row r="31" spans="1:39" ht="20.100000000000001" customHeight="1">
      <c r="B31" s="1441" t="s">
        <v>155</v>
      </c>
      <c r="C31" s="1442"/>
      <c r="D31" s="1442"/>
      <c r="E31" s="1442"/>
      <c r="F31" s="1442"/>
      <c r="G31" s="1442"/>
      <c r="H31" s="1442"/>
      <c r="I31" s="1454"/>
      <c r="J31" s="1455"/>
      <c r="K31" s="1455"/>
      <c r="L31" s="1455"/>
      <c r="M31" s="1455"/>
      <c r="N31" s="1455"/>
      <c r="O31" s="1455"/>
      <c r="P31" s="1455"/>
      <c r="Q31" s="1455"/>
      <c r="R31" s="1455"/>
      <c r="S31" s="1455"/>
      <c r="T31" s="1455"/>
      <c r="U31" s="1455"/>
      <c r="V31" s="1455"/>
      <c r="W31" s="1455"/>
      <c r="X31" s="1455"/>
      <c r="Y31" s="1455"/>
      <c r="Z31" s="1455"/>
      <c r="AA31" s="1455"/>
      <c r="AB31" s="1455"/>
      <c r="AC31" s="1455"/>
      <c r="AD31" s="1455"/>
      <c r="AE31" s="1455"/>
      <c r="AF31" s="1455"/>
      <c r="AG31" s="1455"/>
      <c r="AH31" s="1456"/>
    </row>
    <row r="32" spans="1:39" ht="20.100000000000001" customHeight="1">
      <c r="B32" s="1441" t="s">
        <v>761</v>
      </c>
      <c r="C32" s="1442"/>
      <c r="D32" s="1442"/>
      <c r="E32" s="1442"/>
      <c r="F32" s="1442"/>
      <c r="G32" s="1442"/>
      <c r="H32" s="1442"/>
      <c r="I32" s="1442"/>
      <c r="J32" s="1442"/>
      <c r="K32" s="1442"/>
      <c r="L32" s="1442"/>
      <c r="M32" s="1442"/>
      <c r="N32" s="1442"/>
      <c r="O32" s="1442"/>
      <c r="P32" s="1442"/>
      <c r="Q32" s="1442"/>
      <c r="R32" s="1442"/>
      <c r="S32" s="1442"/>
      <c r="T32" s="1442"/>
      <c r="U32" s="1442"/>
      <c r="V32" s="1442"/>
      <c r="W32" s="1442"/>
      <c r="X32" s="1442"/>
      <c r="Y32" s="1443"/>
      <c r="Z32" s="1450" t="s">
        <v>762</v>
      </c>
      <c r="AA32" s="1450"/>
      <c r="AB32" s="1450"/>
      <c r="AC32" s="1450"/>
      <c r="AD32" s="1450"/>
      <c r="AE32" s="1450"/>
      <c r="AF32" s="1450"/>
      <c r="AG32" s="1450"/>
      <c r="AH32" s="1486"/>
    </row>
    <row r="33" spans="1:35" ht="20.100000000000001" customHeight="1">
      <c r="B33" s="1487" t="s">
        <v>763</v>
      </c>
      <c r="C33" s="1488"/>
      <c r="D33" s="1488"/>
      <c r="E33" s="1488"/>
      <c r="F33" s="1488"/>
      <c r="G33" s="1488"/>
      <c r="H33" s="1488"/>
      <c r="I33" s="1488"/>
      <c r="J33" s="1488"/>
      <c r="K33" s="1488"/>
      <c r="L33" s="1488"/>
      <c r="M33" s="1488"/>
      <c r="N33" s="1488"/>
      <c r="O33" s="1488"/>
      <c r="P33" s="1488"/>
      <c r="Q33" s="1488"/>
      <c r="R33" s="1488"/>
      <c r="S33" s="1488"/>
      <c r="T33" s="1488"/>
      <c r="U33" s="1488"/>
      <c r="V33" s="1488"/>
      <c r="W33" s="1488"/>
      <c r="X33" s="1488"/>
      <c r="Y33" s="1488"/>
      <c r="Z33" s="1488"/>
      <c r="AA33" s="1488"/>
      <c r="AB33" s="1488"/>
      <c r="AC33" s="1488"/>
      <c r="AD33" s="1488"/>
      <c r="AE33" s="1488"/>
      <c r="AF33" s="1488"/>
      <c r="AG33" s="1488"/>
      <c r="AH33" s="1489"/>
    </row>
    <row r="34" spans="1:35" ht="20.100000000000001" customHeight="1">
      <c r="B34" s="1441" t="s">
        <v>764</v>
      </c>
      <c r="C34" s="1442"/>
      <c r="D34" s="1442"/>
      <c r="E34" s="1442"/>
      <c r="F34" s="1442"/>
      <c r="G34" s="1442"/>
      <c r="H34" s="1442"/>
      <c r="I34" s="1442"/>
      <c r="J34" s="1442"/>
      <c r="K34" s="1442"/>
      <c r="L34" s="1442"/>
      <c r="M34" s="1442"/>
      <c r="N34" s="1442"/>
      <c r="O34" s="1442"/>
      <c r="P34" s="1442"/>
      <c r="Q34" s="1442"/>
      <c r="R34" s="1442"/>
      <c r="S34" s="1443"/>
      <c r="T34" s="1450" t="s">
        <v>765</v>
      </c>
      <c r="U34" s="1450"/>
      <c r="V34" s="1450"/>
      <c r="W34" s="1450"/>
      <c r="X34" s="1450"/>
      <c r="Y34" s="1450"/>
      <c r="Z34" s="1450"/>
      <c r="AA34" s="1450"/>
      <c r="AB34" s="1450"/>
      <c r="AC34" s="1450"/>
      <c r="AD34" s="1450"/>
      <c r="AE34" s="1450"/>
      <c r="AF34" s="1450"/>
      <c r="AG34" s="1450"/>
      <c r="AH34" s="1486"/>
    </row>
    <row r="35" spans="1:35" ht="20.100000000000001" customHeight="1">
      <c r="B35" s="1441" t="s">
        <v>156</v>
      </c>
      <c r="C35" s="1442"/>
      <c r="D35" s="1442"/>
      <c r="E35" s="1442"/>
      <c r="F35" s="1442"/>
      <c r="G35" s="1442"/>
      <c r="H35" s="1442"/>
      <c r="I35" s="1442"/>
      <c r="J35" s="1442"/>
      <c r="K35" s="1442"/>
      <c r="L35" s="1442"/>
      <c r="M35" s="1442"/>
      <c r="N35" s="1443"/>
      <c r="O35" s="350"/>
      <c r="P35" s="351"/>
      <c r="Q35" s="351"/>
      <c r="R35" s="351"/>
      <c r="S35" s="351"/>
      <c r="T35" s="351"/>
      <c r="U35" s="351"/>
      <c r="V35" s="351"/>
      <c r="W35" s="351"/>
      <c r="X35" s="351"/>
      <c r="Y35" s="351"/>
      <c r="Z35" s="351"/>
      <c r="AA35" s="351"/>
      <c r="AB35" s="351"/>
      <c r="AC35" s="351"/>
      <c r="AD35" s="351"/>
      <c r="AE35" s="351"/>
      <c r="AF35" s="351"/>
      <c r="AG35" s="351"/>
      <c r="AH35" s="352"/>
    </row>
    <row r="36" spans="1:35" ht="20.100000000000001" customHeight="1">
      <c r="B36" s="1418" t="s">
        <v>942</v>
      </c>
      <c r="C36" s="1448"/>
      <c r="D36" s="1448"/>
      <c r="E36" s="1448"/>
      <c r="F36" s="1448"/>
      <c r="G36" s="1448"/>
      <c r="H36" s="1448"/>
      <c r="I36" s="1448"/>
      <c r="J36" s="1448"/>
      <c r="K36" s="1448"/>
      <c r="L36" s="1448"/>
      <c r="M36" s="1448"/>
      <c r="N36" s="1419"/>
      <c r="O36" s="1449"/>
      <c r="P36" s="1450"/>
      <c r="Q36" s="1450"/>
      <c r="R36" s="1450"/>
      <c r="S36" s="1450"/>
      <c r="T36" s="1450"/>
      <c r="U36" s="1458" t="s">
        <v>479</v>
      </c>
      <c r="V36" s="1459"/>
      <c r="W36" s="158" t="s">
        <v>477</v>
      </c>
      <c r="X36" s="1490"/>
      <c r="Y36" s="1490"/>
      <c r="Z36" s="1490"/>
      <c r="AA36" s="1490"/>
      <c r="AB36" s="1490"/>
      <c r="AC36" s="1490"/>
      <c r="AD36" s="1490"/>
      <c r="AE36" s="1490"/>
      <c r="AF36" s="1490"/>
      <c r="AG36" s="1490"/>
      <c r="AH36" s="159" t="s">
        <v>480</v>
      </c>
    </row>
    <row r="37" spans="1:35" ht="20.100000000000001" customHeight="1">
      <c r="B37" s="1418" t="s">
        <v>766</v>
      </c>
      <c r="C37" s="1448"/>
      <c r="D37" s="1448"/>
      <c r="E37" s="1448"/>
      <c r="F37" s="1448"/>
      <c r="G37" s="1448"/>
      <c r="H37" s="1448"/>
      <c r="I37" s="1448"/>
      <c r="J37" s="1448"/>
      <c r="K37" s="1448"/>
      <c r="L37" s="1448"/>
      <c r="M37" s="1448"/>
      <c r="N37" s="1419"/>
      <c r="O37" s="1449"/>
      <c r="P37" s="1450"/>
      <c r="Q37" s="1450"/>
      <c r="R37" s="1450"/>
      <c r="S37" s="1450"/>
      <c r="T37" s="1450"/>
      <c r="U37" s="1450"/>
      <c r="V37" s="1450"/>
      <c r="W37" s="1450"/>
      <c r="X37" s="1450"/>
      <c r="Y37" s="1450"/>
      <c r="Z37" s="1450"/>
      <c r="AA37" s="1450"/>
      <c r="AB37" s="1450"/>
      <c r="AC37" s="1450"/>
      <c r="AD37" s="1450"/>
      <c r="AE37" s="1450"/>
      <c r="AF37" s="1450"/>
      <c r="AG37" s="1450"/>
      <c r="AH37" s="1486"/>
    </row>
    <row r="38" spans="1:35" ht="31.15" customHeight="1">
      <c r="B38" s="1453" t="s">
        <v>767</v>
      </c>
      <c r="C38" s="1453"/>
      <c r="D38" s="1453"/>
      <c r="E38" s="1453"/>
      <c r="F38" s="1453"/>
      <c r="G38" s="1453"/>
      <c r="H38" s="1453"/>
      <c r="I38" s="1453"/>
      <c r="J38" s="1453"/>
      <c r="K38" s="1453"/>
      <c r="L38" s="1453"/>
      <c r="M38" s="1453"/>
      <c r="N38" s="1453"/>
      <c r="O38" s="1453"/>
      <c r="P38" s="1453"/>
      <c r="Q38" s="1453"/>
      <c r="R38" s="1453"/>
      <c r="S38" s="1453"/>
      <c r="T38" s="1453"/>
      <c r="U38" s="1453"/>
      <c r="V38" s="1453"/>
      <c r="W38" s="1453"/>
      <c r="X38" s="1453"/>
      <c r="Y38" s="1453"/>
      <c r="Z38" s="1453"/>
      <c r="AA38" s="1453"/>
      <c r="AB38" s="1453"/>
      <c r="AC38" s="1453"/>
      <c r="AD38" s="1453"/>
      <c r="AE38" s="1453"/>
      <c r="AF38" s="1453"/>
      <c r="AG38" s="1453"/>
      <c r="AH38" s="1453"/>
      <c r="AI38" s="1453"/>
    </row>
    <row r="40" spans="1:35">
      <c r="A40" s="148" t="s">
        <v>482</v>
      </c>
    </row>
    <row r="41" spans="1:35">
      <c r="B41" s="1322" t="s">
        <v>157</v>
      </c>
      <c r="C41" s="1322"/>
      <c r="D41" s="1322"/>
      <c r="E41" s="1322"/>
      <c r="F41" s="1322"/>
      <c r="G41" s="1322"/>
      <c r="H41" s="1322"/>
      <c r="I41" s="1322" t="s">
        <v>158</v>
      </c>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row>
    <row r="42" spans="1:35" ht="64.5" customHeight="1">
      <c r="B42" s="1446" t="s">
        <v>768</v>
      </c>
      <c r="C42" s="1447"/>
      <c r="D42" s="1447"/>
      <c r="E42" s="1447"/>
      <c r="F42" s="1447"/>
      <c r="G42" s="1447"/>
      <c r="H42" s="1447"/>
      <c r="I42" s="1480" t="s">
        <v>769</v>
      </c>
      <c r="J42" s="1480"/>
      <c r="K42" s="1480"/>
      <c r="L42" s="1480"/>
      <c r="M42" s="1480"/>
      <c r="N42" s="1480"/>
      <c r="O42" s="1480"/>
      <c r="P42" s="1480"/>
      <c r="Q42" s="1480"/>
      <c r="R42" s="1480"/>
      <c r="S42" s="1480"/>
      <c r="T42" s="1480"/>
      <c r="U42" s="1480"/>
      <c r="V42" s="1480"/>
      <c r="W42" s="1480"/>
      <c r="X42" s="1480"/>
      <c r="Y42" s="1480"/>
      <c r="Z42" s="1480"/>
      <c r="AA42" s="1480"/>
      <c r="AB42" s="1480"/>
      <c r="AC42" s="1480"/>
      <c r="AD42" s="1480"/>
      <c r="AE42" s="1480"/>
      <c r="AF42" s="1480"/>
      <c r="AG42" s="1480"/>
      <c r="AH42" s="1480"/>
    </row>
    <row r="43" spans="1:35">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row>
    <row r="44" spans="1:35">
      <c r="A44" s="148" t="s">
        <v>483</v>
      </c>
    </row>
    <row r="45" spans="1:35">
      <c r="B45" s="1471" t="s">
        <v>847</v>
      </c>
      <c r="C45" s="1472"/>
      <c r="D45" s="1472"/>
      <c r="E45" s="1472"/>
      <c r="F45" s="1472"/>
      <c r="G45" s="1472"/>
      <c r="H45" s="1472"/>
      <c r="I45" s="1472"/>
      <c r="J45" s="1472"/>
      <c r="K45" s="1472"/>
      <c r="L45" s="1472"/>
      <c r="M45" s="1472"/>
      <c r="N45" s="1472"/>
      <c r="O45" s="1472"/>
      <c r="P45" s="1472"/>
      <c r="Q45" s="1472"/>
      <c r="R45" s="1472"/>
      <c r="S45" s="1472"/>
      <c r="T45" s="1472"/>
      <c r="U45" s="1472"/>
      <c r="V45" s="1472"/>
      <c r="W45" s="1472"/>
      <c r="X45" s="1472"/>
      <c r="Y45" s="1472"/>
      <c r="Z45" s="1472"/>
      <c r="AA45" s="1472"/>
      <c r="AB45" s="1472"/>
      <c r="AC45" s="1472"/>
      <c r="AD45" s="1472"/>
      <c r="AE45" s="1472"/>
      <c r="AF45" s="1472"/>
      <c r="AG45" s="1472"/>
      <c r="AH45" s="1473"/>
    </row>
    <row r="46" spans="1:35">
      <c r="B46" s="1474"/>
      <c r="C46" s="1475"/>
      <c r="D46" s="1475"/>
      <c r="E46" s="1475"/>
      <c r="F46" s="1475"/>
      <c r="G46" s="1475"/>
      <c r="H46" s="1475"/>
      <c r="I46" s="1475"/>
      <c r="J46" s="1475"/>
      <c r="K46" s="1475"/>
      <c r="L46" s="1475"/>
      <c r="M46" s="1475"/>
      <c r="N46" s="1475"/>
      <c r="O46" s="1475"/>
      <c r="P46" s="1475"/>
      <c r="Q46" s="1475"/>
      <c r="R46" s="1475"/>
      <c r="S46" s="1475"/>
      <c r="T46" s="1475"/>
      <c r="U46" s="1475"/>
      <c r="V46" s="1475"/>
      <c r="W46" s="1475"/>
      <c r="X46" s="1475"/>
      <c r="Y46" s="1475"/>
      <c r="Z46" s="1475"/>
      <c r="AA46" s="1475"/>
      <c r="AB46" s="1475"/>
      <c r="AC46" s="1475"/>
      <c r="AD46" s="1475"/>
      <c r="AE46" s="1475"/>
      <c r="AF46" s="1475"/>
      <c r="AG46" s="1475"/>
      <c r="AH46" s="1476"/>
    </row>
    <row r="47" spans="1:35">
      <c r="B47" s="1474"/>
      <c r="C47" s="1475"/>
      <c r="D47" s="1475"/>
      <c r="E47" s="1475"/>
      <c r="F47" s="1475"/>
      <c r="G47" s="1475"/>
      <c r="H47" s="1475"/>
      <c r="I47" s="1475"/>
      <c r="J47" s="1475"/>
      <c r="K47" s="1475"/>
      <c r="L47" s="1475"/>
      <c r="M47" s="1475"/>
      <c r="N47" s="1475"/>
      <c r="O47" s="1475"/>
      <c r="P47" s="1475"/>
      <c r="Q47" s="1475"/>
      <c r="R47" s="1475"/>
      <c r="S47" s="1475"/>
      <c r="T47" s="1475"/>
      <c r="U47" s="1475"/>
      <c r="V47" s="1475"/>
      <c r="W47" s="1475"/>
      <c r="X47" s="1475"/>
      <c r="Y47" s="1475"/>
      <c r="Z47" s="1475"/>
      <c r="AA47" s="1475"/>
      <c r="AB47" s="1475"/>
      <c r="AC47" s="1475"/>
      <c r="AD47" s="1475"/>
      <c r="AE47" s="1475"/>
      <c r="AF47" s="1475"/>
      <c r="AG47" s="1475"/>
      <c r="AH47" s="1476"/>
    </row>
    <row r="48" spans="1:35">
      <c r="B48" s="1477"/>
      <c r="C48" s="1478"/>
      <c r="D48" s="1478"/>
      <c r="E48" s="1478"/>
      <c r="F48" s="1478"/>
      <c r="G48" s="1478"/>
      <c r="H48" s="1478"/>
      <c r="I48" s="1478"/>
      <c r="J48" s="1478"/>
      <c r="K48" s="1478"/>
      <c r="L48" s="1478"/>
      <c r="M48" s="1478"/>
      <c r="N48" s="1478"/>
      <c r="O48" s="1478"/>
      <c r="P48" s="1478"/>
      <c r="Q48" s="1478"/>
      <c r="R48" s="1478"/>
      <c r="S48" s="1478"/>
      <c r="T48" s="1478"/>
      <c r="U48" s="1478"/>
      <c r="V48" s="1478"/>
      <c r="W48" s="1478"/>
      <c r="X48" s="1478"/>
      <c r="Y48" s="1478"/>
      <c r="Z48" s="1478"/>
      <c r="AA48" s="1478"/>
      <c r="AB48" s="1478"/>
      <c r="AC48" s="1478"/>
      <c r="AD48" s="1478"/>
      <c r="AE48" s="1478"/>
      <c r="AF48" s="1478"/>
      <c r="AG48" s="1478"/>
      <c r="AH48" s="1479"/>
    </row>
    <row r="50" spans="1:35" ht="14.25" thickBot="1"/>
    <row r="51" spans="1:35" ht="15" customHeight="1">
      <c r="A51" s="1431" t="s">
        <v>949</v>
      </c>
      <c r="B51" s="1432"/>
      <c r="C51" s="1432"/>
      <c r="D51" s="1432"/>
      <c r="E51" s="1432"/>
      <c r="F51" s="1432"/>
      <c r="G51" s="1432"/>
      <c r="H51" s="1432"/>
      <c r="I51" s="1432"/>
      <c r="J51" s="1432"/>
      <c r="K51" s="1432"/>
      <c r="L51" s="1432"/>
      <c r="M51" s="1432"/>
      <c r="N51" s="1432"/>
      <c r="O51" s="1432"/>
      <c r="P51" s="1432"/>
      <c r="Q51" s="1432"/>
      <c r="R51" s="1432"/>
      <c r="S51" s="1432"/>
      <c r="T51" s="1432"/>
      <c r="U51" s="1432"/>
      <c r="V51" s="1432"/>
      <c r="W51" s="1432"/>
      <c r="X51" s="1432"/>
      <c r="Y51" s="1432"/>
      <c r="Z51" s="1432"/>
      <c r="AA51" s="1432"/>
      <c r="AB51" s="1432"/>
      <c r="AC51" s="1432"/>
      <c r="AD51" s="1432"/>
      <c r="AE51" s="1432"/>
      <c r="AF51" s="1432"/>
      <c r="AG51" s="1432"/>
      <c r="AH51" s="1432"/>
      <c r="AI51" s="1433"/>
    </row>
    <row r="52" spans="1:35" ht="15" customHeight="1" thickBot="1">
      <c r="A52" s="1434"/>
      <c r="B52" s="1435"/>
      <c r="C52" s="1435"/>
      <c r="D52" s="1435"/>
      <c r="E52" s="1435"/>
      <c r="F52" s="1435"/>
      <c r="G52" s="1435"/>
      <c r="H52" s="1435"/>
      <c r="I52" s="1435"/>
      <c r="J52" s="1435"/>
      <c r="K52" s="1435"/>
      <c r="L52" s="1435"/>
      <c r="M52" s="1435"/>
      <c r="N52" s="1435"/>
      <c r="O52" s="1435"/>
      <c r="P52" s="1435"/>
      <c r="Q52" s="1435"/>
      <c r="R52" s="1435"/>
      <c r="S52" s="1435"/>
      <c r="T52" s="1435"/>
      <c r="U52" s="1435"/>
      <c r="V52" s="1435"/>
      <c r="W52" s="1435"/>
      <c r="X52" s="1435"/>
      <c r="Y52" s="1435"/>
      <c r="Z52" s="1435"/>
      <c r="AA52" s="1435"/>
      <c r="AB52" s="1435"/>
      <c r="AC52" s="1435"/>
      <c r="AD52" s="1435"/>
      <c r="AE52" s="1435"/>
      <c r="AF52" s="1435"/>
      <c r="AG52" s="1435"/>
      <c r="AH52" s="1435"/>
      <c r="AI52" s="1436"/>
    </row>
  </sheetData>
  <mergeCells count="56">
    <mergeCell ref="B45:AH48"/>
    <mergeCell ref="B35:N35"/>
    <mergeCell ref="I42:AH42"/>
    <mergeCell ref="I30:K30"/>
    <mergeCell ref="M30:AG30"/>
    <mergeCell ref="B30:H30"/>
    <mergeCell ref="B32:Y32"/>
    <mergeCell ref="Z32:AH32"/>
    <mergeCell ref="B33:AH33"/>
    <mergeCell ref="B41:H41"/>
    <mergeCell ref="X36:AG36"/>
    <mergeCell ref="B31:H31"/>
    <mergeCell ref="I41:AH41"/>
    <mergeCell ref="T34:AH34"/>
    <mergeCell ref="B37:N37"/>
    <mergeCell ref="O37:AH37"/>
    <mergeCell ref="C12:AH12"/>
    <mergeCell ref="B18:F18"/>
    <mergeCell ref="G16:AH17"/>
    <mergeCell ref="G18:M18"/>
    <mergeCell ref="N18:O18"/>
    <mergeCell ref="P18:V18"/>
    <mergeCell ref="B16:F17"/>
    <mergeCell ref="W18:AH18"/>
    <mergeCell ref="AK3:AL5"/>
    <mergeCell ref="AK7:AL9"/>
    <mergeCell ref="A1:AI3"/>
    <mergeCell ref="C8:AH9"/>
    <mergeCell ref="C10:AH11"/>
    <mergeCell ref="U5:X5"/>
    <mergeCell ref="Y5:AA5"/>
    <mergeCell ref="AC5:AD5"/>
    <mergeCell ref="AF5:AG5"/>
    <mergeCell ref="C6:AH7"/>
    <mergeCell ref="B19:F19"/>
    <mergeCell ref="G19:AH19"/>
    <mergeCell ref="B38:AI38"/>
    <mergeCell ref="I31:AH31"/>
    <mergeCell ref="P27:AG27"/>
    <mergeCell ref="U36:V36"/>
    <mergeCell ref="A51:AI52"/>
    <mergeCell ref="B23:F23"/>
    <mergeCell ref="G23:AH23"/>
    <mergeCell ref="B24:F24"/>
    <mergeCell ref="G24:H24"/>
    <mergeCell ref="I24:T24"/>
    <mergeCell ref="U24:V24"/>
    <mergeCell ref="W24:AH24"/>
    <mergeCell ref="B28:H29"/>
    <mergeCell ref="I28:AH29"/>
    <mergeCell ref="B27:H27"/>
    <mergeCell ref="I27:N27"/>
    <mergeCell ref="B42:H42"/>
    <mergeCell ref="B36:N36"/>
    <mergeCell ref="O36:T36"/>
    <mergeCell ref="B34:S34"/>
  </mergeCells>
  <phoneticPr fontId="3"/>
  <hyperlinks>
    <hyperlink ref="AK3:AL5" location="目次!B18" display="目次へ" xr:uid="{00000000-0004-0000-0800-000000000000}"/>
    <hyperlink ref="AK7:AL9" location="①【2ヵ月前】利用申込書!A1" display="利用申込書へ" xr:uid="{00000000-0004-0000-0800-000001000000}"/>
  </hyperlinks>
  <pageMargins left="0.51181102362204722" right="0.51181102362204722"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23</xdr:col>
                    <xdr:colOff>38100</xdr:colOff>
                    <xdr:row>0</xdr:row>
                    <xdr:rowOff>104775</xdr:rowOff>
                  </from>
                  <to>
                    <xdr:col>28</xdr:col>
                    <xdr:colOff>19050</xdr:colOff>
                    <xdr:row>1</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38100</xdr:colOff>
                    <xdr:row>1</xdr:row>
                    <xdr:rowOff>104775</xdr:rowOff>
                  </from>
                  <to>
                    <xdr:col>26</xdr:col>
                    <xdr:colOff>133350</xdr:colOff>
                    <xdr:row>2</xdr:row>
                    <xdr:rowOff>95250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8</xdr:col>
                    <xdr:colOff>19050</xdr:colOff>
                    <xdr:row>29</xdr:row>
                    <xdr:rowOff>47625</xdr:rowOff>
                  </from>
                  <to>
                    <xdr:col>10</xdr:col>
                    <xdr:colOff>180975</xdr:colOff>
                    <xdr:row>29</xdr:row>
                    <xdr:rowOff>200025</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26</xdr:col>
                    <xdr:colOff>19050</xdr:colOff>
                    <xdr:row>27</xdr:row>
                    <xdr:rowOff>47625</xdr:rowOff>
                  </from>
                  <to>
                    <xdr:col>29</xdr:col>
                    <xdr:colOff>57150</xdr:colOff>
                    <xdr:row>28</xdr:row>
                    <xdr:rowOff>123825</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23</xdr:col>
                    <xdr:colOff>38100</xdr:colOff>
                    <xdr:row>27</xdr:row>
                    <xdr:rowOff>47625</xdr:rowOff>
                  </from>
                  <to>
                    <xdr:col>26</xdr:col>
                    <xdr:colOff>76200</xdr:colOff>
                    <xdr:row>28</xdr:row>
                    <xdr:rowOff>123825</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19</xdr:col>
                    <xdr:colOff>95250</xdr:colOff>
                    <xdr:row>27</xdr:row>
                    <xdr:rowOff>47625</xdr:rowOff>
                  </from>
                  <to>
                    <xdr:col>22</xdr:col>
                    <xdr:colOff>133350</xdr:colOff>
                    <xdr:row>28</xdr:row>
                    <xdr:rowOff>123825</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16</xdr:col>
                    <xdr:colOff>123825</xdr:colOff>
                    <xdr:row>27</xdr:row>
                    <xdr:rowOff>47625</xdr:rowOff>
                  </from>
                  <to>
                    <xdr:col>19</xdr:col>
                    <xdr:colOff>161925</xdr:colOff>
                    <xdr:row>28</xdr:row>
                    <xdr:rowOff>123825</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14</xdr:col>
                    <xdr:colOff>0</xdr:colOff>
                    <xdr:row>27</xdr:row>
                    <xdr:rowOff>47625</xdr:rowOff>
                  </from>
                  <to>
                    <xdr:col>17</xdr:col>
                    <xdr:colOff>38100</xdr:colOff>
                    <xdr:row>28</xdr:row>
                    <xdr:rowOff>123825</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11</xdr:col>
                    <xdr:colOff>85725</xdr:colOff>
                    <xdr:row>27</xdr:row>
                    <xdr:rowOff>47625</xdr:rowOff>
                  </from>
                  <to>
                    <xdr:col>14</xdr:col>
                    <xdr:colOff>123825</xdr:colOff>
                    <xdr:row>28</xdr:row>
                    <xdr:rowOff>123825</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8</xdr:col>
                    <xdr:colOff>19050</xdr:colOff>
                    <xdr:row>27</xdr:row>
                    <xdr:rowOff>47625</xdr:rowOff>
                  </from>
                  <to>
                    <xdr:col>11</xdr:col>
                    <xdr:colOff>57150</xdr:colOff>
                    <xdr:row>28</xdr:row>
                    <xdr:rowOff>123825</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14</xdr:col>
                    <xdr:colOff>9525</xdr:colOff>
                    <xdr:row>35</xdr:row>
                    <xdr:rowOff>47625</xdr:rowOff>
                  </from>
                  <to>
                    <xdr:col>16</xdr:col>
                    <xdr:colOff>171450</xdr:colOff>
                    <xdr:row>35</xdr:row>
                    <xdr:rowOff>200025</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16</xdr:col>
                    <xdr:colOff>114300</xdr:colOff>
                    <xdr:row>35</xdr:row>
                    <xdr:rowOff>47625</xdr:rowOff>
                  </from>
                  <to>
                    <xdr:col>19</xdr:col>
                    <xdr:colOff>76200</xdr:colOff>
                    <xdr:row>35</xdr:row>
                    <xdr:rowOff>200025</xdr:rowOff>
                  </to>
                </anchor>
              </controlPr>
            </control>
          </mc:Choice>
        </mc:AlternateContent>
        <mc:AlternateContent xmlns:mc="http://schemas.openxmlformats.org/markup-compatibility/2006">
          <mc:Choice Requires="x14">
            <control shapeId="18448" r:id="rId16" name="Check Box 16">
              <controlPr defaultSize="0" autoFill="0" autoLine="0" autoPict="0">
                <anchor moveWithCells="1">
                  <from>
                    <xdr:col>28</xdr:col>
                    <xdr:colOff>152400</xdr:colOff>
                    <xdr:row>27</xdr:row>
                    <xdr:rowOff>38100</xdr:rowOff>
                  </from>
                  <to>
                    <xdr:col>31</xdr:col>
                    <xdr:colOff>190500</xdr:colOff>
                    <xdr:row>28</xdr:row>
                    <xdr:rowOff>114300</xdr:rowOff>
                  </to>
                </anchor>
              </controlPr>
            </control>
          </mc:Choice>
        </mc:AlternateContent>
        <mc:AlternateContent xmlns:mc="http://schemas.openxmlformats.org/markup-compatibility/2006">
          <mc:Choice Requires="x14">
            <control shapeId="18449" r:id="rId17" name="Check Box 17">
              <controlPr defaultSize="0" autoFill="0" autoLine="0" autoPict="0">
                <anchor moveWithCells="1">
                  <from>
                    <xdr:col>14</xdr:col>
                    <xdr:colOff>19050</xdr:colOff>
                    <xdr:row>36</xdr:row>
                    <xdr:rowOff>57150</xdr:rowOff>
                  </from>
                  <to>
                    <xdr:col>17</xdr:col>
                    <xdr:colOff>0</xdr:colOff>
                    <xdr:row>36</xdr:row>
                    <xdr:rowOff>209550</xdr:rowOff>
                  </to>
                </anchor>
              </controlPr>
            </control>
          </mc:Choice>
        </mc:AlternateContent>
        <mc:AlternateContent xmlns:mc="http://schemas.openxmlformats.org/markup-compatibility/2006">
          <mc:Choice Requires="x14">
            <control shapeId="18450" r:id="rId18" name="Check Box 18">
              <controlPr defaultSize="0" autoFill="0" autoLine="0" autoPict="0">
                <anchor moveWithCells="1">
                  <from>
                    <xdr:col>16</xdr:col>
                    <xdr:colOff>123825</xdr:colOff>
                    <xdr:row>36</xdr:row>
                    <xdr:rowOff>57150</xdr:rowOff>
                  </from>
                  <to>
                    <xdr:col>19</xdr:col>
                    <xdr:colOff>85725</xdr:colOff>
                    <xdr:row>36</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リスト!$N$3:$N$7</xm:f>
          </x14:formula1>
          <xm:sqref>I27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S34"/>
  <sheetViews>
    <sheetView showGridLines="0" showZeros="0" view="pageBreakPreview" topLeftCell="A31" zoomScaleNormal="100" zoomScaleSheetLayoutView="100" workbookViewId="0">
      <selection activeCell="O105" sqref="O105:P105"/>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3.625" customWidth="1"/>
  </cols>
  <sheetData>
    <row r="1" spans="1:19">
      <c r="A1" s="1530" t="s">
        <v>215</v>
      </c>
      <c r="B1" s="1530"/>
      <c r="C1" s="1530"/>
      <c r="D1" s="1530"/>
      <c r="E1" s="1530"/>
      <c r="F1" s="1530"/>
      <c r="G1" s="1530"/>
      <c r="H1" s="1530"/>
      <c r="I1" s="1530"/>
      <c r="J1" s="1530"/>
      <c r="K1" s="1530"/>
      <c r="L1" s="1530"/>
      <c r="M1" s="1530"/>
      <c r="N1" s="1530"/>
      <c r="O1" s="1530"/>
      <c r="P1" s="1530"/>
    </row>
    <row r="2" spans="1:19" ht="14.25" thickBot="1">
      <c r="A2" s="1530"/>
      <c r="B2" s="1530"/>
      <c r="C2" s="1530"/>
      <c r="D2" s="1530"/>
      <c r="E2" s="1530"/>
      <c r="F2" s="1530"/>
      <c r="G2" s="1530"/>
      <c r="H2" s="1530"/>
      <c r="I2" s="1530"/>
      <c r="J2" s="1530"/>
      <c r="K2" s="1530"/>
      <c r="L2" s="1530"/>
      <c r="M2" s="1530"/>
      <c r="N2" s="1530"/>
      <c r="O2" s="1530"/>
      <c r="P2" s="1530"/>
    </row>
    <row r="3" spans="1:19" ht="15.75" customHeight="1">
      <c r="H3" s="81" t="s">
        <v>216</v>
      </c>
      <c r="I3" s="320" t="s">
        <v>17</v>
      </c>
      <c r="J3" s="161"/>
      <c r="K3" s="81" t="s">
        <v>9</v>
      </c>
      <c r="L3" s="161"/>
      <c r="M3" s="81" t="s">
        <v>217</v>
      </c>
      <c r="N3" s="161"/>
      <c r="O3" s="81" t="s">
        <v>11</v>
      </c>
      <c r="R3" s="736" t="s">
        <v>663</v>
      </c>
      <c r="S3" s="738"/>
    </row>
    <row r="4" spans="1:19" ht="15.75" customHeight="1" thickBot="1">
      <c r="H4" s="162" t="s">
        <v>218</v>
      </c>
      <c r="I4" s="1531">
        <f>①【2ヵ月前】利用申込書!D25</f>
        <v>0</v>
      </c>
      <c r="J4" s="1531"/>
      <c r="K4" s="1531"/>
      <c r="L4" s="1531"/>
      <c r="M4" s="1531"/>
      <c r="N4" s="1531"/>
      <c r="O4" s="1531"/>
      <c r="R4" s="742"/>
      <c r="S4" s="744"/>
    </row>
    <row r="5" spans="1:19" ht="18" thickBot="1">
      <c r="A5" s="1320" t="s">
        <v>22</v>
      </c>
      <c r="B5" s="1320"/>
      <c r="C5" s="1532">
        <f>①【2ヵ月前】利用申込書!D6</f>
        <v>0</v>
      </c>
      <c r="D5" s="1527"/>
      <c r="E5" s="1527"/>
      <c r="F5" s="1527"/>
      <c r="G5" s="1527"/>
      <c r="H5" s="1527"/>
      <c r="I5" s="1527"/>
      <c r="J5" s="1527"/>
      <c r="K5" s="1527"/>
      <c r="L5" s="1533"/>
      <c r="M5" s="1524" t="s">
        <v>219</v>
      </c>
      <c r="N5" s="1526"/>
      <c r="O5" s="1536"/>
      <c r="P5" s="1537"/>
      <c r="R5" s="298"/>
      <c r="S5" s="298"/>
    </row>
    <row r="6" spans="1:19" ht="17.25">
      <c r="A6" s="1320"/>
      <c r="B6" s="1320"/>
      <c r="C6" s="1534"/>
      <c r="D6" s="1528"/>
      <c r="E6" s="1528"/>
      <c r="F6" s="1528"/>
      <c r="G6" s="1528"/>
      <c r="H6" s="1528"/>
      <c r="I6" s="1528"/>
      <c r="J6" s="1528"/>
      <c r="K6" s="1528"/>
      <c r="L6" s="1535"/>
      <c r="M6" s="1524" t="s">
        <v>220</v>
      </c>
      <c r="N6" s="1526"/>
      <c r="O6" s="1536"/>
      <c r="P6" s="1537"/>
      <c r="R6" s="594" t="s">
        <v>665</v>
      </c>
      <c r="S6" s="595"/>
    </row>
    <row r="7" spans="1:19" ht="20.100000000000001" customHeight="1" thickBot="1">
      <c r="A7" s="1292" t="s">
        <v>221</v>
      </c>
      <c r="B7" s="1503"/>
      <c r="C7" s="1293" t="s">
        <v>17</v>
      </c>
      <c r="D7" s="1527">
        <f>①【2ヵ月前】利用申込書!G12</f>
        <v>0</v>
      </c>
      <c r="E7" s="1293" t="s">
        <v>9</v>
      </c>
      <c r="F7" s="1527"/>
      <c r="G7" s="1293" t="s">
        <v>217</v>
      </c>
      <c r="H7" s="1527"/>
      <c r="I7" s="1293" t="s">
        <v>11</v>
      </c>
      <c r="J7" s="1491" t="s">
        <v>797</v>
      </c>
      <c r="K7" s="1491"/>
      <c r="L7" s="392"/>
      <c r="M7" s="413" t="s">
        <v>799</v>
      </c>
      <c r="N7" s="226"/>
      <c r="O7" s="163"/>
      <c r="P7" s="227"/>
      <c r="R7" s="598"/>
      <c r="S7" s="599"/>
    </row>
    <row r="8" spans="1:19" ht="20.100000000000001" customHeight="1">
      <c r="A8" s="1505"/>
      <c r="B8" s="1506"/>
      <c r="C8" s="1515"/>
      <c r="D8" s="1528"/>
      <c r="E8" s="1515"/>
      <c r="F8" s="1528"/>
      <c r="G8" s="1515"/>
      <c r="H8" s="1528"/>
      <c r="I8" s="1515"/>
      <c r="J8" s="1492"/>
      <c r="K8" s="1492"/>
      <c r="L8" s="393"/>
      <c r="M8" s="414" t="s">
        <v>798</v>
      </c>
      <c r="N8" s="390"/>
      <c r="O8" s="164"/>
      <c r="P8" s="391"/>
    </row>
    <row r="9" spans="1:19" ht="20.100000000000001" customHeight="1">
      <c r="A9" s="1292" t="s">
        <v>222</v>
      </c>
      <c r="B9" s="1503"/>
      <c r="C9" s="1292" t="s">
        <v>17</v>
      </c>
      <c r="D9" s="1527">
        <f>①【2ヵ月前】利用申込書!G12</f>
        <v>0</v>
      </c>
      <c r="E9" s="1293" t="s">
        <v>9</v>
      </c>
      <c r="F9" s="1529"/>
      <c r="G9" s="931" t="s">
        <v>217</v>
      </c>
      <c r="H9" s="1529"/>
      <c r="I9" s="931" t="s">
        <v>11</v>
      </c>
      <c r="J9" s="1491" t="s">
        <v>797</v>
      </c>
      <c r="K9" s="1491"/>
      <c r="L9" s="392"/>
      <c r="M9" s="412" t="s">
        <v>799</v>
      </c>
      <c r="N9" s="226"/>
      <c r="O9" s="163"/>
      <c r="P9" s="227"/>
    </row>
    <row r="10" spans="1:19" ht="20.100000000000001" customHeight="1">
      <c r="A10" s="1505"/>
      <c r="B10" s="1506"/>
      <c r="C10" s="1505"/>
      <c r="D10" s="1528"/>
      <c r="E10" s="1515"/>
      <c r="F10" s="1528"/>
      <c r="G10" s="1515"/>
      <c r="H10" s="1528"/>
      <c r="I10" s="1515"/>
      <c r="J10" s="1492"/>
      <c r="K10" s="1492"/>
      <c r="L10" s="393"/>
      <c r="M10" s="414" t="s">
        <v>798</v>
      </c>
      <c r="N10" s="390"/>
      <c r="O10" s="164"/>
      <c r="P10" s="391"/>
    </row>
    <row r="11" spans="1:19" ht="13.5" customHeight="1">
      <c r="A11" s="1320" t="s">
        <v>223</v>
      </c>
      <c r="B11" s="1320"/>
      <c r="C11" s="1320" t="s">
        <v>224</v>
      </c>
      <c r="D11" s="1320"/>
      <c r="E11" s="1320"/>
      <c r="F11" s="1521"/>
      <c r="G11" s="1522"/>
      <c r="H11" s="1523" t="s">
        <v>225</v>
      </c>
      <c r="I11" s="163"/>
      <c r="J11" s="163"/>
      <c r="K11" s="163"/>
      <c r="L11" s="163"/>
      <c r="M11" s="163"/>
      <c r="N11" s="136"/>
      <c r="O11" s="136"/>
      <c r="P11" s="137"/>
    </row>
    <row r="12" spans="1:19">
      <c r="A12" s="1320"/>
      <c r="B12" s="1320"/>
      <c r="C12" s="1320"/>
      <c r="D12" s="1320"/>
      <c r="E12" s="1320"/>
      <c r="F12" s="1521"/>
      <c r="G12" s="1522"/>
      <c r="H12" s="1523"/>
      <c r="I12" s="164"/>
      <c r="J12" s="415" t="s">
        <v>800</v>
      </c>
      <c r="K12" s="164"/>
      <c r="L12" s="164"/>
      <c r="M12" s="164"/>
      <c r="N12" s="145"/>
      <c r="O12" s="145"/>
      <c r="P12" s="147"/>
    </row>
    <row r="13" spans="1:19" ht="14.25" customHeight="1">
      <c r="A13" s="1320"/>
      <c r="B13" s="1320"/>
      <c r="C13" s="1320" t="s">
        <v>226</v>
      </c>
      <c r="D13" s="1320"/>
      <c r="E13" s="1320"/>
      <c r="F13" s="1524" t="s">
        <v>227</v>
      </c>
      <c r="G13" s="1525"/>
      <c r="H13" s="1526" t="s">
        <v>19</v>
      </c>
      <c r="I13" s="1292" t="s">
        <v>228</v>
      </c>
      <c r="J13" s="1293"/>
      <c r="K13" s="1293"/>
      <c r="L13" s="1503"/>
      <c r="M13" s="165" t="s">
        <v>134</v>
      </c>
      <c r="N13" s="162" t="s">
        <v>227</v>
      </c>
      <c r="O13" s="166"/>
      <c r="P13" s="167" t="s">
        <v>19</v>
      </c>
    </row>
    <row r="14" spans="1:19" ht="14.25" customHeight="1">
      <c r="A14" s="1320"/>
      <c r="B14" s="1320"/>
      <c r="C14" s="1320"/>
      <c r="D14" s="1320"/>
      <c r="E14" s="1320"/>
      <c r="F14" s="1524"/>
      <c r="G14" s="1525"/>
      <c r="H14" s="1526"/>
      <c r="I14" s="1505"/>
      <c r="J14" s="1515"/>
      <c r="K14" s="1515"/>
      <c r="L14" s="1506"/>
      <c r="M14" s="81" t="s">
        <v>135</v>
      </c>
      <c r="N14" s="81" t="s">
        <v>227</v>
      </c>
      <c r="O14" s="168"/>
      <c r="P14" s="147" t="s">
        <v>19</v>
      </c>
    </row>
    <row r="15" spans="1:19" ht="14.25" customHeight="1">
      <c r="A15" s="384"/>
      <c r="B15" s="384"/>
      <c r="C15" s="395"/>
      <c r="D15" s="384"/>
      <c r="E15" s="384"/>
      <c r="F15" s="395"/>
      <c r="G15" s="394"/>
      <c r="H15" s="416" t="s">
        <v>801</v>
      </c>
      <c r="I15" s="384"/>
      <c r="J15" s="384"/>
      <c r="K15" s="384"/>
      <c r="L15" s="384"/>
      <c r="M15" s="385"/>
      <c r="N15" s="385"/>
      <c r="O15" s="394"/>
      <c r="P15" s="98"/>
    </row>
    <row r="17" spans="1:16" ht="18.75" customHeight="1">
      <c r="A17" s="1257" t="s">
        <v>229</v>
      </c>
      <c r="B17" s="1503"/>
      <c r="C17" s="169"/>
      <c r="D17" s="1516" t="s">
        <v>230</v>
      </c>
      <c r="E17" s="1516"/>
      <c r="F17" s="1516"/>
      <c r="G17" s="1516"/>
      <c r="H17" s="1516"/>
      <c r="I17" s="1516"/>
      <c r="J17" s="1516"/>
      <c r="K17" s="170"/>
      <c r="L17" s="1516" t="s">
        <v>231</v>
      </c>
      <c r="M17" s="1516"/>
      <c r="N17" s="1516"/>
      <c r="O17" s="1516"/>
      <c r="P17" s="1517"/>
    </row>
    <row r="18" spans="1:16" ht="18.75" customHeight="1">
      <c r="A18" s="930"/>
      <c r="B18" s="1504"/>
      <c r="C18" s="82"/>
      <c r="D18" s="1518" t="s">
        <v>232</v>
      </c>
      <c r="E18" s="1518"/>
      <c r="F18" s="1518"/>
      <c r="G18" s="1518"/>
      <c r="H18" s="1518"/>
      <c r="I18" s="1518"/>
      <c r="J18" s="1518"/>
      <c r="K18" s="171"/>
      <c r="L18" s="1518" t="s">
        <v>233</v>
      </c>
      <c r="M18" s="1518"/>
      <c r="N18" s="1518"/>
      <c r="O18" s="1518"/>
      <c r="P18" s="1519"/>
    </row>
    <row r="19" spans="1:16" ht="18.75" customHeight="1">
      <c r="A19" s="930"/>
      <c r="B19" s="1504"/>
      <c r="C19" s="82"/>
      <c r="D19" s="1520" t="s">
        <v>234</v>
      </c>
      <c r="E19" s="1520"/>
      <c r="F19" s="1520"/>
      <c r="G19" s="1520"/>
      <c r="H19" s="1520"/>
      <c r="I19" s="1520"/>
      <c r="J19" s="1520"/>
      <c r="K19" s="171"/>
      <c r="L19" s="1518" t="s">
        <v>235</v>
      </c>
      <c r="M19" s="1518"/>
      <c r="N19" s="1518"/>
      <c r="O19" s="1518"/>
      <c r="P19" s="1519"/>
    </row>
    <row r="20" spans="1:16" ht="18.75" customHeight="1">
      <c r="A20" s="1257" t="s">
        <v>236</v>
      </c>
      <c r="B20" s="1503"/>
      <c r="C20" s="172"/>
      <c r="D20" s="1507" t="s">
        <v>237</v>
      </c>
      <c r="E20" s="1507"/>
      <c r="F20" s="1507"/>
      <c r="G20" s="163"/>
      <c r="H20" s="1507" t="s">
        <v>238</v>
      </c>
      <c r="I20" s="1507"/>
      <c r="J20" s="1507"/>
      <c r="K20" s="163"/>
      <c r="L20" s="1507" t="s">
        <v>239</v>
      </c>
      <c r="M20" s="1507"/>
      <c r="N20" s="1507"/>
      <c r="O20" s="163"/>
      <c r="P20" s="83"/>
    </row>
    <row r="21" spans="1:16" ht="18.75" customHeight="1">
      <c r="A21" s="930"/>
      <c r="B21" s="1504"/>
      <c r="C21" s="173"/>
      <c r="D21" s="1272" t="s">
        <v>240</v>
      </c>
      <c r="E21" s="1272"/>
      <c r="F21" s="1272"/>
      <c r="G21" s="174"/>
      <c r="H21" s="1272" t="s">
        <v>241</v>
      </c>
      <c r="I21" s="1272"/>
      <c r="J21" s="1272"/>
      <c r="K21" s="174"/>
      <c r="L21" s="1272" t="s">
        <v>242</v>
      </c>
      <c r="M21" s="1272"/>
      <c r="N21" s="1272"/>
      <c r="O21" s="175"/>
      <c r="P21" s="176"/>
    </row>
    <row r="22" spans="1:16" ht="18.75" customHeight="1">
      <c r="A22" s="1505"/>
      <c r="B22" s="1506"/>
      <c r="C22" s="174"/>
      <c r="D22" s="79" t="s">
        <v>243</v>
      </c>
      <c r="E22" s="79" t="s">
        <v>244</v>
      </c>
      <c r="F22" s="1508"/>
      <c r="G22" s="1508"/>
      <c r="H22" s="1508"/>
      <c r="I22" s="1508"/>
      <c r="J22" s="1508"/>
      <c r="K22" s="1508"/>
      <c r="L22" s="1508"/>
      <c r="M22" s="1508"/>
      <c r="N22" s="1508"/>
      <c r="O22" s="1508"/>
      <c r="P22" s="177" t="s">
        <v>245</v>
      </c>
    </row>
    <row r="23" spans="1:16" ht="15.75" customHeight="1">
      <c r="A23" s="1292" t="s">
        <v>246</v>
      </c>
      <c r="B23" s="1503"/>
      <c r="C23" s="1509" t="s">
        <v>247</v>
      </c>
      <c r="D23" s="1472"/>
      <c r="E23" s="1472"/>
      <c r="F23" s="1472"/>
      <c r="G23" s="1472"/>
      <c r="H23" s="1472"/>
      <c r="I23" s="1472"/>
      <c r="J23" s="1472"/>
      <c r="K23" s="1472"/>
      <c r="L23" s="1472"/>
      <c r="M23" s="1472"/>
      <c r="N23" s="1472"/>
      <c r="O23" s="1472"/>
      <c r="P23" s="1473"/>
    </row>
    <row r="24" spans="1:16" ht="45" customHeight="1">
      <c r="A24" s="1505"/>
      <c r="B24" s="1506"/>
      <c r="C24" s="1477"/>
      <c r="D24" s="1478"/>
      <c r="E24" s="1478"/>
      <c r="F24" s="1478"/>
      <c r="G24" s="1478"/>
      <c r="H24" s="1478"/>
      <c r="I24" s="1478"/>
      <c r="J24" s="1478"/>
      <c r="K24" s="1478"/>
      <c r="L24" s="1478"/>
      <c r="M24" s="1478"/>
      <c r="N24" s="1478"/>
      <c r="O24" s="1478"/>
      <c r="P24" s="1479"/>
    </row>
    <row r="25" spans="1:16" ht="32.25" customHeight="1">
      <c r="A25" s="1510" t="s">
        <v>248</v>
      </c>
      <c r="B25" s="1511"/>
      <c r="C25" s="1512" t="s">
        <v>249</v>
      </c>
      <c r="D25" s="1513"/>
      <c r="E25" s="178"/>
      <c r="F25" s="179" t="s">
        <v>250</v>
      </c>
      <c r="G25" s="1513" t="s">
        <v>251</v>
      </c>
      <c r="H25" s="1513"/>
      <c r="I25" s="178"/>
      <c r="J25" s="179" t="s">
        <v>250</v>
      </c>
      <c r="K25" s="1514" t="s">
        <v>252</v>
      </c>
      <c r="L25" s="1514"/>
      <c r="M25" s="1514"/>
      <c r="N25" s="1514"/>
      <c r="O25" s="180"/>
      <c r="P25" s="137" t="s">
        <v>250</v>
      </c>
    </row>
    <row r="26" spans="1:16" ht="22.5" customHeight="1">
      <c r="A26" s="1257" t="s">
        <v>253</v>
      </c>
      <c r="B26" s="1258"/>
      <c r="C26" s="1500" t="s">
        <v>254</v>
      </c>
      <c r="D26" s="1500"/>
      <c r="E26" s="1501"/>
      <c r="F26" s="1501"/>
      <c r="G26" s="1501"/>
      <c r="H26" s="1501"/>
      <c r="I26" s="1501"/>
      <c r="J26" s="1501"/>
      <c r="K26" s="1501"/>
      <c r="L26" s="1501"/>
      <c r="M26" s="1501"/>
      <c r="N26" s="1501"/>
      <c r="O26" s="1501"/>
      <c r="P26" s="1501"/>
    </row>
    <row r="27" spans="1:16" ht="90" customHeight="1">
      <c r="A27" s="1260"/>
      <c r="B27" s="1261"/>
      <c r="C27" s="1502" t="s">
        <v>255</v>
      </c>
      <c r="D27" s="1502"/>
      <c r="E27" s="1499"/>
      <c r="F27" s="1499"/>
      <c r="G27" s="1499"/>
      <c r="H27" s="1499"/>
      <c r="I27" s="1499"/>
      <c r="J27" s="1499"/>
      <c r="K27" s="1499"/>
      <c r="L27" s="1499"/>
      <c r="M27" s="1499"/>
      <c r="N27" s="1499"/>
      <c r="O27" s="1499"/>
      <c r="P27" s="1499"/>
    </row>
    <row r="28" spans="1:16" ht="95.25" customHeight="1">
      <c r="A28" s="1260"/>
      <c r="B28" s="1261"/>
      <c r="C28" s="1502"/>
      <c r="D28" s="1502"/>
      <c r="E28" s="1499"/>
      <c r="F28" s="1499"/>
      <c r="G28" s="1499"/>
      <c r="H28" s="1499"/>
      <c r="I28" s="1499"/>
      <c r="J28" s="1499"/>
      <c r="K28" s="1499"/>
      <c r="L28" s="1499"/>
      <c r="M28" s="1499"/>
      <c r="N28" s="1499"/>
      <c r="O28" s="1499"/>
      <c r="P28" s="1499"/>
    </row>
    <row r="29" spans="1:16" ht="30" customHeight="1">
      <c r="A29" s="1260"/>
      <c r="B29" s="1261"/>
      <c r="C29" s="1498" t="s">
        <v>256</v>
      </c>
      <c r="D29" s="1498"/>
      <c r="E29" s="1497"/>
      <c r="F29" s="1497"/>
      <c r="G29" s="1497"/>
      <c r="H29" s="1497"/>
      <c r="I29" s="1497"/>
      <c r="J29" s="1497"/>
      <c r="K29" s="1497"/>
      <c r="L29" s="1497"/>
      <c r="M29" s="1497"/>
      <c r="N29" s="1497"/>
      <c r="O29" s="1497"/>
      <c r="P29" s="1497"/>
    </row>
    <row r="30" spans="1:16" ht="30" customHeight="1">
      <c r="A30" s="1263"/>
      <c r="B30" s="1264"/>
      <c r="C30" s="1498" t="s">
        <v>257</v>
      </c>
      <c r="D30" s="1498"/>
      <c r="E30" s="1497"/>
      <c r="F30" s="1497"/>
      <c r="G30" s="1497"/>
      <c r="H30" s="1497"/>
      <c r="I30" s="1497"/>
      <c r="J30" s="1497"/>
      <c r="K30" s="1497"/>
      <c r="L30" s="1497"/>
      <c r="M30" s="1497"/>
      <c r="N30" s="1497"/>
      <c r="O30" s="1497"/>
      <c r="P30" s="1497"/>
    </row>
    <row r="31" spans="1:16" ht="71.25" customHeight="1">
      <c r="A31" s="1493" t="s">
        <v>258</v>
      </c>
      <c r="B31" s="1493"/>
      <c r="C31" s="1494" t="s">
        <v>259</v>
      </c>
      <c r="D31" s="1494"/>
      <c r="E31" s="1494"/>
      <c r="F31" s="1494"/>
      <c r="G31" s="1494"/>
      <c r="H31" s="1494"/>
      <c r="I31" s="1494"/>
      <c r="J31" s="1494"/>
      <c r="K31" s="1494"/>
      <c r="L31" s="1494"/>
      <c r="M31" s="1494"/>
      <c r="N31" s="1494"/>
      <c r="O31" s="1494"/>
      <c r="P31" s="1494"/>
    </row>
    <row r="32" spans="1:16" ht="13.5" customHeight="1">
      <c r="A32" s="1495" t="s">
        <v>682</v>
      </c>
      <c r="B32" s="1495"/>
      <c r="C32" s="1496"/>
      <c r="D32" s="1496"/>
      <c r="E32" s="1496"/>
      <c r="F32" s="1496"/>
      <c r="G32" s="1496"/>
      <c r="H32" s="1496"/>
      <c r="I32" s="1496"/>
      <c r="J32" s="1496"/>
      <c r="K32" s="1496"/>
      <c r="L32" s="1496"/>
      <c r="M32" s="1496"/>
      <c r="N32" s="1496"/>
      <c r="O32" s="1496"/>
      <c r="P32" s="1496"/>
    </row>
    <row r="33" spans="1:16" ht="13.5" customHeight="1">
      <c r="A33" s="1496"/>
      <c r="B33" s="1496"/>
      <c r="C33" s="1496"/>
      <c r="D33" s="1496"/>
      <c r="E33" s="1496"/>
      <c r="F33" s="1496"/>
      <c r="G33" s="1496"/>
      <c r="H33" s="1496"/>
      <c r="I33" s="1496"/>
      <c r="J33" s="1496"/>
      <c r="K33" s="1496"/>
      <c r="L33" s="1496"/>
      <c r="M33" s="1496"/>
      <c r="N33" s="1496"/>
      <c r="O33" s="1496"/>
      <c r="P33" s="1496"/>
    </row>
    <row r="34" spans="1:16" ht="15.75" customHeight="1">
      <c r="A34" s="1496"/>
      <c r="B34" s="1496"/>
      <c r="C34" s="1496"/>
      <c r="D34" s="1496"/>
      <c r="E34" s="1496"/>
      <c r="F34" s="1496"/>
      <c r="G34" s="1496"/>
      <c r="H34" s="1496"/>
      <c r="I34" s="1496"/>
      <c r="J34" s="1496"/>
      <c r="K34" s="1496"/>
      <c r="L34" s="1496"/>
      <c r="M34" s="1496"/>
      <c r="N34" s="1496"/>
      <c r="O34" s="1496"/>
      <c r="P34" s="1496"/>
    </row>
  </sheetData>
  <mergeCells count="90">
    <mergeCell ref="R3:S4"/>
    <mergeCell ref="A7:B8"/>
    <mergeCell ref="C7:C8"/>
    <mergeCell ref="D7:D8"/>
    <mergeCell ref="E7:E8"/>
    <mergeCell ref="F7:F8"/>
    <mergeCell ref="H7:H8"/>
    <mergeCell ref="I7:I8"/>
    <mergeCell ref="G7:G8"/>
    <mergeCell ref="J7:K8"/>
    <mergeCell ref="R6:S7"/>
    <mergeCell ref="A1:P2"/>
    <mergeCell ref="I4:O4"/>
    <mergeCell ref="A5:B6"/>
    <mergeCell ref="C5:L6"/>
    <mergeCell ref="M5:N5"/>
    <mergeCell ref="O5:P5"/>
    <mergeCell ref="M6:N6"/>
    <mergeCell ref="O6:P6"/>
    <mergeCell ref="I9:I10"/>
    <mergeCell ref="A11:B14"/>
    <mergeCell ref="C11:E12"/>
    <mergeCell ref="F11:G12"/>
    <mergeCell ref="H11:H12"/>
    <mergeCell ref="C13:E14"/>
    <mergeCell ref="F13:F14"/>
    <mergeCell ref="G13:G14"/>
    <mergeCell ref="H13:H14"/>
    <mergeCell ref="A9:B10"/>
    <mergeCell ref="C9:C10"/>
    <mergeCell ref="D9:D10"/>
    <mergeCell ref="E9:E10"/>
    <mergeCell ref="F9:F10"/>
    <mergeCell ref="G9:G10"/>
    <mergeCell ref="H9:H10"/>
    <mergeCell ref="I13:L14"/>
    <mergeCell ref="A17:B19"/>
    <mergeCell ref="D17:J17"/>
    <mergeCell ref="L17:P17"/>
    <mergeCell ref="D18:J18"/>
    <mergeCell ref="L18:P18"/>
    <mergeCell ref="D19:J19"/>
    <mergeCell ref="L19:P19"/>
    <mergeCell ref="M27:N28"/>
    <mergeCell ref="A20:B22"/>
    <mergeCell ref="D20:F20"/>
    <mergeCell ref="H20:J20"/>
    <mergeCell ref="L20:N20"/>
    <mergeCell ref="D21:F21"/>
    <mergeCell ref="H21:J21"/>
    <mergeCell ref="L21:N21"/>
    <mergeCell ref="F22:O22"/>
    <mergeCell ref="A23:B24"/>
    <mergeCell ref="C23:P24"/>
    <mergeCell ref="A25:B25"/>
    <mergeCell ref="C25:D25"/>
    <mergeCell ref="G25:H25"/>
    <mergeCell ref="K25:N25"/>
    <mergeCell ref="E29:F29"/>
    <mergeCell ref="O27:P28"/>
    <mergeCell ref="C26:D26"/>
    <mergeCell ref="E26:F26"/>
    <mergeCell ref="G26:H26"/>
    <mergeCell ref="I26:J26"/>
    <mergeCell ref="K26:L26"/>
    <mergeCell ref="G29:H29"/>
    <mergeCell ref="I29:J29"/>
    <mergeCell ref="M26:N26"/>
    <mergeCell ref="O26:P26"/>
    <mergeCell ref="C27:D28"/>
    <mergeCell ref="E27:F28"/>
    <mergeCell ref="G27:H28"/>
    <mergeCell ref="I27:J28"/>
    <mergeCell ref="K27:L28"/>
    <mergeCell ref="J9:K10"/>
    <mergeCell ref="A31:B31"/>
    <mergeCell ref="C31:P31"/>
    <mergeCell ref="A32:P34"/>
    <mergeCell ref="K29:L29"/>
    <mergeCell ref="M29:N29"/>
    <mergeCell ref="O29:P29"/>
    <mergeCell ref="C30:D30"/>
    <mergeCell ref="E30:F30"/>
    <mergeCell ref="G30:H30"/>
    <mergeCell ref="I30:J30"/>
    <mergeCell ref="K30:L30"/>
    <mergeCell ref="M30:N30"/>
    <mergeCell ref="O30:P30"/>
    <mergeCell ref="A26:B30"/>
    <mergeCell ref="C29:D29"/>
  </mergeCells>
  <phoneticPr fontId="3"/>
  <hyperlinks>
    <hyperlink ref="R3:S4" location="目次!B18" display="目次へ" xr:uid="{00000000-0004-0000-0900-000000000000}"/>
    <hyperlink ref="R6:S7" location="①【2ヵ月前】利用申込書!A1" display="利用申込書へ" xr:uid="{00000000-0004-0000-0900-000001000000}"/>
  </hyperlinks>
  <pageMargins left="0.25" right="0.25"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76200</xdr:colOff>
                    <xdr:row>19</xdr:row>
                    <xdr:rowOff>19050</xdr:rowOff>
                  </from>
                  <to>
                    <xdr:col>3</xdr:col>
                    <xdr:colOff>0</xdr:colOff>
                    <xdr:row>19</xdr:row>
                    <xdr:rowOff>219075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76200</xdr:colOff>
                    <xdr:row>19</xdr:row>
                    <xdr:rowOff>19050</xdr:rowOff>
                  </from>
                  <to>
                    <xdr:col>7</xdr:col>
                    <xdr:colOff>0</xdr:colOff>
                    <xdr:row>19</xdr:row>
                    <xdr:rowOff>219075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76200</xdr:colOff>
                    <xdr:row>19</xdr:row>
                    <xdr:rowOff>19050</xdr:rowOff>
                  </from>
                  <to>
                    <xdr:col>11</xdr:col>
                    <xdr:colOff>0</xdr:colOff>
                    <xdr:row>19</xdr:row>
                    <xdr:rowOff>219075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76200</xdr:colOff>
                    <xdr:row>20</xdr:row>
                    <xdr:rowOff>19050</xdr:rowOff>
                  </from>
                  <to>
                    <xdr:col>3</xdr:col>
                    <xdr:colOff>0</xdr:colOff>
                    <xdr:row>20</xdr:row>
                    <xdr:rowOff>219075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6</xdr:col>
                    <xdr:colOff>76200</xdr:colOff>
                    <xdr:row>20</xdr:row>
                    <xdr:rowOff>19050</xdr:rowOff>
                  </from>
                  <to>
                    <xdr:col>7</xdr:col>
                    <xdr:colOff>0</xdr:colOff>
                    <xdr:row>20</xdr:row>
                    <xdr:rowOff>219075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10</xdr:col>
                    <xdr:colOff>76200</xdr:colOff>
                    <xdr:row>20</xdr:row>
                    <xdr:rowOff>19050</xdr:rowOff>
                  </from>
                  <to>
                    <xdr:col>11</xdr:col>
                    <xdr:colOff>0</xdr:colOff>
                    <xdr:row>20</xdr:row>
                    <xdr:rowOff>219075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76200</xdr:colOff>
                    <xdr:row>21</xdr:row>
                    <xdr:rowOff>19050</xdr:rowOff>
                  </from>
                  <to>
                    <xdr:col>3</xdr:col>
                    <xdr:colOff>0</xdr:colOff>
                    <xdr:row>21</xdr:row>
                    <xdr:rowOff>219075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76200</xdr:colOff>
                    <xdr:row>16</xdr:row>
                    <xdr:rowOff>19050</xdr:rowOff>
                  </from>
                  <to>
                    <xdr:col>3</xdr:col>
                    <xdr:colOff>0</xdr:colOff>
                    <xdr:row>16</xdr:row>
                    <xdr:rowOff>219075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76200</xdr:colOff>
                    <xdr:row>17</xdr:row>
                    <xdr:rowOff>9525</xdr:rowOff>
                  </from>
                  <to>
                    <xdr:col>3</xdr:col>
                    <xdr:colOff>0</xdr:colOff>
                    <xdr:row>17</xdr:row>
                    <xdr:rowOff>209550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10</xdr:col>
                    <xdr:colOff>76200</xdr:colOff>
                    <xdr:row>17</xdr:row>
                    <xdr:rowOff>9525</xdr:rowOff>
                  </from>
                  <to>
                    <xdr:col>11</xdr:col>
                    <xdr:colOff>0</xdr:colOff>
                    <xdr:row>17</xdr:row>
                    <xdr:rowOff>209550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76200</xdr:colOff>
                    <xdr:row>18</xdr:row>
                    <xdr:rowOff>9525</xdr:rowOff>
                  </from>
                  <to>
                    <xdr:col>3</xdr:col>
                    <xdr:colOff>0</xdr:colOff>
                    <xdr:row>18</xdr:row>
                    <xdr:rowOff>209550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10</xdr:col>
                    <xdr:colOff>76200</xdr:colOff>
                    <xdr:row>18</xdr:row>
                    <xdr:rowOff>9525</xdr:rowOff>
                  </from>
                  <to>
                    <xdr:col>11</xdr:col>
                    <xdr:colOff>0</xdr:colOff>
                    <xdr:row>18</xdr:row>
                    <xdr:rowOff>209550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10</xdr:col>
                    <xdr:colOff>76200</xdr:colOff>
                    <xdr:row>16</xdr:row>
                    <xdr:rowOff>9525</xdr:rowOff>
                  </from>
                  <to>
                    <xdr:col>11</xdr:col>
                    <xdr:colOff>0</xdr:colOff>
                    <xdr:row>16</xdr:row>
                    <xdr:rowOff>209550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11</xdr:col>
                    <xdr:colOff>371475</xdr:colOff>
                    <xdr:row>6</xdr:row>
                    <xdr:rowOff>9525</xdr:rowOff>
                  </from>
                  <to>
                    <xdr:col>12</xdr:col>
                    <xdr:colOff>47625</xdr:colOff>
                    <xdr:row>6</xdr:row>
                    <xdr:rowOff>209550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11</xdr:col>
                    <xdr:colOff>371475</xdr:colOff>
                    <xdr:row>7</xdr:row>
                    <xdr:rowOff>9525</xdr:rowOff>
                  </from>
                  <to>
                    <xdr:col>12</xdr:col>
                    <xdr:colOff>47625</xdr:colOff>
                    <xdr:row>7</xdr:row>
                    <xdr:rowOff>209550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11</xdr:col>
                    <xdr:colOff>371475</xdr:colOff>
                    <xdr:row>8</xdr:row>
                    <xdr:rowOff>9525</xdr:rowOff>
                  </from>
                  <to>
                    <xdr:col>12</xdr:col>
                    <xdr:colOff>47625</xdr:colOff>
                    <xdr:row>8</xdr:row>
                    <xdr:rowOff>209550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11</xdr:col>
                    <xdr:colOff>371475</xdr:colOff>
                    <xdr:row>9</xdr:row>
                    <xdr:rowOff>9525</xdr:rowOff>
                  </from>
                  <to>
                    <xdr:col>12</xdr:col>
                    <xdr:colOff>47625</xdr:colOff>
                    <xdr:row>9</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81D6-8314-45F5-BEEE-978CF0DCEEA3}">
  <sheetPr>
    <tabColor theme="4" tint="0.39997558519241921"/>
  </sheetPr>
  <dimension ref="A1:AB35"/>
  <sheetViews>
    <sheetView view="pageBreakPreview" topLeftCell="A19" zoomScale="130" zoomScaleNormal="100" zoomScaleSheetLayoutView="130" workbookViewId="0">
      <selection activeCell="O105" sqref="O105:P105"/>
    </sheetView>
  </sheetViews>
  <sheetFormatPr defaultRowHeight="15"/>
  <cols>
    <col min="1" max="1" width="16.875" style="422" customWidth="1"/>
    <col min="2" max="2" width="6.5" style="422" customWidth="1"/>
    <col min="3" max="26" width="6" style="422" customWidth="1"/>
    <col min="27" max="16384" width="9" style="422"/>
  </cols>
  <sheetData>
    <row r="1" spans="1:28" ht="21.75" thickBot="1">
      <c r="A1" s="418" t="s">
        <v>939</v>
      </c>
      <c r="B1" s="418"/>
      <c r="C1" s="418"/>
      <c r="D1" s="418"/>
      <c r="E1" s="419"/>
      <c r="F1" s="420"/>
      <c r="G1" s="420"/>
      <c r="H1" s="420"/>
      <c r="I1" s="420"/>
      <c r="J1" s="420"/>
      <c r="K1" s="420"/>
      <c r="L1" s="420"/>
      <c r="M1" s="420"/>
      <c r="N1" s="421"/>
      <c r="O1" s="421"/>
      <c r="P1" s="421"/>
      <c r="Q1" s="418"/>
      <c r="R1" s="418"/>
      <c r="S1" s="418"/>
      <c r="T1" s="418"/>
      <c r="U1" s="1551" t="s">
        <v>870</v>
      </c>
      <c r="V1" s="1552"/>
      <c r="W1" s="1552"/>
      <c r="X1" s="1553"/>
      <c r="Y1" s="1554"/>
      <c r="Z1" s="1555"/>
    </row>
    <row r="2" spans="1:28" ht="21.75" thickBot="1">
      <c r="A2" s="418"/>
      <c r="B2" s="418"/>
      <c r="C2" s="418"/>
      <c r="D2" s="418"/>
      <c r="E2" s="418"/>
      <c r="F2" s="423"/>
      <c r="G2" s="423"/>
      <c r="H2" s="423"/>
      <c r="I2" s="423"/>
      <c r="J2" s="423"/>
      <c r="K2" s="423"/>
      <c r="L2" s="423"/>
      <c r="M2" s="423"/>
      <c r="N2" s="418"/>
      <c r="O2" s="418"/>
      <c r="P2" s="418"/>
      <c r="Q2" s="418"/>
      <c r="R2" s="418"/>
      <c r="S2" s="418"/>
      <c r="T2" s="418"/>
      <c r="U2" s="423"/>
      <c r="V2" s="423"/>
      <c r="W2" s="423"/>
      <c r="X2" s="467"/>
      <c r="Y2" s="467"/>
      <c r="Z2" s="467"/>
    </row>
    <row r="3" spans="1:28" ht="21" customHeight="1">
      <c r="A3" s="424" t="s">
        <v>22</v>
      </c>
      <c r="B3" s="1550"/>
      <c r="C3" s="1550"/>
      <c r="D3" s="1550"/>
      <c r="E3" s="1550"/>
      <c r="F3" s="1550"/>
      <c r="G3" s="1550"/>
      <c r="H3" s="423"/>
      <c r="I3" s="1556" t="s">
        <v>873</v>
      </c>
      <c r="J3" s="1557"/>
      <c r="K3" s="1557"/>
      <c r="L3" s="1557"/>
      <c r="M3" s="1557"/>
      <c r="N3" s="1557"/>
      <c r="O3" s="1557"/>
      <c r="P3" s="1557"/>
      <c r="Q3" s="1557"/>
      <c r="R3" s="1558"/>
      <c r="S3" s="418"/>
      <c r="T3" s="418"/>
      <c r="U3" s="423"/>
      <c r="V3" s="423"/>
      <c r="W3" s="423"/>
      <c r="X3" s="467"/>
      <c r="Y3" s="467"/>
      <c r="Z3" s="467"/>
    </row>
    <row r="4" spans="1:28" ht="21" customHeight="1">
      <c r="A4" s="424" t="s">
        <v>874</v>
      </c>
      <c r="B4" s="1559"/>
      <c r="C4" s="1550"/>
      <c r="D4" s="1550"/>
      <c r="E4" s="1550"/>
      <c r="F4" s="1550"/>
      <c r="G4" s="1550"/>
      <c r="I4" s="425"/>
      <c r="J4" s="426" t="s">
        <v>19</v>
      </c>
      <c r="K4" s="427" t="s">
        <v>58</v>
      </c>
      <c r="L4" s="428"/>
      <c r="M4" s="429" t="s">
        <v>223</v>
      </c>
      <c r="N4" s="430"/>
      <c r="O4" s="431" t="s">
        <v>19</v>
      </c>
      <c r="P4" s="432" t="s">
        <v>58</v>
      </c>
      <c r="Q4" s="433"/>
      <c r="R4" s="434" t="s">
        <v>223</v>
      </c>
      <c r="U4" s="438"/>
      <c r="V4" s="422" t="s">
        <v>876</v>
      </c>
    </row>
    <row r="5" spans="1:28" ht="21" customHeight="1">
      <c r="A5" s="424" t="s">
        <v>55</v>
      </c>
      <c r="B5" s="1550"/>
      <c r="C5" s="1550"/>
      <c r="D5" s="1550"/>
      <c r="E5" s="1550"/>
      <c r="F5" s="1550"/>
      <c r="G5" s="1550"/>
      <c r="I5" s="425"/>
      <c r="J5" s="426" t="s">
        <v>19</v>
      </c>
      <c r="K5" s="427" t="s">
        <v>58</v>
      </c>
      <c r="L5" s="428"/>
      <c r="M5" s="429" t="s">
        <v>223</v>
      </c>
      <c r="N5" s="435"/>
      <c r="O5" s="426" t="s">
        <v>19</v>
      </c>
      <c r="P5" s="427" t="s">
        <v>58</v>
      </c>
      <c r="Q5" s="428"/>
      <c r="R5" s="436" t="s">
        <v>223</v>
      </c>
      <c r="S5" s="437"/>
      <c r="T5" s="437"/>
      <c r="U5" s="437"/>
      <c r="V5" s="437"/>
      <c r="W5" s="437"/>
      <c r="X5" s="437"/>
      <c r="Y5" s="437"/>
    </row>
    <row r="6" spans="1:28" ht="21" customHeight="1">
      <c r="A6" s="424" t="s">
        <v>877</v>
      </c>
      <c r="B6" s="1549">
        <f>SUM(L4:L7,Q4:Q7)</f>
        <v>0</v>
      </c>
      <c r="C6" s="1549"/>
      <c r="D6" s="1549"/>
      <c r="E6" s="1549"/>
      <c r="F6" s="1549"/>
      <c r="G6" s="1549"/>
      <c r="I6" s="425"/>
      <c r="J6" s="426" t="s">
        <v>19</v>
      </c>
      <c r="K6" s="427" t="s">
        <v>58</v>
      </c>
      <c r="L6" s="428"/>
      <c r="M6" s="429" t="s">
        <v>223</v>
      </c>
      <c r="N6" s="435"/>
      <c r="O6" s="426" t="s">
        <v>19</v>
      </c>
      <c r="P6" s="427" t="s">
        <v>58</v>
      </c>
      <c r="Q6" s="428"/>
      <c r="R6" s="436" t="s">
        <v>223</v>
      </c>
      <c r="S6" s="420"/>
      <c r="T6" s="420"/>
      <c r="U6" s="420"/>
      <c r="V6" s="420"/>
      <c r="W6" s="420"/>
      <c r="X6" s="420"/>
      <c r="Y6" s="420"/>
    </row>
    <row r="7" spans="1:28" ht="21" customHeight="1" thickBot="1">
      <c r="A7" s="424" t="s">
        <v>878</v>
      </c>
      <c r="B7" s="1549">
        <f>I4*L4+I5*L5+I6*L6+I7*L7+N4*Q4+N5*Q5+N6*Q6+N7*Q7</f>
        <v>0</v>
      </c>
      <c r="C7" s="1549"/>
      <c r="D7" s="1549"/>
      <c r="E7" s="1549"/>
      <c r="F7" s="1549"/>
      <c r="G7" s="1549"/>
      <c r="I7" s="439"/>
      <c r="J7" s="440" t="s">
        <v>19</v>
      </c>
      <c r="K7" s="441" t="s">
        <v>58</v>
      </c>
      <c r="L7" s="442"/>
      <c r="M7" s="443" t="s">
        <v>223</v>
      </c>
      <c r="N7" s="444"/>
      <c r="O7" s="440" t="s">
        <v>19</v>
      </c>
      <c r="P7" s="441" t="s">
        <v>58</v>
      </c>
      <c r="Q7" s="442"/>
      <c r="R7" s="445" t="s">
        <v>223</v>
      </c>
      <c r="S7" s="437"/>
      <c r="T7" s="437"/>
      <c r="U7" s="437"/>
      <c r="V7" s="437"/>
      <c r="W7" s="437"/>
      <c r="X7" s="437"/>
      <c r="Y7" s="437"/>
    </row>
    <row r="8" spans="1:28" ht="22.5" customHeight="1" thickBot="1">
      <c r="A8" s="423"/>
      <c r="B8" s="423"/>
      <c r="C8" s="423"/>
      <c r="D8" s="423"/>
      <c r="E8" s="423"/>
      <c r="F8" s="423"/>
      <c r="G8" s="423"/>
      <c r="H8" s="437"/>
      <c r="I8" s="437"/>
      <c r="J8" s="437"/>
      <c r="K8" s="437"/>
      <c r="L8" s="437"/>
      <c r="M8" s="437"/>
      <c r="N8" s="437"/>
      <c r="O8" s="437"/>
      <c r="P8" s="423"/>
      <c r="Q8" s="423"/>
      <c r="R8" s="423"/>
      <c r="S8" s="423"/>
      <c r="T8" s="423"/>
      <c r="U8" s="423"/>
      <c r="V8" s="423"/>
      <c r="W8" s="437"/>
      <c r="X8" s="437"/>
      <c r="Y8" s="437"/>
      <c r="Z8" s="437"/>
      <c r="AA8" s="437"/>
      <c r="AB8" s="437"/>
    </row>
    <row r="9" spans="1:28" ht="22.5" customHeight="1">
      <c r="A9" s="446" t="s">
        <v>879</v>
      </c>
      <c r="B9" s="1547" t="s">
        <v>880</v>
      </c>
      <c r="C9" s="1547"/>
      <c r="D9" s="1547"/>
      <c r="E9" s="1547"/>
      <c r="F9" s="1547" t="s">
        <v>881</v>
      </c>
      <c r="G9" s="1547"/>
      <c r="H9" s="1547"/>
      <c r="I9" s="1547"/>
      <c r="J9" s="1547" t="s">
        <v>882</v>
      </c>
      <c r="K9" s="1547"/>
      <c r="L9" s="1547"/>
      <c r="M9" s="1547"/>
      <c r="N9" s="1547" t="s">
        <v>883</v>
      </c>
      <c r="O9" s="1547"/>
      <c r="P9" s="1547"/>
      <c r="Q9" s="1548"/>
      <c r="R9" s="447"/>
      <c r="S9" s="447"/>
      <c r="T9" s="1541"/>
      <c r="U9" s="1541"/>
      <c r="V9" s="1541"/>
      <c r="W9" s="447"/>
      <c r="X9" s="447"/>
      <c r="Y9" s="447"/>
      <c r="Z9" s="447"/>
      <c r="AA9" s="447"/>
      <c r="AB9" s="420"/>
    </row>
    <row r="10" spans="1:28" ht="47.25" customHeight="1">
      <c r="A10" s="448" t="s">
        <v>884</v>
      </c>
      <c r="B10" s="1542" t="s">
        <v>885</v>
      </c>
      <c r="C10" s="1543"/>
      <c r="D10" s="1543"/>
      <c r="E10" s="1543"/>
      <c r="F10" s="1542" t="s">
        <v>886</v>
      </c>
      <c r="G10" s="1543"/>
      <c r="H10" s="1543"/>
      <c r="I10" s="1543"/>
      <c r="J10" s="1543" t="s">
        <v>887</v>
      </c>
      <c r="K10" s="1543"/>
      <c r="L10" s="1543"/>
      <c r="M10" s="1543"/>
      <c r="N10" s="1542" t="s">
        <v>888</v>
      </c>
      <c r="O10" s="1543"/>
      <c r="P10" s="1543"/>
      <c r="Q10" s="1544"/>
      <c r="R10" s="423"/>
      <c r="S10" s="423"/>
      <c r="T10" s="423"/>
      <c r="U10" s="423"/>
      <c r="V10" s="423"/>
      <c r="W10" s="437"/>
      <c r="X10" s="437"/>
      <c r="Y10" s="437"/>
      <c r="Z10" s="437"/>
      <c r="AA10" s="437"/>
      <c r="AB10" s="437"/>
    </row>
    <row r="11" spans="1:28" ht="29.25" customHeight="1" thickBot="1">
      <c r="A11" s="449" t="s">
        <v>889</v>
      </c>
      <c r="B11" s="1545"/>
      <c r="C11" s="1545"/>
      <c r="D11" s="1545"/>
      <c r="E11" s="1545"/>
      <c r="F11" s="1545"/>
      <c r="G11" s="1545"/>
      <c r="H11" s="1545"/>
      <c r="I11" s="1545"/>
      <c r="J11" s="1545"/>
      <c r="K11" s="1545"/>
      <c r="L11" s="1545"/>
      <c r="M11" s="1545"/>
      <c r="N11" s="1545"/>
      <c r="O11" s="1545"/>
      <c r="P11" s="1545"/>
      <c r="Q11" s="1546"/>
      <c r="R11" s="423"/>
      <c r="S11" s="423"/>
      <c r="T11" s="423"/>
      <c r="U11" s="423"/>
      <c r="V11" s="423"/>
      <c r="W11" s="437"/>
      <c r="X11" s="437"/>
    </row>
    <row r="12" spans="1:28" ht="22.5" customHeight="1">
      <c r="K12" s="437"/>
      <c r="L12" s="437"/>
      <c r="M12" s="437"/>
      <c r="N12" s="437"/>
      <c r="O12" s="437"/>
      <c r="P12" s="437"/>
      <c r="Q12" s="437"/>
      <c r="R12" s="437"/>
      <c r="S12" s="437"/>
      <c r="T12" s="437"/>
      <c r="U12" s="437"/>
      <c r="V12" s="437"/>
      <c r="W12" s="437"/>
      <c r="X12" s="437"/>
    </row>
    <row r="13" spans="1:28" ht="19.5" thickBot="1">
      <c r="A13" s="1538" t="s">
        <v>894</v>
      </c>
      <c r="B13" s="1538"/>
      <c r="C13" s="422" t="s">
        <v>895</v>
      </c>
    </row>
    <row r="14" spans="1:28" ht="21.75" customHeight="1" thickBot="1">
      <c r="A14" s="450"/>
      <c r="B14" s="450" t="s">
        <v>60</v>
      </c>
      <c r="C14" s="451" t="s">
        <v>896</v>
      </c>
      <c r="D14" s="452" t="s">
        <v>897</v>
      </c>
      <c r="E14" s="452" t="s">
        <v>898</v>
      </c>
      <c r="F14" s="452" t="s">
        <v>899</v>
      </c>
      <c r="G14" s="452" t="s">
        <v>900</v>
      </c>
      <c r="H14" s="452" t="s">
        <v>901</v>
      </c>
      <c r="I14" s="452" t="s">
        <v>902</v>
      </c>
      <c r="J14" s="452" t="s">
        <v>903</v>
      </c>
      <c r="K14" s="452" t="s">
        <v>904</v>
      </c>
      <c r="L14" s="452" t="s">
        <v>905</v>
      </c>
      <c r="M14" s="452" t="s">
        <v>906</v>
      </c>
      <c r="N14" s="452" t="s">
        <v>907</v>
      </c>
      <c r="O14" s="452" t="s">
        <v>908</v>
      </c>
      <c r="P14" s="452" t="s">
        <v>909</v>
      </c>
      <c r="Q14" s="452" t="s">
        <v>910</v>
      </c>
      <c r="R14" s="452" t="s">
        <v>911</v>
      </c>
      <c r="S14" s="452" t="s">
        <v>912</v>
      </c>
      <c r="T14" s="452" t="s">
        <v>913</v>
      </c>
      <c r="U14" s="452" t="s">
        <v>914</v>
      </c>
      <c r="V14" s="452" t="s">
        <v>915</v>
      </c>
      <c r="W14" s="452" t="s">
        <v>916</v>
      </c>
      <c r="X14" s="452" t="s">
        <v>917</v>
      </c>
      <c r="Y14" s="452" t="s">
        <v>918</v>
      </c>
      <c r="Z14" s="453" t="s">
        <v>919</v>
      </c>
    </row>
    <row r="15" spans="1:28" ht="19.5" customHeight="1">
      <c r="A15" s="454" t="s">
        <v>920</v>
      </c>
      <c r="B15" s="455">
        <f>SUM(C15:Z15)</f>
        <v>0</v>
      </c>
      <c r="C15" s="456"/>
      <c r="D15" s="457"/>
      <c r="E15" s="457"/>
      <c r="F15" s="457"/>
      <c r="G15" s="457"/>
      <c r="H15" s="457"/>
      <c r="I15" s="457"/>
      <c r="J15" s="457"/>
      <c r="K15" s="457"/>
      <c r="L15" s="457"/>
      <c r="M15" s="457"/>
      <c r="N15" s="457"/>
      <c r="O15" s="457"/>
      <c r="P15" s="457"/>
      <c r="Q15" s="457"/>
      <c r="R15" s="457"/>
      <c r="S15" s="457"/>
      <c r="T15" s="457"/>
      <c r="U15" s="457"/>
      <c r="V15" s="457"/>
      <c r="W15" s="457"/>
      <c r="X15" s="457"/>
      <c r="Y15" s="457"/>
      <c r="Z15" s="458"/>
    </row>
    <row r="16" spans="1:28" ht="19.5" customHeight="1">
      <c r="A16" s="459" t="s">
        <v>921</v>
      </c>
      <c r="B16" s="455">
        <f t="shared" ref="B16:B32" si="0">SUM(C16:Z16)</f>
        <v>0</v>
      </c>
      <c r="C16" s="460"/>
      <c r="D16" s="461"/>
      <c r="E16" s="461"/>
      <c r="F16" s="461"/>
      <c r="G16" s="461"/>
      <c r="H16" s="461"/>
      <c r="I16" s="461"/>
      <c r="J16" s="461"/>
      <c r="K16" s="461"/>
      <c r="L16" s="461"/>
      <c r="M16" s="461"/>
      <c r="N16" s="461"/>
      <c r="O16" s="461"/>
      <c r="P16" s="461"/>
      <c r="Q16" s="461"/>
      <c r="R16" s="461"/>
      <c r="S16" s="461"/>
      <c r="T16" s="461"/>
      <c r="U16" s="461"/>
      <c r="V16" s="461"/>
      <c r="W16" s="461"/>
      <c r="X16" s="461"/>
      <c r="Y16" s="461"/>
      <c r="Z16" s="462"/>
    </row>
    <row r="17" spans="1:26" ht="19.5" customHeight="1">
      <c r="A17" s="459" t="s">
        <v>922</v>
      </c>
      <c r="B17" s="455">
        <f t="shared" si="0"/>
        <v>0</v>
      </c>
      <c r="C17" s="460"/>
      <c r="D17" s="461"/>
      <c r="E17" s="461"/>
      <c r="F17" s="461"/>
      <c r="G17" s="461"/>
      <c r="H17" s="461"/>
      <c r="I17" s="461"/>
      <c r="J17" s="461"/>
      <c r="K17" s="461"/>
      <c r="L17" s="461"/>
      <c r="M17" s="461"/>
      <c r="N17" s="461"/>
      <c r="O17" s="461"/>
      <c r="P17" s="461"/>
      <c r="Q17" s="461"/>
      <c r="R17" s="461"/>
      <c r="S17" s="461"/>
      <c r="T17" s="461"/>
      <c r="U17" s="461"/>
      <c r="V17" s="461"/>
      <c r="W17" s="461"/>
      <c r="X17" s="461"/>
      <c r="Y17" s="461"/>
      <c r="Z17" s="462"/>
    </row>
    <row r="18" spans="1:26" ht="19.5" customHeight="1">
      <c r="A18" s="459" t="s">
        <v>923</v>
      </c>
      <c r="B18" s="455">
        <f t="shared" si="0"/>
        <v>0</v>
      </c>
      <c r="C18" s="460"/>
      <c r="D18" s="461"/>
      <c r="E18" s="461"/>
      <c r="F18" s="461"/>
      <c r="G18" s="461"/>
      <c r="H18" s="461"/>
      <c r="I18" s="461"/>
      <c r="J18" s="461"/>
      <c r="K18" s="461"/>
      <c r="L18" s="461"/>
      <c r="M18" s="461"/>
      <c r="N18" s="461"/>
      <c r="O18" s="461"/>
      <c r="P18" s="461"/>
      <c r="Q18" s="461"/>
      <c r="R18" s="461"/>
      <c r="S18" s="461"/>
      <c r="T18" s="461"/>
      <c r="U18" s="461"/>
      <c r="V18" s="461"/>
      <c r="W18" s="461"/>
      <c r="X18" s="461"/>
      <c r="Y18" s="461"/>
      <c r="Z18" s="462"/>
    </row>
    <row r="19" spans="1:26" ht="19.5" customHeight="1">
      <c r="A19" s="459" t="s">
        <v>924</v>
      </c>
      <c r="B19" s="455">
        <f t="shared" si="0"/>
        <v>0</v>
      </c>
      <c r="C19" s="460"/>
      <c r="D19" s="461"/>
      <c r="E19" s="461"/>
      <c r="F19" s="461"/>
      <c r="G19" s="461"/>
      <c r="H19" s="461"/>
      <c r="I19" s="461"/>
      <c r="J19" s="461"/>
      <c r="K19" s="461"/>
      <c r="L19" s="461"/>
      <c r="M19" s="461"/>
      <c r="N19" s="461"/>
      <c r="O19" s="461"/>
      <c r="P19" s="461"/>
      <c r="Q19" s="461"/>
      <c r="R19" s="461"/>
      <c r="S19" s="461"/>
      <c r="T19" s="461"/>
      <c r="U19" s="461"/>
      <c r="V19" s="461"/>
      <c r="W19" s="461"/>
      <c r="X19" s="461"/>
      <c r="Y19" s="461"/>
      <c r="Z19" s="462"/>
    </row>
    <row r="20" spans="1:26" ht="19.5" customHeight="1">
      <c r="A20" s="459" t="s">
        <v>925</v>
      </c>
      <c r="B20" s="455">
        <f t="shared" si="0"/>
        <v>0</v>
      </c>
      <c r="C20" s="460"/>
      <c r="D20" s="461"/>
      <c r="E20" s="461"/>
      <c r="F20" s="461"/>
      <c r="G20" s="461"/>
      <c r="H20" s="461"/>
      <c r="I20" s="461"/>
      <c r="J20" s="461"/>
      <c r="K20" s="461"/>
      <c r="L20" s="461"/>
      <c r="M20" s="461"/>
      <c r="N20" s="461"/>
      <c r="O20" s="461"/>
      <c r="P20" s="461"/>
      <c r="Q20" s="461"/>
      <c r="R20" s="461"/>
      <c r="S20" s="461"/>
      <c r="T20" s="461"/>
      <c r="U20" s="461"/>
      <c r="V20" s="461"/>
      <c r="W20" s="461"/>
      <c r="X20" s="461"/>
      <c r="Y20" s="461"/>
      <c r="Z20" s="462"/>
    </row>
    <row r="21" spans="1:26" ht="19.5" customHeight="1">
      <c r="A21" s="459" t="s">
        <v>926</v>
      </c>
      <c r="B21" s="455">
        <f t="shared" si="0"/>
        <v>0</v>
      </c>
      <c r="C21" s="460"/>
      <c r="D21" s="461"/>
      <c r="E21" s="461"/>
      <c r="F21" s="461"/>
      <c r="G21" s="461"/>
      <c r="H21" s="461"/>
      <c r="I21" s="461"/>
      <c r="J21" s="461"/>
      <c r="K21" s="461"/>
      <c r="L21" s="461"/>
      <c r="M21" s="461"/>
      <c r="N21" s="461"/>
      <c r="O21" s="461"/>
      <c r="P21" s="461"/>
      <c r="Q21" s="461"/>
      <c r="R21" s="461"/>
      <c r="S21" s="461"/>
      <c r="T21" s="461"/>
      <c r="U21" s="461"/>
      <c r="V21" s="461"/>
      <c r="W21" s="461"/>
      <c r="X21" s="461"/>
      <c r="Y21" s="461"/>
      <c r="Z21" s="462"/>
    </row>
    <row r="22" spans="1:26" ht="19.5" customHeight="1">
      <c r="A22" s="459" t="s">
        <v>927</v>
      </c>
      <c r="B22" s="455">
        <f t="shared" si="0"/>
        <v>0</v>
      </c>
      <c r="C22" s="460"/>
      <c r="D22" s="461"/>
      <c r="E22" s="461"/>
      <c r="F22" s="461"/>
      <c r="G22" s="461"/>
      <c r="H22" s="461"/>
      <c r="I22" s="461"/>
      <c r="J22" s="461"/>
      <c r="K22" s="461"/>
      <c r="L22" s="461"/>
      <c r="M22" s="461"/>
      <c r="N22" s="461"/>
      <c r="O22" s="461"/>
      <c r="P22" s="461"/>
      <c r="Q22" s="461"/>
      <c r="R22" s="461"/>
      <c r="S22" s="461"/>
      <c r="T22" s="461"/>
      <c r="U22" s="461"/>
      <c r="V22" s="461"/>
      <c r="W22" s="461"/>
      <c r="X22" s="461"/>
      <c r="Y22" s="461"/>
      <c r="Z22" s="462"/>
    </row>
    <row r="23" spans="1:26" ht="19.5" customHeight="1">
      <c r="A23" s="459" t="s">
        <v>928</v>
      </c>
      <c r="B23" s="455">
        <f t="shared" si="0"/>
        <v>0</v>
      </c>
      <c r="C23" s="460"/>
      <c r="D23" s="461"/>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19.5" customHeight="1">
      <c r="A24" s="459" t="s">
        <v>929</v>
      </c>
      <c r="B24" s="455">
        <f t="shared" si="0"/>
        <v>0</v>
      </c>
      <c r="C24" s="460"/>
      <c r="D24" s="461"/>
      <c r="E24" s="461"/>
      <c r="F24" s="461"/>
      <c r="G24" s="461"/>
      <c r="H24" s="461"/>
      <c r="I24" s="461"/>
      <c r="J24" s="461"/>
      <c r="K24" s="461"/>
      <c r="L24" s="461"/>
      <c r="M24" s="461"/>
      <c r="N24" s="461"/>
      <c r="O24" s="461"/>
      <c r="P24" s="461"/>
      <c r="Q24" s="461"/>
      <c r="R24" s="461"/>
      <c r="S24" s="461"/>
      <c r="T24" s="461"/>
      <c r="U24" s="461"/>
      <c r="V24" s="461"/>
      <c r="W24" s="461"/>
      <c r="X24" s="461"/>
      <c r="Y24" s="461"/>
      <c r="Z24" s="462"/>
    </row>
    <row r="25" spans="1:26" ht="19.5" customHeight="1">
      <c r="A25" s="459" t="s">
        <v>930</v>
      </c>
      <c r="B25" s="455">
        <f t="shared" si="0"/>
        <v>0</v>
      </c>
      <c r="C25" s="460"/>
      <c r="D25" s="461"/>
      <c r="E25" s="461"/>
      <c r="F25" s="461"/>
      <c r="G25" s="461"/>
      <c r="H25" s="461"/>
      <c r="I25" s="461"/>
      <c r="J25" s="461"/>
      <c r="K25" s="461"/>
      <c r="L25" s="461"/>
      <c r="M25" s="461"/>
      <c r="N25" s="461"/>
      <c r="O25" s="461"/>
      <c r="P25" s="461"/>
      <c r="Q25" s="461"/>
      <c r="R25" s="461"/>
      <c r="S25" s="461"/>
      <c r="T25" s="461"/>
      <c r="U25" s="461"/>
      <c r="V25" s="461"/>
      <c r="W25" s="461"/>
      <c r="X25" s="461"/>
      <c r="Y25" s="461"/>
      <c r="Z25" s="462"/>
    </row>
    <row r="26" spans="1:26" ht="19.5" customHeight="1">
      <c r="A26" s="459" t="s">
        <v>931</v>
      </c>
      <c r="B26" s="455">
        <f t="shared" si="0"/>
        <v>0</v>
      </c>
      <c r="C26" s="460"/>
      <c r="D26" s="461"/>
      <c r="E26" s="461"/>
      <c r="F26" s="461"/>
      <c r="G26" s="461"/>
      <c r="H26" s="461"/>
      <c r="I26" s="461"/>
      <c r="J26" s="461"/>
      <c r="K26" s="461"/>
      <c r="L26" s="461"/>
      <c r="M26" s="461"/>
      <c r="N26" s="461"/>
      <c r="O26" s="461"/>
      <c r="P26" s="461"/>
      <c r="Q26" s="461"/>
      <c r="R26" s="461"/>
      <c r="S26" s="461"/>
      <c r="T26" s="461"/>
      <c r="U26" s="461"/>
      <c r="V26" s="461"/>
      <c r="W26" s="461"/>
      <c r="X26" s="461"/>
      <c r="Y26" s="461"/>
      <c r="Z26" s="462"/>
    </row>
    <row r="27" spans="1:26" ht="19.5" customHeight="1">
      <c r="A27" s="459" t="s">
        <v>932</v>
      </c>
      <c r="B27" s="455">
        <f t="shared" si="0"/>
        <v>0</v>
      </c>
      <c r="C27" s="460"/>
      <c r="D27" s="461"/>
      <c r="E27" s="461"/>
      <c r="F27" s="461"/>
      <c r="G27" s="461"/>
      <c r="H27" s="461"/>
      <c r="I27" s="461"/>
      <c r="J27" s="461"/>
      <c r="K27" s="461"/>
      <c r="L27" s="461"/>
      <c r="M27" s="461"/>
      <c r="N27" s="461"/>
      <c r="O27" s="461"/>
      <c r="P27" s="461"/>
      <c r="Q27" s="461"/>
      <c r="R27" s="461"/>
      <c r="S27" s="461"/>
      <c r="T27" s="461"/>
      <c r="U27" s="461"/>
      <c r="V27" s="461"/>
      <c r="W27" s="461"/>
      <c r="X27" s="461"/>
      <c r="Y27" s="461"/>
      <c r="Z27" s="462"/>
    </row>
    <row r="28" spans="1:26" ht="19.5" customHeight="1">
      <c r="A28" s="459" t="s">
        <v>933</v>
      </c>
      <c r="B28" s="455">
        <f t="shared" si="0"/>
        <v>0</v>
      </c>
      <c r="C28" s="460"/>
      <c r="D28" s="461"/>
      <c r="E28" s="461"/>
      <c r="F28" s="461"/>
      <c r="G28" s="461"/>
      <c r="H28" s="461"/>
      <c r="I28" s="461"/>
      <c r="J28" s="461"/>
      <c r="K28" s="461"/>
      <c r="L28" s="461"/>
      <c r="M28" s="461"/>
      <c r="N28" s="461"/>
      <c r="O28" s="461"/>
      <c r="P28" s="461"/>
      <c r="Q28" s="461"/>
      <c r="R28" s="461"/>
      <c r="S28" s="461"/>
      <c r="T28" s="461"/>
      <c r="U28" s="461"/>
      <c r="V28" s="461"/>
      <c r="W28" s="461"/>
      <c r="X28" s="461"/>
      <c r="Y28" s="461"/>
      <c r="Z28" s="462"/>
    </row>
    <row r="29" spans="1:26" ht="19.5" customHeight="1">
      <c r="A29" s="459" t="s">
        <v>934</v>
      </c>
      <c r="B29" s="455">
        <f t="shared" si="0"/>
        <v>0</v>
      </c>
      <c r="C29" s="460"/>
      <c r="D29" s="461"/>
      <c r="E29" s="461"/>
      <c r="F29" s="461"/>
      <c r="G29" s="461"/>
      <c r="H29" s="461"/>
      <c r="I29" s="461"/>
      <c r="J29" s="461"/>
      <c r="K29" s="461"/>
      <c r="L29" s="461"/>
      <c r="M29" s="461"/>
      <c r="N29" s="461"/>
      <c r="O29" s="461"/>
      <c r="P29" s="461"/>
      <c r="Q29" s="461"/>
      <c r="R29" s="461"/>
      <c r="S29" s="461"/>
      <c r="T29" s="461"/>
      <c r="U29" s="461"/>
      <c r="V29" s="461"/>
      <c r="W29" s="461"/>
      <c r="X29" s="461"/>
      <c r="Y29" s="461"/>
      <c r="Z29" s="462"/>
    </row>
    <row r="30" spans="1:26" ht="19.5" customHeight="1">
      <c r="A30" s="459" t="s">
        <v>935</v>
      </c>
      <c r="B30" s="455">
        <f t="shared" si="0"/>
        <v>0</v>
      </c>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2"/>
    </row>
    <row r="31" spans="1:26" ht="19.5" customHeight="1">
      <c r="A31" s="459" t="s">
        <v>936</v>
      </c>
      <c r="B31" s="455">
        <f t="shared" si="0"/>
        <v>0</v>
      </c>
      <c r="C31" s="460"/>
      <c r="D31" s="461"/>
      <c r="E31" s="461"/>
      <c r="F31" s="461"/>
      <c r="G31" s="461"/>
      <c r="H31" s="461"/>
      <c r="I31" s="461"/>
      <c r="J31" s="461"/>
      <c r="K31" s="461"/>
      <c r="L31" s="461"/>
      <c r="M31" s="461"/>
      <c r="N31" s="461"/>
      <c r="O31" s="461"/>
      <c r="P31" s="461"/>
      <c r="Q31" s="461"/>
      <c r="R31" s="461"/>
      <c r="S31" s="461"/>
      <c r="T31" s="461"/>
      <c r="U31" s="461"/>
      <c r="V31" s="461"/>
      <c r="W31" s="461"/>
      <c r="X31" s="461"/>
      <c r="Y31" s="461"/>
      <c r="Z31" s="462"/>
    </row>
    <row r="32" spans="1:26" ht="19.5" customHeight="1" thickBot="1">
      <c r="A32" s="463" t="s">
        <v>937</v>
      </c>
      <c r="B32" s="455">
        <f t="shared" si="0"/>
        <v>0</v>
      </c>
      <c r="C32" s="464"/>
      <c r="D32" s="465"/>
      <c r="E32" s="465"/>
      <c r="F32" s="465"/>
      <c r="G32" s="465"/>
      <c r="H32" s="465"/>
      <c r="I32" s="465"/>
      <c r="J32" s="465"/>
      <c r="K32" s="465"/>
      <c r="L32" s="465"/>
      <c r="M32" s="465"/>
      <c r="N32" s="465"/>
      <c r="O32" s="465"/>
      <c r="P32" s="465"/>
      <c r="Q32" s="465"/>
      <c r="R32" s="465"/>
      <c r="S32" s="465"/>
      <c r="T32" s="465"/>
      <c r="U32" s="465"/>
      <c r="V32" s="465"/>
      <c r="W32" s="465"/>
      <c r="X32" s="465"/>
      <c r="Y32" s="465"/>
      <c r="Z32" s="466"/>
    </row>
    <row r="33" spans="1:26">
      <c r="A33" s="1539" t="s">
        <v>938</v>
      </c>
      <c r="B33" s="1539"/>
      <c r="C33" s="1539"/>
      <c r="D33" s="1539"/>
      <c r="E33" s="1539"/>
      <c r="F33" s="1539"/>
      <c r="G33" s="1539"/>
      <c r="H33" s="1539"/>
      <c r="I33" s="1539"/>
      <c r="J33" s="1539"/>
      <c r="K33" s="1539"/>
      <c r="L33" s="1539"/>
      <c r="M33" s="1539"/>
      <c r="N33" s="1539"/>
      <c r="O33" s="1539"/>
      <c r="P33" s="1539"/>
      <c r="Q33" s="1539"/>
      <c r="R33" s="1539"/>
      <c r="S33" s="1539"/>
      <c r="T33" s="1539"/>
      <c r="U33" s="1539"/>
      <c r="V33" s="1539"/>
      <c r="W33" s="1539"/>
      <c r="X33" s="1539"/>
      <c r="Y33" s="1539"/>
      <c r="Z33" s="1539"/>
    </row>
    <row r="34" spans="1:26">
      <c r="A34" s="1540"/>
      <c r="B34" s="1540"/>
      <c r="C34" s="1540"/>
      <c r="D34" s="1540"/>
      <c r="E34" s="1540"/>
      <c r="F34" s="1540"/>
      <c r="G34" s="1540"/>
      <c r="H34" s="1540"/>
      <c r="I34" s="1540"/>
      <c r="J34" s="1540"/>
      <c r="K34" s="1540"/>
      <c r="L34" s="1540"/>
      <c r="M34" s="1540"/>
      <c r="N34" s="1540"/>
      <c r="O34" s="1540"/>
      <c r="P34" s="1540"/>
      <c r="Q34" s="1540"/>
      <c r="R34" s="1540"/>
      <c r="S34" s="1540"/>
      <c r="T34" s="1540"/>
      <c r="U34" s="1540"/>
      <c r="V34" s="1540"/>
      <c r="W34" s="1540"/>
      <c r="X34" s="1540"/>
      <c r="Y34" s="1540"/>
      <c r="Z34" s="1540"/>
    </row>
    <row r="35" spans="1:26">
      <c r="A35" s="1540"/>
      <c r="B35" s="1540"/>
      <c r="C35" s="1540"/>
      <c r="D35" s="1540"/>
      <c r="E35" s="1540"/>
      <c r="F35" s="1540"/>
      <c r="G35" s="1540"/>
      <c r="H35" s="1540"/>
      <c r="I35" s="1540"/>
      <c r="J35" s="1540"/>
      <c r="K35" s="1540"/>
      <c r="L35" s="1540"/>
      <c r="M35" s="1540"/>
      <c r="N35" s="1540"/>
      <c r="O35" s="1540"/>
      <c r="P35" s="1540"/>
      <c r="Q35" s="1540"/>
      <c r="R35" s="1540"/>
      <c r="S35" s="1540"/>
      <c r="T35" s="1540"/>
      <c r="U35" s="1540"/>
      <c r="V35" s="1540"/>
      <c r="W35" s="1540"/>
      <c r="X35" s="1540"/>
      <c r="Y35" s="1540"/>
      <c r="Z35" s="1540"/>
    </row>
  </sheetData>
  <sheetProtection sheet="1" objects="1" scenarios="1"/>
  <mergeCells count="23">
    <mergeCell ref="B5:G5"/>
    <mergeCell ref="U1:W1"/>
    <mergeCell ref="X1:Z1"/>
    <mergeCell ref="B3:G3"/>
    <mergeCell ref="I3:R3"/>
    <mergeCell ref="B4:G4"/>
    <mergeCell ref="B6:G6"/>
    <mergeCell ref="B7:G7"/>
    <mergeCell ref="B9:E9"/>
    <mergeCell ref="F9:I9"/>
    <mergeCell ref="J9:M9"/>
    <mergeCell ref="A13:B13"/>
    <mergeCell ref="A33:Z35"/>
    <mergeCell ref="T9:V9"/>
    <mergeCell ref="B10:E10"/>
    <mergeCell ref="F10:I10"/>
    <mergeCell ref="J10:M10"/>
    <mergeCell ref="N10:Q10"/>
    <mergeCell ref="B11:E11"/>
    <mergeCell ref="F11:I11"/>
    <mergeCell ref="J11:M11"/>
    <mergeCell ref="N11:Q11"/>
    <mergeCell ref="N9:Q9"/>
  </mergeCells>
  <phoneticPr fontId="3"/>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E3F9-FEB6-4DB8-903F-362DB3A799EC}">
  <sheetPr>
    <tabColor rgb="FFFF0000"/>
  </sheetPr>
  <dimension ref="A1:AB35"/>
  <sheetViews>
    <sheetView view="pageBreakPreview" topLeftCell="A19" zoomScale="130" zoomScaleNormal="100" zoomScaleSheetLayoutView="130" workbookViewId="0">
      <selection activeCell="O105" sqref="O105:P105"/>
    </sheetView>
  </sheetViews>
  <sheetFormatPr defaultRowHeight="15"/>
  <cols>
    <col min="1" max="1" width="16.875" style="422" customWidth="1"/>
    <col min="2" max="2" width="6.5" style="422" customWidth="1"/>
    <col min="3" max="26" width="6" style="422" customWidth="1"/>
    <col min="27" max="16384" width="9" style="422"/>
  </cols>
  <sheetData>
    <row r="1" spans="1:28" ht="21.75" thickBot="1">
      <c r="A1" s="418" t="s">
        <v>869</v>
      </c>
      <c r="B1" s="418"/>
      <c r="C1" s="418"/>
      <c r="D1" s="418"/>
      <c r="E1" s="419"/>
      <c r="F1" s="420"/>
      <c r="G1" s="420"/>
      <c r="H1" s="420"/>
      <c r="I1" s="420"/>
      <c r="J1" s="420"/>
      <c r="K1" s="420"/>
      <c r="L1" s="420"/>
      <c r="M1" s="420"/>
      <c r="N1" s="421"/>
      <c r="O1" s="421"/>
      <c r="P1" s="421"/>
      <c r="Q1" s="418"/>
      <c r="R1" s="418"/>
      <c r="S1" s="418"/>
      <c r="T1" s="418"/>
      <c r="U1" s="1551" t="s">
        <v>870</v>
      </c>
      <c r="V1" s="1552"/>
      <c r="W1" s="1552"/>
      <c r="X1" s="1561">
        <v>45383</v>
      </c>
      <c r="Y1" s="1562"/>
      <c r="Z1" s="1563"/>
    </row>
    <row r="2" spans="1:28" ht="21.75" thickBot="1">
      <c r="A2" s="418"/>
      <c r="B2" s="418"/>
      <c r="C2" s="418"/>
      <c r="D2" s="418"/>
      <c r="E2" s="418"/>
      <c r="F2" s="423"/>
      <c r="G2" s="423"/>
      <c r="H2" s="423"/>
      <c r="I2" s="423"/>
      <c r="J2" s="423"/>
      <c r="K2" s="423"/>
      <c r="L2" s="423"/>
      <c r="M2" s="423"/>
      <c r="N2" s="418"/>
      <c r="O2" s="418"/>
      <c r="P2" s="418"/>
      <c r="Q2" s="418"/>
      <c r="R2" s="418"/>
      <c r="S2" s="418"/>
      <c r="T2" s="418"/>
      <c r="U2" s="1564" t="s">
        <v>871</v>
      </c>
      <c r="V2" s="1565"/>
      <c r="W2" s="1565"/>
      <c r="X2" s="1565"/>
      <c r="Y2" s="1565"/>
      <c r="Z2" s="1565"/>
    </row>
    <row r="3" spans="1:28" ht="21" customHeight="1">
      <c r="A3" s="424" t="s">
        <v>22</v>
      </c>
      <c r="B3" s="1550" t="s">
        <v>872</v>
      </c>
      <c r="C3" s="1550"/>
      <c r="D3" s="1550"/>
      <c r="E3" s="1550"/>
      <c r="F3" s="1550"/>
      <c r="G3" s="1550"/>
      <c r="H3" s="423"/>
      <c r="I3" s="1556" t="s">
        <v>873</v>
      </c>
      <c r="J3" s="1557"/>
      <c r="K3" s="1557"/>
      <c r="L3" s="1557"/>
      <c r="M3" s="1557"/>
      <c r="N3" s="1557"/>
      <c r="O3" s="1557"/>
      <c r="P3" s="1557"/>
      <c r="Q3" s="1557"/>
      <c r="R3" s="1558"/>
      <c r="S3" s="418"/>
      <c r="T3" s="418"/>
      <c r="U3" s="1566"/>
      <c r="V3" s="1566"/>
      <c r="W3" s="1566"/>
      <c r="X3" s="1566"/>
      <c r="Y3" s="1566"/>
      <c r="Z3" s="1566"/>
    </row>
    <row r="4" spans="1:28" ht="21" customHeight="1">
      <c r="A4" s="424" t="s">
        <v>874</v>
      </c>
      <c r="B4" s="1559">
        <v>45395</v>
      </c>
      <c r="C4" s="1550"/>
      <c r="D4" s="1550"/>
      <c r="E4" s="1550"/>
      <c r="F4" s="1550"/>
      <c r="G4" s="1550"/>
      <c r="I4" s="425">
        <v>10</v>
      </c>
      <c r="J4" s="426" t="s">
        <v>19</v>
      </c>
      <c r="K4" s="427" t="s">
        <v>58</v>
      </c>
      <c r="L4" s="428">
        <v>3</v>
      </c>
      <c r="M4" s="429" t="s">
        <v>223</v>
      </c>
      <c r="N4" s="430"/>
      <c r="O4" s="431" t="s">
        <v>19</v>
      </c>
      <c r="P4" s="432" t="s">
        <v>58</v>
      </c>
      <c r="Q4" s="433"/>
      <c r="R4" s="434" t="s">
        <v>223</v>
      </c>
    </row>
    <row r="5" spans="1:28" ht="21" customHeight="1">
      <c r="A5" s="424" t="s">
        <v>55</v>
      </c>
      <c r="B5" s="1550" t="s">
        <v>875</v>
      </c>
      <c r="C5" s="1550"/>
      <c r="D5" s="1550"/>
      <c r="E5" s="1550"/>
      <c r="F5" s="1550"/>
      <c r="G5" s="1550"/>
      <c r="I5" s="425">
        <v>8</v>
      </c>
      <c r="J5" s="426" t="s">
        <v>19</v>
      </c>
      <c r="K5" s="427" t="s">
        <v>58</v>
      </c>
      <c r="L5" s="428">
        <v>2</v>
      </c>
      <c r="M5" s="429" t="s">
        <v>223</v>
      </c>
      <c r="N5" s="435"/>
      <c r="O5" s="426" t="s">
        <v>19</v>
      </c>
      <c r="P5" s="427" t="s">
        <v>58</v>
      </c>
      <c r="Q5" s="428"/>
      <c r="R5" s="436" t="s">
        <v>223</v>
      </c>
      <c r="S5" s="437"/>
      <c r="T5" s="437"/>
      <c r="U5" s="438"/>
      <c r="V5" s="422" t="s">
        <v>876</v>
      </c>
    </row>
    <row r="6" spans="1:28" ht="21" customHeight="1">
      <c r="A6" s="424" t="s">
        <v>877</v>
      </c>
      <c r="B6" s="1549">
        <f>SUM(L4:L7,Q4:Q7)</f>
        <v>6</v>
      </c>
      <c r="C6" s="1549"/>
      <c r="D6" s="1549"/>
      <c r="E6" s="1549"/>
      <c r="F6" s="1549"/>
      <c r="G6" s="1549"/>
      <c r="I6" s="425">
        <v>7</v>
      </c>
      <c r="J6" s="426" t="s">
        <v>19</v>
      </c>
      <c r="K6" s="427" t="s">
        <v>58</v>
      </c>
      <c r="L6" s="428">
        <v>1</v>
      </c>
      <c r="M6" s="429" t="s">
        <v>223</v>
      </c>
      <c r="N6" s="435"/>
      <c r="O6" s="426" t="s">
        <v>19</v>
      </c>
      <c r="P6" s="427" t="s">
        <v>58</v>
      </c>
      <c r="Q6" s="428"/>
      <c r="R6" s="436" t="s">
        <v>223</v>
      </c>
      <c r="S6" s="420"/>
      <c r="T6" s="1560"/>
      <c r="U6" s="1560"/>
      <c r="V6" s="1560"/>
      <c r="W6" s="1560"/>
      <c r="X6" s="1560"/>
      <c r="Y6" s="1560"/>
      <c r="Z6" s="1560"/>
    </row>
    <row r="7" spans="1:28" ht="21" customHeight="1" thickBot="1">
      <c r="A7" s="424" t="s">
        <v>878</v>
      </c>
      <c r="B7" s="1549">
        <f>I4*L4+I5*L5+I6*L6+I7*L7+N4*Q4+N5*Q5+N6*Q6+N7*Q7</f>
        <v>53</v>
      </c>
      <c r="C7" s="1549"/>
      <c r="D7" s="1549"/>
      <c r="E7" s="1549"/>
      <c r="F7" s="1549"/>
      <c r="G7" s="1549"/>
      <c r="I7" s="439"/>
      <c r="J7" s="440" t="s">
        <v>19</v>
      </c>
      <c r="K7" s="441" t="s">
        <v>58</v>
      </c>
      <c r="L7" s="442"/>
      <c r="M7" s="443" t="s">
        <v>223</v>
      </c>
      <c r="N7" s="444"/>
      <c r="O7" s="440" t="s">
        <v>19</v>
      </c>
      <c r="P7" s="441" t="s">
        <v>58</v>
      </c>
      <c r="Q7" s="442"/>
      <c r="R7" s="445" t="s">
        <v>223</v>
      </c>
      <c r="S7" s="437"/>
      <c r="T7" s="1560"/>
      <c r="U7" s="1560"/>
      <c r="V7" s="1560"/>
      <c r="W7" s="1560"/>
      <c r="X7" s="1560"/>
      <c r="Y7" s="1560"/>
      <c r="Z7" s="1560"/>
    </row>
    <row r="8" spans="1:28" ht="22.5" customHeight="1" thickBot="1">
      <c r="A8" s="423"/>
      <c r="B8" s="423"/>
      <c r="C8" s="423"/>
      <c r="D8" s="423"/>
      <c r="E8" s="423"/>
      <c r="F8" s="423"/>
      <c r="G8" s="423"/>
      <c r="H8" s="437"/>
      <c r="I8" s="437"/>
      <c r="J8" s="437"/>
      <c r="K8" s="437"/>
      <c r="L8" s="437"/>
      <c r="M8" s="437"/>
      <c r="N8" s="437"/>
      <c r="O8" s="437"/>
      <c r="P8" s="423"/>
      <c r="Q8" s="423"/>
      <c r="R8" s="423"/>
      <c r="S8" s="423"/>
      <c r="T8" s="1560"/>
      <c r="U8" s="1560"/>
      <c r="V8" s="1560"/>
      <c r="W8" s="1560"/>
      <c r="X8" s="1560"/>
      <c r="Y8" s="1560"/>
      <c r="Z8" s="1560"/>
      <c r="AA8" s="437"/>
      <c r="AB8" s="437"/>
    </row>
    <row r="9" spans="1:28" ht="22.5" customHeight="1">
      <c r="A9" s="446" t="s">
        <v>879</v>
      </c>
      <c r="B9" s="1547" t="s">
        <v>880</v>
      </c>
      <c r="C9" s="1547"/>
      <c r="D9" s="1547"/>
      <c r="E9" s="1547"/>
      <c r="F9" s="1547" t="s">
        <v>881</v>
      </c>
      <c r="G9" s="1547"/>
      <c r="H9" s="1547"/>
      <c r="I9" s="1547"/>
      <c r="J9" s="1547" t="s">
        <v>882</v>
      </c>
      <c r="K9" s="1547"/>
      <c r="L9" s="1547"/>
      <c r="M9" s="1547"/>
      <c r="N9" s="1547" t="s">
        <v>883</v>
      </c>
      <c r="O9" s="1547"/>
      <c r="P9" s="1547"/>
      <c r="Q9" s="1548"/>
      <c r="R9" s="447"/>
      <c r="S9" s="447"/>
      <c r="T9" s="1560"/>
      <c r="U9" s="1560"/>
      <c r="V9" s="1560"/>
      <c r="W9" s="1560"/>
      <c r="X9" s="1560"/>
      <c r="Y9" s="1560"/>
      <c r="Z9" s="1560"/>
      <c r="AA9" s="447"/>
      <c r="AB9" s="420"/>
    </row>
    <row r="10" spans="1:28" ht="47.25" customHeight="1">
      <c r="A10" s="448" t="s">
        <v>884</v>
      </c>
      <c r="B10" s="1542" t="s">
        <v>885</v>
      </c>
      <c r="C10" s="1543"/>
      <c r="D10" s="1543"/>
      <c r="E10" s="1543"/>
      <c r="F10" s="1542" t="s">
        <v>886</v>
      </c>
      <c r="G10" s="1543"/>
      <c r="H10" s="1543"/>
      <c r="I10" s="1543"/>
      <c r="J10" s="1543" t="s">
        <v>887</v>
      </c>
      <c r="K10" s="1543"/>
      <c r="L10" s="1543"/>
      <c r="M10" s="1543"/>
      <c r="N10" s="1542" t="s">
        <v>888</v>
      </c>
      <c r="O10" s="1543"/>
      <c r="P10" s="1543"/>
      <c r="Q10" s="1544"/>
      <c r="R10" s="423"/>
      <c r="S10" s="423"/>
      <c r="T10" s="1560"/>
      <c r="U10" s="1560"/>
      <c r="V10" s="1560"/>
      <c r="W10" s="1560"/>
      <c r="X10" s="1560"/>
      <c r="Y10" s="1560"/>
      <c r="Z10" s="1560"/>
      <c r="AA10" s="437"/>
      <c r="AB10" s="437"/>
    </row>
    <row r="11" spans="1:28" ht="29.25" customHeight="1" thickBot="1">
      <c r="A11" s="449" t="s">
        <v>889</v>
      </c>
      <c r="B11" s="1545" t="s">
        <v>890</v>
      </c>
      <c r="C11" s="1545"/>
      <c r="D11" s="1545"/>
      <c r="E11" s="1545"/>
      <c r="F11" s="1545" t="s">
        <v>891</v>
      </c>
      <c r="G11" s="1545"/>
      <c r="H11" s="1545"/>
      <c r="I11" s="1545"/>
      <c r="J11" s="1545" t="s">
        <v>892</v>
      </c>
      <c r="K11" s="1545"/>
      <c r="L11" s="1545"/>
      <c r="M11" s="1545"/>
      <c r="N11" s="1545" t="s">
        <v>893</v>
      </c>
      <c r="O11" s="1545"/>
      <c r="P11" s="1545"/>
      <c r="Q11" s="1546"/>
      <c r="R11" s="423"/>
      <c r="S11" s="423"/>
      <c r="T11" s="423"/>
      <c r="U11" s="423"/>
      <c r="V11" s="423"/>
      <c r="W11" s="437"/>
      <c r="X11" s="437"/>
    </row>
    <row r="12" spans="1:28" ht="22.5" customHeight="1">
      <c r="K12" s="437"/>
      <c r="L12" s="437"/>
      <c r="M12" s="437"/>
      <c r="N12" s="437"/>
      <c r="O12" s="437"/>
      <c r="P12" s="437"/>
      <c r="Q12" s="437"/>
      <c r="R12" s="437"/>
      <c r="S12" s="437"/>
      <c r="T12" s="437"/>
      <c r="U12" s="437"/>
      <c r="V12" s="437"/>
      <c r="W12" s="437"/>
      <c r="X12" s="437"/>
    </row>
    <row r="13" spans="1:28" ht="19.5" thickBot="1">
      <c r="A13" s="1538" t="s">
        <v>894</v>
      </c>
      <c r="B13" s="1538"/>
      <c r="C13" s="422" t="s">
        <v>895</v>
      </c>
    </row>
    <row r="14" spans="1:28" ht="21.75" customHeight="1" thickBot="1">
      <c r="A14" s="450"/>
      <c r="B14" s="450" t="s">
        <v>60</v>
      </c>
      <c r="C14" s="451" t="s">
        <v>896</v>
      </c>
      <c r="D14" s="452" t="s">
        <v>897</v>
      </c>
      <c r="E14" s="452" t="s">
        <v>898</v>
      </c>
      <c r="F14" s="452" t="s">
        <v>899</v>
      </c>
      <c r="G14" s="452" t="s">
        <v>900</v>
      </c>
      <c r="H14" s="452" t="s">
        <v>901</v>
      </c>
      <c r="I14" s="452" t="s">
        <v>902</v>
      </c>
      <c r="J14" s="452" t="s">
        <v>903</v>
      </c>
      <c r="K14" s="452" t="s">
        <v>904</v>
      </c>
      <c r="L14" s="452" t="s">
        <v>905</v>
      </c>
      <c r="M14" s="452" t="s">
        <v>906</v>
      </c>
      <c r="N14" s="452" t="s">
        <v>907</v>
      </c>
      <c r="O14" s="452" t="s">
        <v>908</v>
      </c>
      <c r="P14" s="452" t="s">
        <v>909</v>
      </c>
      <c r="Q14" s="452" t="s">
        <v>910</v>
      </c>
      <c r="R14" s="452" t="s">
        <v>911</v>
      </c>
      <c r="S14" s="452" t="s">
        <v>912</v>
      </c>
      <c r="T14" s="452" t="s">
        <v>913</v>
      </c>
      <c r="U14" s="452" t="s">
        <v>914</v>
      </c>
      <c r="V14" s="452" t="s">
        <v>915</v>
      </c>
      <c r="W14" s="452" t="s">
        <v>916</v>
      </c>
      <c r="X14" s="452" t="s">
        <v>917</v>
      </c>
      <c r="Y14" s="452" t="s">
        <v>918</v>
      </c>
      <c r="Z14" s="453" t="s">
        <v>919</v>
      </c>
    </row>
    <row r="15" spans="1:28" ht="19.5" customHeight="1">
      <c r="A15" s="454" t="s">
        <v>920</v>
      </c>
      <c r="B15" s="455">
        <f>SUM(C15:Z15)</f>
        <v>53</v>
      </c>
      <c r="C15" s="456">
        <v>10</v>
      </c>
      <c r="D15" s="457">
        <v>10</v>
      </c>
      <c r="E15" s="457">
        <v>10</v>
      </c>
      <c r="F15" s="457">
        <v>8</v>
      </c>
      <c r="G15" s="457">
        <v>8</v>
      </c>
      <c r="H15" s="457">
        <v>7</v>
      </c>
      <c r="I15" s="457"/>
      <c r="J15" s="457"/>
      <c r="K15" s="457"/>
      <c r="L15" s="457"/>
      <c r="M15" s="457"/>
      <c r="N15" s="457"/>
      <c r="O15" s="457"/>
      <c r="P15" s="457"/>
      <c r="Q15" s="457"/>
      <c r="R15" s="457"/>
      <c r="S15" s="457"/>
      <c r="T15" s="457"/>
      <c r="U15" s="457"/>
      <c r="V15" s="457"/>
      <c r="W15" s="457"/>
      <c r="X15" s="457"/>
      <c r="Y15" s="457"/>
      <c r="Z15" s="458"/>
    </row>
    <row r="16" spans="1:28" ht="19.5" customHeight="1">
      <c r="A16" s="459" t="s">
        <v>921</v>
      </c>
      <c r="B16" s="455">
        <f t="shared" ref="B16:B32" si="0">SUM(C16:Z16)</f>
        <v>0</v>
      </c>
      <c r="C16" s="460"/>
      <c r="D16" s="461"/>
      <c r="E16" s="461"/>
      <c r="F16" s="461"/>
      <c r="G16" s="461"/>
      <c r="H16" s="461"/>
      <c r="I16" s="461"/>
      <c r="J16" s="461"/>
      <c r="K16" s="461"/>
      <c r="L16" s="461"/>
      <c r="M16" s="461"/>
      <c r="N16" s="461"/>
      <c r="O16" s="461"/>
      <c r="P16" s="461"/>
      <c r="Q16" s="461"/>
      <c r="R16" s="461"/>
      <c r="S16" s="461"/>
      <c r="T16" s="461"/>
      <c r="U16" s="461"/>
      <c r="V16" s="461"/>
      <c r="W16" s="461"/>
      <c r="X16" s="461"/>
      <c r="Y16" s="461"/>
      <c r="Z16" s="462"/>
    </row>
    <row r="17" spans="1:26" ht="19.5" customHeight="1">
      <c r="A17" s="459" t="s">
        <v>922</v>
      </c>
      <c r="B17" s="455">
        <f t="shared" si="0"/>
        <v>0</v>
      </c>
      <c r="C17" s="460"/>
      <c r="D17" s="461"/>
      <c r="E17" s="461"/>
      <c r="F17" s="461"/>
      <c r="G17" s="461"/>
      <c r="H17" s="461"/>
      <c r="I17" s="461"/>
      <c r="J17" s="461"/>
      <c r="K17" s="461"/>
      <c r="L17" s="461"/>
      <c r="M17" s="461"/>
      <c r="N17" s="461"/>
      <c r="O17" s="461"/>
      <c r="P17" s="461"/>
      <c r="Q17" s="461"/>
      <c r="R17" s="461"/>
      <c r="S17" s="461"/>
      <c r="T17" s="461"/>
      <c r="U17" s="461"/>
      <c r="V17" s="461"/>
      <c r="W17" s="461"/>
      <c r="X17" s="461"/>
      <c r="Y17" s="461"/>
      <c r="Z17" s="462"/>
    </row>
    <row r="18" spans="1:26" ht="19.5" customHeight="1">
      <c r="A18" s="459" t="s">
        <v>923</v>
      </c>
      <c r="B18" s="455">
        <f t="shared" si="0"/>
        <v>0</v>
      </c>
      <c r="C18" s="460"/>
      <c r="D18" s="461"/>
      <c r="E18" s="461"/>
      <c r="F18" s="461"/>
      <c r="G18" s="461"/>
      <c r="H18" s="461"/>
      <c r="I18" s="461"/>
      <c r="J18" s="461"/>
      <c r="K18" s="461"/>
      <c r="L18" s="461"/>
      <c r="M18" s="461"/>
      <c r="N18" s="461"/>
      <c r="O18" s="461"/>
      <c r="P18" s="461"/>
      <c r="Q18" s="461"/>
      <c r="R18" s="461"/>
      <c r="S18" s="461"/>
      <c r="T18" s="461"/>
      <c r="U18" s="461"/>
      <c r="V18" s="461"/>
      <c r="W18" s="461"/>
      <c r="X18" s="461"/>
      <c r="Y18" s="461"/>
      <c r="Z18" s="462"/>
    </row>
    <row r="19" spans="1:26" ht="19.5" customHeight="1">
      <c r="A19" s="459" t="s">
        <v>924</v>
      </c>
      <c r="B19" s="455">
        <f t="shared" si="0"/>
        <v>0</v>
      </c>
      <c r="C19" s="460"/>
      <c r="D19" s="461"/>
      <c r="E19" s="461"/>
      <c r="F19" s="461"/>
      <c r="G19" s="461"/>
      <c r="H19" s="461"/>
      <c r="I19" s="461"/>
      <c r="J19" s="461"/>
      <c r="K19" s="461"/>
      <c r="L19" s="461"/>
      <c r="M19" s="461"/>
      <c r="N19" s="461"/>
      <c r="O19" s="461"/>
      <c r="P19" s="461"/>
      <c r="Q19" s="461"/>
      <c r="R19" s="461"/>
      <c r="S19" s="461"/>
      <c r="T19" s="461"/>
      <c r="U19" s="461"/>
      <c r="V19" s="461"/>
      <c r="W19" s="461"/>
      <c r="X19" s="461"/>
      <c r="Y19" s="461"/>
      <c r="Z19" s="462"/>
    </row>
    <row r="20" spans="1:26" ht="19.5" customHeight="1">
      <c r="A20" s="459" t="s">
        <v>925</v>
      </c>
      <c r="B20" s="455">
        <f t="shared" si="0"/>
        <v>53</v>
      </c>
      <c r="C20" s="460">
        <v>10</v>
      </c>
      <c r="D20" s="461">
        <v>10</v>
      </c>
      <c r="E20" s="461">
        <v>10</v>
      </c>
      <c r="F20" s="461">
        <v>8</v>
      </c>
      <c r="G20" s="461">
        <v>8</v>
      </c>
      <c r="H20" s="461">
        <v>7</v>
      </c>
      <c r="I20" s="461"/>
      <c r="J20" s="461"/>
      <c r="K20" s="461"/>
      <c r="L20" s="461"/>
      <c r="M20" s="461"/>
      <c r="N20" s="461"/>
      <c r="O20" s="461"/>
      <c r="P20" s="461"/>
      <c r="Q20" s="461"/>
      <c r="R20" s="461"/>
      <c r="S20" s="461"/>
      <c r="T20" s="461"/>
      <c r="U20" s="461"/>
      <c r="V20" s="461"/>
      <c r="W20" s="461"/>
      <c r="X20" s="461"/>
      <c r="Y20" s="461"/>
      <c r="Z20" s="462"/>
    </row>
    <row r="21" spans="1:26" ht="19.5" customHeight="1">
      <c r="A21" s="459" t="s">
        <v>926</v>
      </c>
      <c r="B21" s="455">
        <f t="shared" si="0"/>
        <v>6</v>
      </c>
      <c r="C21" s="460">
        <v>1</v>
      </c>
      <c r="D21" s="461">
        <v>1</v>
      </c>
      <c r="E21" s="461">
        <v>1</v>
      </c>
      <c r="F21" s="461">
        <v>1</v>
      </c>
      <c r="G21" s="461">
        <v>1</v>
      </c>
      <c r="H21" s="461">
        <v>1</v>
      </c>
      <c r="I21" s="461"/>
      <c r="J21" s="461"/>
      <c r="K21" s="461"/>
      <c r="L21" s="461"/>
      <c r="M21" s="461"/>
      <c r="N21" s="461"/>
      <c r="O21" s="461"/>
      <c r="P21" s="461"/>
      <c r="Q21" s="461"/>
      <c r="R21" s="461"/>
      <c r="S21" s="461"/>
      <c r="T21" s="461"/>
      <c r="U21" s="461"/>
      <c r="V21" s="461"/>
      <c r="W21" s="461"/>
      <c r="X21" s="461"/>
      <c r="Y21" s="461"/>
      <c r="Z21" s="462"/>
    </row>
    <row r="22" spans="1:26" ht="19.5" customHeight="1">
      <c r="A22" s="459" t="s">
        <v>927</v>
      </c>
      <c r="B22" s="455">
        <f t="shared" si="0"/>
        <v>6</v>
      </c>
      <c r="C22" s="460">
        <v>1</v>
      </c>
      <c r="D22" s="461">
        <v>1</v>
      </c>
      <c r="E22" s="461">
        <v>1</v>
      </c>
      <c r="F22" s="461">
        <v>1</v>
      </c>
      <c r="G22" s="461">
        <v>1</v>
      </c>
      <c r="H22" s="461">
        <v>1</v>
      </c>
      <c r="I22" s="461"/>
      <c r="J22" s="461"/>
      <c r="K22" s="461"/>
      <c r="L22" s="461"/>
      <c r="M22" s="461"/>
      <c r="N22" s="461"/>
      <c r="O22" s="461"/>
      <c r="P22" s="461"/>
      <c r="Q22" s="461"/>
      <c r="R22" s="461"/>
      <c r="S22" s="461"/>
      <c r="T22" s="461"/>
      <c r="U22" s="461"/>
      <c r="V22" s="461"/>
      <c r="W22" s="461"/>
      <c r="X22" s="461"/>
      <c r="Y22" s="461"/>
      <c r="Z22" s="462"/>
    </row>
    <row r="23" spans="1:26" ht="19.5" customHeight="1">
      <c r="A23" s="459" t="s">
        <v>928</v>
      </c>
      <c r="B23" s="455">
        <f t="shared" si="0"/>
        <v>0</v>
      </c>
      <c r="C23" s="460"/>
      <c r="D23" s="461"/>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19.5" customHeight="1">
      <c r="A24" s="459" t="s">
        <v>929</v>
      </c>
      <c r="B24" s="455">
        <f t="shared" si="0"/>
        <v>12</v>
      </c>
      <c r="C24" s="460">
        <v>2</v>
      </c>
      <c r="D24" s="461">
        <v>2</v>
      </c>
      <c r="E24" s="461">
        <v>2</v>
      </c>
      <c r="F24" s="461">
        <v>2</v>
      </c>
      <c r="G24" s="461">
        <v>2</v>
      </c>
      <c r="H24" s="461">
        <v>2</v>
      </c>
      <c r="I24" s="461"/>
      <c r="J24" s="461"/>
      <c r="K24" s="461"/>
      <c r="L24" s="461"/>
      <c r="M24" s="461"/>
      <c r="N24" s="461"/>
      <c r="O24" s="461"/>
      <c r="P24" s="461"/>
      <c r="Q24" s="461"/>
      <c r="R24" s="461"/>
      <c r="S24" s="461"/>
      <c r="T24" s="461"/>
      <c r="U24" s="461"/>
      <c r="V24" s="461"/>
      <c r="W24" s="461"/>
      <c r="X24" s="461"/>
      <c r="Y24" s="461"/>
      <c r="Z24" s="462"/>
    </row>
    <row r="25" spans="1:26" ht="19.5" customHeight="1">
      <c r="A25" s="459" t="s">
        <v>930</v>
      </c>
      <c r="B25" s="455">
        <f t="shared" si="0"/>
        <v>12</v>
      </c>
      <c r="C25" s="460">
        <v>2</v>
      </c>
      <c r="D25" s="461">
        <v>2</v>
      </c>
      <c r="E25" s="461">
        <v>2</v>
      </c>
      <c r="F25" s="461">
        <v>2</v>
      </c>
      <c r="G25" s="461">
        <v>2</v>
      </c>
      <c r="H25" s="461">
        <v>2</v>
      </c>
      <c r="I25" s="461"/>
      <c r="J25" s="461"/>
      <c r="K25" s="461"/>
      <c r="L25" s="461"/>
      <c r="M25" s="461"/>
      <c r="N25" s="461"/>
      <c r="O25" s="461"/>
      <c r="P25" s="461"/>
      <c r="Q25" s="461"/>
      <c r="R25" s="461"/>
      <c r="S25" s="461"/>
      <c r="T25" s="461"/>
      <c r="U25" s="461"/>
      <c r="V25" s="461"/>
      <c r="W25" s="461"/>
      <c r="X25" s="461"/>
      <c r="Y25" s="461"/>
      <c r="Z25" s="462"/>
    </row>
    <row r="26" spans="1:26" ht="19.5" customHeight="1">
      <c r="A26" s="459" t="s">
        <v>931</v>
      </c>
      <c r="B26" s="455">
        <f t="shared" si="0"/>
        <v>6</v>
      </c>
      <c r="C26" s="460">
        <v>1</v>
      </c>
      <c r="D26" s="461">
        <v>1</v>
      </c>
      <c r="E26" s="461">
        <v>1</v>
      </c>
      <c r="F26" s="461">
        <v>1</v>
      </c>
      <c r="G26" s="461">
        <v>1</v>
      </c>
      <c r="H26" s="461">
        <v>1</v>
      </c>
      <c r="I26" s="461"/>
      <c r="J26" s="461"/>
      <c r="K26" s="461"/>
      <c r="L26" s="461"/>
      <c r="M26" s="461"/>
      <c r="N26" s="461"/>
      <c r="O26" s="461"/>
      <c r="P26" s="461"/>
      <c r="Q26" s="461"/>
      <c r="R26" s="461"/>
      <c r="S26" s="461"/>
      <c r="T26" s="461"/>
      <c r="U26" s="461"/>
      <c r="V26" s="461"/>
      <c r="W26" s="461"/>
      <c r="X26" s="461"/>
      <c r="Y26" s="461"/>
      <c r="Z26" s="462"/>
    </row>
    <row r="27" spans="1:26" ht="19.5" customHeight="1">
      <c r="A27" s="459" t="s">
        <v>932</v>
      </c>
      <c r="B27" s="455">
        <f t="shared" si="0"/>
        <v>6</v>
      </c>
      <c r="C27" s="460">
        <v>1</v>
      </c>
      <c r="D27" s="461">
        <v>1</v>
      </c>
      <c r="E27" s="461">
        <v>1</v>
      </c>
      <c r="F27" s="461">
        <v>1</v>
      </c>
      <c r="G27" s="461">
        <v>1</v>
      </c>
      <c r="H27" s="461">
        <v>1</v>
      </c>
      <c r="I27" s="461"/>
      <c r="J27" s="461"/>
      <c r="K27" s="461"/>
      <c r="L27" s="461"/>
      <c r="M27" s="461"/>
      <c r="N27" s="461"/>
      <c r="O27" s="461"/>
      <c r="P27" s="461"/>
      <c r="Q27" s="461"/>
      <c r="R27" s="461"/>
      <c r="S27" s="461"/>
      <c r="T27" s="461"/>
      <c r="U27" s="461"/>
      <c r="V27" s="461"/>
      <c r="W27" s="461"/>
      <c r="X27" s="461"/>
      <c r="Y27" s="461"/>
      <c r="Z27" s="462"/>
    </row>
    <row r="28" spans="1:26" ht="19.5" customHeight="1">
      <c r="A28" s="459" t="s">
        <v>933</v>
      </c>
      <c r="B28" s="455">
        <f t="shared" si="0"/>
        <v>6</v>
      </c>
      <c r="C28" s="460">
        <v>1</v>
      </c>
      <c r="D28" s="461">
        <v>1</v>
      </c>
      <c r="E28" s="461">
        <v>1</v>
      </c>
      <c r="F28" s="461">
        <v>1</v>
      </c>
      <c r="G28" s="461">
        <v>1</v>
      </c>
      <c r="H28" s="461">
        <v>1</v>
      </c>
      <c r="I28" s="461"/>
      <c r="J28" s="461"/>
      <c r="K28" s="461"/>
      <c r="L28" s="461"/>
      <c r="M28" s="461"/>
      <c r="N28" s="461"/>
      <c r="O28" s="461"/>
      <c r="P28" s="461"/>
      <c r="Q28" s="461"/>
      <c r="R28" s="461"/>
      <c r="S28" s="461"/>
      <c r="T28" s="461"/>
      <c r="U28" s="461"/>
      <c r="V28" s="461"/>
      <c r="W28" s="461"/>
      <c r="X28" s="461"/>
      <c r="Y28" s="461"/>
      <c r="Z28" s="462"/>
    </row>
    <row r="29" spans="1:26" ht="19.5" customHeight="1">
      <c r="A29" s="459" t="s">
        <v>934</v>
      </c>
      <c r="B29" s="455">
        <f t="shared" si="0"/>
        <v>6</v>
      </c>
      <c r="C29" s="460">
        <v>1</v>
      </c>
      <c r="D29" s="461">
        <v>1</v>
      </c>
      <c r="E29" s="461">
        <v>1</v>
      </c>
      <c r="F29" s="461">
        <v>1</v>
      </c>
      <c r="G29" s="461">
        <v>1</v>
      </c>
      <c r="H29" s="461">
        <v>1</v>
      </c>
      <c r="I29" s="461"/>
      <c r="J29" s="461"/>
      <c r="K29" s="461"/>
      <c r="L29" s="461"/>
      <c r="M29" s="461"/>
      <c r="N29" s="461"/>
      <c r="O29" s="461"/>
      <c r="P29" s="461"/>
      <c r="Q29" s="461"/>
      <c r="R29" s="461"/>
      <c r="S29" s="461"/>
      <c r="T29" s="461"/>
      <c r="U29" s="461"/>
      <c r="V29" s="461"/>
      <c r="W29" s="461"/>
      <c r="X29" s="461"/>
      <c r="Y29" s="461"/>
      <c r="Z29" s="462"/>
    </row>
    <row r="30" spans="1:26" ht="19.5" customHeight="1">
      <c r="A30" s="459" t="s">
        <v>935</v>
      </c>
      <c r="B30" s="455">
        <f t="shared" si="0"/>
        <v>6</v>
      </c>
      <c r="C30" s="460">
        <v>1</v>
      </c>
      <c r="D30" s="461">
        <v>1</v>
      </c>
      <c r="E30" s="461">
        <v>1</v>
      </c>
      <c r="F30" s="461">
        <v>1</v>
      </c>
      <c r="G30" s="461">
        <v>1</v>
      </c>
      <c r="H30" s="461">
        <v>1</v>
      </c>
      <c r="I30" s="461"/>
      <c r="J30" s="461"/>
      <c r="K30" s="461"/>
      <c r="L30" s="461"/>
      <c r="M30" s="461"/>
      <c r="N30" s="461"/>
      <c r="O30" s="461"/>
      <c r="P30" s="461"/>
      <c r="Q30" s="461"/>
      <c r="R30" s="461"/>
      <c r="S30" s="461"/>
      <c r="T30" s="461"/>
      <c r="U30" s="461"/>
      <c r="V30" s="461"/>
      <c r="W30" s="461"/>
      <c r="X30" s="461"/>
      <c r="Y30" s="461"/>
      <c r="Z30" s="462"/>
    </row>
    <row r="31" spans="1:26" ht="19.5" customHeight="1">
      <c r="A31" s="459" t="s">
        <v>936</v>
      </c>
      <c r="B31" s="455">
        <f t="shared" si="0"/>
        <v>0</v>
      </c>
      <c r="C31" s="460"/>
      <c r="D31" s="461"/>
      <c r="E31" s="461"/>
      <c r="F31" s="461"/>
      <c r="G31" s="461"/>
      <c r="H31" s="461"/>
      <c r="I31" s="461"/>
      <c r="J31" s="461"/>
      <c r="K31" s="461"/>
      <c r="L31" s="461"/>
      <c r="M31" s="461"/>
      <c r="N31" s="461"/>
      <c r="O31" s="461"/>
      <c r="P31" s="461"/>
      <c r="Q31" s="461"/>
      <c r="R31" s="461"/>
      <c r="S31" s="461"/>
      <c r="T31" s="461"/>
      <c r="U31" s="461"/>
      <c r="V31" s="461"/>
      <c r="W31" s="461"/>
      <c r="X31" s="461"/>
      <c r="Y31" s="461"/>
      <c r="Z31" s="462"/>
    </row>
    <row r="32" spans="1:26" ht="19.5" customHeight="1" thickBot="1">
      <c r="A32" s="463" t="s">
        <v>937</v>
      </c>
      <c r="B32" s="455">
        <f t="shared" si="0"/>
        <v>0</v>
      </c>
      <c r="C32" s="464"/>
      <c r="D32" s="465"/>
      <c r="E32" s="465"/>
      <c r="F32" s="465"/>
      <c r="G32" s="465"/>
      <c r="H32" s="465"/>
      <c r="I32" s="465"/>
      <c r="J32" s="465"/>
      <c r="K32" s="465"/>
      <c r="L32" s="465"/>
      <c r="M32" s="465"/>
      <c r="N32" s="465"/>
      <c r="O32" s="465"/>
      <c r="P32" s="465"/>
      <c r="Q32" s="465"/>
      <c r="R32" s="465"/>
      <c r="S32" s="465"/>
      <c r="T32" s="465"/>
      <c r="U32" s="465"/>
      <c r="V32" s="465"/>
      <c r="W32" s="465"/>
      <c r="X32" s="465"/>
      <c r="Y32" s="465"/>
      <c r="Z32" s="466"/>
    </row>
    <row r="33" spans="1:26" ht="15" customHeight="1">
      <c r="A33" s="1539" t="s">
        <v>938</v>
      </c>
      <c r="B33" s="1539"/>
      <c r="C33" s="1539"/>
      <c r="D33" s="1539"/>
      <c r="E33" s="1539"/>
      <c r="F33" s="1539"/>
      <c r="G33" s="1539"/>
      <c r="H33" s="1539"/>
      <c r="I33" s="1539"/>
      <c r="J33" s="1539"/>
      <c r="K33" s="1539"/>
      <c r="L33" s="1539"/>
      <c r="M33" s="1539"/>
      <c r="N33" s="1539"/>
      <c r="O33" s="1539"/>
      <c r="P33" s="1539"/>
      <c r="Q33" s="1539"/>
      <c r="R33" s="1539"/>
      <c r="S33" s="1539"/>
      <c r="T33" s="1539"/>
      <c r="U33" s="1539"/>
      <c r="V33" s="1539"/>
      <c r="W33" s="1539"/>
      <c r="X33" s="1539"/>
      <c r="Y33" s="1539"/>
      <c r="Z33" s="1539"/>
    </row>
    <row r="34" spans="1:26" ht="15" customHeight="1">
      <c r="A34" s="1540"/>
      <c r="B34" s="1540"/>
      <c r="C34" s="1540"/>
      <c r="D34" s="1540"/>
      <c r="E34" s="1540"/>
      <c r="F34" s="1540"/>
      <c r="G34" s="1540"/>
      <c r="H34" s="1540"/>
      <c r="I34" s="1540"/>
      <c r="J34" s="1540"/>
      <c r="K34" s="1540"/>
      <c r="L34" s="1540"/>
      <c r="M34" s="1540"/>
      <c r="N34" s="1540"/>
      <c r="O34" s="1540"/>
      <c r="P34" s="1540"/>
      <c r="Q34" s="1540"/>
      <c r="R34" s="1540"/>
      <c r="S34" s="1540"/>
      <c r="T34" s="1540"/>
      <c r="U34" s="1540"/>
      <c r="V34" s="1540"/>
      <c r="W34" s="1540"/>
      <c r="X34" s="1540"/>
      <c r="Y34" s="1540"/>
      <c r="Z34" s="1540"/>
    </row>
    <row r="35" spans="1:26">
      <c r="A35" s="1540"/>
      <c r="B35" s="1540"/>
      <c r="C35" s="1540"/>
      <c r="D35" s="1540"/>
      <c r="E35" s="1540"/>
      <c r="F35" s="1540"/>
      <c r="G35" s="1540"/>
      <c r="H35" s="1540"/>
      <c r="I35" s="1540"/>
      <c r="J35" s="1540"/>
      <c r="K35" s="1540"/>
      <c r="L35" s="1540"/>
      <c r="M35" s="1540"/>
      <c r="N35" s="1540"/>
      <c r="O35" s="1540"/>
      <c r="P35" s="1540"/>
      <c r="Q35" s="1540"/>
      <c r="R35" s="1540"/>
      <c r="S35" s="1540"/>
      <c r="T35" s="1540"/>
      <c r="U35" s="1540"/>
      <c r="V35" s="1540"/>
      <c r="W35" s="1540"/>
      <c r="X35" s="1540"/>
      <c r="Y35" s="1540"/>
      <c r="Z35" s="1540"/>
    </row>
  </sheetData>
  <mergeCells count="24">
    <mergeCell ref="B4:G4"/>
    <mergeCell ref="U1:W1"/>
    <mergeCell ref="X1:Z1"/>
    <mergeCell ref="U2:Z3"/>
    <mergeCell ref="B3:G3"/>
    <mergeCell ref="I3:R3"/>
    <mergeCell ref="B5:G5"/>
    <mergeCell ref="B6:G6"/>
    <mergeCell ref="T6:Z10"/>
    <mergeCell ref="B7:G7"/>
    <mergeCell ref="B9:E9"/>
    <mergeCell ref="F9:I9"/>
    <mergeCell ref="J9:M9"/>
    <mergeCell ref="N9:Q9"/>
    <mergeCell ref="B10:E10"/>
    <mergeCell ref="F10:I10"/>
    <mergeCell ref="A13:B13"/>
    <mergeCell ref="A33:Z35"/>
    <mergeCell ref="J10:M10"/>
    <mergeCell ref="N10:Q10"/>
    <mergeCell ref="B11:E11"/>
    <mergeCell ref="F11:I11"/>
    <mergeCell ref="J11:M11"/>
    <mergeCell ref="N11:Q11"/>
  </mergeCells>
  <phoneticPr fontId="3"/>
  <pageMargins left="0.70866141732283472" right="0.70866141732283472" top="0.74803149606299213" bottom="0.74803149606299213" header="0.31496062992125984" footer="0.31496062992125984"/>
  <pageSetup paperSize="9" scale="73" orientation="landscape"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5856-FF03-4EA0-984A-48D31168387A}">
  <dimension ref="A1:K120"/>
  <sheetViews>
    <sheetView zoomScaleNormal="100" workbookViewId="0">
      <selection activeCell="O105" sqref="O105:P105"/>
    </sheetView>
  </sheetViews>
  <sheetFormatPr defaultRowHeight="13.5"/>
  <cols>
    <col min="1" max="1" width="17.875" customWidth="1"/>
    <col min="2" max="2" width="12" customWidth="1"/>
    <col min="3" max="3" width="3.625" customWidth="1"/>
    <col min="4" max="4" width="17.875" customWidth="1"/>
    <col min="5" max="5" width="12" customWidth="1"/>
    <col min="6" max="6" width="3.625" customWidth="1"/>
    <col min="7" max="7" width="17.875" customWidth="1"/>
    <col min="8" max="8" width="12" customWidth="1"/>
    <col min="9" max="9" width="3.75" customWidth="1"/>
    <col min="10" max="10" width="17.875" customWidth="1"/>
    <col min="11" max="11" width="12" customWidth="1"/>
  </cols>
  <sheetData>
    <row r="1" spans="1:11" ht="14.25" thickBot="1"/>
    <row r="2" spans="1:11" ht="38.25" customHeight="1">
      <c r="A2" s="1567" t="s">
        <v>896</v>
      </c>
      <c r="B2" s="1568"/>
      <c r="C2" s="380"/>
      <c r="D2" s="1567" t="s">
        <v>897</v>
      </c>
      <c r="E2" s="1568"/>
      <c r="F2" s="380"/>
      <c r="G2" s="1567" t="s">
        <v>898</v>
      </c>
      <c r="H2" s="1568"/>
      <c r="I2" s="380"/>
      <c r="J2" s="1567" t="s">
        <v>899</v>
      </c>
      <c r="K2" s="1568"/>
    </row>
    <row r="3" spans="1:11" ht="24" customHeight="1">
      <c r="A3" s="448" t="s">
        <v>920</v>
      </c>
      <c r="B3" s="468">
        <f>⑩【2週間前】野外炊飯活動計画書!C15</f>
        <v>0</v>
      </c>
      <c r="C3" s="11"/>
      <c r="D3" s="448" t="s">
        <v>920</v>
      </c>
      <c r="E3" s="468">
        <f>⑩【2週間前】野外炊飯活動計画書!D15</f>
        <v>0</v>
      </c>
      <c r="F3" s="11"/>
      <c r="G3" s="448" t="s">
        <v>920</v>
      </c>
      <c r="H3" s="468">
        <f>⑩【2週間前】野外炊飯活動計画書!E15</f>
        <v>0</v>
      </c>
      <c r="I3" s="11"/>
      <c r="J3" s="448" t="s">
        <v>920</v>
      </c>
      <c r="K3" s="469">
        <f>⑩【2週間前】野外炊飯活動計画書!F15</f>
        <v>0</v>
      </c>
    </row>
    <row r="4" spans="1:11" ht="24" customHeight="1">
      <c r="A4" s="448" t="s">
        <v>921</v>
      </c>
      <c r="B4" s="468">
        <f>⑩【2週間前】野外炊飯活動計画書!C16</f>
        <v>0</v>
      </c>
      <c r="C4" s="11"/>
      <c r="D4" s="448" t="s">
        <v>921</v>
      </c>
      <c r="E4" s="468">
        <f>⑩【2週間前】野外炊飯活動計画書!D16</f>
        <v>0</v>
      </c>
      <c r="F4" s="11"/>
      <c r="G4" s="448" t="s">
        <v>921</v>
      </c>
      <c r="H4" s="468">
        <f>⑩【2週間前】野外炊飯活動計画書!E16</f>
        <v>0</v>
      </c>
      <c r="I4" s="11"/>
      <c r="J4" s="448" t="s">
        <v>921</v>
      </c>
      <c r="K4" s="469">
        <f>⑩【2週間前】野外炊飯活動計画書!F16</f>
        <v>0</v>
      </c>
    </row>
    <row r="5" spans="1:11" ht="24" customHeight="1">
      <c r="A5" s="448" t="s">
        <v>922</v>
      </c>
      <c r="B5" s="468">
        <f>⑩【2週間前】野外炊飯活動計画書!C17</f>
        <v>0</v>
      </c>
      <c r="C5" s="11"/>
      <c r="D5" s="448" t="s">
        <v>922</v>
      </c>
      <c r="E5" s="468">
        <f>⑩【2週間前】野外炊飯活動計画書!D17</f>
        <v>0</v>
      </c>
      <c r="F5" s="11"/>
      <c r="G5" s="448" t="s">
        <v>922</v>
      </c>
      <c r="H5" s="468">
        <f>⑩【2週間前】野外炊飯活動計画書!E17</f>
        <v>0</v>
      </c>
      <c r="I5" s="11"/>
      <c r="J5" s="448" t="s">
        <v>922</v>
      </c>
      <c r="K5" s="469">
        <f>⑩【2週間前】野外炊飯活動計画書!F17</f>
        <v>0</v>
      </c>
    </row>
    <row r="6" spans="1:11" ht="24" customHeight="1">
      <c r="A6" s="448" t="s">
        <v>923</v>
      </c>
      <c r="B6" s="468">
        <f>⑩【2週間前】野外炊飯活動計画書!C18</f>
        <v>0</v>
      </c>
      <c r="C6" s="11"/>
      <c r="D6" s="448" t="s">
        <v>923</v>
      </c>
      <c r="E6" s="468">
        <f>⑩【2週間前】野外炊飯活動計画書!D18</f>
        <v>0</v>
      </c>
      <c r="F6" s="11"/>
      <c r="G6" s="448" t="s">
        <v>923</v>
      </c>
      <c r="H6" s="468">
        <f>⑩【2週間前】野外炊飯活動計画書!E18</f>
        <v>0</v>
      </c>
      <c r="I6" s="11"/>
      <c r="J6" s="448" t="s">
        <v>923</v>
      </c>
      <c r="K6" s="469">
        <f>⑩【2週間前】野外炊飯活動計画書!F18</f>
        <v>0</v>
      </c>
    </row>
    <row r="7" spans="1:11" ht="24" customHeight="1">
      <c r="A7" s="448" t="s">
        <v>924</v>
      </c>
      <c r="B7" s="468">
        <f>⑩【2週間前】野外炊飯活動計画書!C19</f>
        <v>0</v>
      </c>
      <c r="C7" s="11"/>
      <c r="D7" s="448" t="s">
        <v>924</v>
      </c>
      <c r="E7" s="468">
        <f>⑩【2週間前】野外炊飯活動計画書!D19</f>
        <v>0</v>
      </c>
      <c r="F7" s="11"/>
      <c r="G7" s="448" t="s">
        <v>924</v>
      </c>
      <c r="H7" s="468">
        <f>⑩【2週間前】野外炊飯活動計画書!E19</f>
        <v>0</v>
      </c>
      <c r="I7" s="11"/>
      <c r="J7" s="448" t="s">
        <v>924</v>
      </c>
      <c r="K7" s="469">
        <f>⑩【2週間前】野外炊飯活動計画書!F19</f>
        <v>0</v>
      </c>
    </row>
    <row r="8" spans="1:11" ht="24" customHeight="1">
      <c r="A8" s="448" t="s">
        <v>925</v>
      </c>
      <c r="B8" s="468">
        <f>⑩【2週間前】野外炊飯活動計画書!C20</f>
        <v>0</v>
      </c>
      <c r="C8" s="11"/>
      <c r="D8" s="448" t="s">
        <v>925</v>
      </c>
      <c r="E8" s="468">
        <f>⑩【2週間前】野外炊飯活動計画書!D20</f>
        <v>0</v>
      </c>
      <c r="F8" s="11"/>
      <c r="G8" s="448" t="s">
        <v>925</v>
      </c>
      <c r="H8" s="468">
        <f>⑩【2週間前】野外炊飯活動計画書!E20</f>
        <v>0</v>
      </c>
      <c r="I8" s="11"/>
      <c r="J8" s="448" t="s">
        <v>925</v>
      </c>
      <c r="K8" s="469">
        <f>⑩【2週間前】野外炊飯活動計画書!F20</f>
        <v>0</v>
      </c>
    </row>
    <row r="9" spans="1:11" ht="24" customHeight="1">
      <c r="A9" s="448" t="s">
        <v>926</v>
      </c>
      <c r="B9" s="468">
        <f>⑩【2週間前】野外炊飯活動計画書!C21</f>
        <v>0</v>
      </c>
      <c r="C9" s="11"/>
      <c r="D9" s="448" t="s">
        <v>926</v>
      </c>
      <c r="E9" s="468">
        <f>⑩【2週間前】野外炊飯活動計画書!D21</f>
        <v>0</v>
      </c>
      <c r="F9" s="11"/>
      <c r="G9" s="448" t="s">
        <v>926</v>
      </c>
      <c r="H9" s="468">
        <f>⑩【2週間前】野外炊飯活動計画書!E21</f>
        <v>0</v>
      </c>
      <c r="I9" s="11"/>
      <c r="J9" s="448" t="s">
        <v>926</v>
      </c>
      <c r="K9" s="469">
        <f>⑩【2週間前】野外炊飯活動計画書!F21</f>
        <v>0</v>
      </c>
    </row>
    <row r="10" spans="1:11" ht="24" customHeight="1">
      <c r="A10" s="448" t="s">
        <v>927</v>
      </c>
      <c r="B10" s="468">
        <f>⑩【2週間前】野外炊飯活動計画書!C22</f>
        <v>0</v>
      </c>
      <c r="C10" s="11"/>
      <c r="D10" s="448" t="s">
        <v>927</v>
      </c>
      <c r="E10" s="468">
        <f>⑩【2週間前】野外炊飯活動計画書!D22</f>
        <v>0</v>
      </c>
      <c r="F10" s="11"/>
      <c r="G10" s="448" t="s">
        <v>927</v>
      </c>
      <c r="H10" s="468">
        <f>⑩【2週間前】野外炊飯活動計画書!E22</f>
        <v>0</v>
      </c>
      <c r="I10" s="11"/>
      <c r="J10" s="448" t="s">
        <v>927</v>
      </c>
      <c r="K10" s="469">
        <f>⑩【2週間前】野外炊飯活動計画書!F22</f>
        <v>0</v>
      </c>
    </row>
    <row r="11" spans="1:11" ht="24" customHeight="1">
      <c r="A11" s="448" t="s">
        <v>928</v>
      </c>
      <c r="B11" s="468">
        <f>⑩【2週間前】野外炊飯活動計画書!C23</f>
        <v>0</v>
      </c>
      <c r="C11" s="11"/>
      <c r="D11" s="448" t="s">
        <v>928</v>
      </c>
      <c r="E11" s="468">
        <f>⑩【2週間前】野外炊飯活動計画書!D23</f>
        <v>0</v>
      </c>
      <c r="F11" s="11"/>
      <c r="G11" s="448" t="s">
        <v>928</v>
      </c>
      <c r="H11" s="468">
        <f>⑩【2週間前】野外炊飯活動計画書!E23</f>
        <v>0</v>
      </c>
      <c r="I11" s="11"/>
      <c r="J11" s="448" t="s">
        <v>928</v>
      </c>
      <c r="K11" s="469">
        <f>⑩【2週間前】野外炊飯活動計画書!F23</f>
        <v>0</v>
      </c>
    </row>
    <row r="12" spans="1:11" ht="24" customHeight="1">
      <c r="A12" s="448" t="s">
        <v>929</v>
      </c>
      <c r="B12" s="468">
        <f>⑩【2週間前】野外炊飯活動計画書!C24</f>
        <v>0</v>
      </c>
      <c r="C12" s="11"/>
      <c r="D12" s="448" t="s">
        <v>929</v>
      </c>
      <c r="E12" s="468">
        <f>⑩【2週間前】野外炊飯活動計画書!D24</f>
        <v>0</v>
      </c>
      <c r="F12" s="11"/>
      <c r="G12" s="448" t="s">
        <v>929</v>
      </c>
      <c r="H12" s="468">
        <f>⑩【2週間前】野外炊飯活動計画書!E24</f>
        <v>0</v>
      </c>
      <c r="I12" s="11"/>
      <c r="J12" s="448" t="s">
        <v>929</v>
      </c>
      <c r="K12" s="469">
        <f>⑩【2週間前】野外炊飯活動計画書!F24</f>
        <v>0</v>
      </c>
    </row>
    <row r="13" spans="1:11" ht="24" customHeight="1">
      <c r="A13" s="448" t="s">
        <v>930</v>
      </c>
      <c r="B13" s="468">
        <f>⑩【2週間前】野外炊飯活動計画書!C25</f>
        <v>0</v>
      </c>
      <c r="C13" s="11"/>
      <c r="D13" s="448" t="s">
        <v>930</v>
      </c>
      <c r="E13" s="468">
        <f>⑩【2週間前】野外炊飯活動計画書!D25</f>
        <v>0</v>
      </c>
      <c r="F13" s="11"/>
      <c r="G13" s="448" t="s">
        <v>930</v>
      </c>
      <c r="H13" s="468">
        <f>⑩【2週間前】野外炊飯活動計画書!E25</f>
        <v>0</v>
      </c>
      <c r="I13" s="11"/>
      <c r="J13" s="448" t="s">
        <v>930</v>
      </c>
      <c r="K13" s="469">
        <f>⑩【2週間前】野外炊飯活動計画書!F25</f>
        <v>0</v>
      </c>
    </row>
    <row r="14" spans="1:11" ht="24" customHeight="1">
      <c r="A14" s="448" t="s">
        <v>931</v>
      </c>
      <c r="B14" s="468">
        <f>⑩【2週間前】野外炊飯活動計画書!C26</f>
        <v>0</v>
      </c>
      <c r="C14" s="11"/>
      <c r="D14" s="448" t="s">
        <v>931</v>
      </c>
      <c r="E14" s="468">
        <f>⑩【2週間前】野外炊飯活動計画書!D26</f>
        <v>0</v>
      </c>
      <c r="F14" s="11"/>
      <c r="G14" s="448" t="s">
        <v>931</v>
      </c>
      <c r="H14" s="468">
        <f>⑩【2週間前】野外炊飯活動計画書!E26</f>
        <v>0</v>
      </c>
      <c r="I14" s="11"/>
      <c r="J14" s="448" t="s">
        <v>931</v>
      </c>
      <c r="K14" s="469">
        <f>⑩【2週間前】野外炊飯活動計画書!F26</f>
        <v>0</v>
      </c>
    </row>
    <row r="15" spans="1:11" ht="24" customHeight="1">
      <c r="A15" s="448" t="s">
        <v>932</v>
      </c>
      <c r="B15" s="468">
        <f>⑩【2週間前】野外炊飯活動計画書!C27</f>
        <v>0</v>
      </c>
      <c r="C15" s="11"/>
      <c r="D15" s="448" t="s">
        <v>932</v>
      </c>
      <c r="E15" s="468">
        <f>⑩【2週間前】野外炊飯活動計画書!D27</f>
        <v>0</v>
      </c>
      <c r="F15" s="11"/>
      <c r="G15" s="448" t="s">
        <v>932</v>
      </c>
      <c r="H15" s="468">
        <f>⑩【2週間前】野外炊飯活動計画書!E27</f>
        <v>0</v>
      </c>
      <c r="I15" s="11"/>
      <c r="J15" s="448" t="s">
        <v>932</v>
      </c>
      <c r="K15" s="469">
        <f>⑩【2週間前】野外炊飯活動計画書!F27</f>
        <v>0</v>
      </c>
    </row>
    <row r="16" spans="1:11" ht="24" customHeight="1">
      <c r="A16" s="448" t="s">
        <v>933</v>
      </c>
      <c r="B16" s="468">
        <f>⑩【2週間前】野外炊飯活動計画書!C28</f>
        <v>0</v>
      </c>
      <c r="C16" s="11"/>
      <c r="D16" s="448" t="s">
        <v>933</v>
      </c>
      <c r="E16" s="468">
        <f>⑩【2週間前】野外炊飯活動計画書!D28</f>
        <v>0</v>
      </c>
      <c r="F16" s="11"/>
      <c r="G16" s="448" t="s">
        <v>933</v>
      </c>
      <c r="H16" s="468">
        <f>⑩【2週間前】野外炊飯活動計画書!E28</f>
        <v>0</v>
      </c>
      <c r="I16" s="11"/>
      <c r="J16" s="448" t="s">
        <v>933</v>
      </c>
      <c r="K16" s="469">
        <f>⑩【2週間前】野外炊飯活動計画書!F28</f>
        <v>0</v>
      </c>
    </row>
    <row r="17" spans="1:11" ht="24" customHeight="1">
      <c r="A17" s="448" t="s">
        <v>934</v>
      </c>
      <c r="B17" s="468">
        <f>⑩【2週間前】野外炊飯活動計画書!C29</f>
        <v>0</v>
      </c>
      <c r="C17" s="11"/>
      <c r="D17" s="448" t="s">
        <v>934</v>
      </c>
      <c r="E17" s="468">
        <f>⑩【2週間前】野外炊飯活動計画書!D29</f>
        <v>0</v>
      </c>
      <c r="F17" s="11"/>
      <c r="G17" s="448" t="s">
        <v>934</v>
      </c>
      <c r="H17" s="468">
        <f>⑩【2週間前】野外炊飯活動計画書!E29</f>
        <v>0</v>
      </c>
      <c r="I17" s="11"/>
      <c r="J17" s="448" t="s">
        <v>934</v>
      </c>
      <c r="K17" s="469">
        <f>⑩【2週間前】野外炊飯活動計画書!F29</f>
        <v>0</v>
      </c>
    </row>
    <row r="18" spans="1:11" ht="24" customHeight="1">
      <c r="A18" s="448" t="s">
        <v>935</v>
      </c>
      <c r="B18" s="468">
        <f>⑩【2週間前】野外炊飯活動計画書!C30</f>
        <v>0</v>
      </c>
      <c r="C18" s="11"/>
      <c r="D18" s="448" t="s">
        <v>935</v>
      </c>
      <c r="E18" s="468">
        <f>⑩【2週間前】野外炊飯活動計画書!D30</f>
        <v>0</v>
      </c>
      <c r="F18" s="11"/>
      <c r="G18" s="448" t="s">
        <v>935</v>
      </c>
      <c r="H18" s="468">
        <f>⑩【2週間前】野外炊飯活動計画書!E30</f>
        <v>0</v>
      </c>
      <c r="I18" s="11"/>
      <c r="J18" s="448" t="s">
        <v>935</v>
      </c>
      <c r="K18" s="469">
        <f>⑩【2週間前】野外炊飯活動計画書!F30</f>
        <v>0</v>
      </c>
    </row>
    <row r="19" spans="1:11" ht="24" customHeight="1">
      <c r="A19" s="448" t="s">
        <v>936</v>
      </c>
      <c r="B19" s="468">
        <f>⑩【2週間前】野外炊飯活動計画書!C31</f>
        <v>0</v>
      </c>
      <c r="C19" s="11"/>
      <c r="D19" s="448" t="s">
        <v>936</v>
      </c>
      <c r="E19" s="468">
        <f>⑩【2週間前】野外炊飯活動計画書!D31</f>
        <v>0</v>
      </c>
      <c r="F19" s="11"/>
      <c r="G19" s="448" t="s">
        <v>936</v>
      </c>
      <c r="H19" s="468">
        <f>⑩【2週間前】野外炊飯活動計画書!E31</f>
        <v>0</v>
      </c>
      <c r="I19" s="11"/>
      <c r="J19" s="448" t="s">
        <v>936</v>
      </c>
      <c r="K19" s="469">
        <f>⑩【2週間前】野外炊飯活動計画書!F31</f>
        <v>0</v>
      </c>
    </row>
    <row r="20" spans="1:11" ht="24" customHeight="1" thickBot="1">
      <c r="A20" s="449" t="s">
        <v>937</v>
      </c>
      <c r="B20" s="470">
        <f>⑩【2週間前】野外炊飯活動計画書!C32</f>
        <v>0</v>
      </c>
      <c r="C20" s="11"/>
      <c r="D20" s="449" t="s">
        <v>937</v>
      </c>
      <c r="E20" s="470">
        <f>⑩【2週間前】野外炊飯活動計画書!D32</f>
        <v>0</v>
      </c>
      <c r="F20" s="11"/>
      <c r="G20" s="449" t="s">
        <v>937</v>
      </c>
      <c r="H20" s="470">
        <f>⑩【2週間前】野外炊飯活動計画書!E32</f>
        <v>0</v>
      </c>
      <c r="I20" s="11"/>
      <c r="J20" s="449" t="s">
        <v>937</v>
      </c>
      <c r="K20" s="471">
        <f>⑩【2週間前】野外炊飯活動計画書!F32</f>
        <v>0</v>
      </c>
    </row>
    <row r="21" spans="1:11" ht="14.25" thickBot="1"/>
    <row r="22" spans="1:11" ht="38.25" customHeight="1">
      <c r="A22" s="1567" t="s">
        <v>900</v>
      </c>
      <c r="B22" s="1568"/>
      <c r="C22" s="380"/>
      <c r="D22" s="1567" t="s">
        <v>901</v>
      </c>
      <c r="E22" s="1568"/>
      <c r="F22" s="380"/>
      <c r="G22" s="1567" t="s">
        <v>902</v>
      </c>
      <c r="H22" s="1568"/>
      <c r="I22" s="380"/>
      <c r="J22" s="1567" t="s">
        <v>903</v>
      </c>
      <c r="K22" s="1568"/>
    </row>
    <row r="23" spans="1:11" ht="24" customHeight="1">
      <c r="A23" s="448" t="s">
        <v>920</v>
      </c>
      <c r="B23" s="468">
        <f>⑩【2週間前】野外炊飯活動計画書!G15</f>
        <v>0</v>
      </c>
      <c r="C23" s="11"/>
      <c r="D23" s="448" t="s">
        <v>920</v>
      </c>
      <c r="E23" s="468">
        <f>⑩【2週間前】野外炊飯活動計画書!H15</f>
        <v>0</v>
      </c>
      <c r="F23" s="11"/>
      <c r="G23" s="448" t="s">
        <v>920</v>
      </c>
      <c r="H23" s="468">
        <f>⑩【2週間前】野外炊飯活動計画書!I15</f>
        <v>0</v>
      </c>
      <c r="I23" s="11"/>
      <c r="J23" s="448" t="s">
        <v>920</v>
      </c>
      <c r="K23" s="469">
        <f>⑩【2週間前】野外炊飯活動計画書!J15</f>
        <v>0</v>
      </c>
    </row>
    <row r="24" spans="1:11" ht="24" customHeight="1">
      <c r="A24" s="448" t="s">
        <v>921</v>
      </c>
      <c r="B24" s="468">
        <f>⑩【2週間前】野外炊飯活動計画書!G16</f>
        <v>0</v>
      </c>
      <c r="C24" s="11"/>
      <c r="D24" s="448" t="s">
        <v>921</v>
      </c>
      <c r="E24" s="468">
        <f>⑩【2週間前】野外炊飯活動計画書!H16</f>
        <v>0</v>
      </c>
      <c r="F24" s="11"/>
      <c r="G24" s="448" t="s">
        <v>921</v>
      </c>
      <c r="H24" s="468">
        <f>⑩【2週間前】野外炊飯活動計画書!I16</f>
        <v>0</v>
      </c>
      <c r="I24" s="11"/>
      <c r="J24" s="448" t="s">
        <v>921</v>
      </c>
      <c r="K24" s="469">
        <f>⑩【2週間前】野外炊飯活動計画書!J16</f>
        <v>0</v>
      </c>
    </row>
    <row r="25" spans="1:11" ht="24" customHeight="1">
      <c r="A25" s="448" t="s">
        <v>922</v>
      </c>
      <c r="B25" s="468">
        <f>⑩【2週間前】野外炊飯活動計画書!G17</f>
        <v>0</v>
      </c>
      <c r="C25" s="11"/>
      <c r="D25" s="448" t="s">
        <v>922</v>
      </c>
      <c r="E25" s="468">
        <f>⑩【2週間前】野外炊飯活動計画書!H17</f>
        <v>0</v>
      </c>
      <c r="F25" s="11"/>
      <c r="G25" s="448" t="s">
        <v>922</v>
      </c>
      <c r="H25" s="468">
        <f>⑩【2週間前】野外炊飯活動計画書!I17</f>
        <v>0</v>
      </c>
      <c r="I25" s="11"/>
      <c r="J25" s="448" t="s">
        <v>922</v>
      </c>
      <c r="K25" s="469">
        <f>⑩【2週間前】野外炊飯活動計画書!J17</f>
        <v>0</v>
      </c>
    </row>
    <row r="26" spans="1:11" ht="24" customHeight="1">
      <c r="A26" s="448" t="s">
        <v>923</v>
      </c>
      <c r="B26" s="468">
        <f>⑩【2週間前】野外炊飯活動計画書!G18</f>
        <v>0</v>
      </c>
      <c r="C26" s="11"/>
      <c r="D26" s="448" t="s">
        <v>923</v>
      </c>
      <c r="E26" s="468">
        <f>⑩【2週間前】野外炊飯活動計画書!H18</f>
        <v>0</v>
      </c>
      <c r="F26" s="11"/>
      <c r="G26" s="448" t="s">
        <v>923</v>
      </c>
      <c r="H26" s="468">
        <f>⑩【2週間前】野外炊飯活動計画書!I18</f>
        <v>0</v>
      </c>
      <c r="I26" s="11"/>
      <c r="J26" s="448" t="s">
        <v>923</v>
      </c>
      <c r="K26" s="469">
        <f>⑩【2週間前】野外炊飯活動計画書!J18</f>
        <v>0</v>
      </c>
    </row>
    <row r="27" spans="1:11" ht="24" customHeight="1">
      <c r="A27" s="448" t="s">
        <v>924</v>
      </c>
      <c r="B27" s="468">
        <f>⑩【2週間前】野外炊飯活動計画書!G19</f>
        <v>0</v>
      </c>
      <c r="C27" s="11"/>
      <c r="D27" s="448" t="s">
        <v>924</v>
      </c>
      <c r="E27" s="468">
        <f>⑩【2週間前】野外炊飯活動計画書!H19</f>
        <v>0</v>
      </c>
      <c r="F27" s="11"/>
      <c r="G27" s="448" t="s">
        <v>924</v>
      </c>
      <c r="H27" s="468">
        <f>⑩【2週間前】野外炊飯活動計画書!I19</f>
        <v>0</v>
      </c>
      <c r="I27" s="11"/>
      <c r="J27" s="448" t="s">
        <v>924</v>
      </c>
      <c r="K27" s="469">
        <f>⑩【2週間前】野外炊飯活動計画書!J19</f>
        <v>0</v>
      </c>
    </row>
    <row r="28" spans="1:11" ht="24" customHeight="1">
      <c r="A28" s="448" t="s">
        <v>925</v>
      </c>
      <c r="B28" s="468">
        <f>⑩【2週間前】野外炊飯活動計画書!G20</f>
        <v>0</v>
      </c>
      <c r="C28" s="11"/>
      <c r="D28" s="448" t="s">
        <v>925</v>
      </c>
      <c r="E28" s="468">
        <f>⑩【2週間前】野外炊飯活動計画書!H20</f>
        <v>0</v>
      </c>
      <c r="F28" s="11"/>
      <c r="G28" s="448" t="s">
        <v>925</v>
      </c>
      <c r="H28" s="468">
        <f>⑩【2週間前】野外炊飯活動計画書!I20</f>
        <v>0</v>
      </c>
      <c r="I28" s="11"/>
      <c r="J28" s="448" t="s">
        <v>925</v>
      </c>
      <c r="K28" s="469">
        <f>⑩【2週間前】野外炊飯活動計画書!J20</f>
        <v>0</v>
      </c>
    </row>
    <row r="29" spans="1:11" ht="24" customHeight="1">
      <c r="A29" s="448" t="s">
        <v>926</v>
      </c>
      <c r="B29" s="468">
        <f>⑩【2週間前】野外炊飯活動計画書!G21</f>
        <v>0</v>
      </c>
      <c r="C29" s="11"/>
      <c r="D29" s="448" t="s">
        <v>926</v>
      </c>
      <c r="E29" s="468">
        <f>⑩【2週間前】野外炊飯活動計画書!H21</f>
        <v>0</v>
      </c>
      <c r="F29" s="11"/>
      <c r="G29" s="448" t="s">
        <v>926</v>
      </c>
      <c r="H29" s="468">
        <f>⑩【2週間前】野外炊飯活動計画書!I21</f>
        <v>0</v>
      </c>
      <c r="I29" s="11"/>
      <c r="J29" s="448" t="s">
        <v>926</v>
      </c>
      <c r="K29" s="469">
        <f>⑩【2週間前】野外炊飯活動計画書!J21</f>
        <v>0</v>
      </c>
    </row>
    <row r="30" spans="1:11" ht="24" customHeight="1">
      <c r="A30" s="448" t="s">
        <v>927</v>
      </c>
      <c r="B30" s="468">
        <f>⑩【2週間前】野外炊飯活動計画書!G22</f>
        <v>0</v>
      </c>
      <c r="C30" s="11"/>
      <c r="D30" s="448" t="s">
        <v>927</v>
      </c>
      <c r="E30" s="468">
        <f>⑩【2週間前】野外炊飯活動計画書!H22</f>
        <v>0</v>
      </c>
      <c r="F30" s="11"/>
      <c r="G30" s="448" t="s">
        <v>927</v>
      </c>
      <c r="H30" s="468">
        <f>⑩【2週間前】野外炊飯活動計画書!I22</f>
        <v>0</v>
      </c>
      <c r="I30" s="11"/>
      <c r="J30" s="448" t="s">
        <v>927</v>
      </c>
      <c r="K30" s="469">
        <f>⑩【2週間前】野外炊飯活動計画書!J22</f>
        <v>0</v>
      </c>
    </row>
    <row r="31" spans="1:11" ht="24" customHeight="1">
      <c r="A31" s="448" t="s">
        <v>928</v>
      </c>
      <c r="B31" s="468">
        <f>⑩【2週間前】野外炊飯活動計画書!G23</f>
        <v>0</v>
      </c>
      <c r="C31" s="11"/>
      <c r="D31" s="448" t="s">
        <v>928</v>
      </c>
      <c r="E31" s="468">
        <f>⑩【2週間前】野外炊飯活動計画書!H23</f>
        <v>0</v>
      </c>
      <c r="F31" s="11"/>
      <c r="G31" s="448" t="s">
        <v>928</v>
      </c>
      <c r="H31" s="468">
        <f>⑩【2週間前】野外炊飯活動計画書!I23</f>
        <v>0</v>
      </c>
      <c r="I31" s="11"/>
      <c r="J31" s="448" t="s">
        <v>928</v>
      </c>
      <c r="K31" s="469">
        <f>⑩【2週間前】野外炊飯活動計画書!J23</f>
        <v>0</v>
      </c>
    </row>
    <row r="32" spans="1:11" ht="24" customHeight="1">
      <c r="A32" s="448" t="s">
        <v>929</v>
      </c>
      <c r="B32" s="468">
        <f>⑩【2週間前】野外炊飯活動計画書!G24</f>
        <v>0</v>
      </c>
      <c r="C32" s="11"/>
      <c r="D32" s="448" t="s">
        <v>929</v>
      </c>
      <c r="E32" s="468">
        <f>⑩【2週間前】野外炊飯活動計画書!H24</f>
        <v>0</v>
      </c>
      <c r="F32" s="11"/>
      <c r="G32" s="448" t="s">
        <v>929</v>
      </c>
      <c r="H32" s="468">
        <f>⑩【2週間前】野外炊飯活動計画書!I24</f>
        <v>0</v>
      </c>
      <c r="I32" s="11"/>
      <c r="J32" s="448" t="s">
        <v>929</v>
      </c>
      <c r="K32" s="469">
        <f>⑩【2週間前】野外炊飯活動計画書!J24</f>
        <v>0</v>
      </c>
    </row>
    <row r="33" spans="1:11" ht="24" customHeight="1">
      <c r="A33" s="448" t="s">
        <v>930</v>
      </c>
      <c r="B33" s="468">
        <f>⑩【2週間前】野外炊飯活動計画書!G25</f>
        <v>0</v>
      </c>
      <c r="C33" s="11"/>
      <c r="D33" s="448" t="s">
        <v>930</v>
      </c>
      <c r="E33" s="468">
        <f>⑩【2週間前】野外炊飯活動計画書!H25</f>
        <v>0</v>
      </c>
      <c r="F33" s="11"/>
      <c r="G33" s="448" t="s">
        <v>930</v>
      </c>
      <c r="H33" s="468">
        <f>⑩【2週間前】野外炊飯活動計画書!I25</f>
        <v>0</v>
      </c>
      <c r="I33" s="11"/>
      <c r="J33" s="448" t="s">
        <v>930</v>
      </c>
      <c r="K33" s="469">
        <f>⑩【2週間前】野外炊飯活動計画書!J25</f>
        <v>0</v>
      </c>
    </row>
    <row r="34" spans="1:11" ht="24" customHeight="1">
      <c r="A34" s="448" t="s">
        <v>931</v>
      </c>
      <c r="B34" s="468">
        <f>⑩【2週間前】野外炊飯活動計画書!G26</f>
        <v>0</v>
      </c>
      <c r="C34" s="11"/>
      <c r="D34" s="448" t="s">
        <v>931</v>
      </c>
      <c r="E34" s="468">
        <f>⑩【2週間前】野外炊飯活動計画書!H26</f>
        <v>0</v>
      </c>
      <c r="F34" s="11"/>
      <c r="G34" s="448" t="s">
        <v>931</v>
      </c>
      <c r="H34" s="468">
        <f>⑩【2週間前】野外炊飯活動計画書!I26</f>
        <v>0</v>
      </c>
      <c r="I34" s="11"/>
      <c r="J34" s="448" t="s">
        <v>931</v>
      </c>
      <c r="K34" s="469">
        <f>⑩【2週間前】野外炊飯活動計画書!J26</f>
        <v>0</v>
      </c>
    </row>
    <row r="35" spans="1:11" ht="24" customHeight="1">
      <c r="A35" s="448" t="s">
        <v>932</v>
      </c>
      <c r="B35" s="468">
        <f>⑩【2週間前】野外炊飯活動計画書!G27</f>
        <v>0</v>
      </c>
      <c r="C35" s="11"/>
      <c r="D35" s="448" t="s">
        <v>932</v>
      </c>
      <c r="E35" s="468">
        <f>⑩【2週間前】野外炊飯活動計画書!H27</f>
        <v>0</v>
      </c>
      <c r="F35" s="11"/>
      <c r="G35" s="448" t="s">
        <v>932</v>
      </c>
      <c r="H35" s="468">
        <f>⑩【2週間前】野外炊飯活動計画書!I27</f>
        <v>0</v>
      </c>
      <c r="I35" s="11"/>
      <c r="J35" s="448" t="s">
        <v>932</v>
      </c>
      <c r="K35" s="469">
        <f>⑩【2週間前】野外炊飯活動計画書!J27</f>
        <v>0</v>
      </c>
    </row>
    <row r="36" spans="1:11" ht="24" customHeight="1">
      <c r="A36" s="448" t="s">
        <v>933</v>
      </c>
      <c r="B36" s="468">
        <f>⑩【2週間前】野外炊飯活動計画書!G28</f>
        <v>0</v>
      </c>
      <c r="C36" s="11"/>
      <c r="D36" s="448" t="s">
        <v>933</v>
      </c>
      <c r="E36" s="468">
        <f>⑩【2週間前】野外炊飯活動計画書!H28</f>
        <v>0</v>
      </c>
      <c r="F36" s="11"/>
      <c r="G36" s="448" t="s">
        <v>933</v>
      </c>
      <c r="H36" s="468">
        <f>⑩【2週間前】野外炊飯活動計画書!I28</f>
        <v>0</v>
      </c>
      <c r="I36" s="11"/>
      <c r="J36" s="448" t="s">
        <v>933</v>
      </c>
      <c r="K36" s="469">
        <f>⑩【2週間前】野外炊飯活動計画書!J28</f>
        <v>0</v>
      </c>
    </row>
    <row r="37" spans="1:11" ht="24" customHeight="1">
      <c r="A37" s="448" t="s">
        <v>934</v>
      </c>
      <c r="B37" s="468">
        <f>⑩【2週間前】野外炊飯活動計画書!G29</f>
        <v>0</v>
      </c>
      <c r="C37" s="11"/>
      <c r="D37" s="448" t="s">
        <v>934</v>
      </c>
      <c r="E37" s="468">
        <f>⑩【2週間前】野外炊飯活動計画書!H29</f>
        <v>0</v>
      </c>
      <c r="F37" s="11"/>
      <c r="G37" s="448" t="s">
        <v>934</v>
      </c>
      <c r="H37" s="468">
        <f>⑩【2週間前】野外炊飯活動計画書!I29</f>
        <v>0</v>
      </c>
      <c r="I37" s="11"/>
      <c r="J37" s="448" t="s">
        <v>934</v>
      </c>
      <c r="K37" s="469">
        <f>⑩【2週間前】野外炊飯活動計画書!J29</f>
        <v>0</v>
      </c>
    </row>
    <row r="38" spans="1:11" ht="24" customHeight="1">
      <c r="A38" s="448" t="s">
        <v>935</v>
      </c>
      <c r="B38" s="468">
        <f>⑩【2週間前】野外炊飯活動計画書!G30</f>
        <v>0</v>
      </c>
      <c r="C38" s="11"/>
      <c r="D38" s="448" t="s">
        <v>935</v>
      </c>
      <c r="E38" s="468">
        <f>⑩【2週間前】野外炊飯活動計画書!H30</f>
        <v>0</v>
      </c>
      <c r="F38" s="11"/>
      <c r="G38" s="448" t="s">
        <v>935</v>
      </c>
      <c r="H38" s="468">
        <f>⑩【2週間前】野外炊飯活動計画書!I30</f>
        <v>0</v>
      </c>
      <c r="I38" s="11"/>
      <c r="J38" s="448" t="s">
        <v>935</v>
      </c>
      <c r="K38" s="469">
        <f>⑩【2週間前】野外炊飯活動計画書!J30</f>
        <v>0</v>
      </c>
    </row>
    <row r="39" spans="1:11" ht="24" customHeight="1">
      <c r="A39" s="448" t="s">
        <v>936</v>
      </c>
      <c r="B39" s="468">
        <f>⑩【2週間前】野外炊飯活動計画書!G31</f>
        <v>0</v>
      </c>
      <c r="C39" s="11"/>
      <c r="D39" s="448" t="s">
        <v>936</v>
      </c>
      <c r="E39" s="468">
        <f>⑩【2週間前】野外炊飯活動計画書!H31</f>
        <v>0</v>
      </c>
      <c r="F39" s="11"/>
      <c r="G39" s="448" t="s">
        <v>936</v>
      </c>
      <c r="H39" s="468">
        <f>⑩【2週間前】野外炊飯活動計画書!I31</f>
        <v>0</v>
      </c>
      <c r="I39" s="11"/>
      <c r="J39" s="448" t="s">
        <v>936</v>
      </c>
      <c r="K39" s="469">
        <f>⑩【2週間前】野外炊飯活動計画書!J31</f>
        <v>0</v>
      </c>
    </row>
    <row r="40" spans="1:11" ht="24" customHeight="1" thickBot="1">
      <c r="A40" s="449" t="s">
        <v>937</v>
      </c>
      <c r="B40" s="470">
        <f>⑩【2週間前】野外炊飯活動計画書!G32</f>
        <v>0</v>
      </c>
      <c r="C40" s="11"/>
      <c r="D40" s="449" t="s">
        <v>937</v>
      </c>
      <c r="E40" s="470">
        <f>⑩【2週間前】野外炊飯活動計画書!H32</f>
        <v>0</v>
      </c>
      <c r="F40" s="11"/>
      <c r="G40" s="449" t="s">
        <v>937</v>
      </c>
      <c r="H40" s="470">
        <f>⑩【2週間前】野外炊飯活動計画書!I32</f>
        <v>0</v>
      </c>
      <c r="I40" s="11"/>
      <c r="J40" s="449" t="s">
        <v>937</v>
      </c>
      <c r="K40" s="471">
        <f>⑩【2週間前】野外炊飯活動計画書!J32</f>
        <v>0</v>
      </c>
    </row>
    <row r="41" spans="1:11" ht="18" customHeight="1" thickBot="1"/>
    <row r="42" spans="1:11" ht="38.25" customHeight="1">
      <c r="A42" s="1567" t="s">
        <v>904</v>
      </c>
      <c r="B42" s="1568"/>
      <c r="C42" s="380"/>
      <c r="D42" s="1567" t="s">
        <v>905</v>
      </c>
      <c r="E42" s="1568"/>
      <c r="F42" s="380"/>
      <c r="G42" s="1567" t="s">
        <v>906</v>
      </c>
      <c r="H42" s="1568"/>
      <c r="I42" s="380"/>
      <c r="J42" s="1567" t="s">
        <v>907</v>
      </c>
      <c r="K42" s="1568"/>
    </row>
    <row r="43" spans="1:11" ht="24" customHeight="1">
      <c r="A43" s="448" t="s">
        <v>920</v>
      </c>
      <c r="B43" s="468">
        <f>⑩【2週間前】野外炊飯活動計画書!K15</f>
        <v>0</v>
      </c>
      <c r="C43" s="11"/>
      <c r="D43" s="448" t="s">
        <v>920</v>
      </c>
      <c r="E43" s="468">
        <f>⑩【2週間前】野外炊飯活動計画書!L15</f>
        <v>0</v>
      </c>
      <c r="F43" s="11"/>
      <c r="G43" s="448" t="s">
        <v>920</v>
      </c>
      <c r="H43" s="468">
        <f>⑩【2週間前】野外炊飯活動計画書!M15</f>
        <v>0</v>
      </c>
      <c r="I43" s="11"/>
      <c r="J43" s="448" t="s">
        <v>920</v>
      </c>
      <c r="K43" s="469">
        <f>⑩【2週間前】野外炊飯活動計画書!N15</f>
        <v>0</v>
      </c>
    </row>
    <row r="44" spans="1:11" ht="24" customHeight="1">
      <c r="A44" s="448" t="s">
        <v>921</v>
      </c>
      <c r="B44" s="468">
        <f>⑩【2週間前】野外炊飯活動計画書!K16</f>
        <v>0</v>
      </c>
      <c r="C44" s="11"/>
      <c r="D44" s="448" t="s">
        <v>921</v>
      </c>
      <c r="E44" s="468">
        <f>⑩【2週間前】野外炊飯活動計画書!L16</f>
        <v>0</v>
      </c>
      <c r="F44" s="11"/>
      <c r="G44" s="448" t="s">
        <v>921</v>
      </c>
      <c r="H44" s="468">
        <f>⑩【2週間前】野外炊飯活動計画書!M16</f>
        <v>0</v>
      </c>
      <c r="I44" s="11"/>
      <c r="J44" s="448" t="s">
        <v>921</v>
      </c>
      <c r="K44" s="469">
        <f>⑩【2週間前】野外炊飯活動計画書!N16</f>
        <v>0</v>
      </c>
    </row>
    <row r="45" spans="1:11" ht="24" customHeight="1">
      <c r="A45" s="448" t="s">
        <v>922</v>
      </c>
      <c r="B45" s="468">
        <f>⑩【2週間前】野外炊飯活動計画書!K17</f>
        <v>0</v>
      </c>
      <c r="C45" s="11"/>
      <c r="D45" s="448" t="s">
        <v>922</v>
      </c>
      <c r="E45" s="468">
        <f>⑩【2週間前】野外炊飯活動計画書!L17</f>
        <v>0</v>
      </c>
      <c r="F45" s="11"/>
      <c r="G45" s="448" t="s">
        <v>922</v>
      </c>
      <c r="H45" s="468">
        <f>⑩【2週間前】野外炊飯活動計画書!M17</f>
        <v>0</v>
      </c>
      <c r="I45" s="11"/>
      <c r="J45" s="448" t="s">
        <v>922</v>
      </c>
      <c r="K45" s="469">
        <f>⑩【2週間前】野外炊飯活動計画書!N17</f>
        <v>0</v>
      </c>
    </row>
    <row r="46" spans="1:11" ht="24" customHeight="1">
      <c r="A46" s="448" t="s">
        <v>923</v>
      </c>
      <c r="B46" s="468">
        <f>⑩【2週間前】野外炊飯活動計画書!K18</f>
        <v>0</v>
      </c>
      <c r="C46" s="11"/>
      <c r="D46" s="448" t="s">
        <v>923</v>
      </c>
      <c r="E46" s="468">
        <f>⑩【2週間前】野外炊飯活動計画書!L18</f>
        <v>0</v>
      </c>
      <c r="F46" s="11"/>
      <c r="G46" s="448" t="s">
        <v>923</v>
      </c>
      <c r="H46" s="468">
        <f>⑩【2週間前】野外炊飯活動計画書!M18</f>
        <v>0</v>
      </c>
      <c r="I46" s="11"/>
      <c r="J46" s="448" t="s">
        <v>923</v>
      </c>
      <c r="K46" s="469">
        <f>⑩【2週間前】野外炊飯活動計画書!N18</f>
        <v>0</v>
      </c>
    </row>
    <row r="47" spans="1:11" ht="24" customHeight="1">
      <c r="A47" s="448" t="s">
        <v>924</v>
      </c>
      <c r="B47" s="468">
        <f>⑩【2週間前】野外炊飯活動計画書!K19</f>
        <v>0</v>
      </c>
      <c r="C47" s="11"/>
      <c r="D47" s="448" t="s">
        <v>924</v>
      </c>
      <c r="E47" s="468">
        <f>⑩【2週間前】野外炊飯活動計画書!L19</f>
        <v>0</v>
      </c>
      <c r="F47" s="11"/>
      <c r="G47" s="448" t="s">
        <v>924</v>
      </c>
      <c r="H47" s="468">
        <f>⑩【2週間前】野外炊飯活動計画書!M19</f>
        <v>0</v>
      </c>
      <c r="I47" s="11"/>
      <c r="J47" s="448" t="s">
        <v>924</v>
      </c>
      <c r="K47" s="469">
        <f>⑩【2週間前】野外炊飯活動計画書!N19</f>
        <v>0</v>
      </c>
    </row>
    <row r="48" spans="1:11" ht="24" customHeight="1">
      <c r="A48" s="448" t="s">
        <v>925</v>
      </c>
      <c r="B48" s="468">
        <f>⑩【2週間前】野外炊飯活動計画書!K20</f>
        <v>0</v>
      </c>
      <c r="C48" s="11"/>
      <c r="D48" s="448" t="s">
        <v>925</v>
      </c>
      <c r="E48" s="468">
        <f>⑩【2週間前】野外炊飯活動計画書!L20</f>
        <v>0</v>
      </c>
      <c r="F48" s="11"/>
      <c r="G48" s="448" t="s">
        <v>925</v>
      </c>
      <c r="H48" s="468">
        <f>⑩【2週間前】野外炊飯活動計画書!M20</f>
        <v>0</v>
      </c>
      <c r="I48" s="11"/>
      <c r="J48" s="448" t="s">
        <v>925</v>
      </c>
      <c r="K48" s="469">
        <f>⑩【2週間前】野外炊飯活動計画書!N20</f>
        <v>0</v>
      </c>
    </row>
    <row r="49" spans="1:11" ht="24" customHeight="1">
      <c r="A49" s="448" t="s">
        <v>926</v>
      </c>
      <c r="B49" s="468">
        <f>⑩【2週間前】野外炊飯活動計画書!K21</f>
        <v>0</v>
      </c>
      <c r="C49" s="11"/>
      <c r="D49" s="448" t="s">
        <v>926</v>
      </c>
      <c r="E49" s="468">
        <f>⑩【2週間前】野外炊飯活動計画書!L21</f>
        <v>0</v>
      </c>
      <c r="F49" s="11"/>
      <c r="G49" s="448" t="s">
        <v>926</v>
      </c>
      <c r="H49" s="468">
        <f>⑩【2週間前】野外炊飯活動計画書!M21</f>
        <v>0</v>
      </c>
      <c r="I49" s="11"/>
      <c r="J49" s="448" t="s">
        <v>926</v>
      </c>
      <c r="K49" s="469">
        <f>⑩【2週間前】野外炊飯活動計画書!N21</f>
        <v>0</v>
      </c>
    </row>
    <row r="50" spans="1:11" ht="24" customHeight="1">
      <c r="A50" s="448" t="s">
        <v>927</v>
      </c>
      <c r="B50" s="468">
        <f>⑩【2週間前】野外炊飯活動計画書!K22</f>
        <v>0</v>
      </c>
      <c r="C50" s="11"/>
      <c r="D50" s="448" t="s">
        <v>927</v>
      </c>
      <c r="E50" s="468">
        <f>⑩【2週間前】野外炊飯活動計画書!L22</f>
        <v>0</v>
      </c>
      <c r="F50" s="11"/>
      <c r="G50" s="448" t="s">
        <v>927</v>
      </c>
      <c r="H50" s="468">
        <f>⑩【2週間前】野外炊飯活動計画書!M22</f>
        <v>0</v>
      </c>
      <c r="I50" s="11"/>
      <c r="J50" s="448" t="s">
        <v>927</v>
      </c>
      <c r="K50" s="469">
        <f>⑩【2週間前】野外炊飯活動計画書!N22</f>
        <v>0</v>
      </c>
    </row>
    <row r="51" spans="1:11" ht="24" customHeight="1">
      <c r="A51" s="448" t="s">
        <v>928</v>
      </c>
      <c r="B51" s="468">
        <f>⑩【2週間前】野外炊飯活動計画書!K23</f>
        <v>0</v>
      </c>
      <c r="C51" s="11"/>
      <c r="D51" s="448" t="s">
        <v>928</v>
      </c>
      <c r="E51" s="468">
        <f>⑩【2週間前】野外炊飯活動計画書!L23</f>
        <v>0</v>
      </c>
      <c r="F51" s="11"/>
      <c r="G51" s="448" t="s">
        <v>928</v>
      </c>
      <c r="H51" s="468">
        <f>⑩【2週間前】野外炊飯活動計画書!M23</f>
        <v>0</v>
      </c>
      <c r="I51" s="11"/>
      <c r="J51" s="448" t="s">
        <v>928</v>
      </c>
      <c r="K51" s="469">
        <f>⑩【2週間前】野外炊飯活動計画書!N23</f>
        <v>0</v>
      </c>
    </row>
    <row r="52" spans="1:11" ht="24" customHeight="1">
      <c r="A52" s="448" t="s">
        <v>929</v>
      </c>
      <c r="B52" s="468">
        <f>⑩【2週間前】野外炊飯活動計画書!K24</f>
        <v>0</v>
      </c>
      <c r="C52" s="11"/>
      <c r="D52" s="448" t="s">
        <v>929</v>
      </c>
      <c r="E52" s="468">
        <f>⑩【2週間前】野外炊飯活動計画書!L24</f>
        <v>0</v>
      </c>
      <c r="F52" s="11"/>
      <c r="G52" s="448" t="s">
        <v>929</v>
      </c>
      <c r="H52" s="468">
        <f>⑩【2週間前】野外炊飯活動計画書!M24</f>
        <v>0</v>
      </c>
      <c r="I52" s="11"/>
      <c r="J52" s="448" t="s">
        <v>929</v>
      </c>
      <c r="K52" s="469">
        <f>⑩【2週間前】野外炊飯活動計画書!N24</f>
        <v>0</v>
      </c>
    </row>
    <row r="53" spans="1:11" ht="24" customHeight="1">
      <c r="A53" s="448" t="s">
        <v>930</v>
      </c>
      <c r="B53" s="468">
        <f>⑩【2週間前】野外炊飯活動計画書!K25</f>
        <v>0</v>
      </c>
      <c r="C53" s="11"/>
      <c r="D53" s="448" t="s">
        <v>930</v>
      </c>
      <c r="E53" s="468">
        <f>⑩【2週間前】野外炊飯活動計画書!L25</f>
        <v>0</v>
      </c>
      <c r="F53" s="11"/>
      <c r="G53" s="448" t="s">
        <v>930</v>
      </c>
      <c r="H53" s="468">
        <f>⑩【2週間前】野外炊飯活動計画書!M25</f>
        <v>0</v>
      </c>
      <c r="I53" s="11"/>
      <c r="J53" s="448" t="s">
        <v>930</v>
      </c>
      <c r="K53" s="469">
        <f>⑩【2週間前】野外炊飯活動計画書!N25</f>
        <v>0</v>
      </c>
    </row>
    <row r="54" spans="1:11" ht="24" customHeight="1">
      <c r="A54" s="448" t="s">
        <v>931</v>
      </c>
      <c r="B54" s="468">
        <f>⑩【2週間前】野外炊飯活動計画書!K26</f>
        <v>0</v>
      </c>
      <c r="C54" s="11"/>
      <c r="D54" s="448" t="s">
        <v>931</v>
      </c>
      <c r="E54" s="468">
        <f>⑩【2週間前】野外炊飯活動計画書!L26</f>
        <v>0</v>
      </c>
      <c r="F54" s="11"/>
      <c r="G54" s="448" t="s">
        <v>931</v>
      </c>
      <c r="H54" s="468">
        <f>⑩【2週間前】野外炊飯活動計画書!M26</f>
        <v>0</v>
      </c>
      <c r="I54" s="11"/>
      <c r="J54" s="448" t="s">
        <v>931</v>
      </c>
      <c r="K54" s="469">
        <f>⑩【2週間前】野外炊飯活動計画書!N26</f>
        <v>0</v>
      </c>
    </row>
    <row r="55" spans="1:11" ht="24" customHeight="1">
      <c r="A55" s="448" t="s">
        <v>932</v>
      </c>
      <c r="B55" s="468">
        <f>⑩【2週間前】野外炊飯活動計画書!K27</f>
        <v>0</v>
      </c>
      <c r="C55" s="11"/>
      <c r="D55" s="448" t="s">
        <v>932</v>
      </c>
      <c r="E55" s="468">
        <f>⑩【2週間前】野外炊飯活動計画書!L27</f>
        <v>0</v>
      </c>
      <c r="F55" s="11"/>
      <c r="G55" s="448" t="s">
        <v>932</v>
      </c>
      <c r="H55" s="468">
        <f>⑩【2週間前】野外炊飯活動計画書!M27</f>
        <v>0</v>
      </c>
      <c r="I55" s="11"/>
      <c r="J55" s="448" t="s">
        <v>932</v>
      </c>
      <c r="K55" s="469">
        <f>⑩【2週間前】野外炊飯活動計画書!N27</f>
        <v>0</v>
      </c>
    </row>
    <row r="56" spans="1:11" ht="24" customHeight="1">
      <c r="A56" s="448" t="s">
        <v>933</v>
      </c>
      <c r="B56" s="468">
        <f>⑩【2週間前】野外炊飯活動計画書!K28</f>
        <v>0</v>
      </c>
      <c r="C56" s="11"/>
      <c r="D56" s="448" t="s">
        <v>933</v>
      </c>
      <c r="E56" s="468">
        <f>⑩【2週間前】野外炊飯活動計画書!L28</f>
        <v>0</v>
      </c>
      <c r="F56" s="11"/>
      <c r="G56" s="448" t="s">
        <v>933</v>
      </c>
      <c r="H56" s="468">
        <f>⑩【2週間前】野外炊飯活動計画書!M28</f>
        <v>0</v>
      </c>
      <c r="I56" s="11"/>
      <c r="J56" s="448" t="s">
        <v>933</v>
      </c>
      <c r="K56" s="469">
        <f>⑩【2週間前】野外炊飯活動計画書!N28</f>
        <v>0</v>
      </c>
    </row>
    <row r="57" spans="1:11" ht="24" customHeight="1">
      <c r="A57" s="448" t="s">
        <v>934</v>
      </c>
      <c r="B57" s="468">
        <f>⑩【2週間前】野外炊飯活動計画書!K29</f>
        <v>0</v>
      </c>
      <c r="C57" s="11"/>
      <c r="D57" s="448" t="s">
        <v>934</v>
      </c>
      <c r="E57" s="468">
        <f>⑩【2週間前】野外炊飯活動計画書!L29</f>
        <v>0</v>
      </c>
      <c r="F57" s="11"/>
      <c r="G57" s="448" t="s">
        <v>934</v>
      </c>
      <c r="H57" s="468">
        <f>⑩【2週間前】野外炊飯活動計画書!M29</f>
        <v>0</v>
      </c>
      <c r="I57" s="11"/>
      <c r="J57" s="448" t="s">
        <v>934</v>
      </c>
      <c r="K57" s="469">
        <f>⑩【2週間前】野外炊飯活動計画書!N29</f>
        <v>0</v>
      </c>
    </row>
    <row r="58" spans="1:11" ht="24" customHeight="1">
      <c r="A58" s="448" t="s">
        <v>935</v>
      </c>
      <c r="B58" s="468">
        <f>⑩【2週間前】野外炊飯活動計画書!K30</f>
        <v>0</v>
      </c>
      <c r="C58" s="11"/>
      <c r="D58" s="448" t="s">
        <v>935</v>
      </c>
      <c r="E58" s="468">
        <f>⑩【2週間前】野外炊飯活動計画書!L30</f>
        <v>0</v>
      </c>
      <c r="F58" s="11"/>
      <c r="G58" s="448" t="s">
        <v>935</v>
      </c>
      <c r="H58" s="468">
        <f>⑩【2週間前】野外炊飯活動計画書!M30</f>
        <v>0</v>
      </c>
      <c r="I58" s="11"/>
      <c r="J58" s="448" t="s">
        <v>935</v>
      </c>
      <c r="K58" s="469">
        <f>⑩【2週間前】野外炊飯活動計画書!N30</f>
        <v>0</v>
      </c>
    </row>
    <row r="59" spans="1:11" ht="24" customHeight="1">
      <c r="A59" s="448" t="s">
        <v>936</v>
      </c>
      <c r="B59" s="468">
        <f>⑩【2週間前】野外炊飯活動計画書!K31</f>
        <v>0</v>
      </c>
      <c r="C59" s="11"/>
      <c r="D59" s="448" t="s">
        <v>936</v>
      </c>
      <c r="E59" s="468">
        <f>⑩【2週間前】野外炊飯活動計画書!L31</f>
        <v>0</v>
      </c>
      <c r="F59" s="11"/>
      <c r="G59" s="448" t="s">
        <v>936</v>
      </c>
      <c r="H59" s="468">
        <f>⑩【2週間前】野外炊飯活動計画書!M31</f>
        <v>0</v>
      </c>
      <c r="I59" s="11"/>
      <c r="J59" s="448" t="s">
        <v>936</v>
      </c>
      <c r="K59" s="469">
        <f>⑩【2週間前】野外炊飯活動計画書!N31</f>
        <v>0</v>
      </c>
    </row>
    <row r="60" spans="1:11" ht="24" customHeight="1" thickBot="1">
      <c r="A60" s="449" t="s">
        <v>937</v>
      </c>
      <c r="B60" s="470">
        <f>⑩【2週間前】野外炊飯活動計画書!K32</f>
        <v>0</v>
      </c>
      <c r="C60" s="11"/>
      <c r="D60" s="449" t="s">
        <v>937</v>
      </c>
      <c r="E60" s="470">
        <f>⑩【2週間前】野外炊飯活動計画書!L32</f>
        <v>0</v>
      </c>
      <c r="F60" s="11"/>
      <c r="G60" s="449" t="s">
        <v>937</v>
      </c>
      <c r="H60" s="470">
        <f>⑩【2週間前】野外炊飯活動計画書!M32</f>
        <v>0</v>
      </c>
      <c r="I60" s="11"/>
      <c r="J60" s="449" t="s">
        <v>937</v>
      </c>
      <c r="K60" s="471">
        <f>⑩【2週間前】野外炊飯活動計画書!N32</f>
        <v>0</v>
      </c>
    </row>
    <row r="61" spans="1:11" ht="14.25" thickBot="1"/>
    <row r="62" spans="1:11" ht="38.25" customHeight="1">
      <c r="A62" s="1567" t="s">
        <v>908</v>
      </c>
      <c r="B62" s="1568"/>
      <c r="C62" s="380"/>
      <c r="D62" s="1567" t="s">
        <v>909</v>
      </c>
      <c r="E62" s="1568"/>
      <c r="F62" s="380"/>
      <c r="G62" s="1567" t="s">
        <v>910</v>
      </c>
      <c r="H62" s="1568"/>
      <c r="I62" s="380"/>
      <c r="J62" s="1567" t="s">
        <v>911</v>
      </c>
      <c r="K62" s="1568"/>
    </row>
    <row r="63" spans="1:11" ht="24" customHeight="1">
      <c r="A63" s="448" t="s">
        <v>920</v>
      </c>
      <c r="B63" s="468">
        <f>⑩【2週間前】野外炊飯活動計画書!O15</f>
        <v>0</v>
      </c>
      <c r="C63" s="11"/>
      <c r="D63" s="448" t="s">
        <v>920</v>
      </c>
      <c r="E63" s="468">
        <f>⑩【2週間前】野外炊飯活動計画書!P15</f>
        <v>0</v>
      </c>
      <c r="F63" s="11"/>
      <c r="G63" s="448" t="s">
        <v>920</v>
      </c>
      <c r="H63" s="468">
        <f>⑩【2週間前】野外炊飯活動計画書!Q15</f>
        <v>0</v>
      </c>
      <c r="I63" s="11"/>
      <c r="J63" s="448" t="s">
        <v>920</v>
      </c>
      <c r="K63" s="469">
        <f>⑩【2週間前】野外炊飯活動計画書!R15</f>
        <v>0</v>
      </c>
    </row>
    <row r="64" spans="1:11" ht="24" customHeight="1">
      <c r="A64" s="448" t="s">
        <v>921</v>
      </c>
      <c r="B64" s="468">
        <f>⑩【2週間前】野外炊飯活動計画書!O16</f>
        <v>0</v>
      </c>
      <c r="C64" s="11"/>
      <c r="D64" s="448" t="s">
        <v>921</v>
      </c>
      <c r="E64" s="468">
        <f>⑩【2週間前】野外炊飯活動計画書!P16</f>
        <v>0</v>
      </c>
      <c r="F64" s="11"/>
      <c r="G64" s="448" t="s">
        <v>921</v>
      </c>
      <c r="H64" s="468">
        <f>⑩【2週間前】野外炊飯活動計画書!Q16</f>
        <v>0</v>
      </c>
      <c r="I64" s="11"/>
      <c r="J64" s="448" t="s">
        <v>921</v>
      </c>
      <c r="K64" s="469">
        <f>⑩【2週間前】野外炊飯活動計画書!R16</f>
        <v>0</v>
      </c>
    </row>
    <row r="65" spans="1:11" ht="24" customHeight="1">
      <c r="A65" s="448" t="s">
        <v>922</v>
      </c>
      <c r="B65" s="468">
        <f>⑩【2週間前】野外炊飯活動計画書!O17</f>
        <v>0</v>
      </c>
      <c r="C65" s="11"/>
      <c r="D65" s="448" t="s">
        <v>922</v>
      </c>
      <c r="E65" s="468">
        <f>⑩【2週間前】野外炊飯活動計画書!P17</f>
        <v>0</v>
      </c>
      <c r="F65" s="11"/>
      <c r="G65" s="448" t="s">
        <v>922</v>
      </c>
      <c r="H65" s="468">
        <f>⑩【2週間前】野外炊飯活動計画書!Q17</f>
        <v>0</v>
      </c>
      <c r="I65" s="11"/>
      <c r="J65" s="448" t="s">
        <v>922</v>
      </c>
      <c r="K65" s="469">
        <f>⑩【2週間前】野外炊飯活動計画書!R17</f>
        <v>0</v>
      </c>
    </row>
    <row r="66" spans="1:11" ht="24" customHeight="1">
      <c r="A66" s="448" t="s">
        <v>923</v>
      </c>
      <c r="B66" s="468">
        <f>⑩【2週間前】野外炊飯活動計画書!O18</f>
        <v>0</v>
      </c>
      <c r="C66" s="11"/>
      <c r="D66" s="448" t="s">
        <v>923</v>
      </c>
      <c r="E66" s="468">
        <f>⑩【2週間前】野外炊飯活動計画書!P18</f>
        <v>0</v>
      </c>
      <c r="F66" s="11"/>
      <c r="G66" s="448" t="s">
        <v>923</v>
      </c>
      <c r="H66" s="468">
        <f>⑩【2週間前】野外炊飯活動計画書!Q18</f>
        <v>0</v>
      </c>
      <c r="I66" s="11"/>
      <c r="J66" s="448" t="s">
        <v>923</v>
      </c>
      <c r="K66" s="469">
        <f>⑩【2週間前】野外炊飯活動計画書!R18</f>
        <v>0</v>
      </c>
    </row>
    <row r="67" spans="1:11" ht="24" customHeight="1">
      <c r="A67" s="448" t="s">
        <v>924</v>
      </c>
      <c r="B67" s="468">
        <f>⑩【2週間前】野外炊飯活動計画書!O19</f>
        <v>0</v>
      </c>
      <c r="C67" s="11"/>
      <c r="D67" s="448" t="s">
        <v>924</v>
      </c>
      <c r="E67" s="468">
        <f>⑩【2週間前】野外炊飯活動計画書!P19</f>
        <v>0</v>
      </c>
      <c r="F67" s="11"/>
      <c r="G67" s="448" t="s">
        <v>924</v>
      </c>
      <c r="H67" s="468">
        <f>⑩【2週間前】野外炊飯活動計画書!Q19</f>
        <v>0</v>
      </c>
      <c r="I67" s="11"/>
      <c r="J67" s="448" t="s">
        <v>924</v>
      </c>
      <c r="K67" s="469">
        <f>⑩【2週間前】野外炊飯活動計画書!R19</f>
        <v>0</v>
      </c>
    </row>
    <row r="68" spans="1:11" ht="24" customHeight="1">
      <c r="A68" s="448" t="s">
        <v>925</v>
      </c>
      <c r="B68" s="468">
        <f>⑩【2週間前】野外炊飯活動計画書!O20</f>
        <v>0</v>
      </c>
      <c r="C68" s="11"/>
      <c r="D68" s="448" t="s">
        <v>925</v>
      </c>
      <c r="E68" s="468">
        <f>⑩【2週間前】野外炊飯活動計画書!P20</f>
        <v>0</v>
      </c>
      <c r="F68" s="11"/>
      <c r="G68" s="448" t="s">
        <v>925</v>
      </c>
      <c r="H68" s="468">
        <f>⑩【2週間前】野外炊飯活動計画書!Q20</f>
        <v>0</v>
      </c>
      <c r="I68" s="11"/>
      <c r="J68" s="448" t="s">
        <v>925</v>
      </c>
      <c r="K68" s="469">
        <f>⑩【2週間前】野外炊飯活動計画書!R20</f>
        <v>0</v>
      </c>
    </row>
    <row r="69" spans="1:11" ht="24" customHeight="1">
      <c r="A69" s="448" t="s">
        <v>926</v>
      </c>
      <c r="B69" s="468">
        <f>⑩【2週間前】野外炊飯活動計画書!O21</f>
        <v>0</v>
      </c>
      <c r="C69" s="11"/>
      <c r="D69" s="448" t="s">
        <v>926</v>
      </c>
      <c r="E69" s="468">
        <f>⑩【2週間前】野外炊飯活動計画書!P21</f>
        <v>0</v>
      </c>
      <c r="F69" s="11"/>
      <c r="G69" s="448" t="s">
        <v>926</v>
      </c>
      <c r="H69" s="468">
        <f>⑩【2週間前】野外炊飯活動計画書!Q21</f>
        <v>0</v>
      </c>
      <c r="I69" s="11"/>
      <c r="J69" s="448" t="s">
        <v>926</v>
      </c>
      <c r="K69" s="469">
        <f>⑩【2週間前】野外炊飯活動計画書!R21</f>
        <v>0</v>
      </c>
    </row>
    <row r="70" spans="1:11" ht="24" customHeight="1">
      <c r="A70" s="448" t="s">
        <v>927</v>
      </c>
      <c r="B70" s="468">
        <f>⑩【2週間前】野外炊飯活動計画書!O22</f>
        <v>0</v>
      </c>
      <c r="C70" s="11"/>
      <c r="D70" s="448" t="s">
        <v>927</v>
      </c>
      <c r="E70" s="468">
        <f>⑩【2週間前】野外炊飯活動計画書!P22</f>
        <v>0</v>
      </c>
      <c r="F70" s="11"/>
      <c r="G70" s="448" t="s">
        <v>927</v>
      </c>
      <c r="H70" s="468">
        <f>⑩【2週間前】野外炊飯活動計画書!Q22</f>
        <v>0</v>
      </c>
      <c r="I70" s="11"/>
      <c r="J70" s="448" t="s">
        <v>927</v>
      </c>
      <c r="K70" s="469">
        <f>⑩【2週間前】野外炊飯活動計画書!R22</f>
        <v>0</v>
      </c>
    </row>
    <row r="71" spans="1:11" ht="24" customHeight="1">
      <c r="A71" s="448" t="s">
        <v>928</v>
      </c>
      <c r="B71" s="468">
        <f>⑩【2週間前】野外炊飯活動計画書!O23</f>
        <v>0</v>
      </c>
      <c r="C71" s="11"/>
      <c r="D71" s="448" t="s">
        <v>928</v>
      </c>
      <c r="E71" s="468">
        <f>⑩【2週間前】野外炊飯活動計画書!P23</f>
        <v>0</v>
      </c>
      <c r="F71" s="11"/>
      <c r="G71" s="448" t="s">
        <v>928</v>
      </c>
      <c r="H71" s="468">
        <f>⑩【2週間前】野外炊飯活動計画書!Q23</f>
        <v>0</v>
      </c>
      <c r="I71" s="11"/>
      <c r="J71" s="448" t="s">
        <v>928</v>
      </c>
      <c r="K71" s="469">
        <f>⑩【2週間前】野外炊飯活動計画書!R23</f>
        <v>0</v>
      </c>
    </row>
    <row r="72" spans="1:11" ht="24" customHeight="1">
      <c r="A72" s="448" t="s">
        <v>929</v>
      </c>
      <c r="B72" s="468">
        <f>⑩【2週間前】野外炊飯活動計画書!O24</f>
        <v>0</v>
      </c>
      <c r="C72" s="11"/>
      <c r="D72" s="448" t="s">
        <v>929</v>
      </c>
      <c r="E72" s="468">
        <f>⑩【2週間前】野外炊飯活動計画書!P24</f>
        <v>0</v>
      </c>
      <c r="F72" s="11"/>
      <c r="G72" s="448" t="s">
        <v>929</v>
      </c>
      <c r="H72" s="468">
        <f>⑩【2週間前】野外炊飯活動計画書!Q24</f>
        <v>0</v>
      </c>
      <c r="I72" s="11"/>
      <c r="J72" s="448" t="s">
        <v>929</v>
      </c>
      <c r="K72" s="469">
        <f>⑩【2週間前】野外炊飯活動計画書!R24</f>
        <v>0</v>
      </c>
    </row>
    <row r="73" spans="1:11" ht="24" customHeight="1">
      <c r="A73" s="448" t="s">
        <v>930</v>
      </c>
      <c r="B73" s="468">
        <f>⑩【2週間前】野外炊飯活動計画書!O25</f>
        <v>0</v>
      </c>
      <c r="C73" s="11"/>
      <c r="D73" s="448" t="s">
        <v>930</v>
      </c>
      <c r="E73" s="468">
        <f>⑩【2週間前】野外炊飯活動計画書!P25</f>
        <v>0</v>
      </c>
      <c r="F73" s="11"/>
      <c r="G73" s="448" t="s">
        <v>930</v>
      </c>
      <c r="H73" s="468">
        <f>⑩【2週間前】野外炊飯活動計画書!Q25</f>
        <v>0</v>
      </c>
      <c r="I73" s="11"/>
      <c r="J73" s="448" t="s">
        <v>930</v>
      </c>
      <c r="K73" s="469">
        <f>⑩【2週間前】野外炊飯活動計画書!R25</f>
        <v>0</v>
      </c>
    </row>
    <row r="74" spans="1:11" ht="24" customHeight="1">
      <c r="A74" s="448" t="s">
        <v>931</v>
      </c>
      <c r="B74" s="468">
        <f>⑩【2週間前】野外炊飯活動計画書!O26</f>
        <v>0</v>
      </c>
      <c r="C74" s="11"/>
      <c r="D74" s="448" t="s">
        <v>931</v>
      </c>
      <c r="E74" s="468">
        <f>⑩【2週間前】野外炊飯活動計画書!P26</f>
        <v>0</v>
      </c>
      <c r="F74" s="11"/>
      <c r="G74" s="448" t="s">
        <v>931</v>
      </c>
      <c r="H74" s="468">
        <f>⑩【2週間前】野外炊飯活動計画書!Q26</f>
        <v>0</v>
      </c>
      <c r="I74" s="11"/>
      <c r="J74" s="448" t="s">
        <v>931</v>
      </c>
      <c r="K74" s="469">
        <f>⑩【2週間前】野外炊飯活動計画書!R26</f>
        <v>0</v>
      </c>
    </row>
    <row r="75" spans="1:11" ht="24" customHeight="1">
      <c r="A75" s="448" t="s">
        <v>932</v>
      </c>
      <c r="B75" s="468">
        <f>⑩【2週間前】野外炊飯活動計画書!O27</f>
        <v>0</v>
      </c>
      <c r="C75" s="11"/>
      <c r="D75" s="448" t="s">
        <v>932</v>
      </c>
      <c r="E75" s="468">
        <f>⑩【2週間前】野外炊飯活動計画書!P27</f>
        <v>0</v>
      </c>
      <c r="F75" s="11"/>
      <c r="G75" s="448" t="s">
        <v>932</v>
      </c>
      <c r="H75" s="468">
        <f>⑩【2週間前】野外炊飯活動計画書!Q27</f>
        <v>0</v>
      </c>
      <c r="I75" s="11"/>
      <c r="J75" s="448" t="s">
        <v>932</v>
      </c>
      <c r="K75" s="469">
        <f>⑩【2週間前】野外炊飯活動計画書!R27</f>
        <v>0</v>
      </c>
    </row>
    <row r="76" spans="1:11" ht="24" customHeight="1">
      <c r="A76" s="448" t="s">
        <v>933</v>
      </c>
      <c r="B76" s="468">
        <f>⑩【2週間前】野外炊飯活動計画書!O28</f>
        <v>0</v>
      </c>
      <c r="C76" s="11"/>
      <c r="D76" s="448" t="s">
        <v>933</v>
      </c>
      <c r="E76" s="468">
        <f>⑩【2週間前】野外炊飯活動計画書!P28</f>
        <v>0</v>
      </c>
      <c r="F76" s="11"/>
      <c r="G76" s="448" t="s">
        <v>933</v>
      </c>
      <c r="H76" s="468">
        <f>⑩【2週間前】野外炊飯活動計画書!Q28</f>
        <v>0</v>
      </c>
      <c r="I76" s="11"/>
      <c r="J76" s="448" t="s">
        <v>933</v>
      </c>
      <c r="K76" s="469">
        <f>⑩【2週間前】野外炊飯活動計画書!R28</f>
        <v>0</v>
      </c>
    </row>
    <row r="77" spans="1:11" ht="24" customHeight="1">
      <c r="A77" s="448" t="s">
        <v>934</v>
      </c>
      <c r="B77" s="468">
        <f>⑩【2週間前】野外炊飯活動計画書!O29</f>
        <v>0</v>
      </c>
      <c r="C77" s="11"/>
      <c r="D77" s="448" t="s">
        <v>934</v>
      </c>
      <c r="E77" s="468">
        <f>⑩【2週間前】野外炊飯活動計画書!P29</f>
        <v>0</v>
      </c>
      <c r="F77" s="11"/>
      <c r="G77" s="448" t="s">
        <v>934</v>
      </c>
      <c r="H77" s="468">
        <f>⑩【2週間前】野外炊飯活動計画書!Q29</f>
        <v>0</v>
      </c>
      <c r="I77" s="11"/>
      <c r="J77" s="448" t="s">
        <v>934</v>
      </c>
      <c r="K77" s="469">
        <f>⑩【2週間前】野外炊飯活動計画書!R29</f>
        <v>0</v>
      </c>
    </row>
    <row r="78" spans="1:11" ht="24" customHeight="1">
      <c r="A78" s="448" t="s">
        <v>935</v>
      </c>
      <c r="B78" s="468">
        <f>⑩【2週間前】野外炊飯活動計画書!O30</f>
        <v>0</v>
      </c>
      <c r="C78" s="11"/>
      <c r="D78" s="448" t="s">
        <v>935</v>
      </c>
      <c r="E78" s="468">
        <f>⑩【2週間前】野外炊飯活動計画書!P30</f>
        <v>0</v>
      </c>
      <c r="F78" s="11"/>
      <c r="G78" s="448" t="s">
        <v>935</v>
      </c>
      <c r="H78" s="468">
        <f>⑩【2週間前】野外炊飯活動計画書!Q30</f>
        <v>0</v>
      </c>
      <c r="I78" s="11"/>
      <c r="J78" s="448" t="s">
        <v>935</v>
      </c>
      <c r="K78" s="469">
        <f>⑩【2週間前】野外炊飯活動計画書!R30</f>
        <v>0</v>
      </c>
    </row>
    <row r="79" spans="1:11" ht="24" customHeight="1">
      <c r="A79" s="448" t="s">
        <v>936</v>
      </c>
      <c r="B79" s="468">
        <f>⑩【2週間前】野外炊飯活動計画書!O31</f>
        <v>0</v>
      </c>
      <c r="C79" s="11"/>
      <c r="D79" s="448" t="s">
        <v>936</v>
      </c>
      <c r="E79" s="468">
        <f>⑩【2週間前】野外炊飯活動計画書!P31</f>
        <v>0</v>
      </c>
      <c r="F79" s="11"/>
      <c r="G79" s="448" t="s">
        <v>936</v>
      </c>
      <c r="H79" s="468">
        <f>⑩【2週間前】野外炊飯活動計画書!Q31</f>
        <v>0</v>
      </c>
      <c r="I79" s="11"/>
      <c r="J79" s="448" t="s">
        <v>936</v>
      </c>
      <c r="K79" s="469">
        <f>⑩【2週間前】野外炊飯活動計画書!R31</f>
        <v>0</v>
      </c>
    </row>
    <row r="80" spans="1:11" ht="24" customHeight="1" thickBot="1">
      <c r="A80" s="449" t="s">
        <v>937</v>
      </c>
      <c r="B80" s="470">
        <f>⑩【2週間前】野外炊飯活動計画書!O32</f>
        <v>0</v>
      </c>
      <c r="C80" s="11"/>
      <c r="D80" s="449" t="s">
        <v>937</v>
      </c>
      <c r="E80" s="470">
        <f>⑩【2週間前】野外炊飯活動計画書!P32</f>
        <v>0</v>
      </c>
      <c r="F80" s="11"/>
      <c r="G80" s="449" t="s">
        <v>937</v>
      </c>
      <c r="H80" s="470">
        <f>⑩【2週間前】野外炊飯活動計画書!Q32</f>
        <v>0</v>
      </c>
      <c r="I80" s="11"/>
      <c r="J80" s="449" t="s">
        <v>937</v>
      </c>
      <c r="K80" s="471">
        <f>⑩【2週間前】野外炊飯活動計画書!R32</f>
        <v>0</v>
      </c>
    </row>
    <row r="81" spans="1:11" ht="14.25" thickBot="1"/>
    <row r="82" spans="1:11" ht="38.25" customHeight="1">
      <c r="A82" s="1567" t="s">
        <v>912</v>
      </c>
      <c r="B82" s="1568"/>
      <c r="C82" s="380"/>
      <c r="D82" s="1567" t="s">
        <v>913</v>
      </c>
      <c r="E82" s="1568"/>
      <c r="F82" s="380"/>
      <c r="G82" s="1567" t="s">
        <v>914</v>
      </c>
      <c r="H82" s="1568"/>
      <c r="I82" s="380"/>
      <c r="J82" s="1567" t="s">
        <v>915</v>
      </c>
      <c r="K82" s="1568"/>
    </row>
    <row r="83" spans="1:11" ht="23.25" customHeight="1">
      <c r="A83" s="448" t="s">
        <v>920</v>
      </c>
      <c r="B83" s="468">
        <f>⑩【2週間前】野外炊飯活動計画書!S15</f>
        <v>0</v>
      </c>
      <c r="C83" s="11"/>
      <c r="D83" s="448" t="s">
        <v>920</v>
      </c>
      <c r="E83" s="468">
        <f>⑩【2週間前】野外炊飯活動計画書!T15</f>
        <v>0</v>
      </c>
      <c r="F83" s="11"/>
      <c r="G83" s="448" t="s">
        <v>920</v>
      </c>
      <c r="H83" s="468">
        <f>⑩【2週間前】野外炊飯活動計画書!U15</f>
        <v>0</v>
      </c>
      <c r="I83" s="11"/>
      <c r="J83" s="448" t="s">
        <v>920</v>
      </c>
      <c r="K83" s="469">
        <f>⑩【2週間前】野外炊飯活動計画書!V15</f>
        <v>0</v>
      </c>
    </row>
    <row r="84" spans="1:11" ht="23.25" customHeight="1">
      <c r="A84" s="448" t="s">
        <v>921</v>
      </c>
      <c r="B84" s="468">
        <f>⑩【2週間前】野外炊飯活動計画書!S16</f>
        <v>0</v>
      </c>
      <c r="C84" s="11"/>
      <c r="D84" s="448" t="s">
        <v>921</v>
      </c>
      <c r="E84" s="468">
        <f>⑩【2週間前】野外炊飯活動計画書!T16</f>
        <v>0</v>
      </c>
      <c r="F84" s="11"/>
      <c r="G84" s="448" t="s">
        <v>921</v>
      </c>
      <c r="H84" s="468">
        <f>⑩【2週間前】野外炊飯活動計画書!U16</f>
        <v>0</v>
      </c>
      <c r="I84" s="11"/>
      <c r="J84" s="448" t="s">
        <v>921</v>
      </c>
      <c r="K84" s="469">
        <f>⑩【2週間前】野外炊飯活動計画書!V16</f>
        <v>0</v>
      </c>
    </row>
    <row r="85" spans="1:11" ht="23.25" customHeight="1">
      <c r="A85" s="448" t="s">
        <v>922</v>
      </c>
      <c r="B85" s="468">
        <f>⑩【2週間前】野外炊飯活動計画書!S17</f>
        <v>0</v>
      </c>
      <c r="C85" s="11"/>
      <c r="D85" s="448" t="s">
        <v>922</v>
      </c>
      <c r="E85" s="468">
        <f>⑩【2週間前】野外炊飯活動計画書!T17</f>
        <v>0</v>
      </c>
      <c r="F85" s="11"/>
      <c r="G85" s="448" t="s">
        <v>922</v>
      </c>
      <c r="H85" s="468">
        <f>⑩【2週間前】野外炊飯活動計画書!U17</f>
        <v>0</v>
      </c>
      <c r="I85" s="11"/>
      <c r="J85" s="448" t="s">
        <v>922</v>
      </c>
      <c r="K85" s="469">
        <f>⑩【2週間前】野外炊飯活動計画書!V17</f>
        <v>0</v>
      </c>
    </row>
    <row r="86" spans="1:11" ht="23.25" customHeight="1">
      <c r="A86" s="448" t="s">
        <v>923</v>
      </c>
      <c r="B86" s="468">
        <f>⑩【2週間前】野外炊飯活動計画書!S18</f>
        <v>0</v>
      </c>
      <c r="C86" s="11"/>
      <c r="D86" s="448" t="s">
        <v>923</v>
      </c>
      <c r="E86" s="468">
        <f>⑩【2週間前】野外炊飯活動計画書!T18</f>
        <v>0</v>
      </c>
      <c r="F86" s="11"/>
      <c r="G86" s="448" t="s">
        <v>923</v>
      </c>
      <c r="H86" s="468">
        <f>⑩【2週間前】野外炊飯活動計画書!U18</f>
        <v>0</v>
      </c>
      <c r="I86" s="11"/>
      <c r="J86" s="448" t="s">
        <v>923</v>
      </c>
      <c r="K86" s="469">
        <f>⑩【2週間前】野外炊飯活動計画書!V18</f>
        <v>0</v>
      </c>
    </row>
    <row r="87" spans="1:11" ht="23.25" customHeight="1">
      <c r="A87" s="448" t="s">
        <v>924</v>
      </c>
      <c r="B87" s="468">
        <f>⑩【2週間前】野外炊飯活動計画書!S19</f>
        <v>0</v>
      </c>
      <c r="C87" s="11"/>
      <c r="D87" s="448" t="s">
        <v>924</v>
      </c>
      <c r="E87" s="468">
        <f>⑩【2週間前】野外炊飯活動計画書!T19</f>
        <v>0</v>
      </c>
      <c r="F87" s="11"/>
      <c r="G87" s="448" t="s">
        <v>924</v>
      </c>
      <c r="H87" s="468">
        <f>⑩【2週間前】野外炊飯活動計画書!U19</f>
        <v>0</v>
      </c>
      <c r="I87" s="11"/>
      <c r="J87" s="448" t="s">
        <v>924</v>
      </c>
      <c r="K87" s="469">
        <f>⑩【2週間前】野外炊飯活動計画書!V19</f>
        <v>0</v>
      </c>
    </row>
    <row r="88" spans="1:11" ht="23.25" customHeight="1">
      <c r="A88" s="448" t="s">
        <v>925</v>
      </c>
      <c r="B88" s="468">
        <f>⑩【2週間前】野外炊飯活動計画書!S20</f>
        <v>0</v>
      </c>
      <c r="C88" s="11"/>
      <c r="D88" s="448" t="s">
        <v>925</v>
      </c>
      <c r="E88" s="468">
        <f>⑩【2週間前】野外炊飯活動計画書!T20</f>
        <v>0</v>
      </c>
      <c r="F88" s="11"/>
      <c r="G88" s="448" t="s">
        <v>925</v>
      </c>
      <c r="H88" s="468">
        <f>⑩【2週間前】野外炊飯活動計画書!U20</f>
        <v>0</v>
      </c>
      <c r="I88" s="11"/>
      <c r="J88" s="448" t="s">
        <v>925</v>
      </c>
      <c r="K88" s="469">
        <f>⑩【2週間前】野外炊飯活動計画書!V20</f>
        <v>0</v>
      </c>
    </row>
    <row r="89" spans="1:11" ht="23.25" customHeight="1">
      <c r="A89" s="448" t="s">
        <v>926</v>
      </c>
      <c r="B89" s="468">
        <f>⑩【2週間前】野外炊飯活動計画書!S21</f>
        <v>0</v>
      </c>
      <c r="C89" s="11"/>
      <c r="D89" s="448" t="s">
        <v>926</v>
      </c>
      <c r="E89" s="468">
        <f>⑩【2週間前】野外炊飯活動計画書!T21</f>
        <v>0</v>
      </c>
      <c r="F89" s="11"/>
      <c r="G89" s="448" t="s">
        <v>926</v>
      </c>
      <c r="H89" s="468">
        <f>⑩【2週間前】野外炊飯活動計画書!U21</f>
        <v>0</v>
      </c>
      <c r="I89" s="11"/>
      <c r="J89" s="448" t="s">
        <v>926</v>
      </c>
      <c r="K89" s="469">
        <f>⑩【2週間前】野外炊飯活動計画書!V21</f>
        <v>0</v>
      </c>
    </row>
    <row r="90" spans="1:11" ht="23.25" customHeight="1">
      <c r="A90" s="448" t="s">
        <v>927</v>
      </c>
      <c r="B90" s="468">
        <f>⑩【2週間前】野外炊飯活動計画書!S22</f>
        <v>0</v>
      </c>
      <c r="C90" s="11"/>
      <c r="D90" s="448" t="s">
        <v>927</v>
      </c>
      <c r="E90" s="468">
        <f>⑩【2週間前】野外炊飯活動計画書!T22</f>
        <v>0</v>
      </c>
      <c r="F90" s="11"/>
      <c r="G90" s="448" t="s">
        <v>927</v>
      </c>
      <c r="H90" s="468">
        <f>⑩【2週間前】野外炊飯活動計画書!U22</f>
        <v>0</v>
      </c>
      <c r="I90" s="11"/>
      <c r="J90" s="448" t="s">
        <v>927</v>
      </c>
      <c r="K90" s="469">
        <f>⑩【2週間前】野外炊飯活動計画書!V22</f>
        <v>0</v>
      </c>
    </row>
    <row r="91" spans="1:11" ht="23.25" customHeight="1">
      <c r="A91" s="448" t="s">
        <v>928</v>
      </c>
      <c r="B91" s="468">
        <f>⑩【2週間前】野外炊飯活動計画書!S23</f>
        <v>0</v>
      </c>
      <c r="C91" s="11"/>
      <c r="D91" s="448" t="s">
        <v>928</v>
      </c>
      <c r="E91" s="468">
        <f>⑩【2週間前】野外炊飯活動計画書!T23</f>
        <v>0</v>
      </c>
      <c r="F91" s="11"/>
      <c r="G91" s="448" t="s">
        <v>928</v>
      </c>
      <c r="H91" s="468">
        <f>⑩【2週間前】野外炊飯活動計画書!U23</f>
        <v>0</v>
      </c>
      <c r="I91" s="11"/>
      <c r="J91" s="448" t="s">
        <v>928</v>
      </c>
      <c r="K91" s="469">
        <f>⑩【2週間前】野外炊飯活動計画書!V23</f>
        <v>0</v>
      </c>
    </row>
    <row r="92" spans="1:11" ht="23.25" customHeight="1">
      <c r="A92" s="448" t="s">
        <v>929</v>
      </c>
      <c r="B92" s="468">
        <f>⑩【2週間前】野外炊飯活動計画書!S24</f>
        <v>0</v>
      </c>
      <c r="C92" s="11"/>
      <c r="D92" s="448" t="s">
        <v>929</v>
      </c>
      <c r="E92" s="468">
        <f>⑩【2週間前】野外炊飯活動計画書!T24</f>
        <v>0</v>
      </c>
      <c r="F92" s="11"/>
      <c r="G92" s="448" t="s">
        <v>929</v>
      </c>
      <c r="H92" s="468">
        <f>⑩【2週間前】野外炊飯活動計画書!U24</f>
        <v>0</v>
      </c>
      <c r="I92" s="11"/>
      <c r="J92" s="448" t="s">
        <v>929</v>
      </c>
      <c r="K92" s="469">
        <f>⑩【2週間前】野外炊飯活動計画書!V24</f>
        <v>0</v>
      </c>
    </row>
    <row r="93" spans="1:11" ht="23.25" customHeight="1">
      <c r="A93" s="448" t="s">
        <v>930</v>
      </c>
      <c r="B93" s="468">
        <f>⑩【2週間前】野外炊飯活動計画書!S25</f>
        <v>0</v>
      </c>
      <c r="C93" s="11"/>
      <c r="D93" s="448" t="s">
        <v>930</v>
      </c>
      <c r="E93" s="468">
        <f>⑩【2週間前】野外炊飯活動計画書!T25</f>
        <v>0</v>
      </c>
      <c r="F93" s="11"/>
      <c r="G93" s="448" t="s">
        <v>930</v>
      </c>
      <c r="H93" s="468">
        <f>⑩【2週間前】野外炊飯活動計画書!U25</f>
        <v>0</v>
      </c>
      <c r="I93" s="11"/>
      <c r="J93" s="448" t="s">
        <v>930</v>
      </c>
      <c r="K93" s="469">
        <f>⑩【2週間前】野外炊飯活動計画書!V25</f>
        <v>0</v>
      </c>
    </row>
    <row r="94" spans="1:11" ht="23.25" customHeight="1">
      <c r="A94" s="448" t="s">
        <v>931</v>
      </c>
      <c r="B94" s="468">
        <f>⑩【2週間前】野外炊飯活動計画書!S26</f>
        <v>0</v>
      </c>
      <c r="C94" s="11"/>
      <c r="D94" s="448" t="s">
        <v>931</v>
      </c>
      <c r="E94" s="468">
        <f>⑩【2週間前】野外炊飯活動計画書!T26</f>
        <v>0</v>
      </c>
      <c r="F94" s="11"/>
      <c r="G94" s="448" t="s">
        <v>931</v>
      </c>
      <c r="H94" s="468">
        <f>⑩【2週間前】野外炊飯活動計画書!U26</f>
        <v>0</v>
      </c>
      <c r="I94" s="11"/>
      <c r="J94" s="448" t="s">
        <v>931</v>
      </c>
      <c r="K94" s="469">
        <f>⑩【2週間前】野外炊飯活動計画書!V26</f>
        <v>0</v>
      </c>
    </row>
    <row r="95" spans="1:11" ht="23.25" customHeight="1">
      <c r="A95" s="448" t="s">
        <v>932</v>
      </c>
      <c r="B95" s="468">
        <f>⑩【2週間前】野外炊飯活動計画書!S27</f>
        <v>0</v>
      </c>
      <c r="C95" s="11"/>
      <c r="D95" s="448" t="s">
        <v>932</v>
      </c>
      <c r="E95" s="468">
        <f>⑩【2週間前】野外炊飯活動計画書!T27</f>
        <v>0</v>
      </c>
      <c r="F95" s="11"/>
      <c r="G95" s="448" t="s">
        <v>932</v>
      </c>
      <c r="H95" s="468">
        <f>⑩【2週間前】野外炊飯活動計画書!U27</f>
        <v>0</v>
      </c>
      <c r="I95" s="11"/>
      <c r="J95" s="448" t="s">
        <v>932</v>
      </c>
      <c r="K95" s="469">
        <f>⑩【2週間前】野外炊飯活動計画書!V27</f>
        <v>0</v>
      </c>
    </row>
    <row r="96" spans="1:11" ht="23.25" customHeight="1">
      <c r="A96" s="448" t="s">
        <v>933</v>
      </c>
      <c r="B96" s="468">
        <f>⑩【2週間前】野外炊飯活動計画書!S28</f>
        <v>0</v>
      </c>
      <c r="C96" s="11"/>
      <c r="D96" s="448" t="s">
        <v>933</v>
      </c>
      <c r="E96" s="468">
        <f>⑩【2週間前】野外炊飯活動計画書!T28</f>
        <v>0</v>
      </c>
      <c r="F96" s="11"/>
      <c r="G96" s="448" t="s">
        <v>933</v>
      </c>
      <c r="H96" s="468">
        <f>⑩【2週間前】野外炊飯活動計画書!U28</f>
        <v>0</v>
      </c>
      <c r="I96" s="11"/>
      <c r="J96" s="448" t="s">
        <v>933</v>
      </c>
      <c r="K96" s="469">
        <f>⑩【2週間前】野外炊飯活動計画書!V28</f>
        <v>0</v>
      </c>
    </row>
    <row r="97" spans="1:11" ht="23.25" customHeight="1">
      <c r="A97" s="448" t="s">
        <v>934</v>
      </c>
      <c r="B97" s="468">
        <f>⑩【2週間前】野外炊飯活動計画書!S29</f>
        <v>0</v>
      </c>
      <c r="C97" s="11"/>
      <c r="D97" s="448" t="s">
        <v>934</v>
      </c>
      <c r="E97" s="468">
        <f>⑩【2週間前】野外炊飯活動計画書!T29</f>
        <v>0</v>
      </c>
      <c r="F97" s="11"/>
      <c r="G97" s="448" t="s">
        <v>934</v>
      </c>
      <c r="H97" s="468">
        <f>⑩【2週間前】野外炊飯活動計画書!U29</f>
        <v>0</v>
      </c>
      <c r="I97" s="11"/>
      <c r="J97" s="448" t="s">
        <v>934</v>
      </c>
      <c r="K97" s="469">
        <f>⑩【2週間前】野外炊飯活動計画書!V29</f>
        <v>0</v>
      </c>
    </row>
    <row r="98" spans="1:11" ht="23.25" customHeight="1">
      <c r="A98" s="448" t="s">
        <v>935</v>
      </c>
      <c r="B98" s="468">
        <f>⑩【2週間前】野外炊飯活動計画書!S30</f>
        <v>0</v>
      </c>
      <c r="C98" s="11"/>
      <c r="D98" s="448" t="s">
        <v>935</v>
      </c>
      <c r="E98" s="468">
        <f>⑩【2週間前】野外炊飯活動計画書!T30</f>
        <v>0</v>
      </c>
      <c r="F98" s="11"/>
      <c r="G98" s="448" t="s">
        <v>935</v>
      </c>
      <c r="H98" s="468">
        <f>⑩【2週間前】野外炊飯活動計画書!U30</f>
        <v>0</v>
      </c>
      <c r="I98" s="11"/>
      <c r="J98" s="448" t="s">
        <v>935</v>
      </c>
      <c r="K98" s="469">
        <f>⑩【2週間前】野外炊飯活動計画書!V30</f>
        <v>0</v>
      </c>
    </row>
    <row r="99" spans="1:11" ht="23.25" customHeight="1">
      <c r="A99" s="448" t="s">
        <v>936</v>
      </c>
      <c r="B99" s="468">
        <f>⑩【2週間前】野外炊飯活動計画書!S31</f>
        <v>0</v>
      </c>
      <c r="C99" s="11"/>
      <c r="D99" s="448" t="s">
        <v>936</v>
      </c>
      <c r="E99" s="468">
        <f>⑩【2週間前】野外炊飯活動計画書!T31</f>
        <v>0</v>
      </c>
      <c r="F99" s="11"/>
      <c r="G99" s="448" t="s">
        <v>936</v>
      </c>
      <c r="H99" s="468">
        <f>⑩【2週間前】野外炊飯活動計画書!U31</f>
        <v>0</v>
      </c>
      <c r="I99" s="11"/>
      <c r="J99" s="448" t="s">
        <v>936</v>
      </c>
      <c r="K99" s="469">
        <f>⑩【2週間前】野外炊飯活動計画書!V31</f>
        <v>0</v>
      </c>
    </row>
    <row r="100" spans="1:11" ht="23.25" customHeight="1" thickBot="1">
      <c r="A100" s="449" t="s">
        <v>937</v>
      </c>
      <c r="B100" s="470">
        <f>⑩【2週間前】野外炊飯活動計画書!S32</f>
        <v>0</v>
      </c>
      <c r="C100" s="11"/>
      <c r="D100" s="449" t="s">
        <v>937</v>
      </c>
      <c r="E100" s="470">
        <f>⑩【2週間前】野外炊飯活動計画書!T32</f>
        <v>0</v>
      </c>
      <c r="F100" s="11"/>
      <c r="G100" s="449" t="s">
        <v>937</v>
      </c>
      <c r="H100" s="470">
        <f>⑩【2週間前】野外炊飯活動計画書!U32</f>
        <v>0</v>
      </c>
      <c r="I100" s="11"/>
      <c r="J100" s="449" t="s">
        <v>937</v>
      </c>
      <c r="K100" s="471">
        <f>⑩【2週間前】野外炊飯活動計画書!V32</f>
        <v>0</v>
      </c>
    </row>
    <row r="101" spans="1:11" ht="14.25" thickBot="1"/>
    <row r="102" spans="1:11" ht="38.25" customHeight="1">
      <c r="A102" s="1567" t="s">
        <v>916</v>
      </c>
      <c r="B102" s="1568"/>
      <c r="C102" s="380"/>
      <c r="D102" s="1567" t="s">
        <v>917</v>
      </c>
      <c r="E102" s="1568"/>
      <c r="F102" s="380"/>
      <c r="G102" s="1567" t="s">
        <v>918</v>
      </c>
      <c r="H102" s="1568"/>
      <c r="I102" s="380"/>
      <c r="J102" s="1567" t="s">
        <v>919</v>
      </c>
      <c r="K102" s="1568"/>
    </row>
    <row r="103" spans="1:11" ht="23.25" customHeight="1">
      <c r="A103" s="448" t="s">
        <v>920</v>
      </c>
      <c r="B103" s="468">
        <f>⑩【2週間前】野外炊飯活動計画書!W15</f>
        <v>0</v>
      </c>
      <c r="C103" s="11"/>
      <c r="D103" s="448" t="s">
        <v>920</v>
      </c>
      <c r="E103" s="468">
        <f>⑩【2週間前】野外炊飯活動計画書!X15</f>
        <v>0</v>
      </c>
      <c r="F103" s="11"/>
      <c r="G103" s="448" t="s">
        <v>920</v>
      </c>
      <c r="H103" s="468">
        <f>⑩【2週間前】野外炊飯活動計画書!Y15</f>
        <v>0</v>
      </c>
      <c r="I103" s="11"/>
      <c r="J103" s="448" t="s">
        <v>920</v>
      </c>
      <c r="K103" s="469">
        <f>⑩【2週間前】野外炊飯活動計画書!Z15</f>
        <v>0</v>
      </c>
    </row>
    <row r="104" spans="1:11" ht="23.25" customHeight="1">
      <c r="A104" s="448" t="s">
        <v>921</v>
      </c>
      <c r="B104" s="468">
        <f>⑩【2週間前】野外炊飯活動計画書!W16</f>
        <v>0</v>
      </c>
      <c r="C104" s="11"/>
      <c r="D104" s="448" t="s">
        <v>921</v>
      </c>
      <c r="E104" s="468">
        <f>⑩【2週間前】野外炊飯活動計画書!X16</f>
        <v>0</v>
      </c>
      <c r="F104" s="11"/>
      <c r="G104" s="448" t="s">
        <v>921</v>
      </c>
      <c r="H104" s="468">
        <f>⑩【2週間前】野外炊飯活動計画書!Y16</f>
        <v>0</v>
      </c>
      <c r="I104" s="11"/>
      <c r="J104" s="448" t="s">
        <v>921</v>
      </c>
      <c r="K104" s="469">
        <f>⑩【2週間前】野外炊飯活動計画書!Z16</f>
        <v>0</v>
      </c>
    </row>
    <row r="105" spans="1:11" ht="23.25" customHeight="1">
      <c r="A105" s="448" t="s">
        <v>922</v>
      </c>
      <c r="B105" s="468">
        <f>⑩【2週間前】野外炊飯活動計画書!W17</f>
        <v>0</v>
      </c>
      <c r="C105" s="11"/>
      <c r="D105" s="448" t="s">
        <v>922</v>
      </c>
      <c r="E105" s="468">
        <f>⑩【2週間前】野外炊飯活動計画書!X17</f>
        <v>0</v>
      </c>
      <c r="F105" s="11"/>
      <c r="G105" s="448" t="s">
        <v>922</v>
      </c>
      <c r="H105" s="468">
        <f>⑩【2週間前】野外炊飯活動計画書!Y17</f>
        <v>0</v>
      </c>
      <c r="I105" s="11"/>
      <c r="J105" s="448" t="s">
        <v>922</v>
      </c>
      <c r="K105" s="469">
        <f>⑩【2週間前】野外炊飯活動計画書!Z17</f>
        <v>0</v>
      </c>
    </row>
    <row r="106" spans="1:11" ht="23.25" customHeight="1">
      <c r="A106" s="448" t="s">
        <v>923</v>
      </c>
      <c r="B106" s="468">
        <f>⑩【2週間前】野外炊飯活動計画書!W18</f>
        <v>0</v>
      </c>
      <c r="C106" s="11"/>
      <c r="D106" s="448" t="s">
        <v>923</v>
      </c>
      <c r="E106" s="468">
        <f>⑩【2週間前】野外炊飯活動計画書!X18</f>
        <v>0</v>
      </c>
      <c r="F106" s="11"/>
      <c r="G106" s="448" t="s">
        <v>923</v>
      </c>
      <c r="H106" s="468">
        <f>⑩【2週間前】野外炊飯活動計画書!Y18</f>
        <v>0</v>
      </c>
      <c r="I106" s="11"/>
      <c r="J106" s="448" t="s">
        <v>923</v>
      </c>
      <c r="K106" s="469">
        <f>⑩【2週間前】野外炊飯活動計画書!Z18</f>
        <v>0</v>
      </c>
    </row>
    <row r="107" spans="1:11" ht="23.25" customHeight="1">
      <c r="A107" s="448" t="s">
        <v>924</v>
      </c>
      <c r="B107" s="468">
        <f>⑩【2週間前】野外炊飯活動計画書!W19</f>
        <v>0</v>
      </c>
      <c r="C107" s="11"/>
      <c r="D107" s="448" t="s">
        <v>924</v>
      </c>
      <c r="E107" s="468">
        <f>⑩【2週間前】野外炊飯活動計画書!X19</f>
        <v>0</v>
      </c>
      <c r="F107" s="11"/>
      <c r="G107" s="448" t="s">
        <v>924</v>
      </c>
      <c r="H107" s="468">
        <f>⑩【2週間前】野外炊飯活動計画書!Y19</f>
        <v>0</v>
      </c>
      <c r="I107" s="11"/>
      <c r="J107" s="448" t="s">
        <v>924</v>
      </c>
      <c r="K107" s="469">
        <f>⑩【2週間前】野外炊飯活動計画書!Z19</f>
        <v>0</v>
      </c>
    </row>
    <row r="108" spans="1:11" ht="23.25" customHeight="1">
      <c r="A108" s="448" t="s">
        <v>925</v>
      </c>
      <c r="B108" s="468">
        <f>⑩【2週間前】野外炊飯活動計画書!W20</f>
        <v>0</v>
      </c>
      <c r="C108" s="11"/>
      <c r="D108" s="448" t="s">
        <v>925</v>
      </c>
      <c r="E108" s="468">
        <f>⑩【2週間前】野外炊飯活動計画書!X20</f>
        <v>0</v>
      </c>
      <c r="F108" s="11"/>
      <c r="G108" s="448" t="s">
        <v>925</v>
      </c>
      <c r="H108" s="468">
        <f>⑩【2週間前】野外炊飯活動計画書!Y20</f>
        <v>0</v>
      </c>
      <c r="I108" s="11"/>
      <c r="J108" s="448" t="s">
        <v>925</v>
      </c>
      <c r="K108" s="469">
        <f>⑩【2週間前】野外炊飯活動計画書!Z20</f>
        <v>0</v>
      </c>
    </row>
    <row r="109" spans="1:11" ht="23.25" customHeight="1">
      <c r="A109" s="448" t="s">
        <v>926</v>
      </c>
      <c r="B109" s="468">
        <f>⑩【2週間前】野外炊飯活動計画書!W21</f>
        <v>0</v>
      </c>
      <c r="C109" s="11"/>
      <c r="D109" s="448" t="s">
        <v>926</v>
      </c>
      <c r="E109" s="468">
        <f>⑩【2週間前】野外炊飯活動計画書!X21</f>
        <v>0</v>
      </c>
      <c r="F109" s="11"/>
      <c r="G109" s="448" t="s">
        <v>926</v>
      </c>
      <c r="H109" s="468">
        <f>⑩【2週間前】野外炊飯活動計画書!Y21</f>
        <v>0</v>
      </c>
      <c r="I109" s="11"/>
      <c r="J109" s="448" t="s">
        <v>926</v>
      </c>
      <c r="K109" s="469">
        <f>⑩【2週間前】野外炊飯活動計画書!Z21</f>
        <v>0</v>
      </c>
    </row>
    <row r="110" spans="1:11" ht="23.25" customHeight="1">
      <c r="A110" s="448" t="s">
        <v>927</v>
      </c>
      <c r="B110" s="468">
        <f>⑩【2週間前】野外炊飯活動計画書!W22</f>
        <v>0</v>
      </c>
      <c r="C110" s="11"/>
      <c r="D110" s="448" t="s">
        <v>927</v>
      </c>
      <c r="E110" s="468">
        <f>⑩【2週間前】野外炊飯活動計画書!X22</f>
        <v>0</v>
      </c>
      <c r="F110" s="11"/>
      <c r="G110" s="448" t="s">
        <v>927</v>
      </c>
      <c r="H110" s="468">
        <f>⑩【2週間前】野外炊飯活動計画書!Y22</f>
        <v>0</v>
      </c>
      <c r="I110" s="11"/>
      <c r="J110" s="448" t="s">
        <v>927</v>
      </c>
      <c r="K110" s="469">
        <f>⑩【2週間前】野外炊飯活動計画書!Z22</f>
        <v>0</v>
      </c>
    </row>
    <row r="111" spans="1:11" ht="23.25" customHeight="1">
      <c r="A111" s="448" t="s">
        <v>928</v>
      </c>
      <c r="B111" s="468">
        <f>⑩【2週間前】野外炊飯活動計画書!W23</f>
        <v>0</v>
      </c>
      <c r="C111" s="11"/>
      <c r="D111" s="448" t="s">
        <v>928</v>
      </c>
      <c r="E111" s="468">
        <f>⑩【2週間前】野外炊飯活動計画書!X23</f>
        <v>0</v>
      </c>
      <c r="F111" s="11"/>
      <c r="G111" s="448" t="s">
        <v>928</v>
      </c>
      <c r="H111" s="468">
        <f>⑩【2週間前】野外炊飯活動計画書!Y23</f>
        <v>0</v>
      </c>
      <c r="I111" s="11"/>
      <c r="J111" s="448" t="s">
        <v>928</v>
      </c>
      <c r="K111" s="469">
        <f>⑩【2週間前】野外炊飯活動計画書!Z23</f>
        <v>0</v>
      </c>
    </row>
    <row r="112" spans="1:11" ht="23.25" customHeight="1">
      <c r="A112" s="448" t="s">
        <v>929</v>
      </c>
      <c r="B112" s="468">
        <f>⑩【2週間前】野外炊飯活動計画書!W24</f>
        <v>0</v>
      </c>
      <c r="C112" s="11"/>
      <c r="D112" s="448" t="s">
        <v>929</v>
      </c>
      <c r="E112" s="468">
        <f>⑩【2週間前】野外炊飯活動計画書!X24</f>
        <v>0</v>
      </c>
      <c r="F112" s="11"/>
      <c r="G112" s="448" t="s">
        <v>929</v>
      </c>
      <c r="H112" s="468">
        <f>⑩【2週間前】野外炊飯活動計画書!Y24</f>
        <v>0</v>
      </c>
      <c r="I112" s="11"/>
      <c r="J112" s="448" t="s">
        <v>929</v>
      </c>
      <c r="K112" s="469">
        <f>⑩【2週間前】野外炊飯活動計画書!Z24</f>
        <v>0</v>
      </c>
    </row>
    <row r="113" spans="1:11" ht="23.25" customHeight="1">
      <c r="A113" s="448" t="s">
        <v>930</v>
      </c>
      <c r="B113" s="468">
        <f>⑩【2週間前】野外炊飯活動計画書!W25</f>
        <v>0</v>
      </c>
      <c r="C113" s="11"/>
      <c r="D113" s="448" t="s">
        <v>930</v>
      </c>
      <c r="E113" s="468">
        <f>⑩【2週間前】野外炊飯活動計画書!X25</f>
        <v>0</v>
      </c>
      <c r="F113" s="11"/>
      <c r="G113" s="448" t="s">
        <v>930</v>
      </c>
      <c r="H113" s="468">
        <f>⑩【2週間前】野外炊飯活動計画書!Y25</f>
        <v>0</v>
      </c>
      <c r="I113" s="11"/>
      <c r="J113" s="448" t="s">
        <v>930</v>
      </c>
      <c r="K113" s="469">
        <f>⑩【2週間前】野外炊飯活動計画書!Z25</f>
        <v>0</v>
      </c>
    </row>
    <row r="114" spans="1:11" ht="23.25" customHeight="1">
      <c r="A114" s="448" t="s">
        <v>931</v>
      </c>
      <c r="B114" s="468">
        <f>⑩【2週間前】野外炊飯活動計画書!W26</f>
        <v>0</v>
      </c>
      <c r="C114" s="11"/>
      <c r="D114" s="448" t="s">
        <v>931</v>
      </c>
      <c r="E114" s="468">
        <f>⑩【2週間前】野外炊飯活動計画書!X26</f>
        <v>0</v>
      </c>
      <c r="F114" s="11"/>
      <c r="G114" s="448" t="s">
        <v>931</v>
      </c>
      <c r="H114" s="468">
        <f>⑩【2週間前】野外炊飯活動計画書!Y26</f>
        <v>0</v>
      </c>
      <c r="I114" s="11"/>
      <c r="J114" s="448" t="s">
        <v>931</v>
      </c>
      <c r="K114" s="469">
        <f>⑩【2週間前】野外炊飯活動計画書!Z26</f>
        <v>0</v>
      </c>
    </row>
    <row r="115" spans="1:11" ht="23.25" customHeight="1">
      <c r="A115" s="448" t="s">
        <v>932</v>
      </c>
      <c r="B115" s="468">
        <f>⑩【2週間前】野外炊飯活動計画書!W27</f>
        <v>0</v>
      </c>
      <c r="C115" s="11"/>
      <c r="D115" s="448" t="s">
        <v>932</v>
      </c>
      <c r="E115" s="468">
        <f>⑩【2週間前】野外炊飯活動計画書!X27</f>
        <v>0</v>
      </c>
      <c r="F115" s="11"/>
      <c r="G115" s="448" t="s">
        <v>932</v>
      </c>
      <c r="H115" s="468">
        <f>⑩【2週間前】野外炊飯活動計画書!Y27</f>
        <v>0</v>
      </c>
      <c r="I115" s="11"/>
      <c r="J115" s="448" t="s">
        <v>932</v>
      </c>
      <c r="K115" s="469">
        <f>⑩【2週間前】野外炊飯活動計画書!Z27</f>
        <v>0</v>
      </c>
    </row>
    <row r="116" spans="1:11" ht="23.25" customHeight="1">
      <c r="A116" s="448" t="s">
        <v>933</v>
      </c>
      <c r="B116" s="468">
        <f>⑩【2週間前】野外炊飯活動計画書!W28</f>
        <v>0</v>
      </c>
      <c r="C116" s="11"/>
      <c r="D116" s="448" t="s">
        <v>933</v>
      </c>
      <c r="E116" s="468">
        <f>⑩【2週間前】野外炊飯活動計画書!X28</f>
        <v>0</v>
      </c>
      <c r="F116" s="11"/>
      <c r="G116" s="448" t="s">
        <v>933</v>
      </c>
      <c r="H116" s="468">
        <f>⑩【2週間前】野外炊飯活動計画書!Y28</f>
        <v>0</v>
      </c>
      <c r="I116" s="11"/>
      <c r="J116" s="448" t="s">
        <v>933</v>
      </c>
      <c r="K116" s="469">
        <f>⑩【2週間前】野外炊飯活動計画書!Z28</f>
        <v>0</v>
      </c>
    </row>
    <row r="117" spans="1:11" ht="23.25" customHeight="1">
      <c r="A117" s="448" t="s">
        <v>934</v>
      </c>
      <c r="B117" s="468">
        <f>⑩【2週間前】野外炊飯活動計画書!W29</f>
        <v>0</v>
      </c>
      <c r="C117" s="11"/>
      <c r="D117" s="448" t="s">
        <v>934</v>
      </c>
      <c r="E117" s="468">
        <f>⑩【2週間前】野外炊飯活動計画書!X29</f>
        <v>0</v>
      </c>
      <c r="F117" s="11"/>
      <c r="G117" s="448" t="s">
        <v>934</v>
      </c>
      <c r="H117" s="468">
        <f>⑩【2週間前】野外炊飯活動計画書!Y29</f>
        <v>0</v>
      </c>
      <c r="I117" s="11"/>
      <c r="J117" s="448" t="s">
        <v>934</v>
      </c>
      <c r="K117" s="469">
        <f>⑩【2週間前】野外炊飯活動計画書!Z29</f>
        <v>0</v>
      </c>
    </row>
    <row r="118" spans="1:11" ht="23.25" customHeight="1">
      <c r="A118" s="448" t="s">
        <v>935</v>
      </c>
      <c r="B118" s="468">
        <f>⑩【2週間前】野外炊飯活動計画書!W30</f>
        <v>0</v>
      </c>
      <c r="C118" s="11"/>
      <c r="D118" s="448" t="s">
        <v>935</v>
      </c>
      <c r="E118" s="468">
        <f>⑩【2週間前】野外炊飯活動計画書!X30</f>
        <v>0</v>
      </c>
      <c r="F118" s="11"/>
      <c r="G118" s="448" t="s">
        <v>935</v>
      </c>
      <c r="H118" s="468">
        <f>⑩【2週間前】野外炊飯活動計画書!Y30</f>
        <v>0</v>
      </c>
      <c r="I118" s="11"/>
      <c r="J118" s="448" t="s">
        <v>935</v>
      </c>
      <c r="K118" s="469">
        <f>⑩【2週間前】野外炊飯活動計画書!Z30</f>
        <v>0</v>
      </c>
    </row>
    <row r="119" spans="1:11" ht="23.25" customHeight="1">
      <c r="A119" s="448" t="s">
        <v>936</v>
      </c>
      <c r="B119" s="468">
        <f>⑩【2週間前】野外炊飯活動計画書!W31</f>
        <v>0</v>
      </c>
      <c r="C119" s="11"/>
      <c r="D119" s="448" t="s">
        <v>936</v>
      </c>
      <c r="E119" s="468">
        <f>⑩【2週間前】野外炊飯活動計画書!X31</f>
        <v>0</v>
      </c>
      <c r="F119" s="11"/>
      <c r="G119" s="448" t="s">
        <v>936</v>
      </c>
      <c r="H119" s="468">
        <f>⑩【2週間前】野外炊飯活動計画書!Y31</f>
        <v>0</v>
      </c>
      <c r="I119" s="11"/>
      <c r="J119" s="448" t="s">
        <v>936</v>
      </c>
      <c r="K119" s="469">
        <f>⑩【2週間前】野外炊飯活動計画書!Z31</f>
        <v>0</v>
      </c>
    </row>
    <row r="120" spans="1:11" ht="23.25" customHeight="1" thickBot="1">
      <c r="A120" s="449" t="s">
        <v>937</v>
      </c>
      <c r="B120" s="470">
        <f>⑩【2週間前】野外炊飯活動計画書!W32</f>
        <v>0</v>
      </c>
      <c r="C120" s="11"/>
      <c r="D120" s="449" t="s">
        <v>937</v>
      </c>
      <c r="E120" s="470">
        <f>⑩【2週間前】野外炊飯活動計画書!X32</f>
        <v>0</v>
      </c>
      <c r="F120" s="11"/>
      <c r="G120" s="449" t="s">
        <v>937</v>
      </c>
      <c r="H120" s="470">
        <f>⑩【2週間前】野外炊飯活動計画書!Y32</f>
        <v>0</v>
      </c>
      <c r="I120" s="11"/>
      <c r="J120" s="449" t="s">
        <v>937</v>
      </c>
      <c r="K120" s="471">
        <f>⑩【2週間前】野外炊飯活動計画書!Z32</f>
        <v>0</v>
      </c>
    </row>
  </sheetData>
  <mergeCells count="24">
    <mergeCell ref="A2:B2"/>
    <mergeCell ref="D2:E2"/>
    <mergeCell ref="G2:H2"/>
    <mergeCell ref="J2:K2"/>
    <mergeCell ref="A22:B22"/>
    <mergeCell ref="D22:E22"/>
    <mergeCell ref="G22:H22"/>
    <mergeCell ref="J22:K22"/>
    <mergeCell ref="A42:B42"/>
    <mergeCell ref="D42:E42"/>
    <mergeCell ref="G42:H42"/>
    <mergeCell ref="J42:K42"/>
    <mergeCell ref="A62:B62"/>
    <mergeCell ref="D62:E62"/>
    <mergeCell ref="G62:H62"/>
    <mergeCell ref="J62:K62"/>
    <mergeCell ref="A82:B82"/>
    <mergeCell ref="D82:E82"/>
    <mergeCell ref="G82:H82"/>
    <mergeCell ref="J82:K82"/>
    <mergeCell ref="A102:B102"/>
    <mergeCell ref="D102:E102"/>
    <mergeCell ref="G102:H102"/>
    <mergeCell ref="J102:K102"/>
  </mergeCells>
  <phoneticPr fontId="3"/>
  <pageMargins left="0.23622047244094491" right="0.23622047244094491" top="0.74803149606299213" bottom="0.74803149606299213" header="0.31496062992125984" footer="0.31496062992125984"/>
  <pageSetup paperSize="9" orientation="landscape" r:id="rId1"/>
  <rowBreaks count="5" manualBreakCount="5">
    <brk id="21" max="16383" man="1"/>
    <brk id="41" max="16383" man="1"/>
    <brk id="61" max="16383" man="1"/>
    <brk id="81" max="16383" man="1"/>
    <brk id="101"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44"/>
  <sheetViews>
    <sheetView showGridLines="0" showZeros="0" view="pageBreakPreview" topLeftCell="A25" zoomScale="90" zoomScaleNormal="100" zoomScaleSheetLayoutView="90" workbookViewId="0">
      <selection activeCell="O105" sqref="O105:P105"/>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4.125" customWidth="1"/>
  </cols>
  <sheetData>
    <row r="1" spans="1:19" ht="12" customHeight="1">
      <c r="A1" s="1530" t="s">
        <v>943</v>
      </c>
      <c r="B1" s="1530"/>
      <c r="C1" s="1530"/>
      <c r="D1" s="1530"/>
      <c r="E1" s="1530"/>
      <c r="F1" s="1530"/>
      <c r="G1" s="1530"/>
      <c r="H1" s="1530"/>
      <c r="I1" s="1530"/>
      <c r="J1" s="1530"/>
      <c r="K1" s="1530"/>
      <c r="L1" s="1530"/>
      <c r="M1" s="1530"/>
      <c r="N1" s="1530"/>
      <c r="O1" s="1530"/>
      <c r="P1" s="1530"/>
    </row>
    <row r="2" spans="1:19" ht="8.25" customHeight="1" thickBot="1">
      <c r="A2" s="1530"/>
      <c r="B2" s="1530"/>
      <c r="C2" s="1530"/>
      <c r="D2" s="1530"/>
      <c r="E2" s="1530"/>
      <c r="F2" s="1530"/>
      <c r="G2" s="1530"/>
      <c r="H2" s="1530"/>
      <c r="I2" s="1530"/>
      <c r="J2" s="1530"/>
      <c r="K2" s="1530"/>
      <c r="L2" s="1530"/>
      <c r="M2" s="1530"/>
      <c r="N2" s="1530"/>
      <c r="O2" s="1530"/>
      <c r="P2" s="1530"/>
    </row>
    <row r="3" spans="1:19" ht="18.75" customHeight="1">
      <c r="H3" s="81" t="s">
        <v>216</v>
      </c>
      <c r="I3" s="81" t="s">
        <v>17</v>
      </c>
      <c r="J3" s="181"/>
      <c r="K3" s="81" t="s">
        <v>9</v>
      </c>
      <c r="L3" s="181"/>
      <c r="M3" s="81" t="s">
        <v>217</v>
      </c>
      <c r="N3" s="181"/>
      <c r="O3" s="81" t="s">
        <v>11</v>
      </c>
      <c r="R3" s="736" t="s">
        <v>663</v>
      </c>
      <c r="S3" s="738"/>
    </row>
    <row r="4" spans="1:19" ht="18.75" customHeight="1" thickBot="1">
      <c r="H4" s="162" t="s">
        <v>218</v>
      </c>
      <c r="I4" s="1531">
        <f>①【2ヵ月前】利用申込書!D25</f>
        <v>0</v>
      </c>
      <c r="J4" s="1531"/>
      <c r="K4" s="1531"/>
      <c r="L4" s="1531"/>
      <c r="M4" s="1531"/>
      <c r="N4" s="1531"/>
      <c r="O4" s="1531"/>
      <c r="R4" s="742"/>
      <c r="S4" s="744"/>
    </row>
    <row r="5" spans="1:19" ht="6" customHeight="1">
      <c r="R5" s="298"/>
      <c r="S5" s="298"/>
    </row>
    <row r="6" spans="1:19" ht="18" thickBot="1">
      <c r="A6" s="1569" t="s">
        <v>22</v>
      </c>
      <c r="B6" s="1569"/>
      <c r="C6" s="1532">
        <f>①【2ヵ月前】利用申込書!D6</f>
        <v>0</v>
      </c>
      <c r="D6" s="1527"/>
      <c r="E6" s="1527"/>
      <c r="F6" s="1527"/>
      <c r="G6" s="1527"/>
      <c r="H6" s="1527"/>
      <c r="I6" s="1527"/>
      <c r="J6" s="1527"/>
      <c r="K6" s="1527"/>
      <c r="L6" s="1533"/>
      <c r="M6" s="1524" t="s">
        <v>219</v>
      </c>
      <c r="N6" s="1526"/>
      <c r="O6" s="1570"/>
      <c r="P6" s="1571"/>
      <c r="R6" s="298"/>
      <c r="S6" s="298"/>
    </row>
    <row r="7" spans="1:19" ht="17.25">
      <c r="A7" s="1569"/>
      <c r="B7" s="1569"/>
      <c r="C7" s="1534"/>
      <c r="D7" s="1528"/>
      <c r="E7" s="1528"/>
      <c r="F7" s="1528"/>
      <c r="G7" s="1528"/>
      <c r="H7" s="1528"/>
      <c r="I7" s="1528"/>
      <c r="J7" s="1528"/>
      <c r="K7" s="1528"/>
      <c r="L7" s="1535"/>
      <c r="M7" s="1524" t="s">
        <v>220</v>
      </c>
      <c r="N7" s="1526"/>
      <c r="O7" s="1570"/>
      <c r="P7" s="1571"/>
      <c r="R7" s="736" t="s">
        <v>665</v>
      </c>
      <c r="S7" s="738"/>
    </row>
    <row r="8" spans="1:19" ht="17.25" customHeight="1" thickBot="1">
      <c r="A8" s="1573" t="s">
        <v>260</v>
      </c>
      <c r="B8" s="1574"/>
      <c r="C8" s="1577" t="s">
        <v>315</v>
      </c>
      <c r="D8" s="1578"/>
      <c r="E8" s="1578"/>
      <c r="F8" s="1578"/>
      <c r="G8" s="1579" t="s">
        <v>316</v>
      </c>
      <c r="H8" s="1579"/>
      <c r="I8" s="1579"/>
      <c r="J8" s="1572" t="s">
        <v>317</v>
      </c>
      <c r="K8" s="1572"/>
      <c r="L8" s="1572"/>
      <c r="M8" s="1572" t="s">
        <v>318</v>
      </c>
      <c r="N8" s="1572"/>
      <c r="O8" s="1572"/>
      <c r="P8" s="182"/>
      <c r="R8" s="742"/>
      <c r="S8" s="744"/>
    </row>
    <row r="9" spans="1:19" ht="17.25" customHeight="1">
      <c r="A9" s="1575"/>
      <c r="B9" s="1576"/>
      <c r="C9" s="1580" t="s">
        <v>319</v>
      </c>
      <c r="D9" s="1581"/>
      <c r="E9" s="1581"/>
      <c r="F9" s="1581"/>
      <c r="G9" s="1581" t="s">
        <v>320</v>
      </c>
      <c r="H9" s="1581"/>
      <c r="I9" s="1581"/>
      <c r="J9" s="1581" t="s">
        <v>321</v>
      </c>
      <c r="K9" s="1581"/>
      <c r="L9" s="1581"/>
      <c r="M9" s="1581" t="s">
        <v>243</v>
      </c>
      <c r="N9" s="1581"/>
      <c r="O9" s="1581"/>
      <c r="P9" s="183"/>
    </row>
    <row r="10" spans="1:19">
      <c r="A10" s="1573" t="s">
        <v>262</v>
      </c>
      <c r="B10" s="1574"/>
      <c r="C10" s="1292" t="s">
        <v>17</v>
      </c>
      <c r="D10" s="1582">
        <f>①【2ヵ月前】利用申込書!G12</f>
        <v>0</v>
      </c>
      <c r="E10" s="1293" t="s">
        <v>9</v>
      </c>
      <c r="F10" s="1582"/>
      <c r="G10" s="1293" t="s">
        <v>217</v>
      </c>
      <c r="H10" s="1582"/>
      <c r="I10" s="1293" t="s">
        <v>11</v>
      </c>
      <c r="J10" s="1584"/>
      <c r="K10" s="1293" t="s">
        <v>265</v>
      </c>
      <c r="L10" s="1584"/>
      <c r="M10" s="1293" t="s">
        <v>264</v>
      </c>
      <c r="N10" s="1584"/>
      <c r="O10" s="1293" t="s">
        <v>322</v>
      </c>
      <c r="P10" s="1586"/>
    </row>
    <row r="11" spans="1:19">
      <c r="A11" s="1575"/>
      <c r="B11" s="1576"/>
      <c r="C11" s="1505"/>
      <c r="D11" s="1583"/>
      <c r="E11" s="1515"/>
      <c r="F11" s="1583"/>
      <c r="G11" s="1515"/>
      <c r="H11" s="1583"/>
      <c r="I11" s="1515"/>
      <c r="J11" s="1585"/>
      <c r="K11" s="1515"/>
      <c r="L11" s="1585"/>
      <c r="M11" s="1515"/>
      <c r="N11" s="1585"/>
      <c r="O11" s="1515"/>
      <c r="P11" s="1587"/>
    </row>
    <row r="12" spans="1:19" ht="17.25">
      <c r="A12" s="1588" t="s">
        <v>323</v>
      </c>
      <c r="B12" s="1589"/>
      <c r="C12" s="184" t="s">
        <v>324</v>
      </c>
      <c r="D12" s="185"/>
      <c r="E12" s="186" t="s">
        <v>325</v>
      </c>
      <c r="F12" s="187"/>
      <c r="G12" s="188" t="s">
        <v>326</v>
      </c>
      <c r="H12" s="189"/>
      <c r="I12" s="186" t="s">
        <v>31</v>
      </c>
      <c r="J12" s="187"/>
      <c r="K12" s="1524" t="s">
        <v>327</v>
      </c>
      <c r="L12" s="1526"/>
      <c r="M12" s="1523"/>
      <c r="N12" s="1523"/>
      <c r="O12" s="1523"/>
      <c r="P12" s="1526"/>
      <c r="Q12" s="30"/>
    </row>
    <row r="13" spans="1:19" ht="21" customHeight="1">
      <c r="A13" s="1569" t="s">
        <v>266</v>
      </c>
      <c r="B13" s="1588"/>
      <c r="C13" s="1524"/>
      <c r="D13" s="1523"/>
      <c r="E13" s="1526"/>
      <c r="F13" s="1292" t="s">
        <v>134</v>
      </c>
      <c r="G13" s="1503"/>
      <c r="H13" s="1293" t="s">
        <v>135</v>
      </c>
      <c r="I13" s="1293"/>
      <c r="J13" s="1292" t="s">
        <v>267</v>
      </c>
      <c r="K13" s="1503"/>
      <c r="L13" s="1293" t="s">
        <v>268</v>
      </c>
      <c r="M13" s="1293"/>
      <c r="N13" s="1292" t="s">
        <v>60</v>
      </c>
      <c r="O13" s="1503"/>
      <c r="P13" s="83"/>
    </row>
    <row r="14" spans="1:19" ht="21" customHeight="1">
      <c r="A14" s="1569"/>
      <c r="B14" s="1588"/>
      <c r="C14" s="1524" t="s">
        <v>269</v>
      </c>
      <c r="D14" s="1523"/>
      <c r="E14" s="1523"/>
      <c r="F14" s="190"/>
      <c r="G14" s="191" t="s">
        <v>19</v>
      </c>
      <c r="H14" s="192"/>
      <c r="I14" s="193" t="s">
        <v>19</v>
      </c>
      <c r="J14" s="190"/>
      <c r="K14" s="191" t="s">
        <v>19</v>
      </c>
      <c r="L14" s="192"/>
      <c r="M14" s="193" t="s">
        <v>19</v>
      </c>
      <c r="N14" s="190">
        <f>SUM(F14,H14,J14,L14)</f>
        <v>0</v>
      </c>
      <c r="O14" s="191" t="s">
        <v>19</v>
      </c>
      <c r="P14" s="1590" t="s">
        <v>328</v>
      </c>
    </row>
    <row r="15" spans="1:19" ht="21" customHeight="1">
      <c r="A15" s="1569"/>
      <c r="B15" s="1588"/>
      <c r="C15" s="1593" t="s">
        <v>270</v>
      </c>
      <c r="D15" s="1594"/>
      <c r="E15" s="1594"/>
      <c r="F15" s="190"/>
      <c r="G15" s="191" t="s">
        <v>19</v>
      </c>
      <c r="H15" s="192"/>
      <c r="I15" s="193" t="s">
        <v>19</v>
      </c>
      <c r="J15" s="190"/>
      <c r="K15" s="191" t="s">
        <v>19</v>
      </c>
      <c r="L15" s="192"/>
      <c r="M15" s="193" t="s">
        <v>19</v>
      </c>
      <c r="N15" s="190">
        <f>SUM(F15,H15,J15,L15)</f>
        <v>0</v>
      </c>
      <c r="O15" s="191" t="s">
        <v>19</v>
      </c>
      <c r="P15" s="1591"/>
    </row>
    <row r="16" spans="1:19" ht="21" customHeight="1">
      <c r="A16" s="1569"/>
      <c r="B16" s="1588"/>
      <c r="C16" s="1524" t="s">
        <v>224</v>
      </c>
      <c r="D16" s="1523"/>
      <c r="E16" s="1526"/>
      <c r="F16" s="1595"/>
      <c r="G16" s="1596"/>
      <c r="H16" s="1596"/>
      <c r="I16" s="1597"/>
      <c r="J16" s="1598" t="s">
        <v>329</v>
      </c>
      <c r="K16" s="1599"/>
      <c r="L16" s="1600" t="s">
        <v>272</v>
      </c>
      <c r="M16" s="1601"/>
      <c r="N16" s="194">
        <f>SUM(N14:N15)</f>
        <v>0</v>
      </c>
      <c r="O16" s="191" t="s">
        <v>19</v>
      </c>
      <c r="P16" s="1592"/>
    </row>
    <row r="17" spans="1:16" ht="22.5" customHeight="1">
      <c r="A17" s="1573" t="s">
        <v>273</v>
      </c>
      <c r="B17" s="1574"/>
      <c r="C17" s="1600" t="s">
        <v>274</v>
      </c>
      <c r="D17" s="1601"/>
      <c r="E17" s="1601"/>
      <c r="F17" s="1601"/>
      <c r="G17" s="195" t="s">
        <v>125</v>
      </c>
      <c r="H17" s="1615"/>
      <c r="I17" s="1616"/>
      <c r="J17" s="1616"/>
      <c r="K17" s="1616"/>
      <c r="L17" s="1617"/>
      <c r="M17" s="195" t="s">
        <v>275</v>
      </c>
      <c r="N17" s="1618"/>
      <c r="O17" s="1619"/>
      <c r="P17" s="1620"/>
    </row>
    <row r="18" spans="1:16" ht="21" customHeight="1">
      <c r="A18" s="1604"/>
      <c r="B18" s="1605"/>
      <c r="C18" s="1606" t="s">
        <v>276</v>
      </c>
      <c r="D18" s="1607"/>
      <c r="E18" s="1607"/>
      <c r="F18" s="1607"/>
      <c r="G18" s="196"/>
      <c r="H18" s="197"/>
      <c r="I18" s="1621" t="s">
        <v>330</v>
      </c>
      <c r="J18" s="1621"/>
      <c r="K18" s="1621"/>
      <c r="L18" s="1621"/>
      <c r="M18" s="198"/>
      <c r="N18" s="198"/>
      <c r="O18" s="198"/>
      <c r="P18" s="199"/>
    </row>
    <row r="19" spans="1:16" ht="21" customHeight="1">
      <c r="A19" s="1604"/>
      <c r="B19" s="1605"/>
      <c r="C19" s="1607"/>
      <c r="D19" s="1607"/>
      <c r="E19" s="1607"/>
      <c r="F19" s="1607"/>
      <c r="G19" s="200"/>
      <c r="H19" s="201"/>
      <c r="I19" s="1621" t="s">
        <v>331</v>
      </c>
      <c r="J19" s="1621"/>
      <c r="K19" s="1621"/>
      <c r="L19" s="1621"/>
      <c r="M19" s="1621"/>
      <c r="N19" s="1621"/>
      <c r="O19" s="1621"/>
      <c r="P19" s="1622"/>
    </row>
    <row r="20" spans="1:16" ht="21" customHeight="1">
      <c r="A20" s="1604"/>
      <c r="B20" s="1605"/>
      <c r="C20" s="1607"/>
      <c r="D20" s="1607"/>
      <c r="E20" s="1607"/>
      <c r="F20" s="1607"/>
      <c r="G20" s="202"/>
      <c r="H20" s="203"/>
      <c r="I20" s="1623" t="s">
        <v>278</v>
      </c>
      <c r="J20" s="1623"/>
      <c r="K20" s="1623"/>
      <c r="L20" s="1623"/>
      <c r="M20" s="1623"/>
      <c r="N20" s="1623"/>
      <c r="O20" s="1623"/>
      <c r="P20" s="1624"/>
    </row>
    <row r="21" spans="1:16" ht="21" customHeight="1">
      <c r="A21" s="1604"/>
      <c r="B21" s="1605"/>
      <c r="C21" s="1607"/>
      <c r="D21" s="1607"/>
      <c r="E21" s="1607"/>
      <c r="F21" s="1607"/>
      <c r="G21" s="202"/>
      <c r="H21" s="203"/>
      <c r="I21" s="1623" t="s">
        <v>332</v>
      </c>
      <c r="J21" s="1623"/>
      <c r="K21" s="1623"/>
      <c r="L21" s="1623"/>
      <c r="M21" s="1623"/>
      <c r="N21" s="1623"/>
      <c r="O21" s="1623"/>
      <c r="P21" s="1624"/>
    </row>
    <row r="22" spans="1:16" ht="21" customHeight="1">
      <c r="A22" s="1575"/>
      <c r="B22" s="1576"/>
      <c r="C22" s="1607"/>
      <c r="D22" s="1607"/>
      <c r="E22" s="1607"/>
      <c r="F22" s="1607"/>
      <c r="G22" s="1625" t="s">
        <v>280</v>
      </c>
      <c r="H22" s="1626"/>
      <c r="I22" s="1627"/>
      <c r="J22" s="1627"/>
      <c r="K22" s="1627"/>
      <c r="L22" s="1627"/>
      <c r="M22" s="1627"/>
      <c r="N22" s="1627"/>
      <c r="O22" s="1627"/>
      <c r="P22" s="1628"/>
    </row>
    <row r="23" spans="1:16" ht="22.5" customHeight="1">
      <c r="A23" s="1588" t="s">
        <v>281</v>
      </c>
      <c r="B23" s="1602"/>
      <c r="C23" s="204"/>
      <c r="D23" s="193" t="s">
        <v>333</v>
      </c>
      <c r="E23" s="205" t="s">
        <v>175</v>
      </c>
      <c r="F23" s="206"/>
      <c r="G23" s="207" t="s">
        <v>217</v>
      </c>
      <c r="H23" s="208"/>
      <c r="I23" s="193" t="s">
        <v>11</v>
      </c>
      <c r="J23" s="208"/>
      <c r="K23" s="193" t="s">
        <v>284</v>
      </c>
      <c r="L23" s="193"/>
      <c r="M23" s="193"/>
      <c r="N23" s="193" t="s">
        <v>285</v>
      </c>
      <c r="O23" s="193"/>
      <c r="P23" s="191"/>
    </row>
    <row r="24" spans="1:16" ht="24" customHeight="1">
      <c r="A24" s="1603" t="s">
        <v>286</v>
      </c>
      <c r="B24" s="1574"/>
      <c r="C24" s="1606" t="s">
        <v>287</v>
      </c>
      <c r="D24" s="1607"/>
      <c r="E24" s="1607"/>
      <c r="F24" s="1607"/>
      <c r="G24" s="1608"/>
      <c r="H24" s="1608"/>
      <c r="I24" s="1608"/>
      <c r="J24" s="1608"/>
      <c r="K24" s="1608"/>
      <c r="L24" s="1608"/>
      <c r="M24" s="1608"/>
      <c r="N24" s="1608"/>
      <c r="O24" s="1608"/>
      <c r="P24" s="1608"/>
    </row>
    <row r="25" spans="1:16" ht="24" customHeight="1">
      <c r="A25" s="1604"/>
      <c r="B25" s="1605"/>
      <c r="C25" s="1607"/>
      <c r="D25" s="1607"/>
      <c r="E25" s="1607"/>
      <c r="F25" s="1607"/>
      <c r="G25" s="1608"/>
      <c r="H25" s="1608"/>
      <c r="I25" s="1608"/>
      <c r="J25" s="1608"/>
      <c r="K25" s="1608"/>
      <c r="L25" s="1608"/>
      <c r="M25" s="1608"/>
      <c r="N25" s="1608"/>
      <c r="O25" s="1608"/>
      <c r="P25" s="1608"/>
    </row>
    <row r="26" spans="1:16" ht="24" customHeight="1">
      <c r="A26" s="1604"/>
      <c r="B26" s="1605"/>
      <c r="C26" s="1606" t="s">
        <v>288</v>
      </c>
      <c r="D26" s="1607"/>
      <c r="E26" s="1607"/>
      <c r="F26" s="1607"/>
      <c r="G26" s="1608"/>
      <c r="H26" s="1608"/>
      <c r="I26" s="1608"/>
      <c r="J26" s="1608"/>
      <c r="K26" s="1608"/>
      <c r="L26" s="1608"/>
      <c r="M26" s="1608"/>
      <c r="N26" s="1608"/>
      <c r="O26" s="1608"/>
      <c r="P26" s="1608"/>
    </row>
    <row r="27" spans="1:16" ht="24" customHeight="1">
      <c r="A27" s="1604"/>
      <c r="B27" s="1605"/>
      <c r="C27" s="1607"/>
      <c r="D27" s="1607"/>
      <c r="E27" s="1607"/>
      <c r="F27" s="1607"/>
      <c r="G27" s="1608"/>
      <c r="H27" s="1608"/>
      <c r="I27" s="1608"/>
      <c r="J27" s="1608"/>
      <c r="K27" s="1608"/>
      <c r="L27" s="1608"/>
      <c r="M27" s="1608"/>
      <c r="N27" s="1608"/>
      <c r="O27" s="1608"/>
      <c r="P27" s="1608"/>
    </row>
    <row r="28" spans="1:16" ht="23.25" customHeight="1">
      <c r="A28" s="1575"/>
      <c r="B28" s="1576"/>
      <c r="C28" s="1505" t="s">
        <v>289</v>
      </c>
      <c r="D28" s="1515"/>
      <c r="E28" s="1515"/>
      <c r="F28" s="1515"/>
      <c r="G28" s="209" t="s">
        <v>125</v>
      </c>
      <c r="H28" s="1609"/>
      <c r="I28" s="1610"/>
      <c r="J28" s="1610"/>
      <c r="K28" s="1610"/>
      <c r="L28" s="1611"/>
      <c r="M28" s="210" t="s">
        <v>275</v>
      </c>
      <c r="N28" s="1612"/>
      <c r="O28" s="1613"/>
      <c r="P28" s="1614"/>
    </row>
    <row r="29" spans="1:16" ht="21" customHeight="1">
      <c r="A29" s="1603" t="s">
        <v>334</v>
      </c>
      <c r="B29" s="1629"/>
      <c r="C29" s="211"/>
      <c r="D29" s="178" t="s">
        <v>291</v>
      </c>
      <c r="E29" s="211"/>
      <c r="F29" s="178" t="s">
        <v>292</v>
      </c>
      <c r="G29" s="211"/>
      <c r="H29" s="178" t="s">
        <v>293</v>
      </c>
      <c r="I29" s="211"/>
      <c r="J29" s="178" t="s">
        <v>294</v>
      </c>
      <c r="K29" s="211"/>
      <c r="L29" s="178" t="s">
        <v>295</v>
      </c>
      <c r="M29" s="212"/>
      <c r="N29" s="213"/>
      <c r="O29" s="212"/>
      <c r="P29" s="214"/>
    </row>
    <row r="30" spans="1:16" ht="21" customHeight="1">
      <c r="A30" s="1630"/>
      <c r="B30" s="1631"/>
      <c r="C30" s="215"/>
      <c r="D30" s="216" t="s">
        <v>335</v>
      </c>
      <c r="E30" s="215"/>
      <c r="F30" s="1634" t="s">
        <v>297</v>
      </c>
      <c r="G30" s="1634"/>
      <c r="H30" s="1634"/>
      <c r="I30" s="217"/>
      <c r="J30" s="1634" t="s">
        <v>336</v>
      </c>
      <c r="K30" s="1634"/>
      <c r="L30" s="1634"/>
      <c r="M30" s="1634"/>
      <c r="N30" s="1634"/>
      <c r="O30" s="218"/>
      <c r="P30" s="219"/>
    </row>
    <row r="31" spans="1:16" ht="21" customHeight="1">
      <c r="A31" s="1630"/>
      <c r="B31" s="1631"/>
      <c r="C31" s="1635" t="s">
        <v>299</v>
      </c>
      <c r="D31" s="1634"/>
      <c r="E31" s="1634"/>
      <c r="F31" s="1634"/>
      <c r="G31" s="218"/>
      <c r="H31" s="218"/>
      <c r="I31" s="218"/>
      <c r="J31" s="218"/>
      <c r="K31" s="218"/>
      <c r="L31" s="218"/>
      <c r="M31" s="218"/>
      <c r="N31" s="218"/>
      <c r="O31" s="218"/>
      <c r="P31" s="219"/>
    </row>
    <row r="32" spans="1:16" ht="21" customHeight="1">
      <c r="A32" s="1632"/>
      <c r="B32" s="1633"/>
      <c r="C32" s="220"/>
      <c r="D32" s="221" t="s">
        <v>300</v>
      </c>
      <c r="E32" s="220"/>
      <c r="F32" s="221" t="s">
        <v>301</v>
      </c>
      <c r="G32" s="220"/>
      <c r="H32" s="221" t="s">
        <v>302</v>
      </c>
      <c r="I32" s="220"/>
      <c r="J32" s="221" t="s">
        <v>303</v>
      </c>
      <c r="K32" s="220"/>
      <c r="L32" s="221" t="s">
        <v>304</v>
      </c>
      <c r="M32" s="222"/>
      <c r="N32" s="1636" t="s">
        <v>305</v>
      </c>
      <c r="O32" s="1636"/>
      <c r="P32" s="1637"/>
    </row>
    <row r="33" spans="1:16" ht="22.5" customHeight="1">
      <c r="A33" s="1603" t="s">
        <v>306</v>
      </c>
      <c r="B33" s="1629"/>
      <c r="C33" s="223"/>
      <c r="D33" s="1640" t="s">
        <v>307</v>
      </c>
      <c r="E33" s="1640"/>
      <c r="F33" s="1640"/>
      <c r="G33" s="224"/>
      <c r="H33" s="225" t="s">
        <v>308</v>
      </c>
      <c r="I33" s="224"/>
      <c r="J33" s="225" t="s">
        <v>144</v>
      </c>
      <c r="K33" s="226"/>
      <c r="L33" s="226"/>
      <c r="M33" s="226"/>
      <c r="N33" s="226"/>
      <c r="O33" s="226"/>
      <c r="P33" s="227"/>
    </row>
    <row r="34" spans="1:16" ht="22.5" customHeight="1">
      <c r="A34" s="1630"/>
      <c r="B34" s="1631"/>
      <c r="C34" s="228"/>
      <c r="D34" s="1641" t="s">
        <v>309</v>
      </c>
      <c r="E34" s="1641"/>
      <c r="F34" s="1641"/>
      <c r="G34" s="1641"/>
      <c r="H34" s="1641"/>
      <c r="I34" s="1641"/>
      <c r="J34" s="1641"/>
      <c r="K34" s="229"/>
      <c r="L34" s="229"/>
      <c r="M34" s="229"/>
      <c r="N34" s="229"/>
      <c r="O34" s="229"/>
      <c r="P34" s="230"/>
    </row>
    <row r="35" spans="1:16" ht="22.5" customHeight="1">
      <c r="A35" s="1630"/>
      <c r="B35" s="1631"/>
      <c r="C35" s="228"/>
      <c r="D35" s="1641" t="s">
        <v>310</v>
      </c>
      <c r="E35" s="1641"/>
      <c r="F35" s="1641"/>
      <c r="G35" s="1641"/>
      <c r="H35" s="1641"/>
      <c r="I35" s="231"/>
      <c r="J35" s="232" t="s">
        <v>311</v>
      </c>
      <c r="K35" s="231"/>
      <c r="L35" s="232" t="s">
        <v>312</v>
      </c>
      <c r="M35" s="231"/>
      <c r="N35" s="232" t="s">
        <v>313</v>
      </c>
      <c r="O35" s="231"/>
      <c r="P35" s="233" t="s">
        <v>144</v>
      </c>
    </row>
    <row r="36" spans="1:16" ht="22.5" customHeight="1">
      <c r="A36" s="1630"/>
      <c r="B36" s="1631"/>
      <c r="C36" s="228"/>
      <c r="D36" s="1641" t="s">
        <v>314</v>
      </c>
      <c r="E36" s="1641"/>
      <c r="F36" s="1641"/>
      <c r="G36" s="1641"/>
      <c r="H36" s="1641"/>
      <c r="I36" s="229"/>
      <c r="J36" s="234"/>
      <c r="K36" s="229"/>
      <c r="L36" s="229"/>
      <c r="M36" s="229"/>
      <c r="N36" s="229"/>
      <c r="O36" s="229"/>
      <c r="P36" s="230"/>
    </row>
    <row r="37" spans="1:16" ht="22.5" customHeight="1">
      <c r="A37" s="1630"/>
      <c r="B37" s="1631"/>
      <c r="C37" s="228"/>
      <c r="D37" s="1641" t="s">
        <v>337</v>
      </c>
      <c r="E37" s="1641"/>
      <c r="F37" s="1641"/>
      <c r="G37" s="1641"/>
      <c r="H37" s="1641"/>
      <c r="I37" s="1641"/>
      <c r="J37" s="1641"/>
      <c r="K37" s="229"/>
      <c r="L37" s="229"/>
      <c r="M37" s="229"/>
      <c r="N37" s="229"/>
      <c r="O37" s="229"/>
      <c r="P37" s="230"/>
    </row>
    <row r="38" spans="1:16" ht="13.5" customHeight="1">
      <c r="A38" s="1638" t="s">
        <v>338</v>
      </c>
      <c r="B38" s="1638"/>
      <c r="C38" s="1638"/>
      <c r="D38" s="1638"/>
      <c r="E38" s="1638"/>
      <c r="F38" s="1638"/>
      <c r="G38" s="1638"/>
      <c r="H38" s="1638"/>
      <c r="I38" s="1638"/>
      <c r="J38" s="1638"/>
      <c r="K38" s="1638"/>
      <c r="L38" s="1638"/>
      <c r="M38" s="1638"/>
      <c r="N38" s="1638"/>
      <c r="O38" s="1638"/>
      <c r="P38" s="1638"/>
    </row>
    <row r="39" spans="1:16" ht="13.5" customHeight="1">
      <c r="A39" s="1639"/>
      <c r="B39" s="1639"/>
      <c r="C39" s="1639"/>
      <c r="D39" s="1639"/>
      <c r="E39" s="1639"/>
      <c r="F39" s="1639"/>
      <c r="G39" s="1639"/>
      <c r="H39" s="1639"/>
      <c r="I39" s="1639"/>
      <c r="J39" s="1639"/>
      <c r="K39" s="1639"/>
      <c r="L39" s="1639"/>
      <c r="M39" s="1639"/>
      <c r="N39" s="1639"/>
      <c r="O39" s="1639"/>
      <c r="P39" s="1639"/>
    </row>
    <row r="40" spans="1:16" ht="13.5" customHeight="1">
      <c r="A40" s="1639"/>
      <c r="B40" s="1639"/>
      <c r="C40" s="1639"/>
      <c r="D40" s="1639"/>
      <c r="E40" s="1639"/>
      <c r="F40" s="1639"/>
      <c r="G40" s="1639"/>
      <c r="H40" s="1639"/>
      <c r="I40" s="1639"/>
      <c r="J40" s="1639"/>
      <c r="K40" s="1639"/>
      <c r="L40" s="1639"/>
      <c r="M40" s="1639"/>
      <c r="N40" s="1639"/>
      <c r="O40" s="1639"/>
      <c r="P40" s="1639"/>
    </row>
    <row r="41" spans="1:16" ht="13.5" customHeight="1">
      <c r="A41" s="1639"/>
      <c r="B41" s="1639"/>
      <c r="C41" s="1639"/>
      <c r="D41" s="1639"/>
      <c r="E41" s="1639"/>
      <c r="F41" s="1639"/>
      <c r="G41" s="1639"/>
      <c r="H41" s="1639"/>
      <c r="I41" s="1639"/>
      <c r="J41" s="1639"/>
      <c r="K41" s="1639"/>
      <c r="L41" s="1639"/>
      <c r="M41" s="1639"/>
      <c r="N41" s="1639"/>
      <c r="O41" s="1639"/>
      <c r="P41" s="1639"/>
    </row>
    <row r="42" spans="1:16" ht="13.5" customHeight="1">
      <c r="A42" s="1639"/>
      <c r="B42" s="1639"/>
      <c r="C42" s="1639"/>
      <c r="D42" s="1639"/>
      <c r="E42" s="1639"/>
      <c r="F42" s="1639"/>
      <c r="G42" s="1639"/>
      <c r="H42" s="1639"/>
      <c r="I42" s="1639"/>
      <c r="J42" s="1639"/>
      <c r="K42" s="1639"/>
      <c r="L42" s="1639"/>
      <c r="M42" s="1639"/>
      <c r="N42" s="1639"/>
      <c r="O42" s="1639"/>
      <c r="P42" s="1639"/>
    </row>
    <row r="43" spans="1:16" ht="13.5" customHeight="1">
      <c r="A43" s="1639"/>
      <c r="B43" s="1639"/>
      <c r="C43" s="1639"/>
      <c r="D43" s="1639"/>
      <c r="E43" s="1639"/>
      <c r="F43" s="1639"/>
      <c r="G43" s="1639"/>
      <c r="H43" s="1639"/>
      <c r="I43" s="1639"/>
      <c r="J43" s="1639"/>
      <c r="K43" s="1639"/>
      <c r="L43" s="1639"/>
      <c r="M43" s="1639"/>
      <c r="N43" s="1639"/>
      <c r="O43" s="1639"/>
      <c r="P43" s="1639"/>
    </row>
    <row r="44" spans="1:16" ht="52.9" customHeight="1">
      <c r="A44" s="1639"/>
      <c r="B44" s="1639"/>
      <c r="C44" s="1639"/>
      <c r="D44" s="1639"/>
      <c r="E44" s="1639"/>
      <c r="F44" s="1639"/>
      <c r="G44" s="1639"/>
      <c r="H44" s="1639"/>
      <c r="I44" s="1639"/>
      <c r="J44" s="1639"/>
      <c r="K44" s="1639"/>
      <c r="L44" s="1639"/>
      <c r="M44" s="1639"/>
      <c r="N44" s="1639"/>
      <c r="O44" s="1639"/>
      <c r="P44" s="1639"/>
    </row>
  </sheetData>
  <mergeCells count="83">
    <mergeCell ref="A38:P44"/>
    <mergeCell ref="A33:B37"/>
    <mergeCell ref="D33:F33"/>
    <mergeCell ref="D34:J34"/>
    <mergeCell ref="D35:H35"/>
    <mergeCell ref="D36:H36"/>
    <mergeCell ref="D37:J37"/>
    <mergeCell ref="A29:B32"/>
    <mergeCell ref="F30:H30"/>
    <mergeCell ref="J30:N30"/>
    <mergeCell ref="C31:F31"/>
    <mergeCell ref="N32:P32"/>
    <mergeCell ref="A17:B22"/>
    <mergeCell ref="C17:F17"/>
    <mergeCell ref="H17:L17"/>
    <mergeCell ref="N17:P17"/>
    <mergeCell ref="C18:F22"/>
    <mergeCell ref="I18:L18"/>
    <mergeCell ref="I19:P19"/>
    <mergeCell ref="I20:P20"/>
    <mergeCell ref="I21:P21"/>
    <mergeCell ref="G22:H22"/>
    <mergeCell ref="I22:P22"/>
    <mergeCell ref="A23:B23"/>
    <mergeCell ref="A24:B28"/>
    <mergeCell ref="C24:F25"/>
    <mergeCell ref="G24:P25"/>
    <mergeCell ref="C26:F27"/>
    <mergeCell ref="G26:P27"/>
    <mergeCell ref="C28:F28"/>
    <mergeCell ref="H28:L28"/>
    <mergeCell ref="N28:P28"/>
    <mergeCell ref="N13:O13"/>
    <mergeCell ref="C14:E14"/>
    <mergeCell ref="P14:P16"/>
    <mergeCell ref="C15:E15"/>
    <mergeCell ref="C16:E16"/>
    <mergeCell ref="F16:I16"/>
    <mergeCell ref="J16:K16"/>
    <mergeCell ref="L16:M16"/>
    <mergeCell ref="L13:M13"/>
    <mergeCell ref="A13:B16"/>
    <mergeCell ref="C13:E13"/>
    <mergeCell ref="F13:G13"/>
    <mergeCell ref="H13:I13"/>
    <mergeCell ref="J13:K13"/>
    <mergeCell ref="P10:P11"/>
    <mergeCell ref="A12:B12"/>
    <mergeCell ref="K12:L12"/>
    <mergeCell ref="M12:P12"/>
    <mergeCell ref="H10:H11"/>
    <mergeCell ref="I10:I11"/>
    <mergeCell ref="J10:J11"/>
    <mergeCell ref="K10:K11"/>
    <mergeCell ref="L10:L11"/>
    <mergeCell ref="M10:M11"/>
    <mergeCell ref="A10:B11"/>
    <mergeCell ref="C10:C11"/>
    <mergeCell ref="D10:D11"/>
    <mergeCell ref="E10:E11"/>
    <mergeCell ref="G9:I9"/>
    <mergeCell ref="J9:L9"/>
    <mergeCell ref="M9:O9"/>
    <mergeCell ref="F10:F11"/>
    <mergeCell ref="G10:G11"/>
    <mergeCell ref="N10:N11"/>
    <mergeCell ref="O10:O11"/>
    <mergeCell ref="R3:S4"/>
    <mergeCell ref="A1:P2"/>
    <mergeCell ref="I4:O4"/>
    <mergeCell ref="A6:B7"/>
    <mergeCell ref="C6:L7"/>
    <mergeCell ref="M6:N6"/>
    <mergeCell ref="O6:P6"/>
    <mergeCell ref="M7:N7"/>
    <mergeCell ref="O7:P7"/>
    <mergeCell ref="R7:S8"/>
    <mergeCell ref="J8:L8"/>
    <mergeCell ref="M8:O8"/>
    <mergeCell ref="A8:B9"/>
    <mergeCell ref="C8:F8"/>
    <mergeCell ref="G8:I8"/>
    <mergeCell ref="C9:F9"/>
  </mergeCells>
  <phoneticPr fontId="3"/>
  <hyperlinks>
    <hyperlink ref="R3:S4" location="目次!B18" display="目次へ" xr:uid="{00000000-0004-0000-0A00-000000000000}"/>
    <hyperlink ref="R7:S8" location="①【2ヵ月前】利用申込書!Print_Area" display="利用申込書へ" xr:uid="{00000000-0004-0000-0A00-000001000000}"/>
  </hyperlinks>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57150</xdr:colOff>
                    <xdr:row>31</xdr:row>
                    <xdr:rowOff>38100</xdr:rowOff>
                  </from>
                  <to>
                    <xdr:col>2</xdr:col>
                    <xdr:colOff>304800</xdr:colOff>
                    <xdr:row>31</xdr:row>
                    <xdr:rowOff>238125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57150</xdr:colOff>
                    <xdr:row>28</xdr:row>
                    <xdr:rowOff>38100</xdr:rowOff>
                  </from>
                  <to>
                    <xdr:col>4</xdr:col>
                    <xdr:colOff>304800</xdr:colOff>
                    <xdr:row>28</xdr:row>
                    <xdr:rowOff>238125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4</xdr:col>
                    <xdr:colOff>57150</xdr:colOff>
                    <xdr:row>29</xdr:row>
                    <xdr:rowOff>38100</xdr:rowOff>
                  </from>
                  <to>
                    <xdr:col>4</xdr:col>
                    <xdr:colOff>304800</xdr:colOff>
                    <xdr:row>29</xdr:row>
                    <xdr:rowOff>238125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57150</xdr:colOff>
                    <xdr:row>28</xdr:row>
                    <xdr:rowOff>38100</xdr:rowOff>
                  </from>
                  <to>
                    <xdr:col>6</xdr:col>
                    <xdr:colOff>304800</xdr:colOff>
                    <xdr:row>28</xdr:row>
                    <xdr:rowOff>238125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57150</xdr:colOff>
                    <xdr:row>28</xdr:row>
                    <xdr:rowOff>38100</xdr:rowOff>
                  </from>
                  <to>
                    <xdr:col>8</xdr:col>
                    <xdr:colOff>304800</xdr:colOff>
                    <xdr:row>28</xdr:row>
                    <xdr:rowOff>238125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57150</xdr:colOff>
                    <xdr:row>31</xdr:row>
                    <xdr:rowOff>38100</xdr:rowOff>
                  </from>
                  <to>
                    <xdr:col>4</xdr:col>
                    <xdr:colOff>304800</xdr:colOff>
                    <xdr:row>31</xdr:row>
                    <xdr:rowOff>238125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6</xdr:col>
                    <xdr:colOff>57150</xdr:colOff>
                    <xdr:row>31</xdr:row>
                    <xdr:rowOff>38100</xdr:rowOff>
                  </from>
                  <to>
                    <xdr:col>6</xdr:col>
                    <xdr:colOff>304800</xdr:colOff>
                    <xdr:row>31</xdr:row>
                    <xdr:rowOff>238125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8</xdr:col>
                    <xdr:colOff>57150</xdr:colOff>
                    <xdr:row>31</xdr:row>
                    <xdr:rowOff>38100</xdr:rowOff>
                  </from>
                  <to>
                    <xdr:col>8</xdr:col>
                    <xdr:colOff>304800</xdr:colOff>
                    <xdr:row>31</xdr:row>
                    <xdr:rowOff>238125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10</xdr:col>
                    <xdr:colOff>57150</xdr:colOff>
                    <xdr:row>31</xdr:row>
                    <xdr:rowOff>38100</xdr:rowOff>
                  </from>
                  <to>
                    <xdr:col>10</xdr:col>
                    <xdr:colOff>304800</xdr:colOff>
                    <xdr:row>31</xdr:row>
                    <xdr:rowOff>238125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57150</xdr:colOff>
                    <xdr:row>32</xdr:row>
                    <xdr:rowOff>38100</xdr:rowOff>
                  </from>
                  <to>
                    <xdr:col>2</xdr:col>
                    <xdr:colOff>304800</xdr:colOff>
                    <xdr:row>32</xdr:row>
                    <xdr:rowOff>238125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57150</xdr:colOff>
                    <xdr:row>33</xdr:row>
                    <xdr:rowOff>38100</xdr:rowOff>
                  </from>
                  <to>
                    <xdr:col>2</xdr:col>
                    <xdr:colOff>304800</xdr:colOff>
                    <xdr:row>33</xdr:row>
                    <xdr:rowOff>238125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57150</xdr:colOff>
                    <xdr:row>34</xdr:row>
                    <xdr:rowOff>38100</xdr:rowOff>
                  </from>
                  <to>
                    <xdr:col>2</xdr:col>
                    <xdr:colOff>304800</xdr:colOff>
                    <xdr:row>34</xdr:row>
                    <xdr:rowOff>238125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57150</xdr:colOff>
                    <xdr:row>35</xdr:row>
                    <xdr:rowOff>38100</xdr:rowOff>
                  </from>
                  <to>
                    <xdr:col>2</xdr:col>
                    <xdr:colOff>304800</xdr:colOff>
                    <xdr:row>35</xdr:row>
                    <xdr:rowOff>238125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57150</xdr:colOff>
                    <xdr:row>36</xdr:row>
                    <xdr:rowOff>38100</xdr:rowOff>
                  </from>
                  <to>
                    <xdr:col>2</xdr:col>
                    <xdr:colOff>304800</xdr:colOff>
                    <xdr:row>36</xdr:row>
                    <xdr:rowOff>238125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8</xdr:col>
                    <xdr:colOff>57150</xdr:colOff>
                    <xdr:row>34</xdr:row>
                    <xdr:rowOff>38100</xdr:rowOff>
                  </from>
                  <to>
                    <xdr:col>8</xdr:col>
                    <xdr:colOff>304800</xdr:colOff>
                    <xdr:row>34</xdr:row>
                    <xdr:rowOff>238125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10</xdr:col>
                    <xdr:colOff>57150</xdr:colOff>
                    <xdr:row>34</xdr:row>
                    <xdr:rowOff>38100</xdr:rowOff>
                  </from>
                  <to>
                    <xdr:col>10</xdr:col>
                    <xdr:colOff>304800</xdr:colOff>
                    <xdr:row>34</xdr:row>
                    <xdr:rowOff>238125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12</xdr:col>
                    <xdr:colOff>57150</xdr:colOff>
                    <xdr:row>34</xdr:row>
                    <xdr:rowOff>38100</xdr:rowOff>
                  </from>
                  <to>
                    <xdr:col>12</xdr:col>
                    <xdr:colOff>304800</xdr:colOff>
                    <xdr:row>34</xdr:row>
                    <xdr:rowOff>238125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14</xdr:col>
                    <xdr:colOff>57150</xdr:colOff>
                    <xdr:row>34</xdr:row>
                    <xdr:rowOff>38100</xdr:rowOff>
                  </from>
                  <to>
                    <xdr:col>14</xdr:col>
                    <xdr:colOff>304800</xdr:colOff>
                    <xdr:row>34</xdr:row>
                    <xdr:rowOff>238125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xdr:col>
                    <xdr:colOff>57150</xdr:colOff>
                    <xdr:row>29</xdr:row>
                    <xdr:rowOff>38100</xdr:rowOff>
                  </from>
                  <to>
                    <xdr:col>2</xdr:col>
                    <xdr:colOff>304800</xdr:colOff>
                    <xdr:row>29</xdr:row>
                    <xdr:rowOff>238125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2</xdr:col>
                    <xdr:colOff>57150</xdr:colOff>
                    <xdr:row>28</xdr:row>
                    <xdr:rowOff>38100</xdr:rowOff>
                  </from>
                  <to>
                    <xdr:col>2</xdr:col>
                    <xdr:colOff>304800</xdr:colOff>
                    <xdr:row>28</xdr:row>
                    <xdr:rowOff>238125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10</xdr:col>
                    <xdr:colOff>57150</xdr:colOff>
                    <xdr:row>28</xdr:row>
                    <xdr:rowOff>38100</xdr:rowOff>
                  </from>
                  <to>
                    <xdr:col>10</xdr:col>
                    <xdr:colOff>304800</xdr:colOff>
                    <xdr:row>28</xdr:row>
                    <xdr:rowOff>238125</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8</xdr:col>
                    <xdr:colOff>57150</xdr:colOff>
                    <xdr:row>29</xdr:row>
                    <xdr:rowOff>28575</xdr:rowOff>
                  </from>
                  <to>
                    <xdr:col>8</xdr:col>
                    <xdr:colOff>304800</xdr:colOff>
                    <xdr:row>29</xdr:row>
                    <xdr:rowOff>228600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7</xdr:col>
                    <xdr:colOff>171450</xdr:colOff>
                    <xdr:row>17</xdr:row>
                    <xdr:rowOff>38100</xdr:rowOff>
                  </from>
                  <to>
                    <xdr:col>7</xdr:col>
                    <xdr:colOff>419100</xdr:colOff>
                    <xdr:row>17</xdr:row>
                    <xdr:rowOff>238125</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7</xdr:col>
                    <xdr:colOff>171450</xdr:colOff>
                    <xdr:row>18</xdr:row>
                    <xdr:rowOff>38100</xdr:rowOff>
                  </from>
                  <to>
                    <xdr:col>7</xdr:col>
                    <xdr:colOff>419100</xdr:colOff>
                    <xdr:row>18</xdr:row>
                    <xdr:rowOff>238125</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7</xdr:col>
                    <xdr:colOff>171450</xdr:colOff>
                    <xdr:row>19</xdr:row>
                    <xdr:rowOff>38100</xdr:rowOff>
                  </from>
                  <to>
                    <xdr:col>7</xdr:col>
                    <xdr:colOff>419100</xdr:colOff>
                    <xdr:row>19</xdr:row>
                    <xdr:rowOff>238125</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2</xdr:col>
                    <xdr:colOff>57150</xdr:colOff>
                    <xdr:row>22</xdr:row>
                    <xdr:rowOff>38100</xdr:rowOff>
                  </from>
                  <to>
                    <xdr:col>2</xdr:col>
                    <xdr:colOff>304800</xdr:colOff>
                    <xdr:row>22</xdr:row>
                    <xdr:rowOff>238125</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12</xdr:col>
                    <xdr:colOff>57150</xdr:colOff>
                    <xdr:row>22</xdr:row>
                    <xdr:rowOff>38100</xdr:rowOff>
                  </from>
                  <to>
                    <xdr:col>12</xdr:col>
                    <xdr:colOff>304800</xdr:colOff>
                    <xdr:row>22</xdr:row>
                    <xdr:rowOff>238125</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6</xdr:col>
                    <xdr:colOff>57150</xdr:colOff>
                    <xdr:row>32</xdr:row>
                    <xdr:rowOff>38100</xdr:rowOff>
                  </from>
                  <to>
                    <xdr:col>6</xdr:col>
                    <xdr:colOff>304800</xdr:colOff>
                    <xdr:row>32</xdr:row>
                    <xdr:rowOff>238125</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8</xdr:col>
                    <xdr:colOff>57150</xdr:colOff>
                    <xdr:row>32</xdr:row>
                    <xdr:rowOff>38100</xdr:rowOff>
                  </from>
                  <to>
                    <xdr:col>8</xdr:col>
                    <xdr:colOff>304800</xdr:colOff>
                    <xdr:row>32</xdr:row>
                    <xdr:rowOff>238125</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2</xdr:col>
                    <xdr:colOff>133350</xdr:colOff>
                    <xdr:row>7</xdr:row>
                    <xdr:rowOff>9525</xdr:rowOff>
                  </from>
                  <to>
                    <xdr:col>3</xdr:col>
                    <xdr:colOff>57150</xdr:colOff>
                    <xdr:row>8</xdr:row>
                    <xdr:rowOff>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2</xdr:col>
                    <xdr:colOff>133350</xdr:colOff>
                    <xdr:row>8</xdr:row>
                    <xdr:rowOff>9525</xdr:rowOff>
                  </from>
                  <to>
                    <xdr:col>3</xdr:col>
                    <xdr:colOff>57150</xdr:colOff>
                    <xdr:row>9</xdr:row>
                    <xdr:rowOff>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6</xdr:col>
                    <xdr:colOff>9525</xdr:colOff>
                    <xdr:row>7</xdr:row>
                    <xdr:rowOff>9525</xdr:rowOff>
                  </from>
                  <to>
                    <xdr:col>6</xdr:col>
                    <xdr:colOff>257175</xdr:colOff>
                    <xdr:row>7</xdr:row>
                    <xdr:rowOff>209550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6</xdr:col>
                    <xdr:colOff>9525</xdr:colOff>
                    <xdr:row>8</xdr:row>
                    <xdr:rowOff>0</xdr:rowOff>
                  </from>
                  <to>
                    <xdr:col>6</xdr:col>
                    <xdr:colOff>257175</xdr:colOff>
                    <xdr:row>8</xdr:row>
                    <xdr:rowOff>200025</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9</xdr:col>
                    <xdr:colOff>247650</xdr:colOff>
                    <xdr:row>7</xdr:row>
                    <xdr:rowOff>19050</xdr:rowOff>
                  </from>
                  <to>
                    <xdr:col>9</xdr:col>
                    <xdr:colOff>495300</xdr:colOff>
                    <xdr:row>8</xdr:row>
                    <xdr:rowOff>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12</xdr:col>
                    <xdr:colOff>152400</xdr:colOff>
                    <xdr:row>7</xdr:row>
                    <xdr:rowOff>0</xdr:rowOff>
                  </from>
                  <to>
                    <xdr:col>13</xdr:col>
                    <xdr:colOff>76200</xdr:colOff>
                    <xdr:row>7</xdr:row>
                    <xdr:rowOff>200025</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9</xdr:col>
                    <xdr:colOff>247650</xdr:colOff>
                    <xdr:row>8</xdr:row>
                    <xdr:rowOff>9525</xdr:rowOff>
                  </from>
                  <to>
                    <xdr:col>9</xdr:col>
                    <xdr:colOff>495300</xdr:colOff>
                    <xdr:row>8</xdr:row>
                    <xdr:rowOff>209550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12</xdr:col>
                    <xdr:colOff>152400</xdr:colOff>
                    <xdr:row>8</xdr:row>
                    <xdr:rowOff>9525</xdr:rowOff>
                  </from>
                  <to>
                    <xdr:col>13</xdr:col>
                    <xdr:colOff>76200</xdr:colOff>
                    <xdr:row>8</xdr:row>
                    <xdr:rowOff>209550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12</xdr:col>
                    <xdr:colOff>57150</xdr:colOff>
                    <xdr:row>31</xdr:row>
                    <xdr:rowOff>38100</xdr:rowOff>
                  </from>
                  <to>
                    <xdr:col>12</xdr:col>
                    <xdr:colOff>304800</xdr:colOff>
                    <xdr:row>31</xdr:row>
                    <xdr:rowOff>238125</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7</xdr:col>
                    <xdr:colOff>171450</xdr:colOff>
                    <xdr:row>20</xdr:row>
                    <xdr:rowOff>38100</xdr:rowOff>
                  </from>
                  <to>
                    <xdr:col>7</xdr:col>
                    <xdr:colOff>419100</xdr:colOff>
                    <xdr:row>20</xdr:row>
                    <xdr:rowOff>238125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S41"/>
  <sheetViews>
    <sheetView showGridLines="0" showZeros="0" view="pageBreakPreview" zoomScale="90" zoomScaleNormal="100" zoomScaleSheetLayoutView="90" workbookViewId="0">
      <selection activeCell="O105" sqref="O105:P105"/>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3" customWidth="1"/>
  </cols>
  <sheetData>
    <row r="1" spans="1:19">
      <c r="A1" s="1643" t="s">
        <v>802</v>
      </c>
      <c r="B1" s="1643"/>
      <c r="C1" s="1643"/>
      <c r="D1" s="1643"/>
      <c r="E1" s="1643"/>
      <c r="F1" s="1643"/>
      <c r="G1" s="1643"/>
      <c r="H1" s="1643"/>
      <c r="I1" s="1643"/>
      <c r="J1" s="1643"/>
      <c r="K1" s="1643"/>
      <c r="L1" s="1643"/>
      <c r="M1" s="1643"/>
      <c r="N1" s="1643"/>
      <c r="O1" s="1643"/>
      <c r="P1" s="1643"/>
    </row>
    <row r="2" spans="1:19" ht="14.25" thickBot="1">
      <c r="A2" s="1643"/>
      <c r="B2" s="1643"/>
      <c r="C2" s="1643"/>
      <c r="D2" s="1643"/>
      <c r="E2" s="1643"/>
      <c r="F2" s="1643"/>
      <c r="G2" s="1643"/>
      <c r="H2" s="1643"/>
      <c r="I2" s="1643"/>
      <c r="J2" s="1643"/>
      <c r="K2" s="1643"/>
      <c r="L2" s="1643"/>
      <c r="M2" s="1643"/>
      <c r="N2" s="1643"/>
      <c r="O2" s="1643"/>
      <c r="P2" s="1643"/>
    </row>
    <row r="3" spans="1:19" ht="18.75" customHeight="1">
      <c r="H3" s="81" t="s">
        <v>216</v>
      </c>
      <c r="I3" s="81" t="s">
        <v>17</v>
      </c>
      <c r="J3" s="181"/>
      <c r="K3" s="81" t="s">
        <v>9</v>
      </c>
      <c r="L3" s="181"/>
      <c r="M3" s="81" t="s">
        <v>217</v>
      </c>
      <c r="N3" s="181"/>
      <c r="O3" s="81" t="s">
        <v>11</v>
      </c>
      <c r="R3" s="594" t="s">
        <v>664</v>
      </c>
      <c r="S3" s="595"/>
    </row>
    <row r="4" spans="1:19" ht="18.75" customHeight="1" thickBot="1">
      <c r="H4" s="162" t="s">
        <v>218</v>
      </c>
      <c r="I4" s="1531">
        <f>①【2ヵ月前】利用申込書!D25</f>
        <v>0</v>
      </c>
      <c r="J4" s="1531"/>
      <c r="K4" s="1531"/>
      <c r="L4" s="1531"/>
      <c r="M4" s="1531"/>
      <c r="N4" s="1531"/>
      <c r="O4" s="1531"/>
      <c r="R4" s="598"/>
      <c r="S4" s="599"/>
    </row>
    <row r="5" spans="1:19" ht="5.25" customHeight="1">
      <c r="R5" s="298"/>
      <c r="S5" s="298"/>
    </row>
    <row r="6" spans="1:19" ht="18" thickBot="1">
      <c r="A6" s="1569" t="s">
        <v>22</v>
      </c>
      <c r="B6" s="1569"/>
      <c r="C6" s="1532">
        <f>①【2ヵ月前】利用申込書!D6</f>
        <v>0</v>
      </c>
      <c r="D6" s="1527"/>
      <c r="E6" s="1527"/>
      <c r="F6" s="1527"/>
      <c r="G6" s="1527"/>
      <c r="H6" s="1527"/>
      <c r="I6" s="1527"/>
      <c r="J6" s="1527"/>
      <c r="K6" s="1527"/>
      <c r="L6" s="1533"/>
      <c r="M6" s="1524" t="s">
        <v>219</v>
      </c>
      <c r="N6" s="1526"/>
      <c r="O6" s="1570"/>
      <c r="P6" s="1571"/>
      <c r="R6" s="298"/>
      <c r="S6" s="298"/>
    </row>
    <row r="7" spans="1:19" ht="17.25">
      <c r="A7" s="1569"/>
      <c r="B7" s="1569"/>
      <c r="C7" s="1534"/>
      <c r="D7" s="1528"/>
      <c r="E7" s="1528"/>
      <c r="F7" s="1528"/>
      <c r="G7" s="1528"/>
      <c r="H7" s="1528"/>
      <c r="I7" s="1528"/>
      <c r="J7" s="1528"/>
      <c r="K7" s="1528"/>
      <c r="L7" s="1535"/>
      <c r="M7" s="1524" t="s">
        <v>220</v>
      </c>
      <c r="N7" s="1526"/>
      <c r="O7" s="1570"/>
      <c r="P7" s="1571"/>
      <c r="R7" s="594" t="s">
        <v>665</v>
      </c>
      <c r="S7" s="595"/>
    </row>
    <row r="8" spans="1:19" ht="17.25" customHeight="1" thickBot="1">
      <c r="A8" s="1573" t="s">
        <v>260</v>
      </c>
      <c r="B8" s="1574"/>
      <c r="C8" s="1647" t="s">
        <v>261</v>
      </c>
      <c r="D8" s="1648"/>
      <c r="E8" s="1648"/>
      <c r="F8" s="1648"/>
      <c r="G8" s="1648"/>
      <c r="H8" s="1648"/>
      <c r="I8" s="1648"/>
      <c r="J8" s="1648"/>
      <c r="K8" s="1648"/>
      <c r="L8" s="1648"/>
      <c r="M8" s="1648"/>
      <c r="N8" s="1648"/>
      <c r="O8" s="1648"/>
      <c r="P8" s="1649"/>
      <c r="R8" s="598"/>
      <c r="S8" s="599"/>
    </row>
    <row r="9" spans="1:19" ht="17.25" customHeight="1">
      <c r="A9" s="1575"/>
      <c r="B9" s="1576"/>
      <c r="C9" s="1650"/>
      <c r="D9" s="1651"/>
      <c r="E9" s="1651"/>
      <c r="F9" s="1651"/>
      <c r="G9" s="1651"/>
      <c r="H9" s="1651"/>
      <c r="I9" s="1651"/>
      <c r="J9" s="1651"/>
      <c r="K9" s="1651"/>
      <c r="L9" s="1651"/>
      <c r="M9" s="1651"/>
      <c r="N9" s="1651"/>
      <c r="O9" s="1651"/>
      <c r="P9" s="1652"/>
    </row>
    <row r="10" spans="1:19">
      <c r="A10" s="1573" t="s">
        <v>262</v>
      </c>
      <c r="B10" s="1574"/>
      <c r="C10" s="1293" t="s">
        <v>17</v>
      </c>
      <c r="D10" s="1582">
        <f>①【2ヵ月前】利用申込書!G12</f>
        <v>0</v>
      </c>
      <c r="E10" s="1293" t="s">
        <v>9</v>
      </c>
      <c r="F10" s="1584"/>
      <c r="G10" s="1293" t="s">
        <v>217</v>
      </c>
      <c r="H10" s="1584"/>
      <c r="I10" s="1293" t="s">
        <v>11</v>
      </c>
      <c r="J10" s="1584"/>
      <c r="K10" s="1293" t="s">
        <v>263</v>
      </c>
      <c r="L10" s="1584"/>
      <c r="M10" s="1293" t="s">
        <v>264</v>
      </c>
      <c r="N10" s="1584"/>
      <c r="O10" s="1293" t="s">
        <v>265</v>
      </c>
      <c r="P10" s="1586"/>
    </row>
    <row r="11" spans="1:19">
      <c r="A11" s="1575"/>
      <c r="B11" s="1576"/>
      <c r="C11" s="931"/>
      <c r="D11" s="1653"/>
      <c r="E11" s="931"/>
      <c r="F11" s="1642"/>
      <c r="G11" s="931"/>
      <c r="H11" s="1642"/>
      <c r="I11" s="931"/>
      <c r="J11" s="1642"/>
      <c r="K11" s="931"/>
      <c r="L11" s="1642"/>
      <c r="M11" s="931"/>
      <c r="N11" s="1642"/>
      <c r="O11" s="931"/>
      <c r="P11" s="1654"/>
    </row>
    <row r="12" spans="1:19" ht="21" customHeight="1">
      <c r="A12" s="1569" t="s">
        <v>266</v>
      </c>
      <c r="B12" s="1588"/>
      <c r="C12" s="1524"/>
      <c r="D12" s="1523"/>
      <c r="E12" s="1526"/>
      <c r="F12" s="1292" t="s">
        <v>134</v>
      </c>
      <c r="G12" s="1503"/>
      <c r="H12" s="1293" t="s">
        <v>135</v>
      </c>
      <c r="I12" s="1293"/>
      <c r="J12" s="1292" t="s">
        <v>267</v>
      </c>
      <c r="K12" s="1503"/>
      <c r="L12" s="1293" t="s">
        <v>268</v>
      </c>
      <c r="M12" s="1293"/>
      <c r="N12" s="1292" t="s">
        <v>60</v>
      </c>
      <c r="O12" s="1503"/>
      <c r="P12" s="1590" t="s">
        <v>328</v>
      </c>
    </row>
    <row r="13" spans="1:19" ht="21" customHeight="1">
      <c r="A13" s="1569"/>
      <c r="B13" s="1588"/>
      <c r="C13" s="1524" t="s">
        <v>269</v>
      </c>
      <c r="D13" s="1523"/>
      <c r="E13" s="1523"/>
      <c r="F13" s="235"/>
      <c r="G13" s="191" t="s">
        <v>19</v>
      </c>
      <c r="H13" s="236"/>
      <c r="I13" s="193" t="s">
        <v>19</v>
      </c>
      <c r="J13" s="235"/>
      <c r="K13" s="191" t="s">
        <v>19</v>
      </c>
      <c r="L13" s="236"/>
      <c r="M13" s="193" t="s">
        <v>19</v>
      </c>
      <c r="N13" s="235">
        <f>SUM(F13,H13,J13,L13)</f>
        <v>0</v>
      </c>
      <c r="O13" s="191" t="s">
        <v>19</v>
      </c>
      <c r="P13" s="1591"/>
    </row>
    <row r="14" spans="1:19" ht="21" customHeight="1">
      <c r="A14" s="1569"/>
      <c r="B14" s="1588"/>
      <c r="C14" s="1593" t="s">
        <v>270</v>
      </c>
      <c r="D14" s="1594"/>
      <c r="E14" s="1594"/>
      <c r="F14" s="235"/>
      <c r="G14" s="191" t="s">
        <v>19</v>
      </c>
      <c r="H14" s="236"/>
      <c r="I14" s="193" t="s">
        <v>19</v>
      </c>
      <c r="J14" s="235"/>
      <c r="K14" s="191" t="s">
        <v>19</v>
      </c>
      <c r="L14" s="236"/>
      <c r="M14" s="237" t="s">
        <v>19</v>
      </c>
      <c r="N14" s="235">
        <f>SUM(F14,H14,J14,L14)</f>
        <v>0</v>
      </c>
      <c r="O14" s="191" t="s">
        <v>19</v>
      </c>
      <c r="P14" s="1592"/>
    </row>
    <row r="15" spans="1:19" ht="21" customHeight="1">
      <c r="A15" s="1569"/>
      <c r="B15" s="1588"/>
      <c r="C15" s="1524" t="s">
        <v>224</v>
      </c>
      <c r="D15" s="1523"/>
      <c r="E15" s="1526"/>
      <c r="F15" s="1644"/>
      <c r="G15" s="1645"/>
      <c r="H15" s="1645"/>
      <c r="I15" s="1646"/>
      <c r="J15" s="1598" t="s">
        <v>271</v>
      </c>
      <c r="K15" s="1599"/>
      <c r="L15" s="1658" t="s">
        <v>272</v>
      </c>
      <c r="M15" s="1659"/>
      <c r="N15" s="238">
        <f>SUM(N13:N14)</f>
        <v>0</v>
      </c>
      <c r="O15" s="239" t="s">
        <v>19</v>
      </c>
      <c r="P15" s="147"/>
    </row>
    <row r="16" spans="1:19" ht="22.5" customHeight="1">
      <c r="A16" s="1573" t="s">
        <v>273</v>
      </c>
      <c r="B16" s="1574"/>
      <c r="C16" s="1600" t="s">
        <v>274</v>
      </c>
      <c r="D16" s="1601"/>
      <c r="E16" s="1601"/>
      <c r="F16" s="1601"/>
      <c r="G16" s="195" t="s">
        <v>125</v>
      </c>
      <c r="H16" s="1615"/>
      <c r="I16" s="1616"/>
      <c r="J16" s="1616"/>
      <c r="K16" s="1616"/>
      <c r="L16" s="1617"/>
      <c r="M16" s="195" t="s">
        <v>275</v>
      </c>
      <c r="N16" s="1618"/>
      <c r="O16" s="1619"/>
      <c r="P16" s="1620"/>
    </row>
    <row r="17" spans="1:16" ht="21" customHeight="1">
      <c r="A17" s="1604"/>
      <c r="B17" s="1605"/>
      <c r="C17" s="1606" t="s">
        <v>276</v>
      </c>
      <c r="D17" s="1607"/>
      <c r="E17" s="1607"/>
      <c r="F17" s="1607"/>
      <c r="G17" s="196"/>
      <c r="H17" s="197"/>
      <c r="I17" s="1621" t="s">
        <v>277</v>
      </c>
      <c r="J17" s="1621"/>
      <c r="K17" s="1621"/>
      <c r="L17" s="1621"/>
      <c r="M17" s="198"/>
      <c r="N17" s="198"/>
      <c r="O17" s="198"/>
      <c r="P17" s="199"/>
    </row>
    <row r="18" spans="1:16" ht="21" customHeight="1">
      <c r="A18" s="1604"/>
      <c r="B18" s="1605"/>
      <c r="C18" s="1607"/>
      <c r="D18" s="1607"/>
      <c r="E18" s="1607"/>
      <c r="F18" s="1607"/>
      <c r="G18" s="200"/>
      <c r="H18" s="201"/>
      <c r="I18" s="1621" t="s">
        <v>278</v>
      </c>
      <c r="J18" s="1621"/>
      <c r="K18" s="1621"/>
      <c r="L18" s="1621"/>
      <c r="M18" s="1621"/>
      <c r="N18" s="1621"/>
      <c r="O18" s="1621"/>
      <c r="P18" s="1622"/>
    </row>
    <row r="19" spans="1:16" ht="21" customHeight="1">
      <c r="A19" s="1604"/>
      <c r="B19" s="1605"/>
      <c r="C19" s="1607"/>
      <c r="D19" s="1607"/>
      <c r="E19" s="1607"/>
      <c r="F19" s="1607"/>
      <c r="G19" s="202"/>
      <c r="H19" s="203"/>
      <c r="I19" s="1623" t="s">
        <v>279</v>
      </c>
      <c r="J19" s="1623"/>
      <c r="K19" s="1623"/>
      <c r="L19" s="1623"/>
      <c r="M19" s="1623"/>
      <c r="N19" s="1623"/>
      <c r="O19" s="1623"/>
      <c r="P19" s="1624"/>
    </row>
    <row r="20" spans="1:16" ht="21" customHeight="1">
      <c r="A20" s="1575"/>
      <c r="B20" s="1576"/>
      <c r="C20" s="1607"/>
      <c r="D20" s="1607"/>
      <c r="E20" s="1607"/>
      <c r="F20" s="1607"/>
      <c r="G20" s="1625" t="s">
        <v>280</v>
      </c>
      <c r="H20" s="1626"/>
      <c r="I20" s="1627"/>
      <c r="J20" s="1627"/>
      <c r="K20" s="1627"/>
      <c r="L20" s="1627"/>
      <c r="M20" s="1627"/>
      <c r="N20" s="1627"/>
      <c r="O20" s="1627"/>
      <c r="P20" s="1628"/>
    </row>
    <row r="21" spans="1:16" ht="22.5" customHeight="1">
      <c r="A21" s="1588" t="s">
        <v>281</v>
      </c>
      <c r="B21" s="1602"/>
      <c r="C21" s="240"/>
      <c r="D21" s="240" t="s">
        <v>282</v>
      </c>
      <c r="E21" s="240" t="s">
        <v>283</v>
      </c>
      <c r="F21" s="241"/>
      <c r="G21" s="242" t="s">
        <v>217</v>
      </c>
      <c r="H21" s="241"/>
      <c r="I21" s="198" t="s">
        <v>11</v>
      </c>
      <c r="J21" s="241"/>
      <c r="K21" s="198" t="s">
        <v>284</v>
      </c>
      <c r="L21" s="198"/>
      <c r="M21" s="198"/>
      <c r="N21" s="198" t="s">
        <v>285</v>
      </c>
      <c r="O21" s="198"/>
      <c r="P21" s="191"/>
    </row>
    <row r="22" spans="1:16" ht="24" customHeight="1">
      <c r="A22" s="1603" t="s">
        <v>286</v>
      </c>
      <c r="B22" s="1574"/>
      <c r="C22" s="1655" t="s">
        <v>287</v>
      </c>
      <c r="D22" s="1320"/>
      <c r="E22" s="1320"/>
      <c r="F22" s="1320"/>
      <c r="G22" s="1608"/>
      <c r="H22" s="1608"/>
      <c r="I22" s="1608"/>
      <c r="J22" s="1608"/>
      <c r="K22" s="1608"/>
      <c r="L22" s="1608"/>
      <c r="M22" s="1608"/>
      <c r="N22" s="1608"/>
      <c r="O22" s="1608"/>
      <c r="P22" s="1608"/>
    </row>
    <row r="23" spans="1:16" ht="24" customHeight="1">
      <c r="A23" s="1604"/>
      <c r="B23" s="1605"/>
      <c r="C23" s="1320"/>
      <c r="D23" s="1320"/>
      <c r="E23" s="1320"/>
      <c r="F23" s="1320"/>
      <c r="G23" s="1608"/>
      <c r="H23" s="1608"/>
      <c r="I23" s="1608"/>
      <c r="J23" s="1608"/>
      <c r="K23" s="1608"/>
      <c r="L23" s="1608"/>
      <c r="M23" s="1608"/>
      <c r="N23" s="1608"/>
      <c r="O23" s="1608"/>
      <c r="P23" s="1608"/>
    </row>
    <row r="24" spans="1:16" ht="24" customHeight="1">
      <c r="A24" s="1604"/>
      <c r="B24" s="1605"/>
      <c r="C24" s="1655" t="s">
        <v>288</v>
      </c>
      <c r="D24" s="1320"/>
      <c r="E24" s="1320"/>
      <c r="F24" s="1320"/>
      <c r="G24" s="1608"/>
      <c r="H24" s="1608"/>
      <c r="I24" s="1608"/>
      <c r="J24" s="1608"/>
      <c r="K24" s="1608"/>
      <c r="L24" s="1608"/>
      <c r="M24" s="1608"/>
      <c r="N24" s="1608"/>
      <c r="O24" s="1608"/>
      <c r="P24" s="1608"/>
    </row>
    <row r="25" spans="1:16" ht="24" customHeight="1">
      <c r="A25" s="1604"/>
      <c r="B25" s="1605"/>
      <c r="C25" s="1320"/>
      <c r="D25" s="1320"/>
      <c r="E25" s="1320"/>
      <c r="F25" s="1320"/>
      <c r="G25" s="1608"/>
      <c r="H25" s="1608"/>
      <c r="I25" s="1608"/>
      <c r="J25" s="1608"/>
      <c r="K25" s="1608"/>
      <c r="L25" s="1608"/>
      <c r="M25" s="1608"/>
      <c r="N25" s="1608"/>
      <c r="O25" s="1608"/>
      <c r="P25" s="1608"/>
    </row>
    <row r="26" spans="1:16" ht="23.25" customHeight="1">
      <c r="A26" s="1575"/>
      <c r="B26" s="1576"/>
      <c r="C26" s="1505" t="s">
        <v>289</v>
      </c>
      <c r="D26" s="1515"/>
      <c r="E26" s="1515"/>
      <c r="F26" s="1515"/>
      <c r="G26" s="210" t="s">
        <v>125</v>
      </c>
      <c r="H26" s="1609"/>
      <c r="I26" s="1610"/>
      <c r="J26" s="1610"/>
      <c r="K26" s="1610"/>
      <c r="L26" s="1611"/>
      <c r="M26" s="209" t="s">
        <v>275</v>
      </c>
      <c r="N26" s="1612"/>
      <c r="O26" s="1613"/>
      <c r="P26" s="1614"/>
    </row>
    <row r="27" spans="1:16" ht="21" customHeight="1">
      <c r="A27" s="1603" t="s">
        <v>290</v>
      </c>
      <c r="B27" s="1629"/>
      <c r="C27" s="211"/>
      <c r="D27" s="178" t="s">
        <v>291</v>
      </c>
      <c r="E27" s="211"/>
      <c r="F27" s="178" t="s">
        <v>292</v>
      </c>
      <c r="G27" s="211"/>
      <c r="H27" s="178" t="s">
        <v>293</v>
      </c>
      <c r="I27" s="211"/>
      <c r="J27" s="178" t="s">
        <v>294</v>
      </c>
      <c r="K27" s="211"/>
      <c r="L27" s="178" t="s">
        <v>295</v>
      </c>
      <c r="M27" s="212"/>
      <c r="N27" s="213"/>
      <c r="O27" s="212"/>
      <c r="P27" s="214"/>
    </row>
    <row r="28" spans="1:16" ht="21" customHeight="1">
      <c r="A28" s="1630"/>
      <c r="B28" s="1631"/>
      <c r="C28" s="215"/>
      <c r="D28" s="216" t="s">
        <v>296</v>
      </c>
      <c r="E28" s="215"/>
      <c r="F28" s="1634" t="s">
        <v>297</v>
      </c>
      <c r="G28" s="1634"/>
      <c r="H28" s="1634"/>
      <c r="I28" s="217"/>
      <c r="J28" s="1634" t="s">
        <v>298</v>
      </c>
      <c r="K28" s="1634"/>
      <c r="L28" s="218"/>
      <c r="M28" s="218"/>
      <c r="N28" s="218"/>
      <c r="O28" s="218"/>
      <c r="P28" s="219"/>
    </row>
    <row r="29" spans="1:16" ht="21" customHeight="1">
      <c r="A29" s="1630"/>
      <c r="B29" s="1631"/>
      <c r="C29" s="1635" t="s">
        <v>299</v>
      </c>
      <c r="D29" s="1634"/>
      <c r="E29" s="1634"/>
      <c r="F29" s="1634"/>
      <c r="G29" s="218"/>
      <c r="H29" s="218"/>
      <c r="I29" s="218"/>
      <c r="J29" s="218"/>
      <c r="K29" s="218"/>
      <c r="L29" s="218"/>
      <c r="M29" s="218"/>
      <c r="N29" s="218"/>
      <c r="O29" s="218"/>
      <c r="P29" s="219"/>
    </row>
    <row r="30" spans="1:16" ht="21" customHeight="1">
      <c r="A30" s="1632"/>
      <c r="B30" s="1633"/>
      <c r="C30" s="220"/>
      <c r="D30" s="221" t="s">
        <v>300</v>
      </c>
      <c r="E30" s="220"/>
      <c r="F30" s="221" t="s">
        <v>301</v>
      </c>
      <c r="G30" s="220"/>
      <c r="H30" s="221" t="s">
        <v>302</v>
      </c>
      <c r="I30" s="220"/>
      <c r="J30" s="221" t="s">
        <v>303</v>
      </c>
      <c r="K30" s="220"/>
      <c r="L30" s="221" t="s">
        <v>304</v>
      </c>
      <c r="M30" s="222"/>
      <c r="N30" s="1636" t="s">
        <v>305</v>
      </c>
      <c r="O30" s="1636"/>
      <c r="P30" s="1637"/>
    </row>
    <row r="31" spans="1:16" ht="22.5" customHeight="1">
      <c r="A31" s="1603" t="s">
        <v>306</v>
      </c>
      <c r="B31" s="1629"/>
      <c r="C31" s="223"/>
      <c r="D31" s="1640" t="s">
        <v>307</v>
      </c>
      <c r="E31" s="1640"/>
      <c r="F31" s="1640"/>
      <c r="G31" s="224"/>
      <c r="H31" s="225" t="s">
        <v>308</v>
      </c>
      <c r="I31" s="224"/>
      <c r="J31" s="225" t="s">
        <v>144</v>
      </c>
      <c r="K31" s="226"/>
      <c r="L31" s="226"/>
      <c r="M31" s="226"/>
      <c r="N31" s="226"/>
      <c r="O31" s="226"/>
      <c r="P31" s="227"/>
    </row>
    <row r="32" spans="1:16" ht="22.5" customHeight="1">
      <c r="A32" s="1630"/>
      <c r="B32" s="1631"/>
      <c r="C32" s="228"/>
      <c r="D32" s="1641" t="s">
        <v>309</v>
      </c>
      <c r="E32" s="1641"/>
      <c r="F32" s="1641"/>
      <c r="G32" s="1641"/>
      <c r="H32" s="1641"/>
      <c r="I32" s="1641"/>
      <c r="J32" s="1641"/>
      <c r="K32" s="229"/>
      <c r="L32" s="229"/>
      <c r="M32" s="229"/>
      <c r="N32" s="229"/>
      <c r="O32" s="229"/>
      <c r="P32" s="230"/>
    </row>
    <row r="33" spans="1:16" ht="22.5" customHeight="1">
      <c r="A33" s="1630"/>
      <c r="B33" s="1631"/>
      <c r="C33" s="228"/>
      <c r="D33" s="1641" t="s">
        <v>310</v>
      </c>
      <c r="E33" s="1641"/>
      <c r="F33" s="1641"/>
      <c r="G33" s="1641"/>
      <c r="H33" s="1641"/>
      <c r="I33" s="231"/>
      <c r="J33" s="232" t="s">
        <v>311</v>
      </c>
      <c r="K33" s="231"/>
      <c r="L33" s="232" t="s">
        <v>312</v>
      </c>
      <c r="M33" s="231"/>
      <c r="N33" s="232" t="s">
        <v>313</v>
      </c>
      <c r="O33" s="231"/>
      <c r="P33" s="233" t="s">
        <v>144</v>
      </c>
    </row>
    <row r="34" spans="1:16" ht="22.5" customHeight="1">
      <c r="A34" s="1630"/>
      <c r="B34" s="1631"/>
      <c r="C34" s="228"/>
      <c r="D34" s="1641" t="s">
        <v>314</v>
      </c>
      <c r="E34" s="1641"/>
      <c r="F34" s="1641"/>
      <c r="G34" s="1641"/>
      <c r="H34" s="1641"/>
      <c r="I34" s="229"/>
      <c r="J34" s="234"/>
      <c r="K34" s="229"/>
      <c r="L34" s="229"/>
      <c r="M34" s="229"/>
      <c r="N34" s="229"/>
      <c r="O34" s="229"/>
      <c r="P34" s="230"/>
    </row>
    <row r="35" spans="1:16" ht="22.5" customHeight="1">
      <c r="A35" s="1630"/>
      <c r="B35" s="1631"/>
      <c r="C35" s="228"/>
      <c r="D35" s="1656" t="s">
        <v>337</v>
      </c>
      <c r="E35" s="1656"/>
      <c r="F35" s="1656"/>
      <c r="G35" s="1656"/>
      <c r="H35" s="1656"/>
      <c r="I35" s="1656"/>
      <c r="J35" s="1656"/>
      <c r="K35" s="1656"/>
      <c r="L35" s="1656"/>
      <c r="M35" s="1656"/>
      <c r="N35" s="1656"/>
      <c r="O35" s="1656"/>
      <c r="P35" s="1657"/>
    </row>
    <row r="36" spans="1:16" ht="13.5" customHeight="1">
      <c r="A36" s="1660" t="s">
        <v>683</v>
      </c>
      <c r="B36" s="1660"/>
      <c r="C36" s="1660"/>
      <c r="D36" s="1660"/>
      <c r="E36" s="1660"/>
      <c r="F36" s="1660"/>
      <c r="G36" s="1660"/>
      <c r="H36" s="1660"/>
      <c r="I36" s="1660"/>
      <c r="J36" s="1660"/>
      <c r="K36" s="1660"/>
      <c r="L36" s="1660"/>
      <c r="M36" s="1660"/>
      <c r="N36" s="1660"/>
      <c r="O36" s="1660"/>
      <c r="P36" s="1660"/>
    </row>
    <row r="37" spans="1:16" ht="13.5" customHeight="1">
      <c r="A37" s="1639"/>
      <c r="B37" s="1639"/>
      <c r="C37" s="1639"/>
      <c r="D37" s="1639"/>
      <c r="E37" s="1639"/>
      <c r="F37" s="1639"/>
      <c r="G37" s="1639"/>
      <c r="H37" s="1639"/>
      <c r="I37" s="1639"/>
      <c r="J37" s="1639"/>
      <c r="K37" s="1639"/>
      <c r="L37" s="1639"/>
      <c r="M37" s="1639"/>
      <c r="N37" s="1639"/>
      <c r="O37" s="1639"/>
      <c r="P37" s="1639"/>
    </row>
    <row r="38" spans="1:16" ht="13.5" customHeight="1">
      <c r="A38" s="1639"/>
      <c r="B38" s="1639"/>
      <c r="C38" s="1639"/>
      <c r="D38" s="1639"/>
      <c r="E38" s="1639"/>
      <c r="F38" s="1639"/>
      <c r="G38" s="1639"/>
      <c r="H38" s="1639"/>
      <c r="I38" s="1639"/>
      <c r="J38" s="1639"/>
      <c r="K38" s="1639"/>
      <c r="L38" s="1639"/>
      <c r="M38" s="1639"/>
      <c r="N38" s="1639"/>
      <c r="O38" s="1639"/>
      <c r="P38" s="1639"/>
    </row>
    <row r="39" spans="1:16" ht="13.5" customHeight="1">
      <c r="A39" s="1639"/>
      <c r="B39" s="1639"/>
      <c r="C39" s="1639"/>
      <c r="D39" s="1639"/>
      <c r="E39" s="1639"/>
      <c r="F39" s="1639"/>
      <c r="G39" s="1639"/>
      <c r="H39" s="1639"/>
      <c r="I39" s="1639"/>
      <c r="J39" s="1639"/>
      <c r="K39" s="1639"/>
      <c r="L39" s="1639"/>
      <c r="M39" s="1639"/>
      <c r="N39" s="1639"/>
      <c r="O39" s="1639"/>
      <c r="P39" s="1639"/>
    </row>
    <row r="40" spans="1:16">
      <c r="A40" s="1639"/>
      <c r="B40" s="1639"/>
      <c r="C40" s="1639"/>
      <c r="D40" s="1639"/>
      <c r="E40" s="1639"/>
      <c r="F40" s="1639"/>
      <c r="G40" s="1639"/>
      <c r="H40" s="1639"/>
      <c r="I40" s="1639"/>
      <c r="J40" s="1639"/>
      <c r="K40" s="1639"/>
      <c r="L40" s="1639"/>
      <c r="M40" s="1639"/>
      <c r="N40" s="1639"/>
      <c r="O40" s="1639"/>
      <c r="P40" s="1639"/>
    </row>
    <row r="41" spans="1:16">
      <c r="A41" s="1639"/>
      <c r="B41" s="1639"/>
      <c r="C41" s="1639"/>
      <c r="D41" s="1639"/>
      <c r="E41" s="1639"/>
      <c r="F41" s="1639"/>
      <c r="G41" s="1639"/>
      <c r="H41" s="1639"/>
      <c r="I41" s="1639"/>
      <c r="J41" s="1639"/>
      <c r="K41" s="1639"/>
      <c r="L41" s="1639"/>
      <c r="M41" s="1639"/>
      <c r="N41" s="1639"/>
      <c r="O41" s="1639"/>
      <c r="P41" s="1639"/>
    </row>
  </sheetData>
  <mergeCells count="72">
    <mergeCell ref="A36:P41"/>
    <mergeCell ref="A27:B30"/>
    <mergeCell ref="F28:H28"/>
    <mergeCell ref="J28:K28"/>
    <mergeCell ref="C29:F29"/>
    <mergeCell ref="N30:P30"/>
    <mergeCell ref="A31:B35"/>
    <mergeCell ref="D31:F31"/>
    <mergeCell ref="D32:J32"/>
    <mergeCell ref="D33:H33"/>
    <mergeCell ref="D34:H34"/>
    <mergeCell ref="J15:K15"/>
    <mergeCell ref="L12:M12"/>
    <mergeCell ref="N12:O12"/>
    <mergeCell ref="C13:E13"/>
    <mergeCell ref="D35:P35"/>
    <mergeCell ref="L15:M15"/>
    <mergeCell ref="J12:K12"/>
    <mergeCell ref="A21:B21"/>
    <mergeCell ref="A22:B26"/>
    <mergeCell ref="C22:F23"/>
    <mergeCell ref="G22:P23"/>
    <mergeCell ref="C24:F25"/>
    <mergeCell ref="G24:P25"/>
    <mergeCell ref="C26:F26"/>
    <mergeCell ref="H26:L26"/>
    <mergeCell ref="N26:P26"/>
    <mergeCell ref="A16:B20"/>
    <mergeCell ref="C16:F16"/>
    <mergeCell ref="H16:L16"/>
    <mergeCell ref="N16:P16"/>
    <mergeCell ref="C17:F20"/>
    <mergeCell ref="I17:L17"/>
    <mergeCell ref="I18:P18"/>
    <mergeCell ref="I19:P19"/>
    <mergeCell ref="G20:H20"/>
    <mergeCell ref="I20:P20"/>
    <mergeCell ref="A12:B15"/>
    <mergeCell ref="C15:E15"/>
    <mergeCell ref="F15:I15"/>
    <mergeCell ref="A8:B9"/>
    <mergeCell ref="C8:P9"/>
    <mergeCell ref="A10:B11"/>
    <mergeCell ref="C10:C11"/>
    <mergeCell ref="D10:D11"/>
    <mergeCell ref="E10:E11"/>
    <mergeCell ref="F10:F11"/>
    <mergeCell ref="G10:G11"/>
    <mergeCell ref="H10:H11"/>
    <mergeCell ref="I10:I11"/>
    <mergeCell ref="P10:P11"/>
    <mergeCell ref="K10:K11"/>
    <mergeCell ref="L10:L11"/>
    <mergeCell ref="A1:P2"/>
    <mergeCell ref="I4:O4"/>
    <mergeCell ref="A6:B7"/>
    <mergeCell ref="C6:L7"/>
    <mergeCell ref="M6:N6"/>
    <mergeCell ref="O6:P6"/>
    <mergeCell ref="M7:N7"/>
    <mergeCell ref="O7:P7"/>
    <mergeCell ref="R3:S4"/>
    <mergeCell ref="J10:J11"/>
    <mergeCell ref="M10:M11"/>
    <mergeCell ref="N10:N11"/>
    <mergeCell ref="C14:E14"/>
    <mergeCell ref="P12:P14"/>
    <mergeCell ref="O10:O11"/>
    <mergeCell ref="C12:E12"/>
    <mergeCell ref="F12:G12"/>
    <mergeCell ref="H12:I12"/>
    <mergeCell ref="R7:S8"/>
  </mergeCells>
  <phoneticPr fontId="3"/>
  <hyperlinks>
    <hyperlink ref="R3:S4" location="目次!B18" display="目次へ" xr:uid="{00000000-0004-0000-0B00-000000000000}"/>
    <hyperlink ref="R7:S8" location="①【2ヵ月前】利用申込書!A1" display="利用申込書へ" xr:uid="{00000000-0004-0000-0B00-000001000000}"/>
  </hyperlinks>
  <pageMargins left="0.25" right="0.25"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57150</xdr:colOff>
                    <xdr:row>29</xdr:row>
                    <xdr:rowOff>38100</xdr:rowOff>
                  </from>
                  <to>
                    <xdr:col>2</xdr:col>
                    <xdr:colOff>304800</xdr:colOff>
                    <xdr:row>29</xdr:row>
                    <xdr:rowOff>238125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57150</xdr:colOff>
                    <xdr:row>26</xdr:row>
                    <xdr:rowOff>38100</xdr:rowOff>
                  </from>
                  <to>
                    <xdr:col>4</xdr:col>
                    <xdr:colOff>304800</xdr:colOff>
                    <xdr:row>26</xdr:row>
                    <xdr:rowOff>238125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57150</xdr:colOff>
                    <xdr:row>27</xdr:row>
                    <xdr:rowOff>38100</xdr:rowOff>
                  </from>
                  <to>
                    <xdr:col>4</xdr:col>
                    <xdr:colOff>304800</xdr:colOff>
                    <xdr:row>27</xdr:row>
                    <xdr:rowOff>238125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57150</xdr:colOff>
                    <xdr:row>26</xdr:row>
                    <xdr:rowOff>38100</xdr:rowOff>
                  </from>
                  <to>
                    <xdr:col>6</xdr:col>
                    <xdr:colOff>304800</xdr:colOff>
                    <xdr:row>26</xdr:row>
                    <xdr:rowOff>238125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57150</xdr:colOff>
                    <xdr:row>26</xdr:row>
                    <xdr:rowOff>38100</xdr:rowOff>
                  </from>
                  <to>
                    <xdr:col>8</xdr:col>
                    <xdr:colOff>304800</xdr:colOff>
                    <xdr:row>26</xdr:row>
                    <xdr:rowOff>238125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57150</xdr:colOff>
                    <xdr:row>29</xdr:row>
                    <xdr:rowOff>38100</xdr:rowOff>
                  </from>
                  <to>
                    <xdr:col>4</xdr:col>
                    <xdr:colOff>304800</xdr:colOff>
                    <xdr:row>29</xdr:row>
                    <xdr:rowOff>238125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57150</xdr:colOff>
                    <xdr:row>29</xdr:row>
                    <xdr:rowOff>38100</xdr:rowOff>
                  </from>
                  <to>
                    <xdr:col>6</xdr:col>
                    <xdr:colOff>304800</xdr:colOff>
                    <xdr:row>29</xdr:row>
                    <xdr:rowOff>238125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8</xdr:col>
                    <xdr:colOff>57150</xdr:colOff>
                    <xdr:row>29</xdr:row>
                    <xdr:rowOff>38100</xdr:rowOff>
                  </from>
                  <to>
                    <xdr:col>8</xdr:col>
                    <xdr:colOff>304800</xdr:colOff>
                    <xdr:row>29</xdr:row>
                    <xdr:rowOff>238125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57150</xdr:colOff>
                    <xdr:row>29</xdr:row>
                    <xdr:rowOff>38100</xdr:rowOff>
                  </from>
                  <to>
                    <xdr:col>10</xdr:col>
                    <xdr:colOff>304800</xdr:colOff>
                    <xdr:row>29</xdr:row>
                    <xdr:rowOff>238125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57150</xdr:colOff>
                    <xdr:row>30</xdr:row>
                    <xdr:rowOff>38100</xdr:rowOff>
                  </from>
                  <to>
                    <xdr:col>2</xdr:col>
                    <xdr:colOff>304800</xdr:colOff>
                    <xdr:row>30</xdr:row>
                    <xdr:rowOff>238125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57150</xdr:colOff>
                    <xdr:row>31</xdr:row>
                    <xdr:rowOff>38100</xdr:rowOff>
                  </from>
                  <to>
                    <xdr:col>2</xdr:col>
                    <xdr:colOff>304800</xdr:colOff>
                    <xdr:row>31</xdr:row>
                    <xdr:rowOff>238125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57150</xdr:colOff>
                    <xdr:row>32</xdr:row>
                    <xdr:rowOff>38100</xdr:rowOff>
                  </from>
                  <to>
                    <xdr:col>2</xdr:col>
                    <xdr:colOff>304800</xdr:colOff>
                    <xdr:row>32</xdr:row>
                    <xdr:rowOff>238125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57150</xdr:colOff>
                    <xdr:row>33</xdr:row>
                    <xdr:rowOff>38100</xdr:rowOff>
                  </from>
                  <to>
                    <xdr:col>2</xdr:col>
                    <xdr:colOff>304800</xdr:colOff>
                    <xdr:row>33</xdr:row>
                    <xdr:rowOff>238125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57150</xdr:colOff>
                    <xdr:row>34</xdr:row>
                    <xdr:rowOff>38100</xdr:rowOff>
                  </from>
                  <to>
                    <xdr:col>2</xdr:col>
                    <xdr:colOff>304800</xdr:colOff>
                    <xdr:row>34</xdr:row>
                    <xdr:rowOff>238125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8</xdr:col>
                    <xdr:colOff>57150</xdr:colOff>
                    <xdr:row>32</xdr:row>
                    <xdr:rowOff>38100</xdr:rowOff>
                  </from>
                  <to>
                    <xdr:col>8</xdr:col>
                    <xdr:colOff>304800</xdr:colOff>
                    <xdr:row>32</xdr:row>
                    <xdr:rowOff>238125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57150</xdr:colOff>
                    <xdr:row>32</xdr:row>
                    <xdr:rowOff>38100</xdr:rowOff>
                  </from>
                  <to>
                    <xdr:col>10</xdr:col>
                    <xdr:colOff>304800</xdr:colOff>
                    <xdr:row>32</xdr:row>
                    <xdr:rowOff>238125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12</xdr:col>
                    <xdr:colOff>57150</xdr:colOff>
                    <xdr:row>32</xdr:row>
                    <xdr:rowOff>38100</xdr:rowOff>
                  </from>
                  <to>
                    <xdr:col>12</xdr:col>
                    <xdr:colOff>304800</xdr:colOff>
                    <xdr:row>32</xdr:row>
                    <xdr:rowOff>238125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14</xdr:col>
                    <xdr:colOff>57150</xdr:colOff>
                    <xdr:row>32</xdr:row>
                    <xdr:rowOff>38100</xdr:rowOff>
                  </from>
                  <to>
                    <xdr:col>14</xdr:col>
                    <xdr:colOff>304800</xdr:colOff>
                    <xdr:row>32</xdr:row>
                    <xdr:rowOff>238125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xdr:col>
                    <xdr:colOff>57150</xdr:colOff>
                    <xdr:row>27</xdr:row>
                    <xdr:rowOff>38100</xdr:rowOff>
                  </from>
                  <to>
                    <xdr:col>2</xdr:col>
                    <xdr:colOff>304800</xdr:colOff>
                    <xdr:row>27</xdr:row>
                    <xdr:rowOff>238125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xdr:col>
                    <xdr:colOff>57150</xdr:colOff>
                    <xdr:row>26</xdr:row>
                    <xdr:rowOff>38100</xdr:rowOff>
                  </from>
                  <to>
                    <xdr:col>2</xdr:col>
                    <xdr:colOff>304800</xdr:colOff>
                    <xdr:row>26</xdr:row>
                    <xdr:rowOff>238125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57150</xdr:colOff>
                    <xdr:row>26</xdr:row>
                    <xdr:rowOff>38100</xdr:rowOff>
                  </from>
                  <to>
                    <xdr:col>10</xdr:col>
                    <xdr:colOff>304800</xdr:colOff>
                    <xdr:row>26</xdr:row>
                    <xdr:rowOff>238125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8</xdr:col>
                    <xdr:colOff>57150</xdr:colOff>
                    <xdr:row>27</xdr:row>
                    <xdr:rowOff>28575</xdr:rowOff>
                  </from>
                  <to>
                    <xdr:col>8</xdr:col>
                    <xdr:colOff>304800</xdr:colOff>
                    <xdr:row>27</xdr:row>
                    <xdr:rowOff>228600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7</xdr:col>
                    <xdr:colOff>171450</xdr:colOff>
                    <xdr:row>16</xdr:row>
                    <xdr:rowOff>38100</xdr:rowOff>
                  </from>
                  <to>
                    <xdr:col>7</xdr:col>
                    <xdr:colOff>419100</xdr:colOff>
                    <xdr:row>16</xdr:row>
                    <xdr:rowOff>238125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7</xdr:col>
                    <xdr:colOff>171450</xdr:colOff>
                    <xdr:row>17</xdr:row>
                    <xdr:rowOff>38100</xdr:rowOff>
                  </from>
                  <to>
                    <xdr:col>7</xdr:col>
                    <xdr:colOff>419100</xdr:colOff>
                    <xdr:row>17</xdr:row>
                    <xdr:rowOff>238125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7</xdr:col>
                    <xdr:colOff>171450</xdr:colOff>
                    <xdr:row>18</xdr:row>
                    <xdr:rowOff>38100</xdr:rowOff>
                  </from>
                  <to>
                    <xdr:col>7</xdr:col>
                    <xdr:colOff>419100</xdr:colOff>
                    <xdr:row>18</xdr:row>
                    <xdr:rowOff>238125</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xdr:col>
                    <xdr:colOff>57150</xdr:colOff>
                    <xdr:row>20</xdr:row>
                    <xdr:rowOff>38100</xdr:rowOff>
                  </from>
                  <to>
                    <xdr:col>2</xdr:col>
                    <xdr:colOff>304800</xdr:colOff>
                    <xdr:row>20</xdr:row>
                    <xdr:rowOff>238125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12</xdr:col>
                    <xdr:colOff>57150</xdr:colOff>
                    <xdr:row>20</xdr:row>
                    <xdr:rowOff>38100</xdr:rowOff>
                  </from>
                  <to>
                    <xdr:col>12</xdr:col>
                    <xdr:colOff>304800</xdr:colOff>
                    <xdr:row>20</xdr:row>
                    <xdr:rowOff>238125</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xdr:col>
                    <xdr:colOff>257175</xdr:colOff>
                    <xdr:row>7</xdr:row>
                    <xdr:rowOff>133350</xdr:rowOff>
                  </from>
                  <to>
                    <xdr:col>3</xdr:col>
                    <xdr:colOff>180975</xdr:colOff>
                    <xdr:row>8</xdr:row>
                    <xdr:rowOff>114300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7</xdr:col>
                    <xdr:colOff>257175</xdr:colOff>
                    <xdr:row>7</xdr:row>
                    <xdr:rowOff>133350</xdr:rowOff>
                  </from>
                  <to>
                    <xdr:col>7</xdr:col>
                    <xdr:colOff>504825</xdr:colOff>
                    <xdr:row>8</xdr:row>
                    <xdr:rowOff>114300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11</xdr:col>
                    <xdr:colOff>180975</xdr:colOff>
                    <xdr:row>7</xdr:row>
                    <xdr:rowOff>133350</xdr:rowOff>
                  </from>
                  <to>
                    <xdr:col>11</xdr:col>
                    <xdr:colOff>428625</xdr:colOff>
                    <xdr:row>8</xdr:row>
                    <xdr:rowOff>114300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6</xdr:col>
                    <xdr:colOff>57150</xdr:colOff>
                    <xdr:row>30</xdr:row>
                    <xdr:rowOff>38100</xdr:rowOff>
                  </from>
                  <to>
                    <xdr:col>6</xdr:col>
                    <xdr:colOff>304800</xdr:colOff>
                    <xdr:row>30</xdr:row>
                    <xdr:rowOff>238125</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8</xdr:col>
                    <xdr:colOff>57150</xdr:colOff>
                    <xdr:row>30</xdr:row>
                    <xdr:rowOff>38100</xdr:rowOff>
                  </from>
                  <to>
                    <xdr:col>8</xdr:col>
                    <xdr:colOff>304800</xdr:colOff>
                    <xdr:row>30</xdr:row>
                    <xdr:rowOff>238125</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12</xdr:col>
                    <xdr:colOff>57150</xdr:colOff>
                    <xdr:row>29</xdr:row>
                    <xdr:rowOff>38100</xdr:rowOff>
                  </from>
                  <to>
                    <xdr:col>12</xdr:col>
                    <xdr:colOff>304800</xdr:colOff>
                    <xdr:row>29</xdr:row>
                    <xdr:rowOff>238125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BD45"/>
  <sheetViews>
    <sheetView showGridLines="0" showZeros="0" zoomScaleNormal="100" zoomScaleSheetLayoutView="58" workbookViewId="0">
      <selection activeCell="O105" sqref="O105:P105"/>
    </sheetView>
  </sheetViews>
  <sheetFormatPr defaultRowHeight="13.5"/>
  <cols>
    <col min="1" max="44" width="2.625" style="117" customWidth="1"/>
    <col min="45" max="45" width="2.625" style="15" customWidth="1"/>
    <col min="46" max="53" width="2.875" style="15" customWidth="1"/>
    <col min="54" max="56" width="2.875" style="15" hidden="1" customWidth="1"/>
    <col min="57" max="80" width="2.875" style="15" customWidth="1"/>
    <col min="81" max="262" width="9" style="15"/>
    <col min="263" max="301" width="3" style="15" customWidth="1"/>
    <col min="302" max="336" width="2.875" style="15" customWidth="1"/>
    <col min="337" max="518" width="9" style="15"/>
    <col min="519" max="557" width="3" style="15" customWidth="1"/>
    <col min="558" max="592" width="2.875" style="15" customWidth="1"/>
    <col min="593" max="774" width="9" style="15"/>
    <col min="775" max="813" width="3" style="15" customWidth="1"/>
    <col min="814" max="848" width="2.875" style="15" customWidth="1"/>
    <col min="849" max="1030" width="9" style="15"/>
    <col min="1031" max="1069" width="3" style="15" customWidth="1"/>
    <col min="1070" max="1104" width="2.875" style="15" customWidth="1"/>
    <col min="1105" max="1286" width="9" style="15"/>
    <col min="1287" max="1325" width="3" style="15" customWidth="1"/>
    <col min="1326" max="1360" width="2.875" style="15" customWidth="1"/>
    <col min="1361" max="1542" width="9" style="15"/>
    <col min="1543" max="1581" width="3" style="15" customWidth="1"/>
    <col min="1582" max="1616" width="2.875" style="15" customWidth="1"/>
    <col min="1617" max="1798" width="9" style="15"/>
    <col min="1799" max="1837" width="3" style="15" customWidth="1"/>
    <col min="1838" max="1872" width="2.875" style="15" customWidth="1"/>
    <col min="1873" max="2054" width="9" style="15"/>
    <col min="2055" max="2093" width="3" style="15" customWidth="1"/>
    <col min="2094" max="2128" width="2.875" style="15" customWidth="1"/>
    <col min="2129" max="2310" width="9" style="15"/>
    <col min="2311" max="2349" width="3" style="15" customWidth="1"/>
    <col min="2350" max="2384" width="2.875" style="15" customWidth="1"/>
    <col min="2385" max="2566" width="9" style="15"/>
    <col min="2567" max="2605" width="3" style="15" customWidth="1"/>
    <col min="2606" max="2640" width="2.875" style="15" customWidth="1"/>
    <col min="2641" max="2822" width="9" style="15"/>
    <col min="2823" max="2861" width="3" style="15" customWidth="1"/>
    <col min="2862" max="2896" width="2.875" style="15" customWidth="1"/>
    <col min="2897" max="3078" width="9" style="15"/>
    <col min="3079" max="3117" width="3" style="15" customWidth="1"/>
    <col min="3118" max="3152" width="2.875" style="15" customWidth="1"/>
    <col min="3153" max="3334" width="9" style="15"/>
    <col min="3335" max="3373" width="3" style="15" customWidth="1"/>
    <col min="3374" max="3408" width="2.875" style="15" customWidth="1"/>
    <col min="3409" max="3590" width="9" style="15"/>
    <col min="3591" max="3629" width="3" style="15" customWidth="1"/>
    <col min="3630" max="3664" width="2.875" style="15" customWidth="1"/>
    <col min="3665" max="3846" width="9" style="15"/>
    <col min="3847" max="3885" width="3" style="15" customWidth="1"/>
    <col min="3886" max="3920" width="2.875" style="15" customWidth="1"/>
    <col min="3921" max="4102" width="9" style="15"/>
    <col min="4103" max="4141" width="3" style="15" customWidth="1"/>
    <col min="4142" max="4176" width="2.875" style="15" customWidth="1"/>
    <col min="4177" max="4358" width="9" style="15"/>
    <col min="4359" max="4397" width="3" style="15" customWidth="1"/>
    <col min="4398" max="4432" width="2.875" style="15" customWidth="1"/>
    <col min="4433" max="4614" width="9" style="15"/>
    <col min="4615" max="4653" width="3" style="15" customWidth="1"/>
    <col min="4654" max="4688" width="2.875" style="15" customWidth="1"/>
    <col min="4689" max="4870" width="9" style="15"/>
    <col min="4871" max="4909" width="3" style="15" customWidth="1"/>
    <col min="4910" max="4944" width="2.875" style="15" customWidth="1"/>
    <col min="4945" max="5126" width="9" style="15"/>
    <col min="5127" max="5165" width="3" style="15" customWidth="1"/>
    <col min="5166" max="5200" width="2.875" style="15" customWidth="1"/>
    <col min="5201" max="5382" width="9" style="15"/>
    <col min="5383" max="5421" width="3" style="15" customWidth="1"/>
    <col min="5422" max="5456" width="2.875" style="15" customWidth="1"/>
    <col min="5457" max="5638" width="9" style="15"/>
    <col min="5639" max="5677" width="3" style="15" customWidth="1"/>
    <col min="5678" max="5712" width="2.875" style="15" customWidth="1"/>
    <col min="5713" max="5894" width="9" style="15"/>
    <col min="5895" max="5933" width="3" style="15" customWidth="1"/>
    <col min="5934" max="5968" width="2.875" style="15" customWidth="1"/>
    <col min="5969" max="6150" width="9" style="15"/>
    <col min="6151" max="6189" width="3" style="15" customWidth="1"/>
    <col min="6190" max="6224" width="2.875" style="15" customWidth="1"/>
    <col min="6225" max="6406" width="9" style="15"/>
    <col min="6407" max="6445" width="3" style="15" customWidth="1"/>
    <col min="6446" max="6480" width="2.875" style="15" customWidth="1"/>
    <col min="6481" max="6662" width="9" style="15"/>
    <col min="6663" max="6701" width="3" style="15" customWidth="1"/>
    <col min="6702" max="6736" width="2.875" style="15" customWidth="1"/>
    <col min="6737" max="6918" width="9" style="15"/>
    <col min="6919" max="6957" width="3" style="15" customWidth="1"/>
    <col min="6958" max="6992" width="2.875" style="15" customWidth="1"/>
    <col min="6993" max="7174" width="9" style="15"/>
    <col min="7175" max="7213" width="3" style="15" customWidth="1"/>
    <col min="7214" max="7248" width="2.875" style="15" customWidth="1"/>
    <col min="7249" max="7430" width="9" style="15"/>
    <col min="7431" max="7469" width="3" style="15" customWidth="1"/>
    <col min="7470" max="7504" width="2.875" style="15" customWidth="1"/>
    <col min="7505" max="7686" width="9" style="15"/>
    <col min="7687" max="7725" width="3" style="15" customWidth="1"/>
    <col min="7726" max="7760" width="2.875" style="15" customWidth="1"/>
    <col min="7761" max="7942" width="9" style="15"/>
    <col min="7943" max="7981" width="3" style="15" customWidth="1"/>
    <col min="7982" max="8016" width="2.875" style="15" customWidth="1"/>
    <col min="8017" max="8198" width="9" style="15"/>
    <col min="8199" max="8237" width="3" style="15" customWidth="1"/>
    <col min="8238" max="8272" width="2.875" style="15" customWidth="1"/>
    <col min="8273" max="8454" width="9" style="15"/>
    <col min="8455" max="8493" width="3" style="15" customWidth="1"/>
    <col min="8494" max="8528" width="2.875" style="15" customWidth="1"/>
    <col min="8529" max="8710" width="9" style="15"/>
    <col min="8711" max="8749" width="3" style="15" customWidth="1"/>
    <col min="8750" max="8784" width="2.875" style="15" customWidth="1"/>
    <col min="8785" max="8966" width="9" style="15"/>
    <col min="8967" max="9005" width="3" style="15" customWidth="1"/>
    <col min="9006" max="9040" width="2.875" style="15" customWidth="1"/>
    <col min="9041" max="9222" width="9" style="15"/>
    <col min="9223" max="9261" width="3" style="15" customWidth="1"/>
    <col min="9262" max="9296" width="2.875" style="15" customWidth="1"/>
    <col min="9297" max="9478" width="9" style="15"/>
    <col min="9479" max="9517" width="3" style="15" customWidth="1"/>
    <col min="9518" max="9552" width="2.875" style="15" customWidth="1"/>
    <col min="9553" max="9734" width="9" style="15"/>
    <col min="9735" max="9773" width="3" style="15" customWidth="1"/>
    <col min="9774" max="9808" width="2.875" style="15" customWidth="1"/>
    <col min="9809" max="9990" width="9" style="15"/>
    <col min="9991" max="10029" width="3" style="15" customWidth="1"/>
    <col min="10030" max="10064" width="2.875" style="15" customWidth="1"/>
    <col min="10065" max="10246" width="9" style="15"/>
    <col min="10247" max="10285" width="3" style="15" customWidth="1"/>
    <col min="10286" max="10320" width="2.875" style="15" customWidth="1"/>
    <col min="10321" max="10502" width="9" style="15"/>
    <col min="10503" max="10541" width="3" style="15" customWidth="1"/>
    <col min="10542" max="10576" width="2.875" style="15" customWidth="1"/>
    <col min="10577" max="10758" width="9" style="15"/>
    <col min="10759" max="10797" width="3" style="15" customWidth="1"/>
    <col min="10798" max="10832" width="2.875" style="15" customWidth="1"/>
    <col min="10833" max="11014" width="9" style="15"/>
    <col min="11015" max="11053" width="3" style="15" customWidth="1"/>
    <col min="11054" max="11088" width="2.875" style="15" customWidth="1"/>
    <col min="11089" max="11270" width="9" style="15"/>
    <col min="11271" max="11309" width="3" style="15" customWidth="1"/>
    <col min="11310" max="11344" width="2.875" style="15" customWidth="1"/>
    <col min="11345" max="11526" width="9" style="15"/>
    <col min="11527" max="11565" width="3" style="15" customWidth="1"/>
    <col min="11566" max="11600" width="2.875" style="15" customWidth="1"/>
    <col min="11601" max="11782" width="9" style="15"/>
    <col min="11783" max="11821" width="3" style="15" customWidth="1"/>
    <col min="11822" max="11856" width="2.875" style="15" customWidth="1"/>
    <col min="11857" max="12038" width="9" style="15"/>
    <col min="12039" max="12077" width="3" style="15" customWidth="1"/>
    <col min="12078" max="12112" width="2.875" style="15" customWidth="1"/>
    <col min="12113" max="12294" width="9" style="15"/>
    <col min="12295" max="12333" width="3" style="15" customWidth="1"/>
    <col min="12334" max="12368" width="2.875" style="15" customWidth="1"/>
    <col min="12369" max="12550" width="9" style="15"/>
    <col min="12551" max="12589" width="3" style="15" customWidth="1"/>
    <col min="12590" max="12624" width="2.875" style="15" customWidth="1"/>
    <col min="12625" max="12806" width="9" style="15"/>
    <col min="12807" max="12845" width="3" style="15" customWidth="1"/>
    <col min="12846" max="12880" width="2.875" style="15" customWidth="1"/>
    <col min="12881" max="13062" width="9" style="15"/>
    <col min="13063" max="13101" width="3" style="15" customWidth="1"/>
    <col min="13102" max="13136" width="2.875" style="15" customWidth="1"/>
    <col min="13137" max="13318" width="9" style="15"/>
    <col min="13319" max="13357" width="3" style="15" customWidth="1"/>
    <col min="13358" max="13392" width="2.875" style="15" customWidth="1"/>
    <col min="13393" max="13574" width="9" style="15"/>
    <col min="13575" max="13613" width="3" style="15" customWidth="1"/>
    <col min="13614" max="13648" width="2.875" style="15" customWidth="1"/>
    <col min="13649" max="13830" width="9" style="15"/>
    <col min="13831" max="13869" width="3" style="15" customWidth="1"/>
    <col min="13870" max="13904" width="2.875" style="15" customWidth="1"/>
    <col min="13905" max="14086" width="9" style="15"/>
    <col min="14087" max="14125" width="3" style="15" customWidth="1"/>
    <col min="14126" max="14160" width="2.875" style="15" customWidth="1"/>
    <col min="14161" max="14342" width="9" style="15"/>
    <col min="14343" max="14381" width="3" style="15" customWidth="1"/>
    <col min="14382" max="14416" width="2.875" style="15" customWidth="1"/>
    <col min="14417" max="14598" width="9" style="15"/>
    <col min="14599" max="14637" width="3" style="15" customWidth="1"/>
    <col min="14638" max="14672" width="2.875" style="15" customWidth="1"/>
    <col min="14673" max="14854" width="9" style="15"/>
    <col min="14855" max="14893" width="3" style="15" customWidth="1"/>
    <col min="14894" max="14928" width="2.875" style="15" customWidth="1"/>
    <col min="14929" max="15110" width="9" style="15"/>
    <col min="15111" max="15149" width="3" style="15" customWidth="1"/>
    <col min="15150" max="15184" width="2.875" style="15" customWidth="1"/>
    <col min="15185" max="15366" width="9" style="15"/>
    <col min="15367" max="15405" width="3" style="15" customWidth="1"/>
    <col min="15406" max="15440" width="2.875" style="15" customWidth="1"/>
    <col min="15441" max="15622" width="9" style="15"/>
    <col min="15623" max="15661" width="3" style="15" customWidth="1"/>
    <col min="15662" max="15696" width="2.875" style="15" customWidth="1"/>
    <col min="15697" max="15878" width="9" style="15"/>
    <col min="15879" max="15917" width="3" style="15" customWidth="1"/>
    <col min="15918" max="15952" width="2.875" style="15" customWidth="1"/>
    <col min="15953" max="16134" width="9" style="15"/>
    <col min="16135" max="16173" width="3" style="15" customWidth="1"/>
    <col min="16174" max="16208" width="2.875" style="15" customWidth="1"/>
    <col min="16209" max="16384" width="9" style="15"/>
  </cols>
  <sheetData>
    <row r="1" spans="1:54" ht="24.95" customHeight="1">
      <c r="A1" s="1714" t="s">
        <v>208</v>
      </c>
      <c r="B1" s="1714"/>
      <c r="C1" s="1714"/>
      <c r="D1" s="1714"/>
      <c r="E1" s="1714"/>
      <c r="F1" s="1714"/>
      <c r="G1" s="1714"/>
      <c r="H1" s="1714"/>
      <c r="I1" s="1714"/>
      <c r="J1" s="1714"/>
      <c r="K1" s="1714"/>
      <c r="L1" s="1714"/>
      <c r="M1" s="1714"/>
      <c r="N1" s="1714"/>
      <c r="O1" s="1714"/>
      <c r="P1" s="1714"/>
      <c r="Q1" s="1714"/>
      <c r="R1" s="1714"/>
      <c r="S1" s="1714"/>
      <c r="T1" s="1714"/>
      <c r="U1" s="1714"/>
      <c r="V1" s="1714"/>
      <c r="W1" s="1714"/>
      <c r="X1" s="1714"/>
      <c r="Y1" s="1714"/>
      <c r="Z1" s="1714"/>
      <c r="AA1" s="1714"/>
      <c r="AB1" s="1714"/>
      <c r="AC1" s="1714"/>
      <c r="AD1" s="1714"/>
      <c r="AE1" s="1714"/>
      <c r="AF1" s="1714"/>
      <c r="AG1" s="1714"/>
      <c r="AH1" s="1714"/>
      <c r="AI1" s="1714"/>
      <c r="AJ1" s="1714"/>
      <c r="AK1" s="1714"/>
      <c r="AL1" s="1714"/>
      <c r="AM1" s="1714"/>
      <c r="AN1" s="1714"/>
      <c r="AO1" s="1714"/>
      <c r="AP1" s="1714"/>
      <c r="AQ1" s="1714"/>
      <c r="AR1" s="1714"/>
      <c r="AS1" s="29"/>
    </row>
    <row r="2" spans="1:54" ht="10.5" customHeight="1">
      <c r="A2" s="1715"/>
      <c r="B2" s="1715"/>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1715"/>
      <c r="AA2" s="1715"/>
      <c r="AB2" s="1715"/>
      <c r="AC2" s="1715"/>
      <c r="AD2" s="1715"/>
      <c r="AE2" s="1715"/>
      <c r="AF2" s="1715"/>
      <c r="AG2" s="1715"/>
      <c r="AH2" s="1715"/>
      <c r="AI2" s="1715"/>
      <c r="AJ2" s="1715"/>
      <c r="AK2" s="1715"/>
      <c r="AL2" s="1715"/>
      <c r="AM2" s="1715"/>
      <c r="AN2" s="1715"/>
      <c r="AO2" s="1715"/>
      <c r="AP2" s="1715"/>
      <c r="AQ2" s="1715"/>
      <c r="AR2" s="1715"/>
    </row>
    <row r="3" spans="1:54" ht="21.75" customHeight="1" thickBot="1">
      <c r="A3" s="1731" t="s">
        <v>950</v>
      </c>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c r="AF3" s="1731"/>
      <c r="AG3" s="1731"/>
      <c r="AH3" s="1731"/>
      <c r="AI3" s="1731"/>
      <c r="AJ3" s="1731"/>
      <c r="AK3" s="1731"/>
      <c r="AL3" s="1731"/>
      <c r="AM3" s="1731"/>
      <c r="AN3" s="1731"/>
      <c r="AO3" s="1731"/>
      <c r="AP3" s="1731"/>
      <c r="AQ3" s="1731"/>
      <c r="AR3" s="1731"/>
    </row>
    <row r="4" spans="1:54" s="16" customFormat="1" ht="31.5" customHeight="1" thickBot="1">
      <c r="A4" s="1716" t="s">
        <v>185</v>
      </c>
      <c r="B4" s="1717"/>
      <c r="C4" s="1717"/>
      <c r="D4" s="1717"/>
      <c r="E4" s="1718"/>
      <c r="F4" s="1726">
        <f>①【2ヵ月前】利用申込書!D6</f>
        <v>0</v>
      </c>
      <c r="G4" s="1727"/>
      <c r="H4" s="1727"/>
      <c r="I4" s="1727"/>
      <c r="J4" s="1727"/>
      <c r="K4" s="1727"/>
      <c r="L4" s="1727"/>
      <c r="M4" s="1727"/>
      <c r="N4" s="1727"/>
      <c r="O4" s="1727"/>
      <c r="P4" s="1727"/>
      <c r="Q4" s="1727"/>
      <c r="R4" s="1727"/>
      <c r="S4" s="1727"/>
      <c r="T4" s="1727"/>
      <c r="U4" s="1727"/>
      <c r="V4" s="1727"/>
      <c r="W4" s="1727"/>
      <c r="X4" s="1727"/>
      <c r="Y4" s="1727"/>
      <c r="Z4" s="1727"/>
      <c r="AA4" s="1727"/>
      <c r="AB4" s="1727"/>
      <c r="AC4" s="1727"/>
      <c r="AD4" s="1727"/>
      <c r="AE4" s="1727"/>
      <c r="AF4" s="1727"/>
      <c r="AG4" s="1727"/>
      <c r="AH4" s="1727"/>
      <c r="AI4" s="1727"/>
      <c r="AJ4" s="1727"/>
      <c r="AK4" s="1727"/>
      <c r="AL4" s="1727"/>
      <c r="AM4" s="1727"/>
      <c r="AN4" s="1727"/>
      <c r="AO4" s="1727"/>
      <c r="AP4" s="1727"/>
      <c r="AQ4" s="1727"/>
      <c r="AR4" s="1728"/>
      <c r="AU4" s="1705" t="s">
        <v>663</v>
      </c>
      <c r="AV4" s="1706"/>
      <c r="AW4" s="1706"/>
      <c r="AX4" s="1706"/>
      <c r="AY4" s="1707"/>
    </row>
    <row r="5" spans="1:54" s="16" customFormat="1" ht="31.5" customHeight="1" thickBot="1">
      <c r="A5" s="1719" t="s">
        <v>186</v>
      </c>
      <c r="B5" s="1720"/>
      <c r="C5" s="1720"/>
      <c r="D5" s="1720"/>
      <c r="E5" s="1721"/>
      <c r="F5" s="1725">
        <f>①【2ヵ月前】利用申込書!G12</f>
        <v>0</v>
      </c>
      <c r="G5" s="1711"/>
      <c r="H5" s="1711"/>
      <c r="I5" s="243" t="s">
        <v>179</v>
      </c>
      <c r="J5" s="1711">
        <f>①【2ヵ月前】利用申込書!K12</f>
        <v>0</v>
      </c>
      <c r="K5" s="1711"/>
      <c r="L5" s="243" t="s">
        <v>180</v>
      </c>
      <c r="M5" s="1711">
        <f>①【2ヵ月前】利用申込書!N12</f>
        <v>0</v>
      </c>
      <c r="N5" s="1711"/>
      <c r="O5" s="243" t="s">
        <v>181</v>
      </c>
      <c r="P5" s="243"/>
      <c r="Q5" s="243"/>
      <c r="R5" s="243"/>
      <c r="S5" s="243" t="s">
        <v>182</v>
      </c>
      <c r="T5" s="1711" t="str">
        <f>①【2ヵ月前】利用申込書!R12</f>
        <v/>
      </c>
      <c r="U5" s="1711"/>
      <c r="V5" s="243" t="s">
        <v>183</v>
      </c>
      <c r="W5" s="1729" t="s">
        <v>184</v>
      </c>
      <c r="X5" s="1729"/>
      <c r="Y5" s="1711">
        <f>①【2ヵ月前】利用申込書!G13</f>
        <v>0</v>
      </c>
      <c r="Z5" s="1711"/>
      <c r="AA5" s="1711"/>
      <c r="AB5" s="243" t="s">
        <v>179</v>
      </c>
      <c r="AC5" s="1711">
        <f>①【2ヵ月前】利用申込書!K13</f>
        <v>0</v>
      </c>
      <c r="AD5" s="1711"/>
      <c r="AE5" s="243" t="s">
        <v>180</v>
      </c>
      <c r="AF5" s="1711">
        <f>①【2ヵ月前】利用申込書!N13</f>
        <v>0</v>
      </c>
      <c r="AG5" s="1711"/>
      <c r="AH5" s="243" t="s">
        <v>181</v>
      </c>
      <c r="AI5" s="243" t="s">
        <v>182</v>
      </c>
      <c r="AJ5" s="1711" t="str">
        <f>①【2ヵ月前】利用申込書!R13</f>
        <v/>
      </c>
      <c r="AK5" s="1711"/>
      <c r="AL5" s="243" t="s">
        <v>183</v>
      </c>
      <c r="AM5" s="244"/>
      <c r="AN5" s="244"/>
      <c r="AO5" s="244"/>
      <c r="AP5" s="245"/>
      <c r="AQ5" s="246"/>
      <c r="AR5" s="247"/>
      <c r="AU5" s="318"/>
      <c r="AV5" s="318"/>
      <c r="AW5" s="318"/>
      <c r="AX5" s="318"/>
      <c r="AY5" s="318"/>
    </row>
    <row r="6" spans="1:54" s="16" customFormat="1" ht="31.5" customHeight="1" thickBot="1">
      <c r="A6" s="1719" t="s">
        <v>187</v>
      </c>
      <c r="B6" s="1720"/>
      <c r="C6" s="1720"/>
      <c r="D6" s="1720"/>
      <c r="E6" s="1721"/>
      <c r="F6" s="1734">
        <f>①【2ヵ月前】利用申込書!D25</f>
        <v>0</v>
      </c>
      <c r="G6" s="1735"/>
      <c r="H6" s="1735"/>
      <c r="I6" s="1735"/>
      <c r="J6" s="1735"/>
      <c r="K6" s="1735"/>
      <c r="L6" s="1735"/>
      <c r="M6" s="1735"/>
      <c r="N6" s="1735"/>
      <c r="O6" s="1735"/>
      <c r="P6" s="1735"/>
      <c r="Q6" s="1735"/>
      <c r="R6" s="1735"/>
      <c r="S6" s="1735"/>
      <c r="T6" s="1736"/>
      <c r="U6" s="1708" t="s">
        <v>359</v>
      </c>
      <c r="V6" s="1709"/>
      <c r="W6" s="1709"/>
      <c r="X6" s="1709"/>
      <c r="Y6" s="1709"/>
      <c r="Z6" s="1709"/>
      <c r="AA6" s="1709"/>
      <c r="AB6" s="1709"/>
      <c r="AC6" s="1709"/>
      <c r="AD6" s="1710"/>
      <c r="AE6" s="1168"/>
      <c r="AF6" s="1168"/>
      <c r="AG6" s="1168"/>
      <c r="AH6" s="1168"/>
      <c r="AI6" s="1168"/>
      <c r="AJ6" s="1168"/>
      <c r="AK6" s="1168"/>
      <c r="AL6" s="1168"/>
      <c r="AM6" s="1168"/>
      <c r="AN6" s="1168"/>
      <c r="AO6" s="1168"/>
      <c r="AP6" s="1168"/>
      <c r="AQ6" s="1168"/>
      <c r="AR6" s="1170"/>
      <c r="AU6" s="1705" t="s">
        <v>665</v>
      </c>
      <c r="AV6" s="1706"/>
      <c r="AW6" s="1706"/>
      <c r="AX6" s="1706"/>
      <c r="AY6" s="1707"/>
    </row>
    <row r="7" spans="1:54" s="16" customFormat="1" ht="31.5" customHeight="1" thickBot="1">
      <c r="A7" s="1722" t="s">
        <v>188</v>
      </c>
      <c r="B7" s="1723"/>
      <c r="C7" s="1723"/>
      <c r="D7" s="1723"/>
      <c r="E7" s="1724"/>
      <c r="F7" s="1737" t="s">
        <v>203</v>
      </c>
      <c r="G7" s="1712"/>
      <c r="H7" s="1712"/>
      <c r="I7" s="1712"/>
      <c r="J7" s="1712">
        <f>COUNTIF($K$11:$M$35,"男")+COUNTIF($AH$11:$AJ$35,"男")</f>
        <v>0</v>
      </c>
      <c r="K7" s="1712"/>
      <c r="L7" s="1712"/>
      <c r="M7" s="1712"/>
      <c r="N7" s="1712"/>
      <c r="O7" s="1712" t="s">
        <v>204</v>
      </c>
      <c r="P7" s="1712"/>
      <c r="Q7" s="1713"/>
      <c r="R7" s="1712" t="s">
        <v>205</v>
      </c>
      <c r="S7" s="1712"/>
      <c r="T7" s="1712"/>
      <c r="U7" s="1712"/>
      <c r="V7" s="1712">
        <f>COUNTIF($K$11:$M$35,"女")+COUNTIF($AH$11:$AJ$35,"女")</f>
        <v>0</v>
      </c>
      <c r="W7" s="1712"/>
      <c r="X7" s="1712"/>
      <c r="Y7" s="1712"/>
      <c r="Z7" s="1712"/>
      <c r="AA7" s="1712" t="s">
        <v>204</v>
      </c>
      <c r="AB7" s="1712"/>
      <c r="AC7" s="1712"/>
      <c r="AD7" s="1713"/>
      <c r="AE7" s="1712" t="s">
        <v>206</v>
      </c>
      <c r="AF7" s="1712"/>
      <c r="AG7" s="1712"/>
      <c r="AH7" s="1712"/>
      <c r="AI7" s="1712">
        <f>J7+V7</f>
        <v>0</v>
      </c>
      <c r="AJ7" s="1712"/>
      <c r="AK7" s="1712"/>
      <c r="AL7" s="1712"/>
      <c r="AM7" s="1712"/>
      <c r="AN7" s="1712"/>
      <c r="AO7" s="1712"/>
      <c r="AP7" s="1712"/>
      <c r="AQ7" s="1712" t="s">
        <v>204</v>
      </c>
      <c r="AR7" s="1730"/>
    </row>
    <row r="8" spans="1:54" ht="13.5" customHeight="1" thickBo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
    </row>
    <row r="9" spans="1:54" s="25" customFormat="1">
      <c r="A9" s="1732" t="s">
        <v>207</v>
      </c>
      <c r="B9" s="1698" t="s">
        <v>189</v>
      </c>
      <c r="C9" s="1685"/>
      <c r="D9" s="1685"/>
      <c r="E9" s="1685"/>
      <c r="F9" s="1685"/>
      <c r="G9" s="1685"/>
      <c r="H9" s="1685"/>
      <c r="I9" s="1685"/>
      <c r="J9" s="1699"/>
      <c r="K9" s="1698" t="s">
        <v>190</v>
      </c>
      <c r="L9" s="1685"/>
      <c r="M9" s="1699"/>
      <c r="N9" s="1678" t="s">
        <v>191</v>
      </c>
      <c r="O9" s="1679"/>
      <c r="P9" s="1680"/>
      <c r="Q9" s="1684" t="s">
        <v>209</v>
      </c>
      <c r="R9" s="1685"/>
      <c r="S9" s="1685"/>
      <c r="T9" s="1685"/>
      <c r="U9" s="1686"/>
      <c r="V9" s="249"/>
      <c r="W9" s="112"/>
      <c r="X9" s="1732" t="s">
        <v>207</v>
      </c>
      <c r="Y9" s="1698" t="s">
        <v>189</v>
      </c>
      <c r="Z9" s="1685"/>
      <c r="AA9" s="1685"/>
      <c r="AB9" s="1685"/>
      <c r="AC9" s="1685"/>
      <c r="AD9" s="1685"/>
      <c r="AE9" s="1685"/>
      <c r="AF9" s="1685"/>
      <c r="AG9" s="1699"/>
      <c r="AH9" s="1698" t="s">
        <v>190</v>
      </c>
      <c r="AI9" s="1685"/>
      <c r="AJ9" s="1699"/>
      <c r="AK9" s="1678" t="s">
        <v>191</v>
      </c>
      <c r="AL9" s="1679"/>
      <c r="AM9" s="1680"/>
      <c r="AN9" s="1684" t="s">
        <v>209</v>
      </c>
      <c r="AO9" s="1685"/>
      <c r="AP9" s="1685"/>
      <c r="AQ9" s="1685"/>
      <c r="AR9" s="1686"/>
      <c r="BB9" s="25" t="s">
        <v>735</v>
      </c>
    </row>
    <row r="10" spans="1:54" s="25" customFormat="1" ht="14.25" thickBot="1">
      <c r="A10" s="1733"/>
      <c r="B10" s="1700"/>
      <c r="C10" s="1688"/>
      <c r="D10" s="1688"/>
      <c r="E10" s="1688"/>
      <c r="F10" s="1688"/>
      <c r="G10" s="1688"/>
      <c r="H10" s="1688"/>
      <c r="I10" s="1688"/>
      <c r="J10" s="1701"/>
      <c r="K10" s="1700"/>
      <c r="L10" s="1688"/>
      <c r="M10" s="1701"/>
      <c r="N10" s="1681" t="s">
        <v>192</v>
      </c>
      <c r="O10" s="1682"/>
      <c r="P10" s="1683"/>
      <c r="Q10" s="1687"/>
      <c r="R10" s="1688"/>
      <c r="S10" s="1688"/>
      <c r="T10" s="1688"/>
      <c r="U10" s="1689"/>
      <c r="V10" s="249"/>
      <c r="W10" s="250"/>
      <c r="X10" s="1733"/>
      <c r="Y10" s="1700"/>
      <c r="Z10" s="1688"/>
      <c r="AA10" s="1688"/>
      <c r="AB10" s="1688"/>
      <c r="AC10" s="1688"/>
      <c r="AD10" s="1688"/>
      <c r="AE10" s="1688"/>
      <c r="AF10" s="1688"/>
      <c r="AG10" s="1701"/>
      <c r="AH10" s="1700"/>
      <c r="AI10" s="1688"/>
      <c r="AJ10" s="1701"/>
      <c r="AK10" s="1681" t="s">
        <v>192</v>
      </c>
      <c r="AL10" s="1682"/>
      <c r="AM10" s="1683"/>
      <c r="AN10" s="1687"/>
      <c r="AO10" s="1688"/>
      <c r="AP10" s="1688"/>
      <c r="AQ10" s="1688"/>
      <c r="AR10" s="1689"/>
      <c r="BB10" s="25" t="s">
        <v>736</v>
      </c>
    </row>
    <row r="11" spans="1:54" s="16" customFormat="1" ht="26.1" customHeight="1" thickTop="1">
      <c r="A11" s="251">
        <v>1</v>
      </c>
      <c r="B11" s="1703"/>
      <c r="C11" s="1676"/>
      <c r="D11" s="1676"/>
      <c r="E11" s="1676"/>
      <c r="F11" s="1676"/>
      <c r="G11" s="1676"/>
      <c r="H11" s="1676"/>
      <c r="I11" s="1676"/>
      <c r="J11" s="1702"/>
      <c r="K11" s="1675" t="s">
        <v>136</v>
      </c>
      <c r="L11" s="1676"/>
      <c r="M11" s="1702"/>
      <c r="N11" s="1675"/>
      <c r="O11" s="1676"/>
      <c r="P11" s="1677"/>
      <c r="Q11" s="1690"/>
      <c r="R11" s="1691"/>
      <c r="S11" s="1691"/>
      <c r="T11" s="1691"/>
      <c r="U11" s="1692"/>
      <c r="V11" s="252"/>
      <c r="W11" s="250"/>
      <c r="X11" s="251">
        <v>26</v>
      </c>
      <c r="Y11" s="1703"/>
      <c r="Z11" s="1676"/>
      <c r="AA11" s="1676"/>
      <c r="AB11" s="1676"/>
      <c r="AC11" s="1676"/>
      <c r="AD11" s="1676"/>
      <c r="AE11" s="1676"/>
      <c r="AF11" s="1676"/>
      <c r="AG11" s="1702"/>
      <c r="AH11" s="1675" t="s">
        <v>136</v>
      </c>
      <c r="AI11" s="1676"/>
      <c r="AJ11" s="1702"/>
      <c r="AK11" s="1675"/>
      <c r="AL11" s="1676"/>
      <c r="AM11" s="1677"/>
      <c r="AN11" s="1690"/>
      <c r="AO11" s="1691"/>
      <c r="AP11" s="1691"/>
      <c r="AQ11" s="1691"/>
      <c r="AR11" s="1692"/>
      <c r="BB11" s="16" t="s">
        <v>737</v>
      </c>
    </row>
    <row r="12" spans="1:54" s="16" customFormat="1" ht="26.1" customHeight="1">
      <c r="A12" s="253">
        <v>2</v>
      </c>
      <c r="B12" s="1696"/>
      <c r="C12" s="1662"/>
      <c r="D12" s="1662"/>
      <c r="E12" s="1662"/>
      <c r="F12" s="1662"/>
      <c r="G12" s="1662"/>
      <c r="H12" s="1662"/>
      <c r="I12" s="1662"/>
      <c r="J12" s="1663"/>
      <c r="K12" s="1661" t="s">
        <v>136</v>
      </c>
      <c r="L12" s="1662"/>
      <c r="M12" s="1663"/>
      <c r="N12" s="1661"/>
      <c r="O12" s="1662"/>
      <c r="P12" s="1664"/>
      <c r="Q12" s="1693"/>
      <c r="R12" s="1694"/>
      <c r="S12" s="1694"/>
      <c r="T12" s="1694"/>
      <c r="U12" s="1695"/>
      <c r="V12" s="252"/>
      <c r="W12" s="250"/>
      <c r="X12" s="254">
        <v>27</v>
      </c>
      <c r="Y12" s="1696"/>
      <c r="Z12" s="1662"/>
      <c r="AA12" s="1662"/>
      <c r="AB12" s="1662"/>
      <c r="AC12" s="1662"/>
      <c r="AD12" s="1662"/>
      <c r="AE12" s="1662"/>
      <c r="AF12" s="1662"/>
      <c r="AG12" s="1663"/>
      <c r="AH12" s="1661" t="s">
        <v>136</v>
      </c>
      <c r="AI12" s="1662"/>
      <c r="AJ12" s="1663"/>
      <c r="AK12" s="1661"/>
      <c r="AL12" s="1662"/>
      <c r="AM12" s="1664"/>
      <c r="AN12" s="1693"/>
      <c r="AO12" s="1694"/>
      <c r="AP12" s="1694"/>
      <c r="AQ12" s="1694"/>
      <c r="AR12" s="1695"/>
      <c r="BB12" s="16" t="s">
        <v>738</v>
      </c>
    </row>
    <row r="13" spans="1:54" s="16" customFormat="1" ht="26.1" customHeight="1">
      <c r="A13" s="253">
        <v>3</v>
      </c>
      <c r="B13" s="1696"/>
      <c r="C13" s="1662"/>
      <c r="D13" s="1662"/>
      <c r="E13" s="1662"/>
      <c r="F13" s="1662"/>
      <c r="G13" s="1662"/>
      <c r="H13" s="1662"/>
      <c r="I13" s="1662"/>
      <c r="J13" s="1663"/>
      <c r="K13" s="1661" t="s">
        <v>136</v>
      </c>
      <c r="L13" s="1662"/>
      <c r="M13" s="1663"/>
      <c r="N13" s="1661"/>
      <c r="O13" s="1662"/>
      <c r="P13" s="1664"/>
      <c r="Q13" s="1668"/>
      <c r="R13" s="1669"/>
      <c r="S13" s="1669"/>
      <c r="T13" s="1669"/>
      <c r="U13" s="1670"/>
      <c r="V13" s="252"/>
      <c r="W13" s="250"/>
      <c r="X13" s="254">
        <v>28</v>
      </c>
      <c r="Y13" s="1696"/>
      <c r="Z13" s="1662"/>
      <c r="AA13" s="1662"/>
      <c r="AB13" s="1662"/>
      <c r="AC13" s="1662"/>
      <c r="AD13" s="1662"/>
      <c r="AE13" s="1662"/>
      <c r="AF13" s="1662"/>
      <c r="AG13" s="1663"/>
      <c r="AH13" s="1661" t="s">
        <v>136</v>
      </c>
      <c r="AI13" s="1662"/>
      <c r="AJ13" s="1663"/>
      <c r="AK13" s="1661"/>
      <c r="AL13" s="1662"/>
      <c r="AM13" s="1664"/>
      <c r="AN13" s="1668"/>
      <c r="AO13" s="1669"/>
      <c r="AP13" s="1669"/>
      <c r="AQ13" s="1669"/>
      <c r="AR13" s="1670"/>
      <c r="BB13" s="16" t="s">
        <v>739</v>
      </c>
    </row>
    <row r="14" spans="1:54" s="16" customFormat="1" ht="26.1" customHeight="1">
      <c r="A14" s="253">
        <v>4</v>
      </c>
      <c r="B14" s="1696"/>
      <c r="C14" s="1662"/>
      <c r="D14" s="1662"/>
      <c r="E14" s="1662"/>
      <c r="F14" s="1662"/>
      <c r="G14" s="1662"/>
      <c r="H14" s="1662"/>
      <c r="I14" s="1662"/>
      <c r="J14" s="1663"/>
      <c r="K14" s="1661" t="s">
        <v>136</v>
      </c>
      <c r="L14" s="1662"/>
      <c r="M14" s="1663"/>
      <c r="N14" s="1661"/>
      <c r="O14" s="1662"/>
      <c r="P14" s="1664"/>
      <c r="Q14" s="1668"/>
      <c r="R14" s="1669"/>
      <c r="S14" s="1669"/>
      <c r="T14" s="1669"/>
      <c r="U14" s="1670"/>
      <c r="V14" s="252"/>
      <c r="W14" s="250"/>
      <c r="X14" s="254">
        <v>29</v>
      </c>
      <c r="Y14" s="1696"/>
      <c r="Z14" s="1662"/>
      <c r="AA14" s="1662"/>
      <c r="AB14" s="1662"/>
      <c r="AC14" s="1662"/>
      <c r="AD14" s="1662"/>
      <c r="AE14" s="1662"/>
      <c r="AF14" s="1662"/>
      <c r="AG14" s="1663"/>
      <c r="AH14" s="1661" t="s">
        <v>136</v>
      </c>
      <c r="AI14" s="1662"/>
      <c r="AJ14" s="1663"/>
      <c r="AK14" s="1661"/>
      <c r="AL14" s="1662"/>
      <c r="AM14" s="1664"/>
      <c r="AN14" s="1668"/>
      <c r="AO14" s="1669"/>
      <c r="AP14" s="1669"/>
      <c r="AQ14" s="1669"/>
      <c r="AR14" s="1670"/>
      <c r="BB14" s="16" t="s">
        <v>740</v>
      </c>
    </row>
    <row r="15" spans="1:54" s="16" customFormat="1" ht="26.1" customHeight="1">
      <c r="A15" s="253">
        <v>5</v>
      </c>
      <c r="B15" s="1696"/>
      <c r="C15" s="1662"/>
      <c r="D15" s="1662"/>
      <c r="E15" s="1662"/>
      <c r="F15" s="1662"/>
      <c r="G15" s="1662"/>
      <c r="H15" s="1662"/>
      <c r="I15" s="1662"/>
      <c r="J15" s="1663"/>
      <c r="K15" s="1661" t="s">
        <v>136</v>
      </c>
      <c r="L15" s="1662"/>
      <c r="M15" s="1663"/>
      <c r="N15" s="1661"/>
      <c r="O15" s="1662"/>
      <c r="P15" s="1664"/>
      <c r="Q15" s="1668"/>
      <c r="R15" s="1669"/>
      <c r="S15" s="1669"/>
      <c r="T15" s="1669"/>
      <c r="U15" s="1670"/>
      <c r="V15" s="252"/>
      <c r="W15" s="250"/>
      <c r="X15" s="254">
        <v>30</v>
      </c>
      <c r="Y15" s="1696"/>
      <c r="Z15" s="1662"/>
      <c r="AA15" s="1662"/>
      <c r="AB15" s="1662"/>
      <c r="AC15" s="1662"/>
      <c r="AD15" s="1662"/>
      <c r="AE15" s="1662"/>
      <c r="AF15" s="1662"/>
      <c r="AG15" s="1663"/>
      <c r="AH15" s="1661" t="s">
        <v>136</v>
      </c>
      <c r="AI15" s="1662"/>
      <c r="AJ15" s="1663"/>
      <c r="AK15" s="1661"/>
      <c r="AL15" s="1662"/>
      <c r="AM15" s="1664"/>
      <c r="AN15" s="1668"/>
      <c r="AO15" s="1669"/>
      <c r="AP15" s="1669"/>
      <c r="AQ15" s="1669"/>
      <c r="AR15" s="1670"/>
      <c r="BB15" s="16" t="s">
        <v>741</v>
      </c>
    </row>
    <row r="16" spans="1:54" s="16" customFormat="1" ht="26.1" customHeight="1">
      <c r="A16" s="253">
        <v>6</v>
      </c>
      <c r="B16" s="1696"/>
      <c r="C16" s="1662"/>
      <c r="D16" s="1662"/>
      <c r="E16" s="1662"/>
      <c r="F16" s="1662"/>
      <c r="G16" s="1662"/>
      <c r="H16" s="1662"/>
      <c r="I16" s="1662"/>
      <c r="J16" s="1663"/>
      <c r="K16" s="1661" t="s">
        <v>136</v>
      </c>
      <c r="L16" s="1662"/>
      <c r="M16" s="1663"/>
      <c r="N16" s="1661"/>
      <c r="O16" s="1662"/>
      <c r="P16" s="1664"/>
      <c r="Q16" s="1668"/>
      <c r="R16" s="1669"/>
      <c r="S16" s="1669"/>
      <c r="T16" s="1669"/>
      <c r="U16" s="1670"/>
      <c r="V16" s="252"/>
      <c r="W16" s="250"/>
      <c r="X16" s="254">
        <v>31</v>
      </c>
      <c r="Y16" s="1696"/>
      <c r="Z16" s="1662"/>
      <c r="AA16" s="1662"/>
      <c r="AB16" s="1662"/>
      <c r="AC16" s="1662"/>
      <c r="AD16" s="1662"/>
      <c r="AE16" s="1662"/>
      <c r="AF16" s="1662"/>
      <c r="AG16" s="1663"/>
      <c r="AH16" s="1661" t="s">
        <v>136</v>
      </c>
      <c r="AI16" s="1662"/>
      <c r="AJ16" s="1663"/>
      <c r="AK16" s="1661"/>
      <c r="AL16" s="1662"/>
      <c r="AM16" s="1664"/>
      <c r="AN16" s="1668"/>
      <c r="AO16" s="1669"/>
      <c r="AP16" s="1669"/>
      <c r="AQ16" s="1669"/>
      <c r="AR16" s="1670"/>
      <c r="BB16" s="16" t="s">
        <v>742</v>
      </c>
    </row>
    <row r="17" spans="1:54" s="16" customFormat="1" ht="26.1" customHeight="1">
      <c r="A17" s="253">
        <v>7</v>
      </c>
      <c r="B17" s="1696"/>
      <c r="C17" s="1662"/>
      <c r="D17" s="1662"/>
      <c r="E17" s="1662"/>
      <c r="F17" s="1662"/>
      <c r="G17" s="1662"/>
      <c r="H17" s="1662"/>
      <c r="I17" s="1662"/>
      <c r="J17" s="1663"/>
      <c r="K17" s="1661" t="s">
        <v>136</v>
      </c>
      <c r="L17" s="1662"/>
      <c r="M17" s="1663"/>
      <c r="N17" s="1661"/>
      <c r="O17" s="1662"/>
      <c r="P17" s="1664"/>
      <c r="Q17" s="1668"/>
      <c r="R17" s="1669"/>
      <c r="S17" s="1669"/>
      <c r="T17" s="1669"/>
      <c r="U17" s="1670"/>
      <c r="V17" s="252"/>
      <c r="W17" s="250"/>
      <c r="X17" s="254">
        <v>32</v>
      </c>
      <c r="Y17" s="1696"/>
      <c r="Z17" s="1662"/>
      <c r="AA17" s="1662"/>
      <c r="AB17" s="1662"/>
      <c r="AC17" s="1662"/>
      <c r="AD17" s="1662"/>
      <c r="AE17" s="1662"/>
      <c r="AF17" s="1662"/>
      <c r="AG17" s="1663"/>
      <c r="AH17" s="1661" t="s">
        <v>136</v>
      </c>
      <c r="AI17" s="1662"/>
      <c r="AJ17" s="1663"/>
      <c r="AK17" s="1661"/>
      <c r="AL17" s="1662"/>
      <c r="AM17" s="1664"/>
      <c r="AN17" s="1668"/>
      <c r="AO17" s="1669"/>
      <c r="AP17" s="1669"/>
      <c r="AQ17" s="1669"/>
      <c r="AR17" s="1670"/>
      <c r="BB17" s="16" t="s">
        <v>743</v>
      </c>
    </row>
    <row r="18" spans="1:54" s="16" customFormat="1" ht="26.1" customHeight="1">
      <c r="A18" s="253">
        <v>8</v>
      </c>
      <c r="B18" s="1696"/>
      <c r="C18" s="1662"/>
      <c r="D18" s="1662"/>
      <c r="E18" s="1662"/>
      <c r="F18" s="1662"/>
      <c r="G18" s="1662"/>
      <c r="H18" s="1662"/>
      <c r="I18" s="1662"/>
      <c r="J18" s="1663"/>
      <c r="K18" s="1661" t="s">
        <v>136</v>
      </c>
      <c r="L18" s="1662"/>
      <c r="M18" s="1663"/>
      <c r="N18" s="1661"/>
      <c r="O18" s="1662"/>
      <c r="P18" s="1664"/>
      <c r="Q18" s="1668"/>
      <c r="R18" s="1669"/>
      <c r="S18" s="1669"/>
      <c r="T18" s="1669"/>
      <c r="U18" s="1670"/>
      <c r="V18" s="252"/>
      <c r="W18" s="250"/>
      <c r="X18" s="254">
        <v>33</v>
      </c>
      <c r="Y18" s="1696"/>
      <c r="Z18" s="1662"/>
      <c r="AA18" s="1662"/>
      <c r="AB18" s="1662"/>
      <c r="AC18" s="1662"/>
      <c r="AD18" s="1662"/>
      <c r="AE18" s="1662"/>
      <c r="AF18" s="1662"/>
      <c r="AG18" s="1663"/>
      <c r="AH18" s="1661" t="s">
        <v>136</v>
      </c>
      <c r="AI18" s="1662"/>
      <c r="AJ18" s="1663"/>
      <c r="AK18" s="1661"/>
      <c r="AL18" s="1662"/>
      <c r="AM18" s="1664"/>
      <c r="AN18" s="1668"/>
      <c r="AO18" s="1669"/>
      <c r="AP18" s="1669"/>
      <c r="AQ18" s="1669"/>
      <c r="AR18" s="1670"/>
      <c r="BB18" s="16" t="s">
        <v>744</v>
      </c>
    </row>
    <row r="19" spans="1:54" s="16" customFormat="1" ht="26.1" customHeight="1">
      <c r="A19" s="253">
        <v>9</v>
      </c>
      <c r="B19" s="1696"/>
      <c r="C19" s="1662"/>
      <c r="D19" s="1662"/>
      <c r="E19" s="1662"/>
      <c r="F19" s="1662"/>
      <c r="G19" s="1662"/>
      <c r="H19" s="1662"/>
      <c r="I19" s="1662"/>
      <c r="J19" s="1663"/>
      <c r="K19" s="1661" t="s">
        <v>136</v>
      </c>
      <c r="L19" s="1662"/>
      <c r="M19" s="1663"/>
      <c r="N19" s="1661"/>
      <c r="O19" s="1662"/>
      <c r="P19" s="1664"/>
      <c r="Q19" s="1668"/>
      <c r="R19" s="1669"/>
      <c r="S19" s="1669"/>
      <c r="T19" s="1669"/>
      <c r="U19" s="1670"/>
      <c r="V19" s="252"/>
      <c r="W19" s="250"/>
      <c r="X19" s="254">
        <v>34</v>
      </c>
      <c r="Y19" s="1696"/>
      <c r="Z19" s="1662"/>
      <c r="AA19" s="1662"/>
      <c r="AB19" s="1662"/>
      <c r="AC19" s="1662"/>
      <c r="AD19" s="1662"/>
      <c r="AE19" s="1662"/>
      <c r="AF19" s="1662"/>
      <c r="AG19" s="1663"/>
      <c r="AH19" s="1661" t="s">
        <v>136</v>
      </c>
      <c r="AI19" s="1662"/>
      <c r="AJ19" s="1663"/>
      <c r="AK19" s="1661"/>
      <c r="AL19" s="1662"/>
      <c r="AM19" s="1664"/>
      <c r="AN19" s="1668"/>
      <c r="AO19" s="1669"/>
      <c r="AP19" s="1669"/>
      <c r="AQ19" s="1669"/>
      <c r="AR19" s="1670"/>
      <c r="BB19" s="16" t="s">
        <v>745</v>
      </c>
    </row>
    <row r="20" spans="1:54" s="16" customFormat="1" ht="26.1" customHeight="1">
      <c r="A20" s="253">
        <v>10</v>
      </c>
      <c r="B20" s="1696"/>
      <c r="C20" s="1662"/>
      <c r="D20" s="1662"/>
      <c r="E20" s="1662"/>
      <c r="F20" s="1662"/>
      <c r="G20" s="1662"/>
      <c r="H20" s="1662"/>
      <c r="I20" s="1662"/>
      <c r="J20" s="1663"/>
      <c r="K20" s="1661" t="s">
        <v>136</v>
      </c>
      <c r="L20" s="1662"/>
      <c r="M20" s="1663"/>
      <c r="N20" s="1661"/>
      <c r="O20" s="1662"/>
      <c r="P20" s="1664"/>
      <c r="Q20" s="1668"/>
      <c r="R20" s="1669"/>
      <c r="S20" s="1669"/>
      <c r="T20" s="1669"/>
      <c r="U20" s="1670"/>
      <c r="V20" s="252"/>
      <c r="W20" s="250"/>
      <c r="X20" s="254">
        <v>35</v>
      </c>
      <c r="Y20" s="1696"/>
      <c r="Z20" s="1662"/>
      <c r="AA20" s="1662"/>
      <c r="AB20" s="1662"/>
      <c r="AC20" s="1662"/>
      <c r="AD20" s="1662"/>
      <c r="AE20" s="1662"/>
      <c r="AF20" s="1662"/>
      <c r="AG20" s="1663"/>
      <c r="AH20" s="1661" t="s">
        <v>136</v>
      </c>
      <c r="AI20" s="1662"/>
      <c r="AJ20" s="1663"/>
      <c r="AK20" s="1661"/>
      <c r="AL20" s="1662"/>
      <c r="AM20" s="1664"/>
      <c r="AN20" s="1668"/>
      <c r="AO20" s="1669"/>
      <c r="AP20" s="1669"/>
      <c r="AQ20" s="1669"/>
      <c r="AR20" s="1670"/>
      <c r="BB20" s="16" t="s">
        <v>746</v>
      </c>
    </row>
    <row r="21" spans="1:54" s="16" customFormat="1" ht="26.1" customHeight="1">
      <c r="A21" s="253">
        <v>11</v>
      </c>
      <c r="B21" s="1696"/>
      <c r="C21" s="1662"/>
      <c r="D21" s="1662"/>
      <c r="E21" s="1662"/>
      <c r="F21" s="1662"/>
      <c r="G21" s="1662"/>
      <c r="H21" s="1662"/>
      <c r="I21" s="1662"/>
      <c r="J21" s="1663"/>
      <c r="K21" s="1661" t="s">
        <v>136</v>
      </c>
      <c r="L21" s="1662"/>
      <c r="M21" s="1663"/>
      <c r="N21" s="1661"/>
      <c r="O21" s="1662"/>
      <c r="P21" s="1664"/>
      <c r="Q21" s="1668"/>
      <c r="R21" s="1669"/>
      <c r="S21" s="1669"/>
      <c r="T21" s="1669"/>
      <c r="U21" s="1670"/>
      <c r="V21" s="252"/>
      <c r="W21" s="250"/>
      <c r="X21" s="254">
        <v>36</v>
      </c>
      <c r="Y21" s="1696"/>
      <c r="Z21" s="1662"/>
      <c r="AA21" s="1662"/>
      <c r="AB21" s="1662"/>
      <c r="AC21" s="1662"/>
      <c r="AD21" s="1662"/>
      <c r="AE21" s="1662"/>
      <c r="AF21" s="1662"/>
      <c r="AG21" s="1663"/>
      <c r="AH21" s="1661" t="s">
        <v>136</v>
      </c>
      <c r="AI21" s="1662"/>
      <c r="AJ21" s="1663"/>
      <c r="AK21" s="1661"/>
      <c r="AL21" s="1662"/>
      <c r="AM21" s="1664"/>
      <c r="AN21" s="1668"/>
      <c r="AO21" s="1669"/>
      <c r="AP21" s="1669"/>
      <c r="AQ21" s="1669"/>
      <c r="AR21" s="1670"/>
      <c r="BB21" s="16" t="s">
        <v>747</v>
      </c>
    </row>
    <row r="22" spans="1:54" s="16" customFormat="1" ht="26.1" customHeight="1">
      <c r="A22" s="253">
        <v>12</v>
      </c>
      <c r="B22" s="1696"/>
      <c r="C22" s="1662"/>
      <c r="D22" s="1662"/>
      <c r="E22" s="1662"/>
      <c r="F22" s="1662"/>
      <c r="G22" s="1662"/>
      <c r="H22" s="1662"/>
      <c r="I22" s="1662"/>
      <c r="J22" s="1663"/>
      <c r="K22" s="1661" t="s">
        <v>136</v>
      </c>
      <c r="L22" s="1662"/>
      <c r="M22" s="1663"/>
      <c r="N22" s="1661"/>
      <c r="O22" s="1662"/>
      <c r="P22" s="1664"/>
      <c r="Q22" s="1668"/>
      <c r="R22" s="1669"/>
      <c r="S22" s="1669"/>
      <c r="T22" s="1669"/>
      <c r="U22" s="1670"/>
      <c r="V22" s="252"/>
      <c r="W22" s="250"/>
      <c r="X22" s="254">
        <v>37</v>
      </c>
      <c r="Y22" s="1696"/>
      <c r="Z22" s="1662"/>
      <c r="AA22" s="1662"/>
      <c r="AB22" s="1662"/>
      <c r="AC22" s="1662"/>
      <c r="AD22" s="1662"/>
      <c r="AE22" s="1662"/>
      <c r="AF22" s="1662"/>
      <c r="AG22" s="1663"/>
      <c r="AH22" s="1661" t="s">
        <v>136</v>
      </c>
      <c r="AI22" s="1662"/>
      <c r="AJ22" s="1663"/>
      <c r="AK22" s="1661"/>
      <c r="AL22" s="1662"/>
      <c r="AM22" s="1664"/>
      <c r="AN22" s="1668"/>
      <c r="AO22" s="1669"/>
      <c r="AP22" s="1669"/>
      <c r="AQ22" s="1669"/>
      <c r="AR22" s="1670"/>
      <c r="BB22" s="16" t="s">
        <v>748</v>
      </c>
    </row>
    <row r="23" spans="1:54" s="16" customFormat="1" ht="26.1" customHeight="1">
      <c r="A23" s="253">
        <v>13</v>
      </c>
      <c r="B23" s="1696"/>
      <c r="C23" s="1662"/>
      <c r="D23" s="1662"/>
      <c r="E23" s="1662"/>
      <c r="F23" s="1662"/>
      <c r="G23" s="1662"/>
      <c r="H23" s="1662"/>
      <c r="I23" s="1662"/>
      <c r="J23" s="1663"/>
      <c r="K23" s="1661" t="s">
        <v>136</v>
      </c>
      <c r="L23" s="1662"/>
      <c r="M23" s="1663"/>
      <c r="N23" s="1661"/>
      <c r="O23" s="1662"/>
      <c r="P23" s="1664"/>
      <c r="Q23" s="1668"/>
      <c r="R23" s="1669"/>
      <c r="S23" s="1669"/>
      <c r="T23" s="1669"/>
      <c r="U23" s="1670"/>
      <c r="V23" s="252"/>
      <c r="W23" s="250"/>
      <c r="X23" s="254">
        <v>38</v>
      </c>
      <c r="Y23" s="1696"/>
      <c r="Z23" s="1662"/>
      <c r="AA23" s="1662"/>
      <c r="AB23" s="1662"/>
      <c r="AC23" s="1662"/>
      <c r="AD23" s="1662"/>
      <c r="AE23" s="1662"/>
      <c r="AF23" s="1662"/>
      <c r="AG23" s="1663"/>
      <c r="AH23" s="1661" t="s">
        <v>136</v>
      </c>
      <c r="AI23" s="1662"/>
      <c r="AJ23" s="1663"/>
      <c r="AK23" s="1661"/>
      <c r="AL23" s="1662"/>
      <c r="AM23" s="1664"/>
      <c r="AN23" s="1668"/>
      <c r="AO23" s="1669"/>
      <c r="AP23" s="1669"/>
      <c r="AQ23" s="1669"/>
      <c r="AR23" s="1670"/>
      <c r="BB23" s="16" t="s">
        <v>749</v>
      </c>
    </row>
    <row r="24" spans="1:54" s="16" customFormat="1" ht="26.1" customHeight="1">
      <c r="A24" s="253">
        <v>14</v>
      </c>
      <c r="B24" s="1696"/>
      <c r="C24" s="1662"/>
      <c r="D24" s="1662"/>
      <c r="E24" s="1662"/>
      <c r="F24" s="1662"/>
      <c r="G24" s="1662"/>
      <c r="H24" s="1662"/>
      <c r="I24" s="1662"/>
      <c r="J24" s="1663"/>
      <c r="K24" s="1661" t="s">
        <v>136</v>
      </c>
      <c r="L24" s="1662"/>
      <c r="M24" s="1663"/>
      <c r="N24" s="1661"/>
      <c r="O24" s="1662"/>
      <c r="P24" s="1664"/>
      <c r="Q24" s="1668"/>
      <c r="R24" s="1669"/>
      <c r="S24" s="1669"/>
      <c r="T24" s="1669"/>
      <c r="U24" s="1670"/>
      <c r="V24" s="252"/>
      <c r="W24" s="250"/>
      <c r="X24" s="254">
        <v>39</v>
      </c>
      <c r="Y24" s="1696"/>
      <c r="Z24" s="1662"/>
      <c r="AA24" s="1662"/>
      <c r="AB24" s="1662"/>
      <c r="AC24" s="1662"/>
      <c r="AD24" s="1662"/>
      <c r="AE24" s="1662"/>
      <c r="AF24" s="1662"/>
      <c r="AG24" s="1663"/>
      <c r="AH24" s="1661" t="s">
        <v>136</v>
      </c>
      <c r="AI24" s="1662"/>
      <c r="AJ24" s="1663"/>
      <c r="AK24" s="1661"/>
      <c r="AL24" s="1662"/>
      <c r="AM24" s="1664"/>
      <c r="AN24" s="1668"/>
      <c r="AO24" s="1669"/>
      <c r="AP24" s="1669"/>
      <c r="AQ24" s="1669"/>
      <c r="AR24" s="1670"/>
      <c r="BB24" s="16" t="s">
        <v>750</v>
      </c>
    </row>
    <row r="25" spans="1:54" s="16" customFormat="1" ht="26.1" customHeight="1">
      <c r="A25" s="253">
        <v>15</v>
      </c>
      <c r="B25" s="1696"/>
      <c r="C25" s="1662"/>
      <c r="D25" s="1662"/>
      <c r="E25" s="1662"/>
      <c r="F25" s="1662"/>
      <c r="G25" s="1662"/>
      <c r="H25" s="1662"/>
      <c r="I25" s="1662"/>
      <c r="J25" s="1663"/>
      <c r="K25" s="1661" t="s">
        <v>136</v>
      </c>
      <c r="L25" s="1662"/>
      <c r="M25" s="1663"/>
      <c r="N25" s="1661"/>
      <c r="O25" s="1662"/>
      <c r="P25" s="1664"/>
      <c r="Q25" s="1668"/>
      <c r="R25" s="1669"/>
      <c r="S25" s="1669"/>
      <c r="T25" s="1669"/>
      <c r="U25" s="1670"/>
      <c r="V25" s="252"/>
      <c r="W25" s="250"/>
      <c r="X25" s="254">
        <v>40</v>
      </c>
      <c r="Y25" s="1696"/>
      <c r="Z25" s="1662"/>
      <c r="AA25" s="1662"/>
      <c r="AB25" s="1662"/>
      <c r="AC25" s="1662"/>
      <c r="AD25" s="1662"/>
      <c r="AE25" s="1662"/>
      <c r="AF25" s="1662"/>
      <c r="AG25" s="1663"/>
      <c r="AH25" s="1661" t="s">
        <v>136</v>
      </c>
      <c r="AI25" s="1662"/>
      <c r="AJ25" s="1663"/>
      <c r="AK25" s="1661"/>
      <c r="AL25" s="1662"/>
      <c r="AM25" s="1664"/>
      <c r="AN25" s="1668"/>
      <c r="AO25" s="1669"/>
      <c r="AP25" s="1669"/>
      <c r="AQ25" s="1669"/>
      <c r="AR25" s="1670"/>
    </row>
    <row r="26" spans="1:54" s="16" customFormat="1" ht="26.1" customHeight="1">
      <c r="A26" s="253">
        <v>16</v>
      </c>
      <c r="B26" s="1696"/>
      <c r="C26" s="1662"/>
      <c r="D26" s="1662"/>
      <c r="E26" s="1662"/>
      <c r="F26" s="1662"/>
      <c r="G26" s="1662"/>
      <c r="H26" s="1662"/>
      <c r="I26" s="1662"/>
      <c r="J26" s="1663"/>
      <c r="K26" s="1661" t="s">
        <v>136</v>
      </c>
      <c r="L26" s="1662"/>
      <c r="M26" s="1663"/>
      <c r="N26" s="1661"/>
      <c r="O26" s="1662"/>
      <c r="P26" s="1664"/>
      <c r="Q26" s="1668"/>
      <c r="R26" s="1669"/>
      <c r="S26" s="1669"/>
      <c r="T26" s="1669"/>
      <c r="U26" s="1670"/>
      <c r="V26" s="252"/>
      <c r="W26" s="250"/>
      <c r="X26" s="254">
        <v>41</v>
      </c>
      <c r="Y26" s="1696"/>
      <c r="Z26" s="1662"/>
      <c r="AA26" s="1662"/>
      <c r="AB26" s="1662"/>
      <c r="AC26" s="1662"/>
      <c r="AD26" s="1662"/>
      <c r="AE26" s="1662"/>
      <c r="AF26" s="1662"/>
      <c r="AG26" s="1663"/>
      <c r="AH26" s="1661" t="s">
        <v>136</v>
      </c>
      <c r="AI26" s="1662"/>
      <c r="AJ26" s="1663"/>
      <c r="AK26" s="1661"/>
      <c r="AL26" s="1662"/>
      <c r="AM26" s="1664"/>
      <c r="AN26" s="1668"/>
      <c r="AO26" s="1669"/>
      <c r="AP26" s="1669"/>
      <c r="AQ26" s="1669"/>
      <c r="AR26" s="1670"/>
    </row>
    <row r="27" spans="1:54" s="16" customFormat="1" ht="26.1" customHeight="1">
      <c r="A27" s="253">
        <v>17</v>
      </c>
      <c r="B27" s="1696"/>
      <c r="C27" s="1662"/>
      <c r="D27" s="1662"/>
      <c r="E27" s="1662"/>
      <c r="F27" s="1662"/>
      <c r="G27" s="1662"/>
      <c r="H27" s="1662"/>
      <c r="I27" s="1662"/>
      <c r="J27" s="1663"/>
      <c r="K27" s="1661" t="s">
        <v>136</v>
      </c>
      <c r="L27" s="1662"/>
      <c r="M27" s="1663"/>
      <c r="N27" s="1661"/>
      <c r="O27" s="1662"/>
      <c r="P27" s="1664"/>
      <c r="Q27" s="1668"/>
      <c r="R27" s="1669"/>
      <c r="S27" s="1669"/>
      <c r="T27" s="1669"/>
      <c r="U27" s="1670"/>
      <c r="V27" s="252"/>
      <c r="W27" s="250"/>
      <c r="X27" s="254">
        <v>42</v>
      </c>
      <c r="Y27" s="1696"/>
      <c r="Z27" s="1662"/>
      <c r="AA27" s="1662"/>
      <c r="AB27" s="1662"/>
      <c r="AC27" s="1662"/>
      <c r="AD27" s="1662"/>
      <c r="AE27" s="1662"/>
      <c r="AF27" s="1662"/>
      <c r="AG27" s="1663"/>
      <c r="AH27" s="1661" t="s">
        <v>136</v>
      </c>
      <c r="AI27" s="1662"/>
      <c r="AJ27" s="1663"/>
      <c r="AK27" s="1661"/>
      <c r="AL27" s="1662"/>
      <c r="AM27" s="1664"/>
      <c r="AN27" s="1668"/>
      <c r="AO27" s="1669"/>
      <c r="AP27" s="1669"/>
      <c r="AQ27" s="1669"/>
      <c r="AR27" s="1670"/>
    </row>
    <row r="28" spans="1:54" s="16" customFormat="1" ht="26.1" customHeight="1">
      <c r="A28" s="253">
        <v>18</v>
      </c>
      <c r="B28" s="1696"/>
      <c r="C28" s="1662"/>
      <c r="D28" s="1662"/>
      <c r="E28" s="1662"/>
      <c r="F28" s="1662"/>
      <c r="G28" s="1662"/>
      <c r="H28" s="1662"/>
      <c r="I28" s="1662"/>
      <c r="J28" s="1663"/>
      <c r="K28" s="1661" t="s">
        <v>136</v>
      </c>
      <c r="L28" s="1662"/>
      <c r="M28" s="1663"/>
      <c r="N28" s="1661"/>
      <c r="O28" s="1662"/>
      <c r="P28" s="1664"/>
      <c r="Q28" s="1668"/>
      <c r="R28" s="1669"/>
      <c r="S28" s="1669"/>
      <c r="T28" s="1669"/>
      <c r="U28" s="1670"/>
      <c r="V28" s="252"/>
      <c r="W28" s="250"/>
      <c r="X28" s="254">
        <v>43</v>
      </c>
      <c r="Y28" s="1696"/>
      <c r="Z28" s="1662"/>
      <c r="AA28" s="1662"/>
      <c r="AB28" s="1662"/>
      <c r="AC28" s="1662"/>
      <c r="AD28" s="1662"/>
      <c r="AE28" s="1662"/>
      <c r="AF28" s="1662"/>
      <c r="AG28" s="1663"/>
      <c r="AH28" s="1661" t="s">
        <v>136</v>
      </c>
      <c r="AI28" s="1662"/>
      <c r="AJ28" s="1663"/>
      <c r="AK28" s="1661"/>
      <c r="AL28" s="1662"/>
      <c r="AM28" s="1664"/>
      <c r="AN28" s="1668"/>
      <c r="AO28" s="1669"/>
      <c r="AP28" s="1669"/>
      <c r="AQ28" s="1669"/>
      <c r="AR28" s="1670"/>
    </row>
    <row r="29" spans="1:54" s="16" customFormat="1" ht="26.1" customHeight="1">
      <c r="A29" s="253">
        <v>19</v>
      </c>
      <c r="B29" s="1696"/>
      <c r="C29" s="1662"/>
      <c r="D29" s="1662"/>
      <c r="E29" s="1662"/>
      <c r="F29" s="1662"/>
      <c r="G29" s="1662"/>
      <c r="H29" s="1662"/>
      <c r="I29" s="1662"/>
      <c r="J29" s="1663"/>
      <c r="K29" s="1661" t="s">
        <v>136</v>
      </c>
      <c r="L29" s="1662"/>
      <c r="M29" s="1663"/>
      <c r="N29" s="1661"/>
      <c r="O29" s="1662"/>
      <c r="P29" s="1664"/>
      <c r="Q29" s="1668"/>
      <c r="R29" s="1669"/>
      <c r="S29" s="1669"/>
      <c r="T29" s="1669"/>
      <c r="U29" s="1670"/>
      <c r="V29" s="252"/>
      <c r="W29" s="250"/>
      <c r="X29" s="254">
        <v>44</v>
      </c>
      <c r="Y29" s="1696"/>
      <c r="Z29" s="1662"/>
      <c r="AA29" s="1662"/>
      <c r="AB29" s="1662"/>
      <c r="AC29" s="1662"/>
      <c r="AD29" s="1662"/>
      <c r="AE29" s="1662"/>
      <c r="AF29" s="1662"/>
      <c r="AG29" s="1663"/>
      <c r="AH29" s="1661" t="s">
        <v>136</v>
      </c>
      <c r="AI29" s="1662"/>
      <c r="AJ29" s="1663"/>
      <c r="AK29" s="1661"/>
      <c r="AL29" s="1662"/>
      <c r="AM29" s="1664"/>
      <c r="AN29" s="1668"/>
      <c r="AO29" s="1669"/>
      <c r="AP29" s="1669"/>
      <c r="AQ29" s="1669"/>
      <c r="AR29" s="1670"/>
    </row>
    <row r="30" spans="1:54" s="16" customFormat="1" ht="26.1" customHeight="1">
      <c r="A30" s="253">
        <v>20</v>
      </c>
      <c r="B30" s="1696"/>
      <c r="C30" s="1662"/>
      <c r="D30" s="1662"/>
      <c r="E30" s="1662"/>
      <c r="F30" s="1662"/>
      <c r="G30" s="1662"/>
      <c r="H30" s="1662"/>
      <c r="I30" s="1662"/>
      <c r="J30" s="1663"/>
      <c r="K30" s="1661" t="s">
        <v>136</v>
      </c>
      <c r="L30" s="1662"/>
      <c r="M30" s="1663"/>
      <c r="N30" s="1661"/>
      <c r="O30" s="1662"/>
      <c r="P30" s="1664"/>
      <c r="Q30" s="1668"/>
      <c r="R30" s="1669"/>
      <c r="S30" s="1669"/>
      <c r="T30" s="1669"/>
      <c r="U30" s="1670"/>
      <c r="V30" s="252"/>
      <c r="W30" s="250"/>
      <c r="X30" s="254">
        <v>45</v>
      </c>
      <c r="Y30" s="1696"/>
      <c r="Z30" s="1662"/>
      <c r="AA30" s="1662"/>
      <c r="AB30" s="1662"/>
      <c r="AC30" s="1662"/>
      <c r="AD30" s="1662"/>
      <c r="AE30" s="1662"/>
      <c r="AF30" s="1662"/>
      <c r="AG30" s="1663"/>
      <c r="AH30" s="1661" t="s">
        <v>136</v>
      </c>
      <c r="AI30" s="1662"/>
      <c r="AJ30" s="1663"/>
      <c r="AK30" s="1661"/>
      <c r="AL30" s="1662"/>
      <c r="AM30" s="1664"/>
      <c r="AN30" s="1668"/>
      <c r="AO30" s="1669"/>
      <c r="AP30" s="1669"/>
      <c r="AQ30" s="1669"/>
      <c r="AR30" s="1670"/>
    </row>
    <row r="31" spans="1:54" s="16" customFormat="1" ht="26.1" customHeight="1">
      <c r="A31" s="253">
        <v>21</v>
      </c>
      <c r="B31" s="1696"/>
      <c r="C31" s="1662"/>
      <c r="D31" s="1662"/>
      <c r="E31" s="1662"/>
      <c r="F31" s="1662"/>
      <c r="G31" s="1662"/>
      <c r="H31" s="1662"/>
      <c r="I31" s="1662"/>
      <c r="J31" s="1663"/>
      <c r="K31" s="1661" t="s">
        <v>136</v>
      </c>
      <c r="L31" s="1662"/>
      <c r="M31" s="1663"/>
      <c r="N31" s="1661"/>
      <c r="O31" s="1662"/>
      <c r="P31" s="1664"/>
      <c r="Q31" s="1668"/>
      <c r="R31" s="1669"/>
      <c r="S31" s="1669"/>
      <c r="T31" s="1669"/>
      <c r="U31" s="1670"/>
      <c r="V31" s="252"/>
      <c r="W31" s="250"/>
      <c r="X31" s="254">
        <v>46</v>
      </c>
      <c r="Y31" s="1696"/>
      <c r="Z31" s="1662"/>
      <c r="AA31" s="1662"/>
      <c r="AB31" s="1662"/>
      <c r="AC31" s="1662"/>
      <c r="AD31" s="1662"/>
      <c r="AE31" s="1662"/>
      <c r="AF31" s="1662"/>
      <c r="AG31" s="1663"/>
      <c r="AH31" s="1661" t="s">
        <v>136</v>
      </c>
      <c r="AI31" s="1662"/>
      <c r="AJ31" s="1663"/>
      <c r="AK31" s="1661"/>
      <c r="AL31" s="1662"/>
      <c r="AM31" s="1664"/>
      <c r="AN31" s="1668"/>
      <c r="AO31" s="1669"/>
      <c r="AP31" s="1669"/>
      <c r="AQ31" s="1669"/>
      <c r="AR31" s="1670"/>
    </row>
    <row r="32" spans="1:54" s="16" customFormat="1" ht="26.1" customHeight="1">
      <c r="A32" s="253">
        <v>22</v>
      </c>
      <c r="B32" s="1696"/>
      <c r="C32" s="1662"/>
      <c r="D32" s="1662"/>
      <c r="E32" s="1662"/>
      <c r="F32" s="1662"/>
      <c r="G32" s="1662"/>
      <c r="H32" s="1662"/>
      <c r="I32" s="1662"/>
      <c r="J32" s="1663"/>
      <c r="K32" s="1661" t="s">
        <v>136</v>
      </c>
      <c r="L32" s="1662"/>
      <c r="M32" s="1663"/>
      <c r="N32" s="1661"/>
      <c r="O32" s="1662"/>
      <c r="P32" s="1664"/>
      <c r="Q32" s="1668"/>
      <c r="R32" s="1669"/>
      <c r="S32" s="1669"/>
      <c r="T32" s="1669"/>
      <c r="U32" s="1670"/>
      <c r="V32" s="252"/>
      <c r="W32" s="250"/>
      <c r="X32" s="254">
        <v>47</v>
      </c>
      <c r="Y32" s="1696"/>
      <c r="Z32" s="1662"/>
      <c r="AA32" s="1662"/>
      <c r="AB32" s="1662"/>
      <c r="AC32" s="1662"/>
      <c r="AD32" s="1662"/>
      <c r="AE32" s="1662"/>
      <c r="AF32" s="1662"/>
      <c r="AG32" s="1663"/>
      <c r="AH32" s="1661" t="s">
        <v>136</v>
      </c>
      <c r="AI32" s="1662"/>
      <c r="AJ32" s="1663"/>
      <c r="AK32" s="1661"/>
      <c r="AL32" s="1662"/>
      <c r="AM32" s="1664"/>
      <c r="AN32" s="1668"/>
      <c r="AO32" s="1669"/>
      <c r="AP32" s="1669"/>
      <c r="AQ32" s="1669"/>
      <c r="AR32" s="1670"/>
    </row>
    <row r="33" spans="1:47" s="16" customFormat="1" ht="26.1" customHeight="1">
      <c r="A33" s="253">
        <v>23</v>
      </c>
      <c r="B33" s="1696"/>
      <c r="C33" s="1662"/>
      <c r="D33" s="1662"/>
      <c r="E33" s="1662"/>
      <c r="F33" s="1662"/>
      <c r="G33" s="1662"/>
      <c r="H33" s="1662"/>
      <c r="I33" s="1662"/>
      <c r="J33" s="1663"/>
      <c r="K33" s="1661" t="s">
        <v>136</v>
      </c>
      <c r="L33" s="1662"/>
      <c r="M33" s="1663"/>
      <c r="N33" s="1661"/>
      <c r="O33" s="1662"/>
      <c r="P33" s="1664"/>
      <c r="Q33" s="1668"/>
      <c r="R33" s="1669"/>
      <c r="S33" s="1669"/>
      <c r="T33" s="1669"/>
      <c r="U33" s="1670"/>
      <c r="V33" s="252"/>
      <c r="W33" s="250"/>
      <c r="X33" s="254">
        <v>48</v>
      </c>
      <c r="Y33" s="1696"/>
      <c r="Z33" s="1662"/>
      <c r="AA33" s="1662"/>
      <c r="AB33" s="1662"/>
      <c r="AC33" s="1662"/>
      <c r="AD33" s="1662"/>
      <c r="AE33" s="1662"/>
      <c r="AF33" s="1662"/>
      <c r="AG33" s="1663"/>
      <c r="AH33" s="1661" t="s">
        <v>136</v>
      </c>
      <c r="AI33" s="1662"/>
      <c r="AJ33" s="1663"/>
      <c r="AK33" s="1661"/>
      <c r="AL33" s="1662"/>
      <c r="AM33" s="1664"/>
      <c r="AN33" s="1668"/>
      <c r="AO33" s="1669"/>
      <c r="AP33" s="1669"/>
      <c r="AQ33" s="1669"/>
      <c r="AR33" s="1670"/>
    </row>
    <row r="34" spans="1:47" s="16" customFormat="1" ht="26.1" customHeight="1">
      <c r="A34" s="253">
        <v>24</v>
      </c>
      <c r="B34" s="1696"/>
      <c r="C34" s="1662"/>
      <c r="D34" s="1662"/>
      <c r="E34" s="1662"/>
      <c r="F34" s="1662"/>
      <c r="G34" s="1662"/>
      <c r="H34" s="1662"/>
      <c r="I34" s="1662"/>
      <c r="J34" s="1663"/>
      <c r="K34" s="1661" t="s">
        <v>136</v>
      </c>
      <c r="L34" s="1662"/>
      <c r="M34" s="1663"/>
      <c r="N34" s="1661"/>
      <c r="O34" s="1662"/>
      <c r="P34" s="1664"/>
      <c r="Q34" s="1668"/>
      <c r="R34" s="1669"/>
      <c r="S34" s="1669"/>
      <c r="T34" s="1669"/>
      <c r="U34" s="1670"/>
      <c r="V34" s="252"/>
      <c r="W34" s="250"/>
      <c r="X34" s="254">
        <v>49</v>
      </c>
      <c r="Y34" s="1696"/>
      <c r="Z34" s="1662"/>
      <c r="AA34" s="1662"/>
      <c r="AB34" s="1662"/>
      <c r="AC34" s="1662"/>
      <c r="AD34" s="1662"/>
      <c r="AE34" s="1662"/>
      <c r="AF34" s="1662"/>
      <c r="AG34" s="1663"/>
      <c r="AH34" s="1661" t="s">
        <v>136</v>
      </c>
      <c r="AI34" s="1662"/>
      <c r="AJ34" s="1663"/>
      <c r="AK34" s="1661"/>
      <c r="AL34" s="1662"/>
      <c r="AM34" s="1664"/>
      <c r="AN34" s="1668"/>
      <c r="AO34" s="1669"/>
      <c r="AP34" s="1669"/>
      <c r="AQ34" s="1669"/>
      <c r="AR34" s="1670"/>
    </row>
    <row r="35" spans="1:47" s="16" customFormat="1" ht="26.1" customHeight="1" thickBot="1">
      <c r="A35" s="255">
        <v>25</v>
      </c>
      <c r="B35" s="1697"/>
      <c r="C35" s="1666"/>
      <c r="D35" s="1666"/>
      <c r="E35" s="1666"/>
      <c r="F35" s="1666"/>
      <c r="G35" s="1666"/>
      <c r="H35" s="1666"/>
      <c r="I35" s="1666"/>
      <c r="J35" s="1674"/>
      <c r="K35" s="1665" t="s">
        <v>136</v>
      </c>
      <c r="L35" s="1666"/>
      <c r="M35" s="1674"/>
      <c r="N35" s="1665"/>
      <c r="O35" s="1666"/>
      <c r="P35" s="1667"/>
      <c r="Q35" s="1671"/>
      <c r="R35" s="1672"/>
      <c r="S35" s="1671"/>
      <c r="T35" s="1672"/>
      <c r="U35" s="1673"/>
      <c r="V35" s="252"/>
      <c r="W35" s="250"/>
      <c r="X35" s="256">
        <v>50</v>
      </c>
      <c r="Y35" s="1697"/>
      <c r="Z35" s="1666"/>
      <c r="AA35" s="1666"/>
      <c r="AB35" s="1666"/>
      <c r="AC35" s="1666"/>
      <c r="AD35" s="1666"/>
      <c r="AE35" s="1666"/>
      <c r="AF35" s="1666"/>
      <c r="AG35" s="1674"/>
      <c r="AH35" s="1665" t="s">
        <v>136</v>
      </c>
      <c r="AI35" s="1666"/>
      <c r="AJ35" s="1674"/>
      <c r="AK35" s="1665"/>
      <c r="AL35" s="1666"/>
      <c r="AM35" s="1667"/>
      <c r="AN35" s="1671"/>
      <c r="AO35" s="1672"/>
      <c r="AP35" s="1671"/>
      <c r="AQ35" s="1672"/>
      <c r="AR35" s="1673"/>
    </row>
    <row r="36" spans="1:47" s="28" customFormat="1" ht="17.25">
      <c r="A36" s="1704" t="s">
        <v>734</v>
      </c>
      <c r="B36" s="1704"/>
      <c r="C36" s="1704"/>
      <c r="D36" s="1704"/>
      <c r="E36" s="1704"/>
      <c r="F36" s="1704"/>
      <c r="G36" s="1704"/>
      <c r="H36" s="1704"/>
      <c r="I36" s="1704"/>
      <c r="J36" s="1704"/>
      <c r="K36" s="1704"/>
      <c r="L36" s="1704"/>
      <c r="M36" s="1704"/>
      <c r="N36" s="1704"/>
      <c r="O36" s="1704"/>
      <c r="P36" s="1704"/>
      <c r="Q36" s="1704"/>
      <c r="R36" s="1704"/>
      <c r="S36" s="1704"/>
      <c r="T36" s="1704"/>
      <c r="U36" s="1704"/>
      <c r="V36" s="1704"/>
      <c r="W36" s="1704"/>
      <c r="X36" s="1704"/>
      <c r="Y36" s="1704"/>
      <c r="Z36" s="1704"/>
      <c r="AA36" s="1704"/>
      <c r="AB36" s="1704"/>
      <c r="AC36" s="1704"/>
      <c r="AD36" s="1704"/>
      <c r="AE36" s="1704"/>
      <c r="AF36" s="1704"/>
      <c r="AG36" s="1704"/>
      <c r="AH36" s="1704"/>
      <c r="AI36" s="1704"/>
      <c r="AJ36" s="1704"/>
      <c r="AK36" s="1704"/>
      <c r="AL36" s="1704"/>
      <c r="AM36" s="1704"/>
      <c r="AN36" s="1704"/>
      <c r="AO36" s="1704"/>
      <c r="AP36" s="1704"/>
      <c r="AQ36" s="1704"/>
      <c r="AR36" s="1704"/>
      <c r="AS36" s="26"/>
      <c r="AT36" s="27"/>
      <c r="AU36" s="27"/>
    </row>
    <row r="37" spans="1:47" ht="30" customHeight="1">
      <c r="D37" s="250"/>
    </row>
    <row r="38" spans="1:47" ht="24" customHeight="1"/>
    <row r="39" spans="1:47" ht="24" customHeight="1"/>
    <row r="40" spans="1:47" ht="24" customHeight="1"/>
    <row r="41" spans="1:47" ht="24" customHeight="1"/>
    <row r="42" spans="1:47" ht="24" customHeight="1"/>
    <row r="43" spans="1:47" ht="27" customHeight="1"/>
    <row r="44" spans="1:47" ht="27" customHeight="1"/>
    <row r="45" spans="1:47" ht="27" customHeight="1"/>
  </sheetData>
  <mergeCells count="243">
    <mergeCell ref="Q33:U33"/>
    <mergeCell ref="Q34:U34"/>
    <mergeCell ref="Q35:U35"/>
    <mergeCell ref="Y33:AG33"/>
    <mergeCell ref="Y34:AG34"/>
    <mergeCell ref="A9:A10"/>
    <mergeCell ref="X9:X10"/>
    <mergeCell ref="AF5:AG5"/>
    <mergeCell ref="AJ5:AK5"/>
    <mergeCell ref="F6:T6"/>
    <mergeCell ref="F7:I7"/>
    <mergeCell ref="J7:N7"/>
    <mergeCell ref="R7:U7"/>
    <mergeCell ref="AE7:AH7"/>
    <mergeCell ref="V7:Z7"/>
    <mergeCell ref="AI7:AP7"/>
    <mergeCell ref="K30:M30"/>
    <mergeCell ref="K31:M31"/>
    <mergeCell ref="K32:M32"/>
    <mergeCell ref="K33:M33"/>
    <mergeCell ref="B33:J33"/>
    <mergeCell ref="K34:M34"/>
    <mergeCell ref="K35:M35"/>
    <mergeCell ref="Q11:U11"/>
    <mergeCell ref="A1:AR2"/>
    <mergeCell ref="A4:E4"/>
    <mergeCell ref="A5:E5"/>
    <mergeCell ref="A6:E6"/>
    <mergeCell ref="A7:E7"/>
    <mergeCell ref="F5:H5"/>
    <mergeCell ref="J5:K5"/>
    <mergeCell ref="M5:N5"/>
    <mergeCell ref="F4:AR4"/>
    <mergeCell ref="T5:U5"/>
    <mergeCell ref="AC5:AD5"/>
    <mergeCell ref="W5:X5"/>
    <mergeCell ref="AQ7:AR7"/>
    <mergeCell ref="A3:AR3"/>
    <mergeCell ref="AU4:AY4"/>
    <mergeCell ref="U6:AD6"/>
    <mergeCell ref="AE6:AR6"/>
    <mergeCell ref="Y5:AA5"/>
    <mergeCell ref="Q32:U32"/>
    <mergeCell ref="Y32:AG32"/>
    <mergeCell ref="N23:P23"/>
    <mergeCell ref="N24:P24"/>
    <mergeCell ref="N21:P21"/>
    <mergeCell ref="N22:P22"/>
    <mergeCell ref="N19:P19"/>
    <mergeCell ref="N20:P20"/>
    <mergeCell ref="N18:P18"/>
    <mergeCell ref="O7:Q7"/>
    <mergeCell ref="AA7:AD7"/>
    <mergeCell ref="AU6:AY6"/>
    <mergeCell ref="N11:P11"/>
    <mergeCell ref="N12:P12"/>
    <mergeCell ref="N13:P13"/>
    <mergeCell ref="N14:P14"/>
    <mergeCell ref="N15:P15"/>
    <mergeCell ref="N16:P16"/>
    <mergeCell ref="N17:P17"/>
    <mergeCell ref="Q9:U10"/>
    <mergeCell ref="A36:AR36"/>
    <mergeCell ref="K9:M10"/>
    <mergeCell ref="B9:J10"/>
    <mergeCell ref="N9:P9"/>
    <mergeCell ref="N10:P10"/>
    <mergeCell ref="K11:M11"/>
    <mergeCell ref="K12:M12"/>
    <mergeCell ref="K13:M13"/>
    <mergeCell ref="K14:M14"/>
    <mergeCell ref="K15:M15"/>
    <mergeCell ref="K16:M16"/>
    <mergeCell ref="K17:M17"/>
    <mergeCell ref="K18:M18"/>
    <mergeCell ref="K19:M19"/>
    <mergeCell ref="K20:M20"/>
    <mergeCell ref="K21:M21"/>
    <mergeCell ref="K22:M22"/>
    <mergeCell ref="K23:M23"/>
    <mergeCell ref="K24:M24"/>
    <mergeCell ref="K25:M25"/>
    <mergeCell ref="K26:M26"/>
    <mergeCell ref="K27:M27"/>
    <mergeCell ref="K28:M28"/>
    <mergeCell ref="K29:M29"/>
    <mergeCell ref="Q12:U12"/>
    <mergeCell ref="Q13:U13"/>
    <mergeCell ref="Q14:U14"/>
    <mergeCell ref="Q15:U15"/>
    <mergeCell ref="Q16:U16"/>
    <mergeCell ref="Q17:U17"/>
    <mergeCell ref="Q18:U18"/>
    <mergeCell ref="Q19:U19"/>
    <mergeCell ref="Q20:U20"/>
    <mergeCell ref="Q21:U21"/>
    <mergeCell ref="Q22:U22"/>
    <mergeCell ref="Q23:U23"/>
    <mergeCell ref="Q24:U24"/>
    <mergeCell ref="Q25:U25"/>
    <mergeCell ref="Q26:U26"/>
    <mergeCell ref="Q27:U27"/>
    <mergeCell ref="Q28:U28"/>
    <mergeCell ref="Q29:U29"/>
    <mergeCell ref="B27:J27"/>
    <mergeCell ref="B28:J28"/>
    <mergeCell ref="B29:J29"/>
    <mergeCell ref="B30:J30"/>
    <mergeCell ref="Q30:U30"/>
    <mergeCell ref="Q31:U31"/>
    <mergeCell ref="N25:P25"/>
    <mergeCell ref="N26:P26"/>
    <mergeCell ref="N27:P27"/>
    <mergeCell ref="N28:P28"/>
    <mergeCell ref="N29:P29"/>
    <mergeCell ref="N30:P30"/>
    <mergeCell ref="N31:P31"/>
    <mergeCell ref="Y26:AG26"/>
    <mergeCell ref="Y27:AG27"/>
    <mergeCell ref="Y28:AG28"/>
    <mergeCell ref="Y29:AG29"/>
    <mergeCell ref="N32:P32"/>
    <mergeCell ref="N33:P33"/>
    <mergeCell ref="N34:P34"/>
    <mergeCell ref="N35:P35"/>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AH27:AJ27"/>
    <mergeCell ref="AH28:AJ28"/>
    <mergeCell ref="AH29:AJ29"/>
    <mergeCell ref="AH30:AJ30"/>
    <mergeCell ref="B31:J31"/>
    <mergeCell ref="B32:J32"/>
    <mergeCell ref="B34:J34"/>
    <mergeCell ref="B35:J35"/>
    <mergeCell ref="Y9:AG10"/>
    <mergeCell ref="Y11:AG11"/>
    <mergeCell ref="Y12:AG12"/>
    <mergeCell ref="Y13:AG13"/>
    <mergeCell ref="Y14:AG14"/>
    <mergeCell ref="Y15:AG15"/>
    <mergeCell ref="Y16:AG16"/>
    <mergeCell ref="Y17:AG17"/>
    <mergeCell ref="Y18:AG18"/>
    <mergeCell ref="Y19:AG19"/>
    <mergeCell ref="Y20:AG20"/>
    <mergeCell ref="Y21:AG21"/>
    <mergeCell ref="Y22:AG22"/>
    <mergeCell ref="Y23:AG23"/>
    <mergeCell ref="Y24:AG24"/>
    <mergeCell ref="Y25:AG25"/>
    <mergeCell ref="AN26:AR26"/>
    <mergeCell ref="AN27:AR27"/>
    <mergeCell ref="AN28:AR28"/>
    <mergeCell ref="AK20:AM20"/>
    <mergeCell ref="Y30:AG30"/>
    <mergeCell ref="Y31:AG31"/>
    <mergeCell ref="Y35:AG35"/>
    <mergeCell ref="AH9:AJ10"/>
    <mergeCell ref="AH11:AJ11"/>
    <mergeCell ref="AH12:AJ12"/>
    <mergeCell ref="AH13:AJ13"/>
    <mergeCell ref="AH14:AJ14"/>
    <mergeCell ref="AH15:AJ15"/>
    <mergeCell ref="AH16:AJ16"/>
    <mergeCell ref="AH17:AJ17"/>
    <mergeCell ref="AH18:AJ18"/>
    <mergeCell ref="AH19:AJ19"/>
    <mergeCell ref="AH20:AJ20"/>
    <mergeCell ref="AH21:AJ21"/>
    <mergeCell ref="AH22:AJ22"/>
    <mergeCell ref="AH23:AJ23"/>
    <mergeCell ref="AH24:AJ24"/>
    <mergeCell ref="AH25:AJ25"/>
    <mergeCell ref="AH26:AJ26"/>
    <mergeCell ref="AN17:AR17"/>
    <mergeCell ref="AN18:AR18"/>
    <mergeCell ref="AN19:AR19"/>
    <mergeCell ref="AN20:AR20"/>
    <mergeCell ref="AN21:AR21"/>
    <mergeCell ref="AN22:AR22"/>
    <mergeCell ref="AN23:AR23"/>
    <mergeCell ref="AN24:AR24"/>
    <mergeCell ref="AN25:AR25"/>
    <mergeCell ref="AK9:AM9"/>
    <mergeCell ref="AK10:AM10"/>
    <mergeCell ref="AN9:AR10"/>
    <mergeCell ref="AN11:AR11"/>
    <mergeCell ref="AN12:AR12"/>
    <mergeCell ref="AN13:AR13"/>
    <mergeCell ref="AN14:AR14"/>
    <mergeCell ref="AN15:AR15"/>
    <mergeCell ref="AN16:AR16"/>
    <mergeCell ref="AK21:AM21"/>
    <mergeCell ref="AK22:AM22"/>
    <mergeCell ref="AK23:AM23"/>
    <mergeCell ref="AK24:AM24"/>
    <mergeCell ref="AK25:AM25"/>
    <mergeCell ref="AK26:AM26"/>
    <mergeCell ref="AK27:AM27"/>
    <mergeCell ref="AH33:AJ33"/>
    <mergeCell ref="AK11:AM11"/>
    <mergeCell ref="AK12:AM12"/>
    <mergeCell ref="AK13:AM13"/>
    <mergeCell ref="AK14:AM14"/>
    <mergeCell ref="AK15:AM15"/>
    <mergeCell ref="AK16:AM16"/>
    <mergeCell ref="AK17:AM17"/>
    <mergeCell ref="AK18:AM18"/>
    <mergeCell ref="AK19:AM19"/>
    <mergeCell ref="AK28:AM28"/>
    <mergeCell ref="AK29:AM29"/>
    <mergeCell ref="AK30:AM30"/>
    <mergeCell ref="AK31:AM31"/>
    <mergeCell ref="AK32:AM32"/>
    <mergeCell ref="AK33:AM33"/>
    <mergeCell ref="AH31:AJ31"/>
    <mergeCell ref="AH32:AJ32"/>
    <mergeCell ref="AK34:AM34"/>
    <mergeCell ref="AK35:AM35"/>
    <mergeCell ref="AN29:AR29"/>
    <mergeCell ref="AN30:AR30"/>
    <mergeCell ref="AN31:AR31"/>
    <mergeCell ref="AN32:AR32"/>
    <mergeCell ref="AN33:AR33"/>
    <mergeCell ref="AN34:AR34"/>
    <mergeCell ref="AN35:AR35"/>
    <mergeCell ref="AH34:AJ34"/>
    <mergeCell ref="AH35:AJ35"/>
  </mergeCells>
  <phoneticPr fontId="3"/>
  <dataValidations count="2">
    <dataValidation imeMode="hiragana" allowBlank="1" showInputMessage="1" showErrorMessage="1" sqref="JH4:KN4 TD4:UJ4 ACZ4:AEF4 AMV4:AOB4 AWR4:AXX4 BGN4:BHT4 BQJ4:BRP4 CAF4:CBL4 CKB4:CLH4 CTX4:CVD4 DDT4:DEZ4 DNP4:DOV4 DXL4:DYR4 EHH4:EIN4 ERD4:ESJ4 FAZ4:FCF4 FKV4:FMB4 FUR4:FVX4 GEN4:GFT4 GOJ4:GPP4 GYF4:GZL4 HIB4:HJH4 HRX4:HTD4 IBT4:ICZ4 ILP4:IMV4 IVL4:IWR4 JFH4:JGN4 JPD4:JQJ4 JYZ4:KAF4 KIV4:KKB4 KSR4:KTX4 LCN4:LDT4 LMJ4:LNP4 LWF4:LXL4 MGB4:MHH4 MPX4:MRD4 MZT4:NAZ4 NJP4:NKV4 NTL4:NUR4 ODH4:OEN4 OND4:OOJ4 OWZ4:OYF4 PGV4:PIB4 PQR4:PRX4 QAN4:QBT4 QKJ4:QLP4 QUF4:QVL4 REB4:RFH4 RNX4:RPD4 RXT4:RYZ4 SHP4:SIV4 SRL4:SSR4 TBH4:TCN4 TLD4:TMJ4 TUZ4:TWF4 UEV4:UGB4 UOR4:UPX4 UYN4:UZT4 VIJ4:VJP4 VSF4:VTL4 WCB4:WDH4 WLX4:WND4 WVT4:WWZ4 G65539:AS65539 JI65539:KO65539 TE65539:UK65539 ADA65539:AEG65539 AMW65539:AOC65539 AWS65539:AXY65539 BGO65539:BHU65539 BQK65539:BRQ65539 CAG65539:CBM65539 CKC65539:CLI65539 CTY65539:CVE65539 DDU65539:DFA65539 DNQ65539:DOW65539 DXM65539:DYS65539 EHI65539:EIO65539 ERE65539:ESK65539 FBA65539:FCG65539 FKW65539:FMC65539 FUS65539:FVY65539 GEO65539:GFU65539 GOK65539:GPQ65539 GYG65539:GZM65539 HIC65539:HJI65539 HRY65539:HTE65539 IBU65539:IDA65539 ILQ65539:IMW65539 IVM65539:IWS65539 JFI65539:JGO65539 JPE65539:JQK65539 JZA65539:KAG65539 KIW65539:KKC65539 KSS65539:KTY65539 LCO65539:LDU65539 LMK65539:LNQ65539 LWG65539:LXM65539 MGC65539:MHI65539 MPY65539:MRE65539 MZU65539:NBA65539 NJQ65539:NKW65539 NTM65539:NUS65539 ODI65539:OEO65539 ONE65539:OOK65539 OXA65539:OYG65539 PGW65539:PIC65539 PQS65539:PRY65539 QAO65539:QBU65539 QKK65539:QLQ65539 QUG65539:QVM65539 REC65539:RFI65539 RNY65539:RPE65539 RXU65539:RZA65539 SHQ65539:SIW65539 SRM65539:SSS65539 TBI65539:TCO65539 TLE65539:TMK65539 TVA65539:TWG65539 UEW65539:UGC65539 UOS65539:UPY65539 UYO65539:UZU65539 VIK65539:VJQ65539 VSG65539:VTM65539 WCC65539:WDI65539 WLY65539:WNE65539 WVU65539:WXA65539 G131075:AS131075 JI131075:KO131075 TE131075:UK131075 ADA131075:AEG131075 AMW131075:AOC131075 AWS131075:AXY131075 BGO131075:BHU131075 BQK131075:BRQ131075 CAG131075:CBM131075 CKC131075:CLI131075 CTY131075:CVE131075 DDU131075:DFA131075 DNQ131075:DOW131075 DXM131075:DYS131075 EHI131075:EIO131075 ERE131075:ESK131075 FBA131075:FCG131075 FKW131075:FMC131075 FUS131075:FVY131075 GEO131075:GFU131075 GOK131075:GPQ131075 GYG131075:GZM131075 HIC131075:HJI131075 HRY131075:HTE131075 IBU131075:IDA131075 ILQ131075:IMW131075 IVM131075:IWS131075 JFI131075:JGO131075 JPE131075:JQK131075 JZA131075:KAG131075 KIW131075:KKC131075 KSS131075:KTY131075 LCO131075:LDU131075 LMK131075:LNQ131075 LWG131075:LXM131075 MGC131075:MHI131075 MPY131075:MRE131075 MZU131075:NBA131075 NJQ131075:NKW131075 NTM131075:NUS131075 ODI131075:OEO131075 ONE131075:OOK131075 OXA131075:OYG131075 PGW131075:PIC131075 PQS131075:PRY131075 QAO131075:QBU131075 QKK131075:QLQ131075 QUG131075:QVM131075 REC131075:RFI131075 RNY131075:RPE131075 RXU131075:RZA131075 SHQ131075:SIW131075 SRM131075:SSS131075 TBI131075:TCO131075 TLE131075:TMK131075 TVA131075:TWG131075 UEW131075:UGC131075 UOS131075:UPY131075 UYO131075:UZU131075 VIK131075:VJQ131075 VSG131075:VTM131075 WCC131075:WDI131075 WLY131075:WNE131075 WVU131075:WXA131075 G196611:AS196611 JI196611:KO196611 TE196611:UK196611 ADA196611:AEG196611 AMW196611:AOC196611 AWS196611:AXY196611 BGO196611:BHU196611 BQK196611:BRQ196611 CAG196611:CBM196611 CKC196611:CLI196611 CTY196611:CVE196611 DDU196611:DFA196611 DNQ196611:DOW196611 DXM196611:DYS196611 EHI196611:EIO196611 ERE196611:ESK196611 FBA196611:FCG196611 FKW196611:FMC196611 FUS196611:FVY196611 GEO196611:GFU196611 GOK196611:GPQ196611 GYG196611:GZM196611 HIC196611:HJI196611 HRY196611:HTE196611 IBU196611:IDA196611 ILQ196611:IMW196611 IVM196611:IWS196611 JFI196611:JGO196611 JPE196611:JQK196611 JZA196611:KAG196611 KIW196611:KKC196611 KSS196611:KTY196611 LCO196611:LDU196611 LMK196611:LNQ196611 LWG196611:LXM196611 MGC196611:MHI196611 MPY196611:MRE196611 MZU196611:NBA196611 NJQ196611:NKW196611 NTM196611:NUS196611 ODI196611:OEO196611 ONE196611:OOK196611 OXA196611:OYG196611 PGW196611:PIC196611 PQS196611:PRY196611 QAO196611:QBU196611 QKK196611:QLQ196611 QUG196611:QVM196611 REC196611:RFI196611 RNY196611:RPE196611 RXU196611:RZA196611 SHQ196611:SIW196611 SRM196611:SSS196611 TBI196611:TCO196611 TLE196611:TMK196611 TVA196611:TWG196611 UEW196611:UGC196611 UOS196611:UPY196611 UYO196611:UZU196611 VIK196611:VJQ196611 VSG196611:VTM196611 WCC196611:WDI196611 WLY196611:WNE196611 WVU196611:WXA196611 G262147:AS262147 JI262147:KO262147 TE262147:UK262147 ADA262147:AEG262147 AMW262147:AOC262147 AWS262147:AXY262147 BGO262147:BHU262147 BQK262147:BRQ262147 CAG262147:CBM262147 CKC262147:CLI262147 CTY262147:CVE262147 DDU262147:DFA262147 DNQ262147:DOW262147 DXM262147:DYS262147 EHI262147:EIO262147 ERE262147:ESK262147 FBA262147:FCG262147 FKW262147:FMC262147 FUS262147:FVY262147 GEO262147:GFU262147 GOK262147:GPQ262147 GYG262147:GZM262147 HIC262147:HJI262147 HRY262147:HTE262147 IBU262147:IDA262147 ILQ262147:IMW262147 IVM262147:IWS262147 JFI262147:JGO262147 JPE262147:JQK262147 JZA262147:KAG262147 KIW262147:KKC262147 KSS262147:KTY262147 LCO262147:LDU262147 LMK262147:LNQ262147 LWG262147:LXM262147 MGC262147:MHI262147 MPY262147:MRE262147 MZU262147:NBA262147 NJQ262147:NKW262147 NTM262147:NUS262147 ODI262147:OEO262147 ONE262147:OOK262147 OXA262147:OYG262147 PGW262147:PIC262147 PQS262147:PRY262147 QAO262147:QBU262147 QKK262147:QLQ262147 QUG262147:QVM262147 REC262147:RFI262147 RNY262147:RPE262147 RXU262147:RZA262147 SHQ262147:SIW262147 SRM262147:SSS262147 TBI262147:TCO262147 TLE262147:TMK262147 TVA262147:TWG262147 UEW262147:UGC262147 UOS262147:UPY262147 UYO262147:UZU262147 VIK262147:VJQ262147 VSG262147:VTM262147 WCC262147:WDI262147 WLY262147:WNE262147 WVU262147:WXA262147 G327683:AS327683 JI327683:KO327683 TE327683:UK327683 ADA327683:AEG327683 AMW327683:AOC327683 AWS327683:AXY327683 BGO327683:BHU327683 BQK327683:BRQ327683 CAG327683:CBM327683 CKC327683:CLI327683 CTY327683:CVE327683 DDU327683:DFA327683 DNQ327683:DOW327683 DXM327683:DYS327683 EHI327683:EIO327683 ERE327683:ESK327683 FBA327683:FCG327683 FKW327683:FMC327683 FUS327683:FVY327683 GEO327683:GFU327683 GOK327683:GPQ327683 GYG327683:GZM327683 HIC327683:HJI327683 HRY327683:HTE327683 IBU327683:IDA327683 ILQ327683:IMW327683 IVM327683:IWS327683 JFI327683:JGO327683 JPE327683:JQK327683 JZA327683:KAG327683 KIW327683:KKC327683 KSS327683:KTY327683 LCO327683:LDU327683 LMK327683:LNQ327683 LWG327683:LXM327683 MGC327683:MHI327683 MPY327683:MRE327683 MZU327683:NBA327683 NJQ327683:NKW327683 NTM327683:NUS327683 ODI327683:OEO327683 ONE327683:OOK327683 OXA327683:OYG327683 PGW327683:PIC327683 PQS327683:PRY327683 QAO327683:QBU327683 QKK327683:QLQ327683 QUG327683:QVM327683 REC327683:RFI327683 RNY327683:RPE327683 RXU327683:RZA327683 SHQ327683:SIW327683 SRM327683:SSS327683 TBI327683:TCO327683 TLE327683:TMK327683 TVA327683:TWG327683 UEW327683:UGC327683 UOS327683:UPY327683 UYO327683:UZU327683 VIK327683:VJQ327683 VSG327683:VTM327683 WCC327683:WDI327683 WLY327683:WNE327683 WVU327683:WXA327683 G393219:AS393219 JI393219:KO393219 TE393219:UK393219 ADA393219:AEG393219 AMW393219:AOC393219 AWS393219:AXY393219 BGO393219:BHU393219 BQK393219:BRQ393219 CAG393219:CBM393219 CKC393219:CLI393219 CTY393219:CVE393219 DDU393219:DFA393219 DNQ393219:DOW393219 DXM393219:DYS393219 EHI393219:EIO393219 ERE393219:ESK393219 FBA393219:FCG393219 FKW393219:FMC393219 FUS393219:FVY393219 GEO393219:GFU393219 GOK393219:GPQ393219 GYG393219:GZM393219 HIC393219:HJI393219 HRY393219:HTE393219 IBU393219:IDA393219 ILQ393219:IMW393219 IVM393219:IWS393219 JFI393219:JGO393219 JPE393219:JQK393219 JZA393219:KAG393219 KIW393219:KKC393219 KSS393219:KTY393219 LCO393219:LDU393219 LMK393219:LNQ393219 LWG393219:LXM393219 MGC393219:MHI393219 MPY393219:MRE393219 MZU393219:NBA393219 NJQ393219:NKW393219 NTM393219:NUS393219 ODI393219:OEO393219 ONE393219:OOK393219 OXA393219:OYG393219 PGW393219:PIC393219 PQS393219:PRY393219 QAO393219:QBU393219 QKK393219:QLQ393219 QUG393219:QVM393219 REC393219:RFI393219 RNY393219:RPE393219 RXU393219:RZA393219 SHQ393219:SIW393219 SRM393219:SSS393219 TBI393219:TCO393219 TLE393219:TMK393219 TVA393219:TWG393219 UEW393219:UGC393219 UOS393219:UPY393219 UYO393219:UZU393219 VIK393219:VJQ393219 VSG393219:VTM393219 WCC393219:WDI393219 WLY393219:WNE393219 WVU393219:WXA393219 G458755:AS458755 JI458755:KO458755 TE458755:UK458755 ADA458755:AEG458755 AMW458755:AOC458755 AWS458755:AXY458755 BGO458755:BHU458755 BQK458755:BRQ458755 CAG458755:CBM458755 CKC458755:CLI458755 CTY458755:CVE458755 DDU458755:DFA458755 DNQ458755:DOW458755 DXM458755:DYS458755 EHI458755:EIO458755 ERE458755:ESK458755 FBA458755:FCG458755 FKW458755:FMC458755 FUS458755:FVY458755 GEO458755:GFU458755 GOK458755:GPQ458755 GYG458755:GZM458755 HIC458755:HJI458755 HRY458755:HTE458755 IBU458755:IDA458755 ILQ458755:IMW458755 IVM458755:IWS458755 JFI458755:JGO458755 JPE458755:JQK458755 JZA458755:KAG458755 KIW458755:KKC458755 KSS458755:KTY458755 LCO458755:LDU458755 LMK458755:LNQ458755 LWG458755:LXM458755 MGC458755:MHI458755 MPY458755:MRE458755 MZU458755:NBA458755 NJQ458755:NKW458755 NTM458755:NUS458755 ODI458755:OEO458755 ONE458755:OOK458755 OXA458755:OYG458755 PGW458755:PIC458755 PQS458755:PRY458755 QAO458755:QBU458755 QKK458755:QLQ458755 QUG458755:QVM458755 REC458755:RFI458755 RNY458755:RPE458755 RXU458755:RZA458755 SHQ458755:SIW458755 SRM458755:SSS458755 TBI458755:TCO458755 TLE458755:TMK458755 TVA458755:TWG458755 UEW458755:UGC458755 UOS458755:UPY458755 UYO458755:UZU458755 VIK458755:VJQ458755 VSG458755:VTM458755 WCC458755:WDI458755 WLY458755:WNE458755 WVU458755:WXA458755 G524291:AS524291 JI524291:KO524291 TE524291:UK524291 ADA524291:AEG524291 AMW524291:AOC524291 AWS524291:AXY524291 BGO524291:BHU524291 BQK524291:BRQ524291 CAG524291:CBM524291 CKC524291:CLI524291 CTY524291:CVE524291 DDU524291:DFA524291 DNQ524291:DOW524291 DXM524291:DYS524291 EHI524291:EIO524291 ERE524291:ESK524291 FBA524291:FCG524291 FKW524291:FMC524291 FUS524291:FVY524291 GEO524291:GFU524291 GOK524291:GPQ524291 GYG524291:GZM524291 HIC524291:HJI524291 HRY524291:HTE524291 IBU524291:IDA524291 ILQ524291:IMW524291 IVM524291:IWS524291 JFI524291:JGO524291 JPE524291:JQK524291 JZA524291:KAG524291 KIW524291:KKC524291 KSS524291:KTY524291 LCO524291:LDU524291 LMK524291:LNQ524291 LWG524291:LXM524291 MGC524291:MHI524291 MPY524291:MRE524291 MZU524291:NBA524291 NJQ524291:NKW524291 NTM524291:NUS524291 ODI524291:OEO524291 ONE524291:OOK524291 OXA524291:OYG524291 PGW524291:PIC524291 PQS524291:PRY524291 QAO524291:QBU524291 QKK524291:QLQ524291 QUG524291:QVM524291 REC524291:RFI524291 RNY524291:RPE524291 RXU524291:RZA524291 SHQ524291:SIW524291 SRM524291:SSS524291 TBI524291:TCO524291 TLE524291:TMK524291 TVA524291:TWG524291 UEW524291:UGC524291 UOS524291:UPY524291 UYO524291:UZU524291 VIK524291:VJQ524291 VSG524291:VTM524291 WCC524291:WDI524291 WLY524291:WNE524291 WVU524291:WXA524291 G589827:AS589827 JI589827:KO589827 TE589827:UK589827 ADA589827:AEG589827 AMW589827:AOC589827 AWS589827:AXY589827 BGO589827:BHU589827 BQK589827:BRQ589827 CAG589827:CBM589827 CKC589827:CLI589827 CTY589827:CVE589827 DDU589827:DFA589827 DNQ589827:DOW589827 DXM589827:DYS589827 EHI589827:EIO589827 ERE589827:ESK589827 FBA589827:FCG589827 FKW589827:FMC589827 FUS589827:FVY589827 GEO589827:GFU589827 GOK589827:GPQ589827 GYG589827:GZM589827 HIC589827:HJI589827 HRY589827:HTE589827 IBU589827:IDA589827 ILQ589827:IMW589827 IVM589827:IWS589827 JFI589827:JGO589827 JPE589827:JQK589827 JZA589827:KAG589827 KIW589827:KKC589827 KSS589827:KTY589827 LCO589827:LDU589827 LMK589827:LNQ589827 LWG589827:LXM589827 MGC589827:MHI589827 MPY589827:MRE589827 MZU589827:NBA589827 NJQ589827:NKW589827 NTM589827:NUS589827 ODI589827:OEO589827 ONE589827:OOK589827 OXA589827:OYG589827 PGW589827:PIC589827 PQS589827:PRY589827 QAO589827:QBU589827 QKK589827:QLQ589827 QUG589827:QVM589827 REC589827:RFI589827 RNY589827:RPE589827 RXU589827:RZA589827 SHQ589827:SIW589827 SRM589827:SSS589827 TBI589827:TCO589827 TLE589827:TMK589827 TVA589827:TWG589827 UEW589827:UGC589827 UOS589827:UPY589827 UYO589827:UZU589827 VIK589827:VJQ589827 VSG589827:VTM589827 WCC589827:WDI589827 WLY589827:WNE589827 WVU589827:WXA589827 G655363:AS655363 JI655363:KO655363 TE655363:UK655363 ADA655363:AEG655363 AMW655363:AOC655363 AWS655363:AXY655363 BGO655363:BHU655363 BQK655363:BRQ655363 CAG655363:CBM655363 CKC655363:CLI655363 CTY655363:CVE655363 DDU655363:DFA655363 DNQ655363:DOW655363 DXM655363:DYS655363 EHI655363:EIO655363 ERE655363:ESK655363 FBA655363:FCG655363 FKW655363:FMC655363 FUS655363:FVY655363 GEO655363:GFU655363 GOK655363:GPQ655363 GYG655363:GZM655363 HIC655363:HJI655363 HRY655363:HTE655363 IBU655363:IDA655363 ILQ655363:IMW655363 IVM655363:IWS655363 JFI655363:JGO655363 JPE655363:JQK655363 JZA655363:KAG655363 KIW655363:KKC655363 KSS655363:KTY655363 LCO655363:LDU655363 LMK655363:LNQ655363 LWG655363:LXM655363 MGC655363:MHI655363 MPY655363:MRE655363 MZU655363:NBA655363 NJQ655363:NKW655363 NTM655363:NUS655363 ODI655363:OEO655363 ONE655363:OOK655363 OXA655363:OYG655363 PGW655363:PIC655363 PQS655363:PRY655363 QAO655363:QBU655363 QKK655363:QLQ655363 QUG655363:QVM655363 REC655363:RFI655363 RNY655363:RPE655363 RXU655363:RZA655363 SHQ655363:SIW655363 SRM655363:SSS655363 TBI655363:TCO655363 TLE655363:TMK655363 TVA655363:TWG655363 UEW655363:UGC655363 UOS655363:UPY655363 UYO655363:UZU655363 VIK655363:VJQ655363 VSG655363:VTM655363 WCC655363:WDI655363 WLY655363:WNE655363 WVU655363:WXA655363 G720899:AS720899 JI720899:KO720899 TE720899:UK720899 ADA720899:AEG720899 AMW720899:AOC720899 AWS720899:AXY720899 BGO720899:BHU720899 BQK720899:BRQ720899 CAG720899:CBM720899 CKC720899:CLI720899 CTY720899:CVE720899 DDU720899:DFA720899 DNQ720899:DOW720899 DXM720899:DYS720899 EHI720899:EIO720899 ERE720899:ESK720899 FBA720899:FCG720899 FKW720899:FMC720899 FUS720899:FVY720899 GEO720899:GFU720899 GOK720899:GPQ720899 GYG720899:GZM720899 HIC720899:HJI720899 HRY720899:HTE720899 IBU720899:IDA720899 ILQ720899:IMW720899 IVM720899:IWS720899 JFI720899:JGO720899 JPE720899:JQK720899 JZA720899:KAG720899 KIW720899:KKC720899 KSS720899:KTY720899 LCO720899:LDU720899 LMK720899:LNQ720899 LWG720899:LXM720899 MGC720899:MHI720899 MPY720899:MRE720899 MZU720899:NBA720899 NJQ720899:NKW720899 NTM720899:NUS720899 ODI720899:OEO720899 ONE720899:OOK720899 OXA720899:OYG720899 PGW720899:PIC720899 PQS720899:PRY720899 QAO720899:QBU720899 QKK720899:QLQ720899 QUG720899:QVM720899 REC720899:RFI720899 RNY720899:RPE720899 RXU720899:RZA720899 SHQ720899:SIW720899 SRM720899:SSS720899 TBI720899:TCO720899 TLE720899:TMK720899 TVA720899:TWG720899 UEW720899:UGC720899 UOS720899:UPY720899 UYO720899:UZU720899 VIK720899:VJQ720899 VSG720899:VTM720899 WCC720899:WDI720899 WLY720899:WNE720899 WVU720899:WXA720899 G786435:AS786435 JI786435:KO786435 TE786435:UK786435 ADA786435:AEG786435 AMW786435:AOC786435 AWS786435:AXY786435 BGO786435:BHU786435 BQK786435:BRQ786435 CAG786435:CBM786435 CKC786435:CLI786435 CTY786435:CVE786435 DDU786435:DFA786435 DNQ786435:DOW786435 DXM786435:DYS786435 EHI786435:EIO786435 ERE786435:ESK786435 FBA786435:FCG786435 FKW786435:FMC786435 FUS786435:FVY786435 GEO786435:GFU786435 GOK786435:GPQ786435 GYG786435:GZM786435 HIC786435:HJI786435 HRY786435:HTE786435 IBU786435:IDA786435 ILQ786435:IMW786435 IVM786435:IWS786435 JFI786435:JGO786435 JPE786435:JQK786435 JZA786435:KAG786435 KIW786435:KKC786435 KSS786435:KTY786435 LCO786435:LDU786435 LMK786435:LNQ786435 LWG786435:LXM786435 MGC786435:MHI786435 MPY786435:MRE786435 MZU786435:NBA786435 NJQ786435:NKW786435 NTM786435:NUS786435 ODI786435:OEO786435 ONE786435:OOK786435 OXA786435:OYG786435 PGW786435:PIC786435 PQS786435:PRY786435 QAO786435:QBU786435 QKK786435:QLQ786435 QUG786435:QVM786435 REC786435:RFI786435 RNY786435:RPE786435 RXU786435:RZA786435 SHQ786435:SIW786435 SRM786435:SSS786435 TBI786435:TCO786435 TLE786435:TMK786435 TVA786435:TWG786435 UEW786435:UGC786435 UOS786435:UPY786435 UYO786435:UZU786435 VIK786435:VJQ786435 VSG786435:VTM786435 WCC786435:WDI786435 WLY786435:WNE786435 WVU786435:WXA786435 G851971:AS851971 JI851971:KO851971 TE851971:UK851971 ADA851971:AEG851971 AMW851971:AOC851971 AWS851971:AXY851971 BGO851971:BHU851971 BQK851971:BRQ851971 CAG851971:CBM851971 CKC851971:CLI851971 CTY851971:CVE851971 DDU851971:DFA851971 DNQ851971:DOW851971 DXM851971:DYS851971 EHI851971:EIO851971 ERE851971:ESK851971 FBA851971:FCG851971 FKW851971:FMC851971 FUS851971:FVY851971 GEO851971:GFU851971 GOK851971:GPQ851971 GYG851971:GZM851971 HIC851971:HJI851971 HRY851971:HTE851971 IBU851971:IDA851971 ILQ851971:IMW851971 IVM851971:IWS851971 JFI851971:JGO851971 JPE851971:JQK851971 JZA851971:KAG851971 KIW851971:KKC851971 KSS851971:KTY851971 LCO851971:LDU851971 LMK851971:LNQ851971 LWG851971:LXM851971 MGC851971:MHI851971 MPY851971:MRE851971 MZU851971:NBA851971 NJQ851971:NKW851971 NTM851971:NUS851971 ODI851971:OEO851971 ONE851971:OOK851971 OXA851971:OYG851971 PGW851971:PIC851971 PQS851971:PRY851971 QAO851971:QBU851971 QKK851971:QLQ851971 QUG851971:QVM851971 REC851971:RFI851971 RNY851971:RPE851971 RXU851971:RZA851971 SHQ851971:SIW851971 SRM851971:SSS851971 TBI851971:TCO851971 TLE851971:TMK851971 TVA851971:TWG851971 UEW851971:UGC851971 UOS851971:UPY851971 UYO851971:UZU851971 VIK851971:VJQ851971 VSG851971:VTM851971 WCC851971:WDI851971 WLY851971:WNE851971 WVU851971:WXA851971 G917507:AS917507 JI917507:KO917507 TE917507:UK917507 ADA917507:AEG917507 AMW917507:AOC917507 AWS917507:AXY917507 BGO917507:BHU917507 BQK917507:BRQ917507 CAG917507:CBM917507 CKC917507:CLI917507 CTY917507:CVE917507 DDU917507:DFA917507 DNQ917507:DOW917507 DXM917507:DYS917507 EHI917507:EIO917507 ERE917507:ESK917507 FBA917507:FCG917507 FKW917507:FMC917507 FUS917507:FVY917507 GEO917507:GFU917507 GOK917507:GPQ917507 GYG917507:GZM917507 HIC917507:HJI917507 HRY917507:HTE917507 IBU917507:IDA917507 ILQ917507:IMW917507 IVM917507:IWS917507 JFI917507:JGO917507 JPE917507:JQK917507 JZA917507:KAG917507 KIW917507:KKC917507 KSS917507:KTY917507 LCO917507:LDU917507 LMK917507:LNQ917507 LWG917507:LXM917507 MGC917507:MHI917507 MPY917507:MRE917507 MZU917507:NBA917507 NJQ917507:NKW917507 NTM917507:NUS917507 ODI917507:OEO917507 ONE917507:OOK917507 OXA917507:OYG917507 PGW917507:PIC917507 PQS917507:PRY917507 QAO917507:QBU917507 QKK917507:QLQ917507 QUG917507:QVM917507 REC917507:RFI917507 RNY917507:RPE917507 RXU917507:RZA917507 SHQ917507:SIW917507 SRM917507:SSS917507 TBI917507:TCO917507 TLE917507:TMK917507 TVA917507:TWG917507 UEW917507:UGC917507 UOS917507:UPY917507 UYO917507:UZU917507 VIK917507:VJQ917507 VSG917507:VTM917507 WCC917507:WDI917507 WLY917507:WNE917507 WVU917507:WXA917507 G983043:AS983043 JI983043:KO983043 TE983043:UK983043 ADA983043:AEG983043 AMW983043:AOC983043 AWS983043:AXY983043 BGO983043:BHU983043 BQK983043:BRQ983043 CAG983043:CBM983043 CKC983043:CLI983043 CTY983043:CVE983043 DDU983043:DFA983043 DNQ983043:DOW983043 DXM983043:DYS983043 EHI983043:EIO983043 ERE983043:ESK983043 FBA983043:FCG983043 FKW983043:FMC983043 FUS983043:FVY983043 GEO983043:GFU983043 GOK983043:GPQ983043 GYG983043:GZM983043 HIC983043:HJI983043 HRY983043:HTE983043 IBU983043:IDA983043 ILQ983043:IMW983043 IVM983043:IWS983043 JFI983043:JGO983043 JPE983043:JQK983043 JZA983043:KAG983043 KIW983043:KKC983043 KSS983043:KTY983043 LCO983043:LDU983043 LMK983043:LNQ983043 LWG983043:LXM983043 MGC983043:MHI983043 MPY983043:MRE983043 MZU983043:NBA983043 NJQ983043:NKW983043 NTM983043:NUS983043 ODI983043:OEO983043 ONE983043:OOK983043 OXA983043:OYG983043 PGW983043:PIC983043 PQS983043:PRY983043 QAO983043:QBU983043 QKK983043:QLQ983043 QUG983043:QVM983043 REC983043:RFI983043 RNY983043:RPE983043 RXU983043:RZA983043 SHQ983043:SIW983043 SRM983043:SSS983043 TBI983043:TCO983043 TLE983043:TMK983043 TVA983043:TWG983043 UEW983043:UGC983043 UOS983043:UPY983043 UYO983043:UZU983043 VIK983043:VJQ983043 VSG983043:VTM983043 WCC983043:WDI983043 WLY983043:WNE983043 WVU983043:WXA983043 F4" xr:uid="{00000000-0002-0000-0C00-000000000000}"/>
    <dataValidation type="list" allowBlank="1" showInputMessage="1" sqref="Q11:Q35 AN11:AN35" xr:uid="{8896727E-79B1-4468-98F1-6B6ED615AA5D}">
      <formula1>$BB$8:$BB$24</formula1>
    </dataValidation>
  </dataValidations>
  <hyperlinks>
    <hyperlink ref="AU4:AY4" location="目次!B18" display="目次へ" xr:uid="{00000000-0004-0000-0C00-000000000000}"/>
    <hyperlink ref="AU6:AY6" location="①【2ヵ月前】利用申込書!A1" display="利用申込書へ" xr:uid="{00000000-0004-0000-0C00-000001000000}"/>
  </hyperlinks>
  <printOptions horizontalCentered="1" verticalCentered="1"/>
  <pageMargins left="0.19685039370078741" right="0.19685039370078741" top="0.39370078740157483" bottom="0.19685039370078741" header="0.31496062992125984" footer="0.31496062992125984"/>
  <pageSetup paperSize="9" scale="87"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C00-000001000000}">
          <xm:sqref>JN5:JO5 TJ5:TK5 ADF5:ADG5 ANB5:ANC5 AWX5:AWY5 BGT5:BGU5 BQP5:BQQ5 CAL5:CAM5 CKH5:CKI5 CUD5:CUE5 DDZ5:DEA5 DNV5:DNW5 DXR5:DXS5 EHN5:EHO5 ERJ5:ERK5 FBF5:FBG5 FLB5:FLC5 FUX5:FUY5 GET5:GEU5 GOP5:GOQ5 GYL5:GYM5 HIH5:HII5 HSD5:HSE5 IBZ5:ICA5 ILV5:ILW5 IVR5:IVS5 JFN5:JFO5 JPJ5:JPK5 JZF5:JZG5 KJB5:KJC5 KSX5:KSY5 LCT5:LCU5 LMP5:LMQ5 LWL5:LWM5 MGH5:MGI5 MQD5:MQE5 MZZ5:NAA5 NJV5:NJW5 NTR5:NTS5 ODN5:ODO5 ONJ5:ONK5 OXF5:OXG5 PHB5:PHC5 PQX5:PQY5 QAT5:QAU5 QKP5:QKQ5 QUL5:QUM5 REH5:REI5 ROD5:ROE5 RXZ5:RYA5 SHV5:SHW5 SRR5:SRS5 TBN5:TBO5 TLJ5:TLK5 TVF5:TVG5 UFB5:UFC5 UOX5:UOY5 UYT5:UYU5 VIP5:VIQ5 VSL5:VSM5 WCH5:WCI5 WMD5:WME5 WVZ5:WWA5 M65540:N65540 JO65540:JP65540 TK65540:TL65540 ADG65540:ADH65540 ANC65540:AND65540 AWY65540:AWZ65540 BGU65540:BGV65540 BQQ65540:BQR65540 CAM65540:CAN65540 CKI65540:CKJ65540 CUE65540:CUF65540 DEA65540:DEB65540 DNW65540:DNX65540 DXS65540:DXT65540 EHO65540:EHP65540 ERK65540:ERL65540 FBG65540:FBH65540 FLC65540:FLD65540 FUY65540:FUZ65540 GEU65540:GEV65540 GOQ65540:GOR65540 GYM65540:GYN65540 HII65540:HIJ65540 HSE65540:HSF65540 ICA65540:ICB65540 ILW65540:ILX65540 IVS65540:IVT65540 JFO65540:JFP65540 JPK65540:JPL65540 JZG65540:JZH65540 KJC65540:KJD65540 KSY65540:KSZ65540 LCU65540:LCV65540 LMQ65540:LMR65540 LWM65540:LWN65540 MGI65540:MGJ65540 MQE65540:MQF65540 NAA65540:NAB65540 NJW65540:NJX65540 NTS65540:NTT65540 ODO65540:ODP65540 ONK65540:ONL65540 OXG65540:OXH65540 PHC65540:PHD65540 PQY65540:PQZ65540 QAU65540:QAV65540 QKQ65540:QKR65540 QUM65540:QUN65540 REI65540:REJ65540 ROE65540:ROF65540 RYA65540:RYB65540 SHW65540:SHX65540 SRS65540:SRT65540 TBO65540:TBP65540 TLK65540:TLL65540 TVG65540:TVH65540 UFC65540:UFD65540 UOY65540:UOZ65540 UYU65540:UYV65540 VIQ65540:VIR65540 VSM65540:VSN65540 WCI65540:WCJ65540 WME65540:WMF65540 WWA65540:WWB65540 M131076:N131076 JO131076:JP131076 TK131076:TL131076 ADG131076:ADH131076 ANC131076:AND131076 AWY131076:AWZ131076 BGU131076:BGV131076 BQQ131076:BQR131076 CAM131076:CAN131076 CKI131076:CKJ131076 CUE131076:CUF131076 DEA131076:DEB131076 DNW131076:DNX131076 DXS131076:DXT131076 EHO131076:EHP131076 ERK131076:ERL131076 FBG131076:FBH131076 FLC131076:FLD131076 FUY131076:FUZ131076 GEU131076:GEV131076 GOQ131076:GOR131076 GYM131076:GYN131076 HII131076:HIJ131076 HSE131076:HSF131076 ICA131076:ICB131076 ILW131076:ILX131076 IVS131076:IVT131076 JFO131076:JFP131076 JPK131076:JPL131076 JZG131076:JZH131076 KJC131076:KJD131076 KSY131076:KSZ131076 LCU131076:LCV131076 LMQ131076:LMR131076 LWM131076:LWN131076 MGI131076:MGJ131076 MQE131076:MQF131076 NAA131076:NAB131076 NJW131076:NJX131076 NTS131076:NTT131076 ODO131076:ODP131076 ONK131076:ONL131076 OXG131076:OXH131076 PHC131076:PHD131076 PQY131076:PQZ131076 QAU131076:QAV131076 QKQ131076:QKR131076 QUM131076:QUN131076 REI131076:REJ131076 ROE131076:ROF131076 RYA131076:RYB131076 SHW131076:SHX131076 SRS131076:SRT131076 TBO131076:TBP131076 TLK131076:TLL131076 TVG131076:TVH131076 UFC131076:UFD131076 UOY131076:UOZ131076 UYU131076:UYV131076 VIQ131076:VIR131076 VSM131076:VSN131076 WCI131076:WCJ131076 WME131076:WMF131076 WWA131076:WWB131076 M196612:N196612 JO196612:JP196612 TK196612:TL196612 ADG196612:ADH196612 ANC196612:AND196612 AWY196612:AWZ196612 BGU196612:BGV196612 BQQ196612:BQR196612 CAM196612:CAN196612 CKI196612:CKJ196612 CUE196612:CUF196612 DEA196612:DEB196612 DNW196612:DNX196612 DXS196612:DXT196612 EHO196612:EHP196612 ERK196612:ERL196612 FBG196612:FBH196612 FLC196612:FLD196612 FUY196612:FUZ196612 GEU196612:GEV196612 GOQ196612:GOR196612 GYM196612:GYN196612 HII196612:HIJ196612 HSE196612:HSF196612 ICA196612:ICB196612 ILW196612:ILX196612 IVS196612:IVT196612 JFO196612:JFP196612 JPK196612:JPL196612 JZG196612:JZH196612 KJC196612:KJD196612 KSY196612:KSZ196612 LCU196612:LCV196612 LMQ196612:LMR196612 LWM196612:LWN196612 MGI196612:MGJ196612 MQE196612:MQF196612 NAA196612:NAB196612 NJW196612:NJX196612 NTS196612:NTT196612 ODO196612:ODP196612 ONK196612:ONL196612 OXG196612:OXH196612 PHC196612:PHD196612 PQY196612:PQZ196612 QAU196612:QAV196612 QKQ196612:QKR196612 QUM196612:QUN196612 REI196612:REJ196612 ROE196612:ROF196612 RYA196612:RYB196612 SHW196612:SHX196612 SRS196612:SRT196612 TBO196612:TBP196612 TLK196612:TLL196612 TVG196612:TVH196612 UFC196612:UFD196612 UOY196612:UOZ196612 UYU196612:UYV196612 VIQ196612:VIR196612 VSM196612:VSN196612 WCI196612:WCJ196612 WME196612:WMF196612 WWA196612:WWB196612 M262148:N262148 JO262148:JP262148 TK262148:TL262148 ADG262148:ADH262148 ANC262148:AND262148 AWY262148:AWZ262148 BGU262148:BGV262148 BQQ262148:BQR262148 CAM262148:CAN262148 CKI262148:CKJ262148 CUE262148:CUF262148 DEA262148:DEB262148 DNW262148:DNX262148 DXS262148:DXT262148 EHO262148:EHP262148 ERK262148:ERL262148 FBG262148:FBH262148 FLC262148:FLD262148 FUY262148:FUZ262148 GEU262148:GEV262148 GOQ262148:GOR262148 GYM262148:GYN262148 HII262148:HIJ262148 HSE262148:HSF262148 ICA262148:ICB262148 ILW262148:ILX262148 IVS262148:IVT262148 JFO262148:JFP262148 JPK262148:JPL262148 JZG262148:JZH262148 KJC262148:KJD262148 KSY262148:KSZ262148 LCU262148:LCV262148 LMQ262148:LMR262148 LWM262148:LWN262148 MGI262148:MGJ262148 MQE262148:MQF262148 NAA262148:NAB262148 NJW262148:NJX262148 NTS262148:NTT262148 ODO262148:ODP262148 ONK262148:ONL262148 OXG262148:OXH262148 PHC262148:PHD262148 PQY262148:PQZ262148 QAU262148:QAV262148 QKQ262148:QKR262148 QUM262148:QUN262148 REI262148:REJ262148 ROE262148:ROF262148 RYA262148:RYB262148 SHW262148:SHX262148 SRS262148:SRT262148 TBO262148:TBP262148 TLK262148:TLL262148 TVG262148:TVH262148 UFC262148:UFD262148 UOY262148:UOZ262148 UYU262148:UYV262148 VIQ262148:VIR262148 VSM262148:VSN262148 WCI262148:WCJ262148 WME262148:WMF262148 WWA262148:WWB262148 M327684:N327684 JO327684:JP327684 TK327684:TL327684 ADG327684:ADH327684 ANC327684:AND327684 AWY327684:AWZ327684 BGU327684:BGV327684 BQQ327684:BQR327684 CAM327684:CAN327684 CKI327684:CKJ327684 CUE327684:CUF327684 DEA327684:DEB327684 DNW327684:DNX327684 DXS327684:DXT327684 EHO327684:EHP327684 ERK327684:ERL327684 FBG327684:FBH327684 FLC327684:FLD327684 FUY327684:FUZ327684 GEU327684:GEV327684 GOQ327684:GOR327684 GYM327684:GYN327684 HII327684:HIJ327684 HSE327684:HSF327684 ICA327684:ICB327684 ILW327684:ILX327684 IVS327684:IVT327684 JFO327684:JFP327684 JPK327684:JPL327684 JZG327684:JZH327684 KJC327684:KJD327684 KSY327684:KSZ327684 LCU327684:LCV327684 LMQ327684:LMR327684 LWM327684:LWN327684 MGI327684:MGJ327684 MQE327684:MQF327684 NAA327684:NAB327684 NJW327684:NJX327684 NTS327684:NTT327684 ODO327684:ODP327684 ONK327684:ONL327684 OXG327684:OXH327684 PHC327684:PHD327684 PQY327684:PQZ327684 QAU327684:QAV327684 QKQ327684:QKR327684 QUM327684:QUN327684 REI327684:REJ327684 ROE327684:ROF327684 RYA327684:RYB327684 SHW327684:SHX327684 SRS327684:SRT327684 TBO327684:TBP327684 TLK327684:TLL327684 TVG327684:TVH327684 UFC327684:UFD327684 UOY327684:UOZ327684 UYU327684:UYV327684 VIQ327684:VIR327684 VSM327684:VSN327684 WCI327684:WCJ327684 WME327684:WMF327684 WWA327684:WWB327684 M393220:N393220 JO393220:JP393220 TK393220:TL393220 ADG393220:ADH393220 ANC393220:AND393220 AWY393220:AWZ393220 BGU393220:BGV393220 BQQ393220:BQR393220 CAM393220:CAN393220 CKI393220:CKJ393220 CUE393220:CUF393220 DEA393220:DEB393220 DNW393220:DNX393220 DXS393220:DXT393220 EHO393220:EHP393220 ERK393220:ERL393220 FBG393220:FBH393220 FLC393220:FLD393220 FUY393220:FUZ393220 GEU393220:GEV393220 GOQ393220:GOR393220 GYM393220:GYN393220 HII393220:HIJ393220 HSE393220:HSF393220 ICA393220:ICB393220 ILW393220:ILX393220 IVS393220:IVT393220 JFO393220:JFP393220 JPK393220:JPL393220 JZG393220:JZH393220 KJC393220:KJD393220 KSY393220:KSZ393220 LCU393220:LCV393220 LMQ393220:LMR393220 LWM393220:LWN393220 MGI393220:MGJ393220 MQE393220:MQF393220 NAA393220:NAB393220 NJW393220:NJX393220 NTS393220:NTT393220 ODO393220:ODP393220 ONK393220:ONL393220 OXG393220:OXH393220 PHC393220:PHD393220 PQY393220:PQZ393220 QAU393220:QAV393220 QKQ393220:QKR393220 QUM393220:QUN393220 REI393220:REJ393220 ROE393220:ROF393220 RYA393220:RYB393220 SHW393220:SHX393220 SRS393220:SRT393220 TBO393220:TBP393220 TLK393220:TLL393220 TVG393220:TVH393220 UFC393220:UFD393220 UOY393220:UOZ393220 UYU393220:UYV393220 VIQ393220:VIR393220 VSM393220:VSN393220 WCI393220:WCJ393220 WME393220:WMF393220 WWA393220:WWB393220 M458756:N458756 JO458756:JP458756 TK458756:TL458756 ADG458756:ADH458756 ANC458756:AND458756 AWY458756:AWZ458756 BGU458756:BGV458756 BQQ458756:BQR458756 CAM458756:CAN458756 CKI458756:CKJ458756 CUE458756:CUF458756 DEA458756:DEB458756 DNW458756:DNX458756 DXS458756:DXT458756 EHO458756:EHP458756 ERK458756:ERL458756 FBG458756:FBH458756 FLC458756:FLD458756 FUY458756:FUZ458756 GEU458756:GEV458756 GOQ458756:GOR458756 GYM458756:GYN458756 HII458756:HIJ458756 HSE458756:HSF458756 ICA458756:ICB458756 ILW458756:ILX458756 IVS458756:IVT458756 JFO458756:JFP458756 JPK458756:JPL458756 JZG458756:JZH458756 KJC458756:KJD458756 KSY458756:KSZ458756 LCU458756:LCV458756 LMQ458756:LMR458756 LWM458756:LWN458756 MGI458756:MGJ458756 MQE458756:MQF458756 NAA458756:NAB458756 NJW458756:NJX458756 NTS458756:NTT458756 ODO458756:ODP458756 ONK458756:ONL458756 OXG458756:OXH458756 PHC458756:PHD458756 PQY458756:PQZ458756 QAU458756:QAV458756 QKQ458756:QKR458756 QUM458756:QUN458756 REI458756:REJ458756 ROE458756:ROF458756 RYA458756:RYB458756 SHW458756:SHX458756 SRS458756:SRT458756 TBO458756:TBP458756 TLK458756:TLL458756 TVG458756:TVH458756 UFC458756:UFD458756 UOY458756:UOZ458756 UYU458756:UYV458756 VIQ458756:VIR458756 VSM458756:VSN458756 WCI458756:WCJ458756 WME458756:WMF458756 WWA458756:WWB458756 M524292:N524292 JO524292:JP524292 TK524292:TL524292 ADG524292:ADH524292 ANC524292:AND524292 AWY524292:AWZ524292 BGU524292:BGV524292 BQQ524292:BQR524292 CAM524292:CAN524292 CKI524292:CKJ524292 CUE524292:CUF524292 DEA524292:DEB524292 DNW524292:DNX524292 DXS524292:DXT524292 EHO524292:EHP524292 ERK524292:ERL524292 FBG524292:FBH524292 FLC524292:FLD524292 FUY524292:FUZ524292 GEU524292:GEV524292 GOQ524292:GOR524292 GYM524292:GYN524292 HII524292:HIJ524292 HSE524292:HSF524292 ICA524292:ICB524292 ILW524292:ILX524292 IVS524292:IVT524292 JFO524292:JFP524292 JPK524292:JPL524292 JZG524292:JZH524292 KJC524292:KJD524292 KSY524292:KSZ524292 LCU524292:LCV524292 LMQ524292:LMR524292 LWM524292:LWN524292 MGI524292:MGJ524292 MQE524292:MQF524292 NAA524292:NAB524292 NJW524292:NJX524292 NTS524292:NTT524292 ODO524292:ODP524292 ONK524292:ONL524292 OXG524292:OXH524292 PHC524292:PHD524292 PQY524292:PQZ524292 QAU524292:QAV524292 QKQ524292:QKR524292 QUM524292:QUN524292 REI524292:REJ524292 ROE524292:ROF524292 RYA524292:RYB524292 SHW524292:SHX524292 SRS524292:SRT524292 TBO524292:TBP524292 TLK524292:TLL524292 TVG524292:TVH524292 UFC524292:UFD524292 UOY524292:UOZ524292 UYU524292:UYV524292 VIQ524292:VIR524292 VSM524292:VSN524292 WCI524292:WCJ524292 WME524292:WMF524292 WWA524292:WWB524292 M589828:N589828 JO589828:JP589828 TK589828:TL589828 ADG589828:ADH589828 ANC589828:AND589828 AWY589828:AWZ589828 BGU589828:BGV589828 BQQ589828:BQR589828 CAM589828:CAN589828 CKI589828:CKJ589828 CUE589828:CUF589828 DEA589828:DEB589828 DNW589828:DNX589828 DXS589828:DXT589828 EHO589828:EHP589828 ERK589828:ERL589828 FBG589828:FBH589828 FLC589828:FLD589828 FUY589828:FUZ589828 GEU589828:GEV589828 GOQ589828:GOR589828 GYM589828:GYN589828 HII589828:HIJ589828 HSE589828:HSF589828 ICA589828:ICB589828 ILW589828:ILX589828 IVS589828:IVT589828 JFO589828:JFP589828 JPK589828:JPL589828 JZG589828:JZH589828 KJC589828:KJD589828 KSY589828:KSZ589828 LCU589828:LCV589828 LMQ589828:LMR589828 LWM589828:LWN589828 MGI589828:MGJ589828 MQE589828:MQF589828 NAA589828:NAB589828 NJW589828:NJX589828 NTS589828:NTT589828 ODO589828:ODP589828 ONK589828:ONL589828 OXG589828:OXH589828 PHC589828:PHD589828 PQY589828:PQZ589828 QAU589828:QAV589828 QKQ589828:QKR589828 QUM589828:QUN589828 REI589828:REJ589828 ROE589828:ROF589828 RYA589828:RYB589828 SHW589828:SHX589828 SRS589828:SRT589828 TBO589828:TBP589828 TLK589828:TLL589828 TVG589828:TVH589828 UFC589828:UFD589828 UOY589828:UOZ589828 UYU589828:UYV589828 VIQ589828:VIR589828 VSM589828:VSN589828 WCI589828:WCJ589828 WME589828:WMF589828 WWA589828:WWB589828 M655364:N655364 JO655364:JP655364 TK655364:TL655364 ADG655364:ADH655364 ANC655364:AND655364 AWY655364:AWZ655364 BGU655364:BGV655364 BQQ655364:BQR655364 CAM655364:CAN655364 CKI655364:CKJ655364 CUE655364:CUF655364 DEA655364:DEB655364 DNW655364:DNX655364 DXS655364:DXT655364 EHO655364:EHP655364 ERK655364:ERL655364 FBG655364:FBH655364 FLC655364:FLD655364 FUY655364:FUZ655364 GEU655364:GEV655364 GOQ655364:GOR655364 GYM655364:GYN655364 HII655364:HIJ655364 HSE655364:HSF655364 ICA655364:ICB655364 ILW655364:ILX655364 IVS655364:IVT655364 JFO655364:JFP655364 JPK655364:JPL655364 JZG655364:JZH655364 KJC655364:KJD655364 KSY655364:KSZ655364 LCU655364:LCV655364 LMQ655364:LMR655364 LWM655364:LWN655364 MGI655364:MGJ655364 MQE655364:MQF655364 NAA655364:NAB655364 NJW655364:NJX655364 NTS655364:NTT655364 ODO655364:ODP655364 ONK655364:ONL655364 OXG655364:OXH655364 PHC655364:PHD655364 PQY655364:PQZ655364 QAU655364:QAV655364 QKQ655364:QKR655364 QUM655364:QUN655364 REI655364:REJ655364 ROE655364:ROF655364 RYA655364:RYB655364 SHW655364:SHX655364 SRS655364:SRT655364 TBO655364:TBP655364 TLK655364:TLL655364 TVG655364:TVH655364 UFC655364:UFD655364 UOY655364:UOZ655364 UYU655364:UYV655364 VIQ655364:VIR655364 VSM655364:VSN655364 WCI655364:WCJ655364 WME655364:WMF655364 WWA655364:WWB655364 M720900:N720900 JO720900:JP720900 TK720900:TL720900 ADG720900:ADH720900 ANC720900:AND720900 AWY720900:AWZ720900 BGU720900:BGV720900 BQQ720900:BQR720900 CAM720900:CAN720900 CKI720900:CKJ720900 CUE720900:CUF720900 DEA720900:DEB720900 DNW720900:DNX720900 DXS720900:DXT720900 EHO720900:EHP720900 ERK720900:ERL720900 FBG720900:FBH720900 FLC720900:FLD720900 FUY720900:FUZ720900 GEU720900:GEV720900 GOQ720900:GOR720900 GYM720900:GYN720900 HII720900:HIJ720900 HSE720900:HSF720900 ICA720900:ICB720900 ILW720900:ILX720900 IVS720900:IVT720900 JFO720900:JFP720900 JPK720900:JPL720900 JZG720900:JZH720900 KJC720900:KJD720900 KSY720900:KSZ720900 LCU720900:LCV720900 LMQ720900:LMR720900 LWM720900:LWN720900 MGI720900:MGJ720900 MQE720900:MQF720900 NAA720900:NAB720900 NJW720900:NJX720900 NTS720900:NTT720900 ODO720900:ODP720900 ONK720900:ONL720900 OXG720900:OXH720900 PHC720900:PHD720900 PQY720900:PQZ720900 QAU720900:QAV720900 QKQ720900:QKR720900 QUM720900:QUN720900 REI720900:REJ720900 ROE720900:ROF720900 RYA720900:RYB720900 SHW720900:SHX720900 SRS720900:SRT720900 TBO720900:TBP720900 TLK720900:TLL720900 TVG720900:TVH720900 UFC720900:UFD720900 UOY720900:UOZ720900 UYU720900:UYV720900 VIQ720900:VIR720900 VSM720900:VSN720900 WCI720900:WCJ720900 WME720900:WMF720900 WWA720900:WWB720900 M786436:N786436 JO786436:JP786436 TK786436:TL786436 ADG786436:ADH786436 ANC786436:AND786436 AWY786436:AWZ786436 BGU786436:BGV786436 BQQ786436:BQR786436 CAM786436:CAN786436 CKI786436:CKJ786436 CUE786436:CUF786436 DEA786436:DEB786436 DNW786436:DNX786436 DXS786436:DXT786436 EHO786436:EHP786436 ERK786436:ERL786436 FBG786436:FBH786436 FLC786436:FLD786436 FUY786436:FUZ786436 GEU786436:GEV786436 GOQ786436:GOR786436 GYM786436:GYN786436 HII786436:HIJ786436 HSE786436:HSF786436 ICA786436:ICB786436 ILW786436:ILX786436 IVS786436:IVT786436 JFO786436:JFP786436 JPK786436:JPL786436 JZG786436:JZH786436 KJC786436:KJD786436 KSY786436:KSZ786436 LCU786436:LCV786436 LMQ786436:LMR786436 LWM786436:LWN786436 MGI786436:MGJ786436 MQE786436:MQF786436 NAA786436:NAB786436 NJW786436:NJX786436 NTS786436:NTT786436 ODO786436:ODP786436 ONK786436:ONL786436 OXG786436:OXH786436 PHC786436:PHD786436 PQY786436:PQZ786436 QAU786436:QAV786436 QKQ786436:QKR786436 QUM786436:QUN786436 REI786436:REJ786436 ROE786436:ROF786436 RYA786436:RYB786436 SHW786436:SHX786436 SRS786436:SRT786436 TBO786436:TBP786436 TLK786436:TLL786436 TVG786436:TVH786436 UFC786436:UFD786436 UOY786436:UOZ786436 UYU786436:UYV786436 VIQ786436:VIR786436 VSM786436:VSN786436 WCI786436:WCJ786436 WME786436:WMF786436 WWA786436:WWB786436 M851972:N851972 JO851972:JP851972 TK851972:TL851972 ADG851972:ADH851972 ANC851972:AND851972 AWY851972:AWZ851972 BGU851972:BGV851972 BQQ851972:BQR851972 CAM851972:CAN851972 CKI851972:CKJ851972 CUE851972:CUF851972 DEA851972:DEB851972 DNW851972:DNX851972 DXS851972:DXT851972 EHO851972:EHP851972 ERK851972:ERL851972 FBG851972:FBH851972 FLC851972:FLD851972 FUY851972:FUZ851972 GEU851972:GEV851972 GOQ851972:GOR851972 GYM851972:GYN851972 HII851972:HIJ851972 HSE851972:HSF851972 ICA851972:ICB851972 ILW851972:ILX851972 IVS851972:IVT851972 JFO851972:JFP851972 JPK851972:JPL851972 JZG851972:JZH851972 KJC851972:KJD851972 KSY851972:KSZ851972 LCU851972:LCV851972 LMQ851972:LMR851972 LWM851972:LWN851972 MGI851972:MGJ851972 MQE851972:MQF851972 NAA851972:NAB851972 NJW851972:NJX851972 NTS851972:NTT851972 ODO851972:ODP851972 ONK851972:ONL851972 OXG851972:OXH851972 PHC851972:PHD851972 PQY851972:PQZ851972 QAU851972:QAV851972 QKQ851972:QKR851972 QUM851972:QUN851972 REI851972:REJ851972 ROE851972:ROF851972 RYA851972:RYB851972 SHW851972:SHX851972 SRS851972:SRT851972 TBO851972:TBP851972 TLK851972:TLL851972 TVG851972:TVH851972 UFC851972:UFD851972 UOY851972:UOZ851972 UYU851972:UYV851972 VIQ851972:VIR851972 VSM851972:VSN851972 WCI851972:WCJ851972 WME851972:WMF851972 WWA851972:WWB851972 M917508:N917508 JO917508:JP917508 TK917508:TL917508 ADG917508:ADH917508 ANC917508:AND917508 AWY917508:AWZ917508 BGU917508:BGV917508 BQQ917508:BQR917508 CAM917508:CAN917508 CKI917508:CKJ917508 CUE917508:CUF917508 DEA917508:DEB917508 DNW917508:DNX917508 DXS917508:DXT917508 EHO917508:EHP917508 ERK917508:ERL917508 FBG917508:FBH917508 FLC917508:FLD917508 FUY917508:FUZ917508 GEU917508:GEV917508 GOQ917508:GOR917508 GYM917508:GYN917508 HII917508:HIJ917508 HSE917508:HSF917508 ICA917508:ICB917508 ILW917508:ILX917508 IVS917508:IVT917508 JFO917508:JFP917508 JPK917508:JPL917508 JZG917508:JZH917508 KJC917508:KJD917508 KSY917508:KSZ917508 LCU917508:LCV917508 LMQ917508:LMR917508 LWM917508:LWN917508 MGI917508:MGJ917508 MQE917508:MQF917508 NAA917508:NAB917508 NJW917508:NJX917508 NTS917508:NTT917508 ODO917508:ODP917508 ONK917508:ONL917508 OXG917508:OXH917508 PHC917508:PHD917508 PQY917508:PQZ917508 QAU917508:QAV917508 QKQ917508:QKR917508 QUM917508:QUN917508 REI917508:REJ917508 ROE917508:ROF917508 RYA917508:RYB917508 SHW917508:SHX917508 SRS917508:SRT917508 TBO917508:TBP917508 TLK917508:TLL917508 TVG917508:TVH917508 UFC917508:UFD917508 UOY917508:UOZ917508 UYU917508:UYV917508 VIQ917508:VIR917508 VSM917508:VSN917508 WCI917508:WCJ917508 WME917508:WMF917508 WWA917508:WWB917508 M983044:N983044 JO983044:JP983044 TK983044:TL983044 ADG983044:ADH983044 ANC983044:AND983044 AWY983044:AWZ983044 BGU983044:BGV983044 BQQ983044:BQR983044 CAM983044:CAN983044 CKI983044:CKJ983044 CUE983044:CUF983044 DEA983044:DEB983044 DNW983044:DNX983044 DXS983044:DXT983044 EHO983044:EHP983044 ERK983044:ERL983044 FBG983044:FBH983044 FLC983044:FLD983044 FUY983044:FUZ983044 GEU983044:GEV983044 GOQ983044:GOR983044 GYM983044:GYN983044 HII983044:HIJ983044 HSE983044:HSF983044 ICA983044:ICB983044 ILW983044:ILX983044 IVS983044:IVT983044 JFO983044:JFP983044 JPK983044:JPL983044 JZG983044:JZH983044 KJC983044:KJD983044 KSY983044:KSZ983044 LCU983044:LCV983044 LMQ983044:LMR983044 LWM983044:LWN983044 MGI983044:MGJ983044 MQE983044:MQF983044 NAA983044:NAB983044 NJW983044:NJX983044 NTS983044:NTT983044 ODO983044:ODP983044 ONK983044:ONL983044 OXG983044:OXH983044 PHC983044:PHD983044 PQY983044:PQZ983044 QAU983044:QAV983044 QKQ983044:QKR983044 QUM983044:QUN983044 REI983044:REJ983044 ROE983044:ROF983044 RYA983044:RYB983044 SHW983044:SHX983044 SRS983044:SRT983044 TBO983044:TBP983044 TLK983044:TLL983044 TVG983044:TVH983044 UFC983044:UFD983044 UOY983044:UOZ983044 UYU983044:UYV983044 VIQ983044:VIR983044 VSM983044:VSN983044 WCI983044:WCJ983044 WME983044:WMF983044 WWA983044:WWB983044 JQ5:JR5 TM5:TN5 ADI5:ADJ5 ANE5:ANF5 AXA5:AXB5 BGW5:BGX5 BQS5:BQT5 CAO5:CAP5 CKK5:CKL5 CUG5:CUH5 DEC5:DED5 DNY5:DNZ5 DXU5:DXV5 EHQ5:EHR5 ERM5:ERN5 FBI5:FBJ5 FLE5:FLF5 FVA5:FVB5 GEW5:GEX5 GOS5:GOT5 GYO5:GYP5 HIK5:HIL5 HSG5:HSH5 ICC5:ICD5 ILY5:ILZ5 IVU5:IVV5 JFQ5:JFR5 JPM5:JPN5 JZI5:JZJ5 KJE5:KJF5 KTA5:KTB5 LCW5:LCX5 LMS5:LMT5 LWO5:LWP5 MGK5:MGL5 MQG5:MQH5 NAC5:NAD5 NJY5:NJZ5 NTU5:NTV5 ODQ5:ODR5 ONM5:ONN5 OXI5:OXJ5 PHE5:PHF5 PRA5:PRB5 QAW5:QAX5 QKS5:QKT5 QUO5:QUP5 REK5:REL5 ROG5:ROH5 RYC5:RYD5 SHY5:SHZ5 SRU5:SRV5 TBQ5:TBR5 TLM5:TLN5 TVI5:TVJ5 UFE5:UFF5 UPA5:UPB5 UYW5:UYX5 VIS5:VIT5 VSO5:VSP5 WCK5:WCL5 WMG5:WMH5 WWC5:WWD5 S65540:T65540 JR65540:JS65540 TN65540:TO65540 ADJ65540:ADK65540 ANF65540:ANG65540 AXB65540:AXC65540 BGX65540:BGY65540 BQT65540:BQU65540 CAP65540:CAQ65540 CKL65540:CKM65540 CUH65540:CUI65540 DED65540:DEE65540 DNZ65540:DOA65540 DXV65540:DXW65540 EHR65540:EHS65540 ERN65540:ERO65540 FBJ65540:FBK65540 FLF65540:FLG65540 FVB65540:FVC65540 GEX65540:GEY65540 GOT65540:GOU65540 GYP65540:GYQ65540 HIL65540:HIM65540 HSH65540:HSI65540 ICD65540:ICE65540 ILZ65540:IMA65540 IVV65540:IVW65540 JFR65540:JFS65540 JPN65540:JPO65540 JZJ65540:JZK65540 KJF65540:KJG65540 KTB65540:KTC65540 LCX65540:LCY65540 LMT65540:LMU65540 LWP65540:LWQ65540 MGL65540:MGM65540 MQH65540:MQI65540 NAD65540:NAE65540 NJZ65540:NKA65540 NTV65540:NTW65540 ODR65540:ODS65540 ONN65540:ONO65540 OXJ65540:OXK65540 PHF65540:PHG65540 PRB65540:PRC65540 QAX65540:QAY65540 QKT65540:QKU65540 QUP65540:QUQ65540 REL65540:REM65540 ROH65540:ROI65540 RYD65540:RYE65540 SHZ65540:SIA65540 SRV65540:SRW65540 TBR65540:TBS65540 TLN65540:TLO65540 TVJ65540:TVK65540 UFF65540:UFG65540 UPB65540:UPC65540 UYX65540:UYY65540 VIT65540:VIU65540 VSP65540:VSQ65540 WCL65540:WCM65540 WMH65540:WMI65540 WWD65540:WWE65540 S131076:T131076 JR131076:JS131076 TN131076:TO131076 ADJ131076:ADK131076 ANF131076:ANG131076 AXB131076:AXC131076 BGX131076:BGY131076 BQT131076:BQU131076 CAP131076:CAQ131076 CKL131076:CKM131076 CUH131076:CUI131076 DED131076:DEE131076 DNZ131076:DOA131076 DXV131076:DXW131076 EHR131076:EHS131076 ERN131076:ERO131076 FBJ131076:FBK131076 FLF131076:FLG131076 FVB131076:FVC131076 GEX131076:GEY131076 GOT131076:GOU131076 GYP131076:GYQ131076 HIL131076:HIM131076 HSH131076:HSI131076 ICD131076:ICE131076 ILZ131076:IMA131076 IVV131076:IVW131076 JFR131076:JFS131076 JPN131076:JPO131076 JZJ131076:JZK131076 KJF131076:KJG131076 KTB131076:KTC131076 LCX131076:LCY131076 LMT131076:LMU131076 LWP131076:LWQ131076 MGL131076:MGM131076 MQH131076:MQI131076 NAD131076:NAE131076 NJZ131076:NKA131076 NTV131076:NTW131076 ODR131076:ODS131076 ONN131076:ONO131076 OXJ131076:OXK131076 PHF131076:PHG131076 PRB131076:PRC131076 QAX131076:QAY131076 QKT131076:QKU131076 QUP131076:QUQ131076 REL131076:REM131076 ROH131076:ROI131076 RYD131076:RYE131076 SHZ131076:SIA131076 SRV131076:SRW131076 TBR131076:TBS131076 TLN131076:TLO131076 TVJ131076:TVK131076 UFF131076:UFG131076 UPB131076:UPC131076 UYX131076:UYY131076 VIT131076:VIU131076 VSP131076:VSQ131076 WCL131076:WCM131076 WMH131076:WMI131076 WWD131076:WWE131076 S196612:T196612 JR196612:JS196612 TN196612:TO196612 ADJ196612:ADK196612 ANF196612:ANG196612 AXB196612:AXC196612 BGX196612:BGY196612 BQT196612:BQU196612 CAP196612:CAQ196612 CKL196612:CKM196612 CUH196612:CUI196612 DED196612:DEE196612 DNZ196612:DOA196612 DXV196612:DXW196612 EHR196612:EHS196612 ERN196612:ERO196612 FBJ196612:FBK196612 FLF196612:FLG196612 FVB196612:FVC196612 GEX196612:GEY196612 GOT196612:GOU196612 GYP196612:GYQ196612 HIL196612:HIM196612 HSH196612:HSI196612 ICD196612:ICE196612 ILZ196612:IMA196612 IVV196612:IVW196612 JFR196612:JFS196612 JPN196612:JPO196612 JZJ196612:JZK196612 KJF196612:KJG196612 KTB196612:KTC196612 LCX196612:LCY196612 LMT196612:LMU196612 LWP196612:LWQ196612 MGL196612:MGM196612 MQH196612:MQI196612 NAD196612:NAE196612 NJZ196612:NKA196612 NTV196612:NTW196612 ODR196612:ODS196612 ONN196612:ONO196612 OXJ196612:OXK196612 PHF196612:PHG196612 PRB196612:PRC196612 QAX196612:QAY196612 QKT196612:QKU196612 QUP196612:QUQ196612 REL196612:REM196612 ROH196612:ROI196612 RYD196612:RYE196612 SHZ196612:SIA196612 SRV196612:SRW196612 TBR196612:TBS196612 TLN196612:TLO196612 TVJ196612:TVK196612 UFF196612:UFG196612 UPB196612:UPC196612 UYX196612:UYY196612 VIT196612:VIU196612 VSP196612:VSQ196612 WCL196612:WCM196612 WMH196612:WMI196612 WWD196612:WWE196612 S262148:T262148 JR262148:JS262148 TN262148:TO262148 ADJ262148:ADK262148 ANF262148:ANG262148 AXB262148:AXC262148 BGX262148:BGY262148 BQT262148:BQU262148 CAP262148:CAQ262148 CKL262148:CKM262148 CUH262148:CUI262148 DED262148:DEE262148 DNZ262148:DOA262148 DXV262148:DXW262148 EHR262148:EHS262148 ERN262148:ERO262148 FBJ262148:FBK262148 FLF262148:FLG262148 FVB262148:FVC262148 GEX262148:GEY262148 GOT262148:GOU262148 GYP262148:GYQ262148 HIL262148:HIM262148 HSH262148:HSI262148 ICD262148:ICE262148 ILZ262148:IMA262148 IVV262148:IVW262148 JFR262148:JFS262148 JPN262148:JPO262148 JZJ262148:JZK262148 KJF262148:KJG262148 KTB262148:KTC262148 LCX262148:LCY262148 LMT262148:LMU262148 LWP262148:LWQ262148 MGL262148:MGM262148 MQH262148:MQI262148 NAD262148:NAE262148 NJZ262148:NKA262148 NTV262148:NTW262148 ODR262148:ODS262148 ONN262148:ONO262148 OXJ262148:OXK262148 PHF262148:PHG262148 PRB262148:PRC262148 QAX262148:QAY262148 QKT262148:QKU262148 QUP262148:QUQ262148 REL262148:REM262148 ROH262148:ROI262148 RYD262148:RYE262148 SHZ262148:SIA262148 SRV262148:SRW262148 TBR262148:TBS262148 TLN262148:TLO262148 TVJ262148:TVK262148 UFF262148:UFG262148 UPB262148:UPC262148 UYX262148:UYY262148 VIT262148:VIU262148 VSP262148:VSQ262148 WCL262148:WCM262148 WMH262148:WMI262148 WWD262148:WWE262148 S327684:T327684 JR327684:JS327684 TN327684:TO327684 ADJ327684:ADK327684 ANF327684:ANG327684 AXB327684:AXC327684 BGX327684:BGY327684 BQT327684:BQU327684 CAP327684:CAQ327684 CKL327684:CKM327684 CUH327684:CUI327684 DED327684:DEE327684 DNZ327684:DOA327684 DXV327684:DXW327684 EHR327684:EHS327684 ERN327684:ERO327684 FBJ327684:FBK327684 FLF327684:FLG327684 FVB327684:FVC327684 GEX327684:GEY327684 GOT327684:GOU327684 GYP327684:GYQ327684 HIL327684:HIM327684 HSH327684:HSI327684 ICD327684:ICE327684 ILZ327684:IMA327684 IVV327684:IVW327684 JFR327684:JFS327684 JPN327684:JPO327684 JZJ327684:JZK327684 KJF327684:KJG327684 KTB327684:KTC327684 LCX327684:LCY327684 LMT327684:LMU327684 LWP327684:LWQ327684 MGL327684:MGM327684 MQH327684:MQI327684 NAD327684:NAE327684 NJZ327684:NKA327684 NTV327684:NTW327684 ODR327684:ODS327684 ONN327684:ONO327684 OXJ327684:OXK327684 PHF327684:PHG327684 PRB327684:PRC327684 QAX327684:QAY327684 QKT327684:QKU327684 QUP327684:QUQ327684 REL327684:REM327684 ROH327684:ROI327684 RYD327684:RYE327684 SHZ327684:SIA327684 SRV327684:SRW327684 TBR327684:TBS327684 TLN327684:TLO327684 TVJ327684:TVK327684 UFF327684:UFG327684 UPB327684:UPC327684 UYX327684:UYY327684 VIT327684:VIU327684 VSP327684:VSQ327684 WCL327684:WCM327684 WMH327684:WMI327684 WWD327684:WWE327684 S393220:T393220 JR393220:JS393220 TN393220:TO393220 ADJ393220:ADK393220 ANF393220:ANG393220 AXB393220:AXC393220 BGX393220:BGY393220 BQT393220:BQU393220 CAP393220:CAQ393220 CKL393220:CKM393220 CUH393220:CUI393220 DED393220:DEE393220 DNZ393220:DOA393220 DXV393220:DXW393220 EHR393220:EHS393220 ERN393220:ERO393220 FBJ393220:FBK393220 FLF393220:FLG393220 FVB393220:FVC393220 GEX393220:GEY393220 GOT393220:GOU393220 GYP393220:GYQ393220 HIL393220:HIM393220 HSH393220:HSI393220 ICD393220:ICE393220 ILZ393220:IMA393220 IVV393220:IVW393220 JFR393220:JFS393220 JPN393220:JPO393220 JZJ393220:JZK393220 KJF393220:KJG393220 KTB393220:KTC393220 LCX393220:LCY393220 LMT393220:LMU393220 LWP393220:LWQ393220 MGL393220:MGM393220 MQH393220:MQI393220 NAD393220:NAE393220 NJZ393220:NKA393220 NTV393220:NTW393220 ODR393220:ODS393220 ONN393220:ONO393220 OXJ393220:OXK393220 PHF393220:PHG393220 PRB393220:PRC393220 QAX393220:QAY393220 QKT393220:QKU393220 QUP393220:QUQ393220 REL393220:REM393220 ROH393220:ROI393220 RYD393220:RYE393220 SHZ393220:SIA393220 SRV393220:SRW393220 TBR393220:TBS393220 TLN393220:TLO393220 TVJ393220:TVK393220 UFF393220:UFG393220 UPB393220:UPC393220 UYX393220:UYY393220 VIT393220:VIU393220 VSP393220:VSQ393220 WCL393220:WCM393220 WMH393220:WMI393220 WWD393220:WWE393220 S458756:T458756 JR458756:JS458756 TN458756:TO458756 ADJ458756:ADK458756 ANF458756:ANG458756 AXB458756:AXC458756 BGX458756:BGY458756 BQT458756:BQU458756 CAP458756:CAQ458756 CKL458756:CKM458756 CUH458756:CUI458756 DED458756:DEE458756 DNZ458756:DOA458756 DXV458756:DXW458756 EHR458756:EHS458756 ERN458756:ERO458756 FBJ458756:FBK458756 FLF458756:FLG458756 FVB458756:FVC458756 GEX458756:GEY458756 GOT458756:GOU458756 GYP458756:GYQ458756 HIL458756:HIM458756 HSH458756:HSI458756 ICD458756:ICE458756 ILZ458756:IMA458756 IVV458756:IVW458756 JFR458756:JFS458756 JPN458756:JPO458756 JZJ458756:JZK458756 KJF458756:KJG458756 KTB458756:KTC458756 LCX458756:LCY458756 LMT458756:LMU458756 LWP458756:LWQ458756 MGL458756:MGM458756 MQH458756:MQI458756 NAD458756:NAE458756 NJZ458756:NKA458756 NTV458756:NTW458756 ODR458756:ODS458756 ONN458756:ONO458756 OXJ458756:OXK458756 PHF458756:PHG458756 PRB458756:PRC458756 QAX458756:QAY458756 QKT458756:QKU458756 QUP458756:QUQ458756 REL458756:REM458756 ROH458756:ROI458756 RYD458756:RYE458756 SHZ458756:SIA458756 SRV458756:SRW458756 TBR458756:TBS458756 TLN458756:TLO458756 TVJ458756:TVK458756 UFF458756:UFG458756 UPB458756:UPC458756 UYX458756:UYY458756 VIT458756:VIU458756 VSP458756:VSQ458756 WCL458756:WCM458756 WMH458756:WMI458756 WWD458756:WWE458756 S524292:T524292 JR524292:JS524292 TN524292:TO524292 ADJ524292:ADK524292 ANF524292:ANG524292 AXB524292:AXC524292 BGX524292:BGY524292 BQT524292:BQU524292 CAP524292:CAQ524292 CKL524292:CKM524292 CUH524292:CUI524292 DED524292:DEE524292 DNZ524292:DOA524292 DXV524292:DXW524292 EHR524292:EHS524292 ERN524292:ERO524292 FBJ524292:FBK524292 FLF524292:FLG524292 FVB524292:FVC524292 GEX524292:GEY524292 GOT524292:GOU524292 GYP524292:GYQ524292 HIL524292:HIM524292 HSH524292:HSI524292 ICD524292:ICE524292 ILZ524292:IMA524292 IVV524292:IVW524292 JFR524292:JFS524292 JPN524292:JPO524292 JZJ524292:JZK524292 KJF524292:KJG524292 KTB524292:KTC524292 LCX524292:LCY524292 LMT524292:LMU524292 LWP524292:LWQ524292 MGL524292:MGM524292 MQH524292:MQI524292 NAD524292:NAE524292 NJZ524292:NKA524292 NTV524292:NTW524292 ODR524292:ODS524292 ONN524292:ONO524292 OXJ524292:OXK524292 PHF524292:PHG524292 PRB524292:PRC524292 QAX524292:QAY524292 QKT524292:QKU524292 QUP524292:QUQ524292 REL524292:REM524292 ROH524292:ROI524292 RYD524292:RYE524292 SHZ524292:SIA524292 SRV524292:SRW524292 TBR524292:TBS524292 TLN524292:TLO524292 TVJ524292:TVK524292 UFF524292:UFG524292 UPB524292:UPC524292 UYX524292:UYY524292 VIT524292:VIU524292 VSP524292:VSQ524292 WCL524292:WCM524292 WMH524292:WMI524292 WWD524292:WWE524292 S589828:T589828 JR589828:JS589828 TN589828:TO589828 ADJ589828:ADK589828 ANF589828:ANG589828 AXB589828:AXC589828 BGX589828:BGY589828 BQT589828:BQU589828 CAP589828:CAQ589828 CKL589828:CKM589828 CUH589828:CUI589828 DED589828:DEE589828 DNZ589828:DOA589828 DXV589828:DXW589828 EHR589828:EHS589828 ERN589828:ERO589828 FBJ589828:FBK589828 FLF589828:FLG589828 FVB589828:FVC589828 GEX589828:GEY589828 GOT589828:GOU589828 GYP589828:GYQ589828 HIL589828:HIM589828 HSH589828:HSI589828 ICD589828:ICE589828 ILZ589828:IMA589828 IVV589828:IVW589828 JFR589828:JFS589828 JPN589828:JPO589828 JZJ589828:JZK589828 KJF589828:KJG589828 KTB589828:KTC589828 LCX589828:LCY589828 LMT589828:LMU589828 LWP589828:LWQ589828 MGL589828:MGM589828 MQH589828:MQI589828 NAD589828:NAE589828 NJZ589828:NKA589828 NTV589828:NTW589828 ODR589828:ODS589828 ONN589828:ONO589828 OXJ589828:OXK589828 PHF589828:PHG589828 PRB589828:PRC589828 QAX589828:QAY589828 QKT589828:QKU589828 QUP589828:QUQ589828 REL589828:REM589828 ROH589828:ROI589828 RYD589828:RYE589828 SHZ589828:SIA589828 SRV589828:SRW589828 TBR589828:TBS589828 TLN589828:TLO589828 TVJ589828:TVK589828 UFF589828:UFG589828 UPB589828:UPC589828 UYX589828:UYY589828 VIT589828:VIU589828 VSP589828:VSQ589828 WCL589828:WCM589828 WMH589828:WMI589828 WWD589828:WWE589828 S655364:T655364 JR655364:JS655364 TN655364:TO655364 ADJ655364:ADK655364 ANF655364:ANG655364 AXB655364:AXC655364 BGX655364:BGY655364 BQT655364:BQU655364 CAP655364:CAQ655364 CKL655364:CKM655364 CUH655364:CUI655364 DED655364:DEE655364 DNZ655364:DOA655364 DXV655364:DXW655364 EHR655364:EHS655364 ERN655364:ERO655364 FBJ655364:FBK655364 FLF655364:FLG655364 FVB655364:FVC655364 GEX655364:GEY655364 GOT655364:GOU655364 GYP655364:GYQ655364 HIL655364:HIM655364 HSH655364:HSI655364 ICD655364:ICE655364 ILZ655364:IMA655364 IVV655364:IVW655364 JFR655364:JFS655364 JPN655364:JPO655364 JZJ655364:JZK655364 KJF655364:KJG655364 KTB655364:KTC655364 LCX655364:LCY655364 LMT655364:LMU655364 LWP655364:LWQ655364 MGL655364:MGM655364 MQH655364:MQI655364 NAD655364:NAE655364 NJZ655364:NKA655364 NTV655364:NTW655364 ODR655364:ODS655364 ONN655364:ONO655364 OXJ655364:OXK655364 PHF655364:PHG655364 PRB655364:PRC655364 QAX655364:QAY655364 QKT655364:QKU655364 QUP655364:QUQ655364 REL655364:REM655364 ROH655364:ROI655364 RYD655364:RYE655364 SHZ655364:SIA655364 SRV655364:SRW655364 TBR655364:TBS655364 TLN655364:TLO655364 TVJ655364:TVK655364 UFF655364:UFG655364 UPB655364:UPC655364 UYX655364:UYY655364 VIT655364:VIU655364 VSP655364:VSQ655364 WCL655364:WCM655364 WMH655364:WMI655364 WWD655364:WWE655364 S720900:T720900 JR720900:JS720900 TN720900:TO720900 ADJ720900:ADK720900 ANF720900:ANG720900 AXB720900:AXC720900 BGX720900:BGY720900 BQT720900:BQU720900 CAP720900:CAQ720900 CKL720900:CKM720900 CUH720900:CUI720900 DED720900:DEE720900 DNZ720900:DOA720900 DXV720900:DXW720900 EHR720900:EHS720900 ERN720900:ERO720900 FBJ720900:FBK720900 FLF720900:FLG720900 FVB720900:FVC720900 GEX720900:GEY720900 GOT720900:GOU720900 GYP720900:GYQ720900 HIL720900:HIM720900 HSH720900:HSI720900 ICD720900:ICE720900 ILZ720900:IMA720900 IVV720900:IVW720900 JFR720900:JFS720900 JPN720900:JPO720900 JZJ720900:JZK720900 KJF720900:KJG720900 KTB720900:KTC720900 LCX720900:LCY720900 LMT720900:LMU720900 LWP720900:LWQ720900 MGL720900:MGM720900 MQH720900:MQI720900 NAD720900:NAE720900 NJZ720900:NKA720900 NTV720900:NTW720900 ODR720900:ODS720900 ONN720900:ONO720900 OXJ720900:OXK720900 PHF720900:PHG720900 PRB720900:PRC720900 QAX720900:QAY720900 QKT720900:QKU720900 QUP720900:QUQ720900 REL720900:REM720900 ROH720900:ROI720900 RYD720900:RYE720900 SHZ720900:SIA720900 SRV720900:SRW720900 TBR720900:TBS720900 TLN720900:TLO720900 TVJ720900:TVK720900 UFF720900:UFG720900 UPB720900:UPC720900 UYX720900:UYY720900 VIT720900:VIU720900 VSP720900:VSQ720900 WCL720900:WCM720900 WMH720900:WMI720900 WWD720900:WWE720900 S786436:T786436 JR786436:JS786436 TN786436:TO786436 ADJ786436:ADK786436 ANF786436:ANG786436 AXB786436:AXC786436 BGX786436:BGY786436 BQT786436:BQU786436 CAP786436:CAQ786436 CKL786436:CKM786436 CUH786436:CUI786436 DED786436:DEE786436 DNZ786436:DOA786436 DXV786436:DXW786436 EHR786436:EHS786436 ERN786436:ERO786436 FBJ786436:FBK786436 FLF786436:FLG786436 FVB786436:FVC786436 GEX786436:GEY786436 GOT786436:GOU786436 GYP786436:GYQ786436 HIL786436:HIM786436 HSH786436:HSI786436 ICD786436:ICE786436 ILZ786436:IMA786436 IVV786436:IVW786436 JFR786436:JFS786436 JPN786436:JPO786436 JZJ786436:JZK786436 KJF786436:KJG786436 KTB786436:KTC786436 LCX786436:LCY786436 LMT786436:LMU786436 LWP786436:LWQ786436 MGL786436:MGM786436 MQH786436:MQI786436 NAD786436:NAE786436 NJZ786436:NKA786436 NTV786436:NTW786436 ODR786436:ODS786436 ONN786436:ONO786436 OXJ786436:OXK786436 PHF786436:PHG786436 PRB786436:PRC786436 QAX786436:QAY786436 QKT786436:QKU786436 QUP786436:QUQ786436 REL786436:REM786436 ROH786436:ROI786436 RYD786436:RYE786436 SHZ786436:SIA786436 SRV786436:SRW786436 TBR786436:TBS786436 TLN786436:TLO786436 TVJ786436:TVK786436 UFF786436:UFG786436 UPB786436:UPC786436 UYX786436:UYY786436 VIT786436:VIU786436 VSP786436:VSQ786436 WCL786436:WCM786436 WMH786436:WMI786436 WWD786436:WWE786436 S851972:T851972 JR851972:JS851972 TN851972:TO851972 ADJ851972:ADK851972 ANF851972:ANG851972 AXB851972:AXC851972 BGX851972:BGY851972 BQT851972:BQU851972 CAP851972:CAQ851972 CKL851972:CKM851972 CUH851972:CUI851972 DED851972:DEE851972 DNZ851972:DOA851972 DXV851972:DXW851972 EHR851972:EHS851972 ERN851972:ERO851972 FBJ851972:FBK851972 FLF851972:FLG851972 FVB851972:FVC851972 GEX851972:GEY851972 GOT851972:GOU851972 GYP851972:GYQ851972 HIL851972:HIM851972 HSH851972:HSI851972 ICD851972:ICE851972 ILZ851972:IMA851972 IVV851972:IVW851972 JFR851972:JFS851972 JPN851972:JPO851972 JZJ851972:JZK851972 KJF851972:KJG851972 KTB851972:KTC851972 LCX851972:LCY851972 LMT851972:LMU851972 LWP851972:LWQ851972 MGL851972:MGM851972 MQH851972:MQI851972 NAD851972:NAE851972 NJZ851972:NKA851972 NTV851972:NTW851972 ODR851972:ODS851972 ONN851972:ONO851972 OXJ851972:OXK851972 PHF851972:PHG851972 PRB851972:PRC851972 QAX851972:QAY851972 QKT851972:QKU851972 QUP851972:QUQ851972 REL851972:REM851972 ROH851972:ROI851972 RYD851972:RYE851972 SHZ851972:SIA851972 SRV851972:SRW851972 TBR851972:TBS851972 TLN851972:TLO851972 TVJ851972:TVK851972 UFF851972:UFG851972 UPB851972:UPC851972 UYX851972:UYY851972 VIT851972:VIU851972 VSP851972:VSQ851972 WCL851972:WCM851972 WMH851972:WMI851972 WWD851972:WWE851972 S917508:T917508 JR917508:JS917508 TN917508:TO917508 ADJ917508:ADK917508 ANF917508:ANG917508 AXB917508:AXC917508 BGX917508:BGY917508 BQT917508:BQU917508 CAP917508:CAQ917508 CKL917508:CKM917508 CUH917508:CUI917508 DED917508:DEE917508 DNZ917508:DOA917508 DXV917508:DXW917508 EHR917508:EHS917508 ERN917508:ERO917508 FBJ917508:FBK917508 FLF917508:FLG917508 FVB917508:FVC917508 GEX917508:GEY917508 GOT917508:GOU917508 GYP917508:GYQ917508 HIL917508:HIM917508 HSH917508:HSI917508 ICD917508:ICE917508 ILZ917508:IMA917508 IVV917508:IVW917508 JFR917508:JFS917508 JPN917508:JPO917508 JZJ917508:JZK917508 KJF917508:KJG917508 KTB917508:KTC917508 LCX917508:LCY917508 LMT917508:LMU917508 LWP917508:LWQ917508 MGL917508:MGM917508 MQH917508:MQI917508 NAD917508:NAE917508 NJZ917508:NKA917508 NTV917508:NTW917508 ODR917508:ODS917508 ONN917508:ONO917508 OXJ917508:OXK917508 PHF917508:PHG917508 PRB917508:PRC917508 QAX917508:QAY917508 QKT917508:QKU917508 QUP917508:QUQ917508 REL917508:REM917508 ROH917508:ROI917508 RYD917508:RYE917508 SHZ917508:SIA917508 SRV917508:SRW917508 TBR917508:TBS917508 TLN917508:TLO917508 TVJ917508:TVK917508 UFF917508:UFG917508 UPB917508:UPC917508 UYX917508:UYY917508 VIT917508:VIU917508 VSP917508:VSQ917508 WCL917508:WCM917508 WMH917508:WMI917508 WWD917508:WWE917508 S983044:T983044 JR983044:JS983044 TN983044:TO983044 ADJ983044:ADK983044 ANF983044:ANG983044 AXB983044:AXC983044 BGX983044:BGY983044 BQT983044:BQU983044 CAP983044:CAQ983044 CKL983044:CKM983044 CUH983044:CUI983044 DED983044:DEE983044 DNZ983044:DOA983044 DXV983044:DXW983044 EHR983044:EHS983044 ERN983044:ERO983044 FBJ983044:FBK983044 FLF983044:FLG983044 FVB983044:FVC983044 GEX983044:GEY983044 GOT983044:GOU983044 GYP983044:GYQ983044 HIL983044:HIM983044 HSH983044:HSI983044 ICD983044:ICE983044 ILZ983044:IMA983044 IVV983044:IVW983044 JFR983044:JFS983044 JPN983044:JPO983044 JZJ983044:JZK983044 KJF983044:KJG983044 KTB983044:KTC983044 LCX983044:LCY983044 LMT983044:LMU983044 LWP983044:LWQ983044 MGL983044:MGM983044 MQH983044:MQI983044 NAD983044:NAE983044 NJZ983044:NKA983044 NTV983044:NTW983044 ODR983044:ODS983044 ONN983044:ONO983044 OXJ983044:OXK983044 PHF983044:PHG983044 PRB983044:PRC983044 QAX983044:QAY983044 QKT983044:QKU983044 QUP983044:QUQ983044 REL983044:REM983044 ROH983044:ROI983044 RYD983044:RYE983044 SHZ983044:SIA983044 SRV983044:SRW983044 TBR983044:TBS983044 TLN983044:TLO983044 TVJ983044:TVK983044 UFF983044:UFG983044 UPB983044:UPC983044 UYX983044:UYY983044 VIT983044:VIU983044 VSP983044:VSQ983044 WCL983044:WCM983044 WMH983044:WMI983044 WWD983044:WWE983044 I5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J65540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J131076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J196612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J262148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J327684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J393220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J458756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J524292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J589828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J655364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J720900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J786436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J851972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J917508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J983044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JZ5:KA5 TV5:TW5 ADR5:ADS5 ANN5:ANO5 AXJ5:AXK5 BHF5:BHG5 BRB5:BRC5 CAX5:CAY5 CKT5:CKU5 CUP5:CUQ5 DEL5:DEM5 DOH5:DOI5 DYD5:DYE5 EHZ5:EIA5 ERV5:ERW5 FBR5:FBS5 FLN5:FLO5 FVJ5:FVK5 GFF5:GFG5 GPB5:GPC5 GYX5:GYY5 HIT5:HIU5 HSP5:HSQ5 ICL5:ICM5 IMH5:IMI5 IWD5:IWE5 JFZ5:JGA5 JPV5:JPW5 JZR5:JZS5 KJN5:KJO5 KTJ5:KTK5 LDF5:LDG5 LNB5:LNC5 LWX5:LWY5 MGT5:MGU5 MQP5:MQQ5 NAL5:NAM5 NKH5:NKI5 NUD5:NUE5 ODZ5:OEA5 ONV5:ONW5 OXR5:OXS5 PHN5:PHO5 PRJ5:PRK5 QBF5:QBG5 QLB5:QLC5 QUX5:QUY5 RET5:REU5 ROP5:ROQ5 RYL5:RYM5 SIH5:SII5 SSD5:SSE5 TBZ5:TCA5 TLV5:TLW5 TVR5:TVS5 UFN5:UFO5 UPJ5:UPK5 UZF5:UZG5 VJB5:VJC5 VSX5:VSY5 WCT5:WCU5 WMP5:WMQ5 WWL5:WWM5 AB65540:AC65540 KA65540:KB65540 TW65540:TX65540 ADS65540:ADT65540 ANO65540:ANP65540 AXK65540:AXL65540 BHG65540:BHH65540 BRC65540:BRD65540 CAY65540:CAZ65540 CKU65540:CKV65540 CUQ65540:CUR65540 DEM65540:DEN65540 DOI65540:DOJ65540 DYE65540:DYF65540 EIA65540:EIB65540 ERW65540:ERX65540 FBS65540:FBT65540 FLO65540:FLP65540 FVK65540:FVL65540 GFG65540:GFH65540 GPC65540:GPD65540 GYY65540:GYZ65540 HIU65540:HIV65540 HSQ65540:HSR65540 ICM65540:ICN65540 IMI65540:IMJ65540 IWE65540:IWF65540 JGA65540:JGB65540 JPW65540:JPX65540 JZS65540:JZT65540 KJO65540:KJP65540 KTK65540:KTL65540 LDG65540:LDH65540 LNC65540:LND65540 LWY65540:LWZ65540 MGU65540:MGV65540 MQQ65540:MQR65540 NAM65540:NAN65540 NKI65540:NKJ65540 NUE65540:NUF65540 OEA65540:OEB65540 ONW65540:ONX65540 OXS65540:OXT65540 PHO65540:PHP65540 PRK65540:PRL65540 QBG65540:QBH65540 QLC65540:QLD65540 QUY65540:QUZ65540 REU65540:REV65540 ROQ65540:ROR65540 RYM65540:RYN65540 SII65540:SIJ65540 SSE65540:SSF65540 TCA65540:TCB65540 TLW65540:TLX65540 TVS65540:TVT65540 UFO65540:UFP65540 UPK65540:UPL65540 UZG65540:UZH65540 VJC65540:VJD65540 VSY65540:VSZ65540 WCU65540:WCV65540 WMQ65540:WMR65540 WWM65540:WWN65540 AB131076:AC131076 KA131076:KB131076 TW131076:TX131076 ADS131076:ADT131076 ANO131076:ANP131076 AXK131076:AXL131076 BHG131076:BHH131076 BRC131076:BRD131076 CAY131076:CAZ131076 CKU131076:CKV131076 CUQ131076:CUR131076 DEM131076:DEN131076 DOI131076:DOJ131076 DYE131076:DYF131076 EIA131076:EIB131076 ERW131076:ERX131076 FBS131076:FBT131076 FLO131076:FLP131076 FVK131076:FVL131076 GFG131076:GFH131076 GPC131076:GPD131076 GYY131076:GYZ131076 HIU131076:HIV131076 HSQ131076:HSR131076 ICM131076:ICN131076 IMI131076:IMJ131076 IWE131076:IWF131076 JGA131076:JGB131076 JPW131076:JPX131076 JZS131076:JZT131076 KJO131076:KJP131076 KTK131076:KTL131076 LDG131076:LDH131076 LNC131076:LND131076 LWY131076:LWZ131076 MGU131076:MGV131076 MQQ131076:MQR131076 NAM131076:NAN131076 NKI131076:NKJ131076 NUE131076:NUF131076 OEA131076:OEB131076 ONW131076:ONX131076 OXS131076:OXT131076 PHO131076:PHP131076 PRK131076:PRL131076 QBG131076:QBH131076 QLC131076:QLD131076 QUY131076:QUZ131076 REU131076:REV131076 ROQ131076:ROR131076 RYM131076:RYN131076 SII131076:SIJ131076 SSE131076:SSF131076 TCA131076:TCB131076 TLW131076:TLX131076 TVS131076:TVT131076 UFO131076:UFP131076 UPK131076:UPL131076 UZG131076:UZH131076 VJC131076:VJD131076 VSY131076:VSZ131076 WCU131076:WCV131076 WMQ131076:WMR131076 WWM131076:WWN131076 AB196612:AC196612 KA196612:KB196612 TW196612:TX196612 ADS196612:ADT196612 ANO196612:ANP196612 AXK196612:AXL196612 BHG196612:BHH196612 BRC196612:BRD196612 CAY196612:CAZ196612 CKU196612:CKV196612 CUQ196612:CUR196612 DEM196612:DEN196612 DOI196612:DOJ196612 DYE196612:DYF196612 EIA196612:EIB196612 ERW196612:ERX196612 FBS196612:FBT196612 FLO196612:FLP196612 FVK196612:FVL196612 GFG196612:GFH196612 GPC196612:GPD196612 GYY196612:GYZ196612 HIU196612:HIV196612 HSQ196612:HSR196612 ICM196612:ICN196612 IMI196612:IMJ196612 IWE196612:IWF196612 JGA196612:JGB196612 JPW196612:JPX196612 JZS196612:JZT196612 KJO196612:KJP196612 KTK196612:KTL196612 LDG196612:LDH196612 LNC196612:LND196612 LWY196612:LWZ196612 MGU196612:MGV196612 MQQ196612:MQR196612 NAM196612:NAN196612 NKI196612:NKJ196612 NUE196612:NUF196612 OEA196612:OEB196612 ONW196612:ONX196612 OXS196612:OXT196612 PHO196612:PHP196612 PRK196612:PRL196612 QBG196612:QBH196612 QLC196612:QLD196612 QUY196612:QUZ196612 REU196612:REV196612 ROQ196612:ROR196612 RYM196612:RYN196612 SII196612:SIJ196612 SSE196612:SSF196612 TCA196612:TCB196612 TLW196612:TLX196612 TVS196612:TVT196612 UFO196612:UFP196612 UPK196612:UPL196612 UZG196612:UZH196612 VJC196612:VJD196612 VSY196612:VSZ196612 WCU196612:WCV196612 WMQ196612:WMR196612 WWM196612:WWN196612 AB262148:AC262148 KA262148:KB262148 TW262148:TX262148 ADS262148:ADT262148 ANO262148:ANP262148 AXK262148:AXL262148 BHG262148:BHH262148 BRC262148:BRD262148 CAY262148:CAZ262148 CKU262148:CKV262148 CUQ262148:CUR262148 DEM262148:DEN262148 DOI262148:DOJ262148 DYE262148:DYF262148 EIA262148:EIB262148 ERW262148:ERX262148 FBS262148:FBT262148 FLO262148:FLP262148 FVK262148:FVL262148 GFG262148:GFH262148 GPC262148:GPD262148 GYY262148:GYZ262148 HIU262148:HIV262148 HSQ262148:HSR262148 ICM262148:ICN262148 IMI262148:IMJ262148 IWE262148:IWF262148 JGA262148:JGB262148 JPW262148:JPX262148 JZS262148:JZT262148 KJO262148:KJP262148 KTK262148:KTL262148 LDG262148:LDH262148 LNC262148:LND262148 LWY262148:LWZ262148 MGU262148:MGV262148 MQQ262148:MQR262148 NAM262148:NAN262148 NKI262148:NKJ262148 NUE262148:NUF262148 OEA262148:OEB262148 ONW262148:ONX262148 OXS262148:OXT262148 PHO262148:PHP262148 PRK262148:PRL262148 QBG262148:QBH262148 QLC262148:QLD262148 QUY262148:QUZ262148 REU262148:REV262148 ROQ262148:ROR262148 RYM262148:RYN262148 SII262148:SIJ262148 SSE262148:SSF262148 TCA262148:TCB262148 TLW262148:TLX262148 TVS262148:TVT262148 UFO262148:UFP262148 UPK262148:UPL262148 UZG262148:UZH262148 VJC262148:VJD262148 VSY262148:VSZ262148 WCU262148:WCV262148 WMQ262148:WMR262148 WWM262148:WWN262148 AB327684:AC327684 KA327684:KB327684 TW327684:TX327684 ADS327684:ADT327684 ANO327684:ANP327684 AXK327684:AXL327684 BHG327684:BHH327684 BRC327684:BRD327684 CAY327684:CAZ327684 CKU327684:CKV327684 CUQ327684:CUR327684 DEM327684:DEN327684 DOI327684:DOJ327684 DYE327684:DYF327684 EIA327684:EIB327684 ERW327684:ERX327684 FBS327684:FBT327684 FLO327684:FLP327684 FVK327684:FVL327684 GFG327684:GFH327684 GPC327684:GPD327684 GYY327684:GYZ327684 HIU327684:HIV327684 HSQ327684:HSR327684 ICM327684:ICN327684 IMI327684:IMJ327684 IWE327684:IWF327684 JGA327684:JGB327684 JPW327684:JPX327684 JZS327684:JZT327684 KJO327684:KJP327684 KTK327684:KTL327684 LDG327684:LDH327684 LNC327684:LND327684 LWY327684:LWZ327684 MGU327684:MGV327684 MQQ327684:MQR327684 NAM327684:NAN327684 NKI327684:NKJ327684 NUE327684:NUF327684 OEA327684:OEB327684 ONW327684:ONX327684 OXS327684:OXT327684 PHO327684:PHP327684 PRK327684:PRL327684 QBG327684:QBH327684 QLC327684:QLD327684 QUY327684:QUZ327684 REU327684:REV327684 ROQ327684:ROR327684 RYM327684:RYN327684 SII327684:SIJ327684 SSE327684:SSF327684 TCA327684:TCB327684 TLW327684:TLX327684 TVS327684:TVT327684 UFO327684:UFP327684 UPK327684:UPL327684 UZG327684:UZH327684 VJC327684:VJD327684 VSY327684:VSZ327684 WCU327684:WCV327684 WMQ327684:WMR327684 WWM327684:WWN327684 AB393220:AC393220 KA393220:KB393220 TW393220:TX393220 ADS393220:ADT393220 ANO393220:ANP393220 AXK393220:AXL393220 BHG393220:BHH393220 BRC393220:BRD393220 CAY393220:CAZ393220 CKU393220:CKV393220 CUQ393220:CUR393220 DEM393220:DEN393220 DOI393220:DOJ393220 DYE393220:DYF393220 EIA393220:EIB393220 ERW393220:ERX393220 FBS393220:FBT393220 FLO393220:FLP393220 FVK393220:FVL393220 GFG393220:GFH393220 GPC393220:GPD393220 GYY393220:GYZ393220 HIU393220:HIV393220 HSQ393220:HSR393220 ICM393220:ICN393220 IMI393220:IMJ393220 IWE393220:IWF393220 JGA393220:JGB393220 JPW393220:JPX393220 JZS393220:JZT393220 KJO393220:KJP393220 KTK393220:KTL393220 LDG393220:LDH393220 LNC393220:LND393220 LWY393220:LWZ393220 MGU393220:MGV393220 MQQ393220:MQR393220 NAM393220:NAN393220 NKI393220:NKJ393220 NUE393220:NUF393220 OEA393220:OEB393220 ONW393220:ONX393220 OXS393220:OXT393220 PHO393220:PHP393220 PRK393220:PRL393220 QBG393220:QBH393220 QLC393220:QLD393220 QUY393220:QUZ393220 REU393220:REV393220 ROQ393220:ROR393220 RYM393220:RYN393220 SII393220:SIJ393220 SSE393220:SSF393220 TCA393220:TCB393220 TLW393220:TLX393220 TVS393220:TVT393220 UFO393220:UFP393220 UPK393220:UPL393220 UZG393220:UZH393220 VJC393220:VJD393220 VSY393220:VSZ393220 WCU393220:WCV393220 WMQ393220:WMR393220 WWM393220:WWN393220 AB458756:AC458756 KA458756:KB458756 TW458756:TX458756 ADS458756:ADT458756 ANO458756:ANP458756 AXK458756:AXL458756 BHG458756:BHH458756 BRC458756:BRD458756 CAY458756:CAZ458756 CKU458756:CKV458756 CUQ458756:CUR458756 DEM458756:DEN458756 DOI458756:DOJ458756 DYE458756:DYF458756 EIA458756:EIB458756 ERW458756:ERX458756 FBS458756:FBT458756 FLO458756:FLP458756 FVK458756:FVL458756 GFG458756:GFH458756 GPC458756:GPD458756 GYY458756:GYZ458756 HIU458756:HIV458756 HSQ458756:HSR458756 ICM458756:ICN458756 IMI458756:IMJ458756 IWE458756:IWF458756 JGA458756:JGB458756 JPW458756:JPX458756 JZS458756:JZT458756 KJO458756:KJP458756 KTK458756:KTL458756 LDG458756:LDH458756 LNC458756:LND458756 LWY458756:LWZ458756 MGU458756:MGV458756 MQQ458756:MQR458756 NAM458756:NAN458756 NKI458756:NKJ458756 NUE458756:NUF458756 OEA458756:OEB458756 ONW458756:ONX458756 OXS458756:OXT458756 PHO458756:PHP458756 PRK458756:PRL458756 QBG458756:QBH458756 QLC458756:QLD458756 QUY458756:QUZ458756 REU458756:REV458756 ROQ458756:ROR458756 RYM458756:RYN458756 SII458756:SIJ458756 SSE458756:SSF458756 TCA458756:TCB458756 TLW458756:TLX458756 TVS458756:TVT458756 UFO458756:UFP458756 UPK458756:UPL458756 UZG458756:UZH458756 VJC458756:VJD458756 VSY458756:VSZ458756 WCU458756:WCV458756 WMQ458756:WMR458756 WWM458756:WWN458756 AB524292:AC524292 KA524292:KB524292 TW524292:TX524292 ADS524292:ADT524292 ANO524292:ANP524292 AXK524292:AXL524292 BHG524292:BHH524292 BRC524292:BRD524292 CAY524292:CAZ524292 CKU524292:CKV524292 CUQ524292:CUR524292 DEM524292:DEN524292 DOI524292:DOJ524292 DYE524292:DYF524292 EIA524292:EIB524292 ERW524292:ERX524292 FBS524292:FBT524292 FLO524292:FLP524292 FVK524292:FVL524292 GFG524292:GFH524292 GPC524292:GPD524292 GYY524292:GYZ524292 HIU524292:HIV524292 HSQ524292:HSR524292 ICM524292:ICN524292 IMI524292:IMJ524292 IWE524292:IWF524292 JGA524292:JGB524292 JPW524292:JPX524292 JZS524292:JZT524292 KJO524292:KJP524292 KTK524292:KTL524292 LDG524292:LDH524292 LNC524292:LND524292 LWY524292:LWZ524292 MGU524292:MGV524292 MQQ524292:MQR524292 NAM524292:NAN524292 NKI524292:NKJ524292 NUE524292:NUF524292 OEA524292:OEB524292 ONW524292:ONX524292 OXS524292:OXT524292 PHO524292:PHP524292 PRK524292:PRL524292 QBG524292:QBH524292 QLC524292:QLD524292 QUY524292:QUZ524292 REU524292:REV524292 ROQ524292:ROR524292 RYM524292:RYN524292 SII524292:SIJ524292 SSE524292:SSF524292 TCA524292:TCB524292 TLW524292:TLX524292 TVS524292:TVT524292 UFO524292:UFP524292 UPK524292:UPL524292 UZG524292:UZH524292 VJC524292:VJD524292 VSY524292:VSZ524292 WCU524292:WCV524292 WMQ524292:WMR524292 WWM524292:WWN524292 AB589828:AC589828 KA589828:KB589828 TW589828:TX589828 ADS589828:ADT589828 ANO589828:ANP589828 AXK589828:AXL589828 BHG589828:BHH589828 BRC589828:BRD589828 CAY589828:CAZ589828 CKU589828:CKV589828 CUQ589828:CUR589828 DEM589828:DEN589828 DOI589828:DOJ589828 DYE589828:DYF589828 EIA589828:EIB589828 ERW589828:ERX589828 FBS589828:FBT589828 FLO589828:FLP589828 FVK589828:FVL589828 GFG589828:GFH589828 GPC589828:GPD589828 GYY589828:GYZ589828 HIU589828:HIV589828 HSQ589828:HSR589828 ICM589828:ICN589828 IMI589828:IMJ589828 IWE589828:IWF589828 JGA589828:JGB589828 JPW589828:JPX589828 JZS589828:JZT589828 KJO589828:KJP589828 KTK589828:KTL589828 LDG589828:LDH589828 LNC589828:LND589828 LWY589828:LWZ589828 MGU589828:MGV589828 MQQ589828:MQR589828 NAM589828:NAN589828 NKI589828:NKJ589828 NUE589828:NUF589828 OEA589828:OEB589828 ONW589828:ONX589828 OXS589828:OXT589828 PHO589828:PHP589828 PRK589828:PRL589828 QBG589828:QBH589828 QLC589828:QLD589828 QUY589828:QUZ589828 REU589828:REV589828 ROQ589828:ROR589828 RYM589828:RYN589828 SII589828:SIJ589828 SSE589828:SSF589828 TCA589828:TCB589828 TLW589828:TLX589828 TVS589828:TVT589828 UFO589828:UFP589828 UPK589828:UPL589828 UZG589828:UZH589828 VJC589828:VJD589828 VSY589828:VSZ589828 WCU589828:WCV589828 WMQ589828:WMR589828 WWM589828:WWN589828 AB655364:AC655364 KA655364:KB655364 TW655364:TX655364 ADS655364:ADT655364 ANO655364:ANP655364 AXK655364:AXL655364 BHG655364:BHH655364 BRC655364:BRD655364 CAY655364:CAZ655364 CKU655364:CKV655364 CUQ655364:CUR655364 DEM655364:DEN655364 DOI655364:DOJ655364 DYE655364:DYF655364 EIA655364:EIB655364 ERW655364:ERX655364 FBS655364:FBT655364 FLO655364:FLP655364 FVK655364:FVL655364 GFG655364:GFH655364 GPC655364:GPD655364 GYY655364:GYZ655364 HIU655364:HIV655364 HSQ655364:HSR655364 ICM655364:ICN655364 IMI655364:IMJ655364 IWE655364:IWF655364 JGA655364:JGB655364 JPW655364:JPX655364 JZS655364:JZT655364 KJO655364:KJP655364 KTK655364:KTL655364 LDG655364:LDH655364 LNC655364:LND655364 LWY655364:LWZ655364 MGU655364:MGV655364 MQQ655364:MQR655364 NAM655364:NAN655364 NKI655364:NKJ655364 NUE655364:NUF655364 OEA655364:OEB655364 ONW655364:ONX655364 OXS655364:OXT655364 PHO655364:PHP655364 PRK655364:PRL655364 QBG655364:QBH655364 QLC655364:QLD655364 QUY655364:QUZ655364 REU655364:REV655364 ROQ655364:ROR655364 RYM655364:RYN655364 SII655364:SIJ655364 SSE655364:SSF655364 TCA655364:TCB655364 TLW655364:TLX655364 TVS655364:TVT655364 UFO655364:UFP655364 UPK655364:UPL655364 UZG655364:UZH655364 VJC655364:VJD655364 VSY655364:VSZ655364 WCU655364:WCV655364 WMQ655364:WMR655364 WWM655364:WWN655364 AB720900:AC720900 KA720900:KB720900 TW720900:TX720900 ADS720900:ADT720900 ANO720900:ANP720900 AXK720900:AXL720900 BHG720900:BHH720900 BRC720900:BRD720900 CAY720900:CAZ720900 CKU720900:CKV720900 CUQ720900:CUR720900 DEM720900:DEN720900 DOI720900:DOJ720900 DYE720900:DYF720900 EIA720900:EIB720900 ERW720900:ERX720900 FBS720900:FBT720900 FLO720900:FLP720900 FVK720900:FVL720900 GFG720900:GFH720900 GPC720900:GPD720900 GYY720900:GYZ720900 HIU720900:HIV720900 HSQ720900:HSR720900 ICM720900:ICN720900 IMI720900:IMJ720900 IWE720900:IWF720900 JGA720900:JGB720900 JPW720900:JPX720900 JZS720900:JZT720900 KJO720900:KJP720900 KTK720900:KTL720900 LDG720900:LDH720900 LNC720900:LND720900 LWY720900:LWZ720900 MGU720900:MGV720900 MQQ720900:MQR720900 NAM720900:NAN720900 NKI720900:NKJ720900 NUE720900:NUF720900 OEA720900:OEB720900 ONW720900:ONX720900 OXS720900:OXT720900 PHO720900:PHP720900 PRK720900:PRL720900 QBG720900:QBH720900 QLC720900:QLD720900 QUY720900:QUZ720900 REU720900:REV720900 ROQ720900:ROR720900 RYM720900:RYN720900 SII720900:SIJ720900 SSE720900:SSF720900 TCA720900:TCB720900 TLW720900:TLX720900 TVS720900:TVT720900 UFO720900:UFP720900 UPK720900:UPL720900 UZG720900:UZH720900 VJC720900:VJD720900 VSY720900:VSZ720900 WCU720900:WCV720900 WMQ720900:WMR720900 WWM720900:WWN720900 AB786436:AC786436 KA786436:KB786436 TW786436:TX786436 ADS786436:ADT786436 ANO786436:ANP786436 AXK786436:AXL786436 BHG786436:BHH786436 BRC786436:BRD786436 CAY786436:CAZ786436 CKU786436:CKV786436 CUQ786436:CUR786436 DEM786436:DEN786436 DOI786436:DOJ786436 DYE786436:DYF786436 EIA786436:EIB786436 ERW786436:ERX786436 FBS786436:FBT786436 FLO786436:FLP786436 FVK786436:FVL786436 GFG786436:GFH786436 GPC786436:GPD786436 GYY786436:GYZ786436 HIU786436:HIV786436 HSQ786436:HSR786436 ICM786436:ICN786436 IMI786436:IMJ786436 IWE786436:IWF786436 JGA786436:JGB786436 JPW786436:JPX786436 JZS786436:JZT786436 KJO786436:KJP786436 KTK786436:KTL786436 LDG786436:LDH786436 LNC786436:LND786436 LWY786436:LWZ786436 MGU786436:MGV786436 MQQ786436:MQR786436 NAM786436:NAN786436 NKI786436:NKJ786436 NUE786436:NUF786436 OEA786436:OEB786436 ONW786436:ONX786436 OXS786436:OXT786436 PHO786436:PHP786436 PRK786436:PRL786436 QBG786436:QBH786436 QLC786436:QLD786436 QUY786436:QUZ786436 REU786436:REV786436 ROQ786436:ROR786436 RYM786436:RYN786436 SII786436:SIJ786436 SSE786436:SSF786436 TCA786436:TCB786436 TLW786436:TLX786436 TVS786436:TVT786436 UFO786436:UFP786436 UPK786436:UPL786436 UZG786436:UZH786436 VJC786436:VJD786436 VSY786436:VSZ786436 WCU786436:WCV786436 WMQ786436:WMR786436 WWM786436:WWN786436 AB851972:AC851972 KA851972:KB851972 TW851972:TX851972 ADS851972:ADT851972 ANO851972:ANP851972 AXK851972:AXL851972 BHG851972:BHH851972 BRC851972:BRD851972 CAY851972:CAZ851972 CKU851972:CKV851972 CUQ851972:CUR851972 DEM851972:DEN851972 DOI851972:DOJ851972 DYE851972:DYF851972 EIA851972:EIB851972 ERW851972:ERX851972 FBS851972:FBT851972 FLO851972:FLP851972 FVK851972:FVL851972 GFG851972:GFH851972 GPC851972:GPD851972 GYY851972:GYZ851972 HIU851972:HIV851972 HSQ851972:HSR851972 ICM851972:ICN851972 IMI851972:IMJ851972 IWE851972:IWF851972 JGA851972:JGB851972 JPW851972:JPX851972 JZS851972:JZT851972 KJO851972:KJP851972 KTK851972:KTL851972 LDG851972:LDH851972 LNC851972:LND851972 LWY851972:LWZ851972 MGU851972:MGV851972 MQQ851972:MQR851972 NAM851972:NAN851972 NKI851972:NKJ851972 NUE851972:NUF851972 OEA851972:OEB851972 ONW851972:ONX851972 OXS851972:OXT851972 PHO851972:PHP851972 PRK851972:PRL851972 QBG851972:QBH851972 QLC851972:QLD851972 QUY851972:QUZ851972 REU851972:REV851972 ROQ851972:ROR851972 RYM851972:RYN851972 SII851972:SIJ851972 SSE851972:SSF851972 TCA851972:TCB851972 TLW851972:TLX851972 TVS851972:TVT851972 UFO851972:UFP851972 UPK851972:UPL851972 UZG851972:UZH851972 VJC851972:VJD851972 VSY851972:VSZ851972 WCU851972:WCV851972 WMQ851972:WMR851972 WWM851972:WWN851972 AB917508:AC917508 KA917508:KB917508 TW917508:TX917508 ADS917508:ADT917508 ANO917508:ANP917508 AXK917508:AXL917508 BHG917508:BHH917508 BRC917508:BRD917508 CAY917508:CAZ917508 CKU917508:CKV917508 CUQ917508:CUR917508 DEM917508:DEN917508 DOI917508:DOJ917508 DYE917508:DYF917508 EIA917508:EIB917508 ERW917508:ERX917508 FBS917508:FBT917508 FLO917508:FLP917508 FVK917508:FVL917508 GFG917508:GFH917508 GPC917508:GPD917508 GYY917508:GYZ917508 HIU917508:HIV917508 HSQ917508:HSR917508 ICM917508:ICN917508 IMI917508:IMJ917508 IWE917508:IWF917508 JGA917508:JGB917508 JPW917508:JPX917508 JZS917508:JZT917508 KJO917508:KJP917508 KTK917508:KTL917508 LDG917508:LDH917508 LNC917508:LND917508 LWY917508:LWZ917508 MGU917508:MGV917508 MQQ917508:MQR917508 NAM917508:NAN917508 NKI917508:NKJ917508 NUE917508:NUF917508 OEA917508:OEB917508 ONW917508:ONX917508 OXS917508:OXT917508 PHO917508:PHP917508 PRK917508:PRL917508 QBG917508:QBH917508 QLC917508:QLD917508 QUY917508:QUZ917508 REU917508:REV917508 ROQ917508:ROR917508 RYM917508:RYN917508 SII917508:SIJ917508 SSE917508:SSF917508 TCA917508:TCB917508 TLW917508:TLX917508 TVS917508:TVT917508 UFO917508:UFP917508 UPK917508:UPL917508 UZG917508:UZH917508 VJC917508:VJD917508 VSY917508:VSZ917508 WCU917508:WCV917508 WMQ917508:WMR917508 WWM917508:WWN917508 AB983044:AC983044 KA983044:KB983044 TW983044:TX983044 ADS983044:ADT983044 ANO983044:ANP983044 AXK983044:AXL983044 BHG983044:BHH983044 BRC983044:BRD983044 CAY983044:CAZ983044 CKU983044:CKV983044 CUQ983044:CUR983044 DEM983044:DEN983044 DOI983044:DOJ983044 DYE983044:DYF983044 EIA983044:EIB983044 ERW983044:ERX983044 FBS983044:FBT983044 FLO983044:FLP983044 FVK983044:FVL983044 GFG983044:GFH983044 GPC983044:GPD983044 GYY983044:GYZ983044 HIU983044:HIV983044 HSQ983044:HSR983044 ICM983044:ICN983044 IMI983044:IMJ983044 IWE983044:IWF983044 JGA983044:JGB983044 JPW983044:JPX983044 JZS983044:JZT983044 KJO983044:KJP983044 KTK983044:KTL983044 LDG983044:LDH983044 LNC983044:LND983044 LWY983044:LWZ983044 MGU983044:MGV983044 MQQ983044:MQR983044 NAM983044:NAN983044 NKI983044:NKJ983044 NUE983044:NUF983044 OEA983044:OEB983044 ONW983044:ONX983044 OXS983044:OXT983044 PHO983044:PHP983044 PRK983044:PRL983044 QBG983044:QBH983044 QLC983044:QLD983044 QUY983044:QUZ983044 REU983044:REV983044 ROQ983044:ROR983044 RYM983044:RYN983044 SII983044:SIJ983044 SSE983044:SSF983044 TCA983044:TCB983044 TLW983044:TLX983044 TVS983044:TVT983044 UFO983044:UFP983044 UPK983044:UPL983044 UZG983044:UZH983044 VJC983044:VJD983044 VSY983044:VSZ983044 WCU983044:WCV983044 WMQ983044:WMR983044 WWM983044:WWN983044 KC5:KD5 TY5:TZ5 ADU5:ADV5 ANQ5:ANR5 AXM5:AXN5 BHI5:BHJ5 BRE5:BRF5 CBA5:CBB5 CKW5:CKX5 CUS5:CUT5 DEO5:DEP5 DOK5:DOL5 DYG5:DYH5 EIC5:EID5 ERY5:ERZ5 FBU5:FBV5 FLQ5:FLR5 FVM5:FVN5 GFI5:GFJ5 GPE5:GPF5 GZA5:GZB5 HIW5:HIX5 HSS5:HST5 ICO5:ICP5 IMK5:IML5 IWG5:IWH5 JGC5:JGD5 JPY5:JPZ5 JZU5:JZV5 KJQ5:KJR5 KTM5:KTN5 LDI5:LDJ5 LNE5:LNF5 LXA5:LXB5 MGW5:MGX5 MQS5:MQT5 NAO5:NAP5 NKK5:NKL5 NUG5:NUH5 OEC5:OED5 ONY5:ONZ5 OXU5:OXV5 PHQ5:PHR5 PRM5:PRN5 QBI5:QBJ5 QLE5:QLF5 QVA5:QVB5 REW5:REX5 ROS5:ROT5 RYO5:RYP5 SIK5:SIL5 SSG5:SSH5 TCC5:TCD5 TLY5:TLZ5 TVU5:TVV5 UFQ5:UFR5 UPM5:UPN5 UZI5:UZJ5 VJE5:VJF5 VTA5:VTB5 WCW5:WCX5 WMS5:WMT5 WWO5:WWP5 AE65540:AF65540 KD65540:KE65540 TZ65540:UA65540 ADV65540:ADW65540 ANR65540:ANS65540 AXN65540:AXO65540 BHJ65540:BHK65540 BRF65540:BRG65540 CBB65540:CBC65540 CKX65540:CKY65540 CUT65540:CUU65540 DEP65540:DEQ65540 DOL65540:DOM65540 DYH65540:DYI65540 EID65540:EIE65540 ERZ65540:ESA65540 FBV65540:FBW65540 FLR65540:FLS65540 FVN65540:FVO65540 GFJ65540:GFK65540 GPF65540:GPG65540 GZB65540:GZC65540 HIX65540:HIY65540 HST65540:HSU65540 ICP65540:ICQ65540 IML65540:IMM65540 IWH65540:IWI65540 JGD65540:JGE65540 JPZ65540:JQA65540 JZV65540:JZW65540 KJR65540:KJS65540 KTN65540:KTO65540 LDJ65540:LDK65540 LNF65540:LNG65540 LXB65540:LXC65540 MGX65540:MGY65540 MQT65540:MQU65540 NAP65540:NAQ65540 NKL65540:NKM65540 NUH65540:NUI65540 OED65540:OEE65540 ONZ65540:OOA65540 OXV65540:OXW65540 PHR65540:PHS65540 PRN65540:PRO65540 QBJ65540:QBK65540 QLF65540:QLG65540 QVB65540:QVC65540 REX65540:REY65540 ROT65540:ROU65540 RYP65540:RYQ65540 SIL65540:SIM65540 SSH65540:SSI65540 TCD65540:TCE65540 TLZ65540:TMA65540 TVV65540:TVW65540 UFR65540:UFS65540 UPN65540:UPO65540 UZJ65540:UZK65540 VJF65540:VJG65540 VTB65540:VTC65540 WCX65540:WCY65540 WMT65540:WMU65540 WWP65540:WWQ65540 AE131076:AF131076 KD131076:KE131076 TZ131076:UA131076 ADV131076:ADW131076 ANR131076:ANS131076 AXN131076:AXO131076 BHJ131076:BHK131076 BRF131076:BRG131076 CBB131076:CBC131076 CKX131076:CKY131076 CUT131076:CUU131076 DEP131076:DEQ131076 DOL131076:DOM131076 DYH131076:DYI131076 EID131076:EIE131076 ERZ131076:ESA131076 FBV131076:FBW131076 FLR131076:FLS131076 FVN131076:FVO131076 GFJ131076:GFK131076 GPF131076:GPG131076 GZB131076:GZC131076 HIX131076:HIY131076 HST131076:HSU131076 ICP131076:ICQ131076 IML131076:IMM131076 IWH131076:IWI131076 JGD131076:JGE131076 JPZ131076:JQA131076 JZV131076:JZW131076 KJR131076:KJS131076 KTN131076:KTO131076 LDJ131076:LDK131076 LNF131076:LNG131076 LXB131076:LXC131076 MGX131076:MGY131076 MQT131076:MQU131076 NAP131076:NAQ131076 NKL131076:NKM131076 NUH131076:NUI131076 OED131076:OEE131076 ONZ131076:OOA131076 OXV131076:OXW131076 PHR131076:PHS131076 PRN131076:PRO131076 QBJ131076:QBK131076 QLF131076:QLG131076 QVB131076:QVC131076 REX131076:REY131076 ROT131076:ROU131076 RYP131076:RYQ131076 SIL131076:SIM131076 SSH131076:SSI131076 TCD131076:TCE131076 TLZ131076:TMA131076 TVV131076:TVW131076 UFR131076:UFS131076 UPN131076:UPO131076 UZJ131076:UZK131076 VJF131076:VJG131076 VTB131076:VTC131076 WCX131076:WCY131076 WMT131076:WMU131076 WWP131076:WWQ131076 AE196612:AF196612 KD196612:KE196612 TZ196612:UA196612 ADV196612:ADW196612 ANR196612:ANS196612 AXN196612:AXO196612 BHJ196612:BHK196612 BRF196612:BRG196612 CBB196612:CBC196612 CKX196612:CKY196612 CUT196612:CUU196612 DEP196612:DEQ196612 DOL196612:DOM196612 DYH196612:DYI196612 EID196612:EIE196612 ERZ196612:ESA196612 FBV196612:FBW196612 FLR196612:FLS196612 FVN196612:FVO196612 GFJ196612:GFK196612 GPF196612:GPG196612 GZB196612:GZC196612 HIX196612:HIY196612 HST196612:HSU196612 ICP196612:ICQ196612 IML196612:IMM196612 IWH196612:IWI196612 JGD196612:JGE196612 JPZ196612:JQA196612 JZV196612:JZW196612 KJR196612:KJS196612 KTN196612:KTO196612 LDJ196612:LDK196612 LNF196612:LNG196612 LXB196612:LXC196612 MGX196612:MGY196612 MQT196612:MQU196612 NAP196612:NAQ196612 NKL196612:NKM196612 NUH196612:NUI196612 OED196612:OEE196612 ONZ196612:OOA196612 OXV196612:OXW196612 PHR196612:PHS196612 PRN196612:PRO196612 QBJ196612:QBK196612 QLF196612:QLG196612 QVB196612:QVC196612 REX196612:REY196612 ROT196612:ROU196612 RYP196612:RYQ196612 SIL196612:SIM196612 SSH196612:SSI196612 TCD196612:TCE196612 TLZ196612:TMA196612 TVV196612:TVW196612 UFR196612:UFS196612 UPN196612:UPO196612 UZJ196612:UZK196612 VJF196612:VJG196612 VTB196612:VTC196612 WCX196612:WCY196612 WMT196612:WMU196612 WWP196612:WWQ196612 AE262148:AF262148 KD262148:KE262148 TZ262148:UA262148 ADV262148:ADW262148 ANR262148:ANS262148 AXN262148:AXO262148 BHJ262148:BHK262148 BRF262148:BRG262148 CBB262148:CBC262148 CKX262148:CKY262148 CUT262148:CUU262148 DEP262148:DEQ262148 DOL262148:DOM262148 DYH262148:DYI262148 EID262148:EIE262148 ERZ262148:ESA262148 FBV262148:FBW262148 FLR262148:FLS262148 FVN262148:FVO262148 GFJ262148:GFK262148 GPF262148:GPG262148 GZB262148:GZC262148 HIX262148:HIY262148 HST262148:HSU262148 ICP262148:ICQ262148 IML262148:IMM262148 IWH262148:IWI262148 JGD262148:JGE262148 JPZ262148:JQA262148 JZV262148:JZW262148 KJR262148:KJS262148 KTN262148:KTO262148 LDJ262148:LDK262148 LNF262148:LNG262148 LXB262148:LXC262148 MGX262148:MGY262148 MQT262148:MQU262148 NAP262148:NAQ262148 NKL262148:NKM262148 NUH262148:NUI262148 OED262148:OEE262148 ONZ262148:OOA262148 OXV262148:OXW262148 PHR262148:PHS262148 PRN262148:PRO262148 QBJ262148:QBK262148 QLF262148:QLG262148 QVB262148:QVC262148 REX262148:REY262148 ROT262148:ROU262148 RYP262148:RYQ262148 SIL262148:SIM262148 SSH262148:SSI262148 TCD262148:TCE262148 TLZ262148:TMA262148 TVV262148:TVW262148 UFR262148:UFS262148 UPN262148:UPO262148 UZJ262148:UZK262148 VJF262148:VJG262148 VTB262148:VTC262148 WCX262148:WCY262148 WMT262148:WMU262148 WWP262148:WWQ262148 AE327684:AF327684 KD327684:KE327684 TZ327684:UA327684 ADV327684:ADW327684 ANR327684:ANS327684 AXN327684:AXO327684 BHJ327684:BHK327684 BRF327684:BRG327684 CBB327684:CBC327684 CKX327684:CKY327684 CUT327684:CUU327684 DEP327684:DEQ327684 DOL327684:DOM327684 DYH327684:DYI327684 EID327684:EIE327684 ERZ327684:ESA327684 FBV327684:FBW327684 FLR327684:FLS327684 FVN327684:FVO327684 GFJ327684:GFK327684 GPF327684:GPG327684 GZB327684:GZC327684 HIX327684:HIY327684 HST327684:HSU327684 ICP327684:ICQ327684 IML327684:IMM327684 IWH327684:IWI327684 JGD327684:JGE327684 JPZ327684:JQA327684 JZV327684:JZW327684 KJR327684:KJS327684 KTN327684:KTO327684 LDJ327684:LDK327684 LNF327684:LNG327684 LXB327684:LXC327684 MGX327684:MGY327684 MQT327684:MQU327684 NAP327684:NAQ327684 NKL327684:NKM327684 NUH327684:NUI327684 OED327684:OEE327684 ONZ327684:OOA327684 OXV327684:OXW327684 PHR327684:PHS327684 PRN327684:PRO327684 QBJ327684:QBK327684 QLF327684:QLG327684 QVB327684:QVC327684 REX327684:REY327684 ROT327684:ROU327684 RYP327684:RYQ327684 SIL327684:SIM327684 SSH327684:SSI327684 TCD327684:TCE327684 TLZ327684:TMA327684 TVV327684:TVW327684 UFR327684:UFS327684 UPN327684:UPO327684 UZJ327684:UZK327684 VJF327684:VJG327684 VTB327684:VTC327684 WCX327684:WCY327684 WMT327684:WMU327684 WWP327684:WWQ327684 AE393220:AF393220 KD393220:KE393220 TZ393220:UA393220 ADV393220:ADW393220 ANR393220:ANS393220 AXN393220:AXO393220 BHJ393220:BHK393220 BRF393220:BRG393220 CBB393220:CBC393220 CKX393220:CKY393220 CUT393220:CUU393220 DEP393220:DEQ393220 DOL393220:DOM393220 DYH393220:DYI393220 EID393220:EIE393220 ERZ393220:ESA393220 FBV393220:FBW393220 FLR393220:FLS393220 FVN393220:FVO393220 GFJ393220:GFK393220 GPF393220:GPG393220 GZB393220:GZC393220 HIX393220:HIY393220 HST393220:HSU393220 ICP393220:ICQ393220 IML393220:IMM393220 IWH393220:IWI393220 JGD393220:JGE393220 JPZ393220:JQA393220 JZV393220:JZW393220 KJR393220:KJS393220 KTN393220:KTO393220 LDJ393220:LDK393220 LNF393220:LNG393220 LXB393220:LXC393220 MGX393220:MGY393220 MQT393220:MQU393220 NAP393220:NAQ393220 NKL393220:NKM393220 NUH393220:NUI393220 OED393220:OEE393220 ONZ393220:OOA393220 OXV393220:OXW393220 PHR393220:PHS393220 PRN393220:PRO393220 QBJ393220:QBK393220 QLF393220:QLG393220 QVB393220:QVC393220 REX393220:REY393220 ROT393220:ROU393220 RYP393220:RYQ393220 SIL393220:SIM393220 SSH393220:SSI393220 TCD393220:TCE393220 TLZ393220:TMA393220 TVV393220:TVW393220 UFR393220:UFS393220 UPN393220:UPO393220 UZJ393220:UZK393220 VJF393220:VJG393220 VTB393220:VTC393220 WCX393220:WCY393220 WMT393220:WMU393220 WWP393220:WWQ393220 AE458756:AF458756 KD458756:KE458756 TZ458756:UA458756 ADV458756:ADW458756 ANR458756:ANS458756 AXN458756:AXO458756 BHJ458756:BHK458756 BRF458756:BRG458756 CBB458756:CBC458756 CKX458756:CKY458756 CUT458756:CUU458756 DEP458756:DEQ458756 DOL458756:DOM458756 DYH458756:DYI458756 EID458756:EIE458756 ERZ458756:ESA458756 FBV458756:FBW458756 FLR458756:FLS458756 FVN458756:FVO458756 GFJ458756:GFK458756 GPF458756:GPG458756 GZB458756:GZC458756 HIX458756:HIY458756 HST458756:HSU458756 ICP458756:ICQ458756 IML458756:IMM458756 IWH458756:IWI458756 JGD458756:JGE458756 JPZ458756:JQA458756 JZV458756:JZW458756 KJR458756:KJS458756 KTN458756:KTO458756 LDJ458756:LDK458756 LNF458756:LNG458756 LXB458756:LXC458756 MGX458756:MGY458756 MQT458756:MQU458756 NAP458756:NAQ458756 NKL458756:NKM458756 NUH458756:NUI458756 OED458756:OEE458756 ONZ458756:OOA458756 OXV458756:OXW458756 PHR458756:PHS458756 PRN458756:PRO458756 QBJ458756:QBK458756 QLF458756:QLG458756 QVB458756:QVC458756 REX458756:REY458756 ROT458756:ROU458756 RYP458756:RYQ458756 SIL458756:SIM458756 SSH458756:SSI458756 TCD458756:TCE458756 TLZ458756:TMA458756 TVV458756:TVW458756 UFR458756:UFS458756 UPN458756:UPO458756 UZJ458756:UZK458756 VJF458756:VJG458756 VTB458756:VTC458756 WCX458756:WCY458756 WMT458756:WMU458756 WWP458756:WWQ458756 AE524292:AF524292 KD524292:KE524292 TZ524292:UA524292 ADV524292:ADW524292 ANR524292:ANS524292 AXN524292:AXO524292 BHJ524292:BHK524292 BRF524292:BRG524292 CBB524292:CBC524292 CKX524292:CKY524292 CUT524292:CUU524292 DEP524292:DEQ524292 DOL524292:DOM524292 DYH524292:DYI524292 EID524292:EIE524292 ERZ524292:ESA524292 FBV524292:FBW524292 FLR524292:FLS524292 FVN524292:FVO524292 GFJ524292:GFK524292 GPF524292:GPG524292 GZB524292:GZC524292 HIX524292:HIY524292 HST524292:HSU524292 ICP524292:ICQ524292 IML524292:IMM524292 IWH524292:IWI524292 JGD524292:JGE524292 JPZ524292:JQA524292 JZV524292:JZW524292 KJR524292:KJS524292 KTN524292:KTO524292 LDJ524292:LDK524292 LNF524292:LNG524292 LXB524292:LXC524292 MGX524292:MGY524292 MQT524292:MQU524292 NAP524292:NAQ524292 NKL524292:NKM524292 NUH524292:NUI524292 OED524292:OEE524292 ONZ524292:OOA524292 OXV524292:OXW524292 PHR524292:PHS524292 PRN524292:PRO524292 QBJ524292:QBK524292 QLF524292:QLG524292 QVB524292:QVC524292 REX524292:REY524292 ROT524292:ROU524292 RYP524292:RYQ524292 SIL524292:SIM524292 SSH524292:SSI524292 TCD524292:TCE524292 TLZ524292:TMA524292 TVV524292:TVW524292 UFR524292:UFS524292 UPN524292:UPO524292 UZJ524292:UZK524292 VJF524292:VJG524292 VTB524292:VTC524292 WCX524292:WCY524292 WMT524292:WMU524292 WWP524292:WWQ524292 AE589828:AF589828 KD589828:KE589828 TZ589828:UA589828 ADV589828:ADW589828 ANR589828:ANS589828 AXN589828:AXO589828 BHJ589828:BHK589828 BRF589828:BRG589828 CBB589828:CBC589828 CKX589828:CKY589828 CUT589828:CUU589828 DEP589828:DEQ589828 DOL589828:DOM589828 DYH589828:DYI589828 EID589828:EIE589828 ERZ589828:ESA589828 FBV589828:FBW589828 FLR589828:FLS589828 FVN589828:FVO589828 GFJ589828:GFK589828 GPF589828:GPG589828 GZB589828:GZC589828 HIX589828:HIY589828 HST589828:HSU589828 ICP589828:ICQ589828 IML589828:IMM589828 IWH589828:IWI589828 JGD589828:JGE589828 JPZ589828:JQA589828 JZV589828:JZW589828 KJR589828:KJS589828 KTN589828:KTO589828 LDJ589828:LDK589828 LNF589828:LNG589828 LXB589828:LXC589828 MGX589828:MGY589828 MQT589828:MQU589828 NAP589828:NAQ589828 NKL589828:NKM589828 NUH589828:NUI589828 OED589828:OEE589828 ONZ589828:OOA589828 OXV589828:OXW589828 PHR589828:PHS589828 PRN589828:PRO589828 QBJ589828:QBK589828 QLF589828:QLG589828 QVB589828:QVC589828 REX589828:REY589828 ROT589828:ROU589828 RYP589828:RYQ589828 SIL589828:SIM589828 SSH589828:SSI589828 TCD589828:TCE589828 TLZ589828:TMA589828 TVV589828:TVW589828 UFR589828:UFS589828 UPN589828:UPO589828 UZJ589828:UZK589828 VJF589828:VJG589828 VTB589828:VTC589828 WCX589828:WCY589828 WMT589828:WMU589828 WWP589828:WWQ589828 AE655364:AF655364 KD655364:KE655364 TZ655364:UA655364 ADV655364:ADW655364 ANR655364:ANS655364 AXN655364:AXO655364 BHJ655364:BHK655364 BRF655364:BRG655364 CBB655364:CBC655364 CKX655364:CKY655364 CUT655364:CUU655364 DEP655364:DEQ655364 DOL655364:DOM655364 DYH655364:DYI655364 EID655364:EIE655364 ERZ655364:ESA655364 FBV655364:FBW655364 FLR655364:FLS655364 FVN655364:FVO655364 GFJ655364:GFK655364 GPF655364:GPG655364 GZB655364:GZC655364 HIX655364:HIY655364 HST655364:HSU655364 ICP655364:ICQ655364 IML655364:IMM655364 IWH655364:IWI655364 JGD655364:JGE655364 JPZ655364:JQA655364 JZV655364:JZW655364 KJR655364:KJS655364 KTN655364:KTO655364 LDJ655364:LDK655364 LNF655364:LNG655364 LXB655364:LXC655364 MGX655364:MGY655364 MQT655364:MQU655364 NAP655364:NAQ655364 NKL655364:NKM655364 NUH655364:NUI655364 OED655364:OEE655364 ONZ655364:OOA655364 OXV655364:OXW655364 PHR655364:PHS655364 PRN655364:PRO655364 QBJ655364:QBK655364 QLF655364:QLG655364 QVB655364:QVC655364 REX655364:REY655364 ROT655364:ROU655364 RYP655364:RYQ655364 SIL655364:SIM655364 SSH655364:SSI655364 TCD655364:TCE655364 TLZ655364:TMA655364 TVV655364:TVW655364 UFR655364:UFS655364 UPN655364:UPO655364 UZJ655364:UZK655364 VJF655364:VJG655364 VTB655364:VTC655364 WCX655364:WCY655364 WMT655364:WMU655364 WWP655364:WWQ655364 AE720900:AF720900 KD720900:KE720900 TZ720900:UA720900 ADV720900:ADW720900 ANR720900:ANS720900 AXN720900:AXO720900 BHJ720900:BHK720900 BRF720900:BRG720900 CBB720900:CBC720900 CKX720900:CKY720900 CUT720900:CUU720900 DEP720900:DEQ720900 DOL720900:DOM720900 DYH720900:DYI720900 EID720900:EIE720900 ERZ720900:ESA720900 FBV720900:FBW720900 FLR720900:FLS720900 FVN720900:FVO720900 GFJ720900:GFK720900 GPF720900:GPG720900 GZB720900:GZC720900 HIX720900:HIY720900 HST720900:HSU720900 ICP720900:ICQ720900 IML720900:IMM720900 IWH720900:IWI720900 JGD720900:JGE720900 JPZ720900:JQA720900 JZV720900:JZW720900 KJR720900:KJS720900 KTN720900:KTO720900 LDJ720900:LDK720900 LNF720900:LNG720900 LXB720900:LXC720900 MGX720900:MGY720900 MQT720900:MQU720900 NAP720900:NAQ720900 NKL720900:NKM720900 NUH720900:NUI720900 OED720900:OEE720900 ONZ720900:OOA720900 OXV720900:OXW720900 PHR720900:PHS720900 PRN720900:PRO720900 QBJ720900:QBK720900 QLF720900:QLG720900 QVB720900:QVC720900 REX720900:REY720900 ROT720900:ROU720900 RYP720900:RYQ720900 SIL720900:SIM720900 SSH720900:SSI720900 TCD720900:TCE720900 TLZ720900:TMA720900 TVV720900:TVW720900 UFR720900:UFS720900 UPN720900:UPO720900 UZJ720900:UZK720900 VJF720900:VJG720900 VTB720900:VTC720900 WCX720900:WCY720900 WMT720900:WMU720900 WWP720900:WWQ720900 AE786436:AF786436 KD786436:KE786436 TZ786436:UA786436 ADV786436:ADW786436 ANR786436:ANS786436 AXN786436:AXO786436 BHJ786436:BHK786436 BRF786436:BRG786436 CBB786436:CBC786436 CKX786436:CKY786436 CUT786436:CUU786436 DEP786436:DEQ786436 DOL786436:DOM786436 DYH786436:DYI786436 EID786436:EIE786436 ERZ786436:ESA786436 FBV786436:FBW786436 FLR786436:FLS786436 FVN786436:FVO786436 GFJ786436:GFK786436 GPF786436:GPG786436 GZB786436:GZC786436 HIX786436:HIY786436 HST786436:HSU786436 ICP786436:ICQ786436 IML786436:IMM786436 IWH786436:IWI786436 JGD786436:JGE786436 JPZ786436:JQA786436 JZV786436:JZW786436 KJR786436:KJS786436 KTN786436:KTO786436 LDJ786436:LDK786436 LNF786436:LNG786436 LXB786436:LXC786436 MGX786436:MGY786436 MQT786436:MQU786436 NAP786436:NAQ786436 NKL786436:NKM786436 NUH786436:NUI786436 OED786436:OEE786436 ONZ786436:OOA786436 OXV786436:OXW786436 PHR786436:PHS786436 PRN786436:PRO786436 QBJ786436:QBK786436 QLF786436:QLG786436 QVB786436:QVC786436 REX786436:REY786436 ROT786436:ROU786436 RYP786436:RYQ786436 SIL786436:SIM786436 SSH786436:SSI786436 TCD786436:TCE786436 TLZ786436:TMA786436 TVV786436:TVW786436 UFR786436:UFS786436 UPN786436:UPO786436 UZJ786436:UZK786436 VJF786436:VJG786436 VTB786436:VTC786436 WCX786436:WCY786436 WMT786436:WMU786436 WWP786436:WWQ786436 AE851972:AF851972 KD851972:KE851972 TZ851972:UA851972 ADV851972:ADW851972 ANR851972:ANS851972 AXN851972:AXO851972 BHJ851972:BHK851972 BRF851972:BRG851972 CBB851972:CBC851972 CKX851972:CKY851972 CUT851972:CUU851972 DEP851972:DEQ851972 DOL851972:DOM851972 DYH851972:DYI851972 EID851972:EIE851972 ERZ851972:ESA851972 FBV851972:FBW851972 FLR851972:FLS851972 FVN851972:FVO851972 GFJ851972:GFK851972 GPF851972:GPG851972 GZB851972:GZC851972 HIX851972:HIY851972 HST851972:HSU851972 ICP851972:ICQ851972 IML851972:IMM851972 IWH851972:IWI851972 JGD851972:JGE851972 JPZ851972:JQA851972 JZV851972:JZW851972 KJR851972:KJS851972 KTN851972:KTO851972 LDJ851972:LDK851972 LNF851972:LNG851972 LXB851972:LXC851972 MGX851972:MGY851972 MQT851972:MQU851972 NAP851972:NAQ851972 NKL851972:NKM851972 NUH851972:NUI851972 OED851972:OEE851972 ONZ851972:OOA851972 OXV851972:OXW851972 PHR851972:PHS851972 PRN851972:PRO851972 QBJ851972:QBK851972 QLF851972:QLG851972 QVB851972:QVC851972 REX851972:REY851972 ROT851972:ROU851972 RYP851972:RYQ851972 SIL851972:SIM851972 SSH851972:SSI851972 TCD851972:TCE851972 TLZ851972:TMA851972 TVV851972:TVW851972 UFR851972:UFS851972 UPN851972:UPO851972 UZJ851972:UZK851972 VJF851972:VJG851972 VTB851972:VTC851972 WCX851972:WCY851972 WMT851972:WMU851972 WWP851972:WWQ851972 AE917508:AF917508 KD917508:KE917508 TZ917508:UA917508 ADV917508:ADW917508 ANR917508:ANS917508 AXN917508:AXO917508 BHJ917508:BHK917508 BRF917508:BRG917508 CBB917508:CBC917508 CKX917508:CKY917508 CUT917508:CUU917508 DEP917508:DEQ917508 DOL917508:DOM917508 DYH917508:DYI917508 EID917508:EIE917508 ERZ917508:ESA917508 FBV917508:FBW917508 FLR917508:FLS917508 FVN917508:FVO917508 GFJ917508:GFK917508 GPF917508:GPG917508 GZB917508:GZC917508 HIX917508:HIY917508 HST917508:HSU917508 ICP917508:ICQ917508 IML917508:IMM917508 IWH917508:IWI917508 JGD917508:JGE917508 JPZ917508:JQA917508 JZV917508:JZW917508 KJR917508:KJS917508 KTN917508:KTO917508 LDJ917508:LDK917508 LNF917508:LNG917508 LXB917508:LXC917508 MGX917508:MGY917508 MQT917508:MQU917508 NAP917508:NAQ917508 NKL917508:NKM917508 NUH917508:NUI917508 OED917508:OEE917508 ONZ917508:OOA917508 OXV917508:OXW917508 PHR917508:PHS917508 PRN917508:PRO917508 QBJ917508:QBK917508 QLF917508:QLG917508 QVB917508:QVC917508 REX917508:REY917508 ROT917508:ROU917508 RYP917508:RYQ917508 SIL917508:SIM917508 SSH917508:SSI917508 TCD917508:TCE917508 TLZ917508:TMA917508 TVV917508:TVW917508 UFR917508:UFS917508 UPN917508:UPO917508 UZJ917508:UZK917508 VJF917508:VJG917508 VTB917508:VTC917508 WCX917508:WCY917508 WMT917508:WMU917508 WWP917508:WWQ917508 AE983044:AF983044 KD983044:KE983044 TZ983044:UA983044 ADV983044:ADW983044 ANR983044:ANS983044 AXN983044:AXO983044 BHJ983044:BHK983044 BRF983044:BRG983044 CBB983044:CBC983044 CKX983044:CKY983044 CUT983044:CUU983044 DEP983044:DEQ983044 DOL983044:DOM983044 DYH983044:DYI983044 EID983044:EIE983044 ERZ983044:ESA983044 FBV983044:FBW983044 FLR983044:FLS983044 FVN983044:FVO983044 GFJ983044:GFK983044 GPF983044:GPG983044 GZB983044:GZC983044 HIX983044:HIY983044 HST983044:HSU983044 ICP983044:ICQ983044 IML983044:IMM983044 IWH983044:IWI983044 JGD983044:JGE983044 JPZ983044:JQA983044 JZV983044:JZW983044 KJR983044:KJS983044 KTN983044:KTO983044 LDJ983044:LDK983044 LNF983044:LNG983044 LXB983044:LXC983044 MGX983044:MGY983044 MQT983044:MQU983044 NAP983044:NAQ983044 NKL983044:NKM983044 NUH983044:NUI983044 OED983044:OEE983044 ONZ983044:OOA983044 OXV983044:OXW983044 PHR983044:PHS983044 PRN983044:PRO983044 QBJ983044:QBK983044 QLF983044:QLG983044 QVB983044:QVC983044 REX983044:REY983044 ROT983044:ROU983044 RYP983044:RYQ983044 SIL983044:SIM983044 SSH983044:SSI983044 TCD983044:TCE983044 TLZ983044:TMA983044 TVV983044:TVW983044 UFR983044:UFS983044 UPN983044:UPO983044 UZJ983044:UZK983044 VJF983044:VJG983044 VTB983044:VTC983044 WCX983044:WCY983044 WMT983044:WMU983044 WWP983044:WWQ983044 KG5:KH5 UC5:UD5 ADY5:ADZ5 ANU5:ANV5 AXQ5:AXR5 BHM5:BHN5 BRI5:BRJ5 CBE5:CBF5 CLA5:CLB5 CUW5:CUX5 DES5:DET5 DOO5:DOP5 DYK5:DYL5 EIG5:EIH5 ESC5:ESD5 FBY5:FBZ5 FLU5:FLV5 FVQ5:FVR5 GFM5:GFN5 GPI5:GPJ5 GZE5:GZF5 HJA5:HJB5 HSW5:HSX5 ICS5:ICT5 IMO5:IMP5 IWK5:IWL5 JGG5:JGH5 JQC5:JQD5 JZY5:JZZ5 KJU5:KJV5 KTQ5:KTR5 LDM5:LDN5 LNI5:LNJ5 LXE5:LXF5 MHA5:MHB5 MQW5:MQX5 NAS5:NAT5 NKO5:NKP5 NUK5:NUL5 OEG5:OEH5 OOC5:OOD5 OXY5:OXZ5 PHU5:PHV5 PRQ5:PRR5 QBM5:QBN5 QLI5:QLJ5 QVE5:QVF5 RFA5:RFB5 ROW5:ROX5 RYS5:RYT5 SIO5:SIP5 SSK5:SSL5 TCG5:TCH5 TMC5:TMD5 TVY5:TVZ5 UFU5:UFV5 UPQ5:UPR5 UZM5:UZN5 VJI5:VJJ5 VTE5:VTF5 WDA5:WDB5 WMW5:WMX5 WWS5:WWT5 AI65540:AJ65540 KH65540:KI65540 UD65540:UE65540 ADZ65540:AEA65540 ANV65540:ANW65540 AXR65540:AXS65540 BHN65540:BHO65540 BRJ65540:BRK65540 CBF65540:CBG65540 CLB65540:CLC65540 CUX65540:CUY65540 DET65540:DEU65540 DOP65540:DOQ65540 DYL65540:DYM65540 EIH65540:EII65540 ESD65540:ESE65540 FBZ65540:FCA65540 FLV65540:FLW65540 FVR65540:FVS65540 GFN65540:GFO65540 GPJ65540:GPK65540 GZF65540:GZG65540 HJB65540:HJC65540 HSX65540:HSY65540 ICT65540:ICU65540 IMP65540:IMQ65540 IWL65540:IWM65540 JGH65540:JGI65540 JQD65540:JQE65540 JZZ65540:KAA65540 KJV65540:KJW65540 KTR65540:KTS65540 LDN65540:LDO65540 LNJ65540:LNK65540 LXF65540:LXG65540 MHB65540:MHC65540 MQX65540:MQY65540 NAT65540:NAU65540 NKP65540:NKQ65540 NUL65540:NUM65540 OEH65540:OEI65540 OOD65540:OOE65540 OXZ65540:OYA65540 PHV65540:PHW65540 PRR65540:PRS65540 QBN65540:QBO65540 QLJ65540:QLK65540 QVF65540:QVG65540 RFB65540:RFC65540 ROX65540:ROY65540 RYT65540:RYU65540 SIP65540:SIQ65540 SSL65540:SSM65540 TCH65540:TCI65540 TMD65540:TME65540 TVZ65540:TWA65540 UFV65540:UFW65540 UPR65540:UPS65540 UZN65540:UZO65540 VJJ65540:VJK65540 VTF65540:VTG65540 WDB65540:WDC65540 WMX65540:WMY65540 WWT65540:WWU65540 AI131076:AJ131076 KH131076:KI131076 UD131076:UE131076 ADZ131076:AEA131076 ANV131076:ANW131076 AXR131076:AXS131076 BHN131076:BHO131076 BRJ131076:BRK131076 CBF131076:CBG131076 CLB131076:CLC131076 CUX131076:CUY131076 DET131076:DEU131076 DOP131076:DOQ131076 DYL131076:DYM131076 EIH131076:EII131076 ESD131076:ESE131076 FBZ131076:FCA131076 FLV131076:FLW131076 FVR131076:FVS131076 GFN131076:GFO131076 GPJ131076:GPK131076 GZF131076:GZG131076 HJB131076:HJC131076 HSX131076:HSY131076 ICT131076:ICU131076 IMP131076:IMQ131076 IWL131076:IWM131076 JGH131076:JGI131076 JQD131076:JQE131076 JZZ131076:KAA131076 KJV131076:KJW131076 KTR131076:KTS131076 LDN131076:LDO131076 LNJ131076:LNK131076 LXF131076:LXG131076 MHB131076:MHC131076 MQX131076:MQY131076 NAT131076:NAU131076 NKP131076:NKQ131076 NUL131076:NUM131076 OEH131076:OEI131076 OOD131076:OOE131076 OXZ131076:OYA131076 PHV131076:PHW131076 PRR131076:PRS131076 QBN131076:QBO131076 QLJ131076:QLK131076 QVF131076:QVG131076 RFB131076:RFC131076 ROX131076:ROY131076 RYT131076:RYU131076 SIP131076:SIQ131076 SSL131076:SSM131076 TCH131076:TCI131076 TMD131076:TME131076 TVZ131076:TWA131076 UFV131076:UFW131076 UPR131076:UPS131076 UZN131076:UZO131076 VJJ131076:VJK131076 VTF131076:VTG131076 WDB131076:WDC131076 WMX131076:WMY131076 WWT131076:WWU131076 AI196612:AJ196612 KH196612:KI196612 UD196612:UE196612 ADZ196612:AEA196612 ANV196612:ANW196612 AXR196612:AXS196612 BHN196612:BHO196612 BRJ196612:BRK196612 CBF196612:CBG196612 CLB196612:CLC196612 CUX196612:CUY196612 DET196612:DEU196612 DOP196612:DOQ196612 DYL196612:DYM196612 EIH196612:EII196612 ESD196612:ESE196612 FBZ196612:FCA196612 FLV196612:FLW196612 FVR196612:FVS196612 GFN196612:GFO196612 GPJ196612:GPK196612 GZF196612:GZG196612 HJB196612:HJC196612 HSX196612:HSY196612 ICT196612:ICU196612 IMP196612:IMQ196612 IWL196612:IWM196612 JGH196612:JGI196612 JQD196612:JQE196612 JZZ196612:KAA196612 KJV196612:KJW196612 KTR196612:KTS196612 LDN196612:LDO196612 LNJ196612:LNK196612 LXF196612:LXG196612 MHB196612:MHC196612 MQX196612:MQY196612 NAT196612:NAU196612 NKP196612:NKQ196612 NUL196612:NUM196612 OEH196612:OEI196612 OOD196612:OOE196612 OXZ196612:OYA196612 PHV196612:PHW196612 PRR196612:PRS196612 QBN196612:QBO196612 QLJ196612:QLK196612 QVF196612:QVG196612 RFB196612:RFC196612 ROX196612:ROY196612 RYT196612:RYU196612 SIP196612:SIQ196612 SSL196612:SSM196612 TCH196612:TCI196612 TMD196612:TME196612 TVZ196612:TWA196612 UFV196612:UFW196612 UPR196612:UPS196612 UZN196612:UZO196612 VJJ196612:VJK196612 VTF196612:VTG196612 WDB196612:WDC196612 WMX196612:WMY196612 WWT196612:WWU196612 AI262148:AJ262148 KH262148:KI262148 UD262148:UE262148 ADZ262148:AEA262148 ANV262148:ANW262148 AXR262148:AXS262148 BHN262148:BHO262148 BRJ262148:BRK262148 CBF262148:CBG262148 CLB262148:CLC262148 CUX262148:CUY262148 DET262148:DEU262148 DOP262148:DOQ262148 DYL262148:DYM262148 EIH262148:EII262148 ESD262148:ESE262148 FBZ262148:FCA262148 FLV262148:FLW262148 FVR262148:FVS262148 GFN262148:GFO262148 GPJ262148:GPK262148 GZF262148:GZG262148 HJB262148:HJC262148 HSX262148:HSY262148 ICT262148:ICU262148 IMP262148:IMQ262148 IWL262148:IWM262148 JGH262148:JGI262148 JQD262148:JQE262148 JZZ262148:KAA262148 KJV262148:KJW262148 KTR262148:KTS262148 LDN262148:LDO262148 LNJ262148:LNK262148 LXF262148:LXG262148 MHB262148:MHC262148 MQX262148:MQY262148 NAT262148:NAU262148 NKP262148:NKQ262148 NUL262148:NUM262148 OEH262148:OEI262148 OOD262148:OOE262148 OXZ262148:OYA262148 PHV262148:PHW262148 PRR262148:PRS262148 QBN262148:QBO262148 QLJ262148:QLK262148 QVF262148:QVG262148 RFB262148:RFC262148 ROX262148:ROY262148 RYT262148:RYU262148 SIP262148:SIQ262148 SSL262148:SSM262148 TCH262148:TCI262148 TMD262148:TME262148 TVZ262148:TWA262148 UFV262148:UFW262148 UPR262148:UPS262148 UZN262148:UZO262148 VJJ262148:VJK262148 VTF262148:VTG262148 WDB262148:WDC262148 WMX262148:WMY262148 WWT262148:WWU262148 AI327684:AJ327684 KH327684:KI327684 UD327684:UE327684 ADZ327684:AEA327684 ANV327684:ANW327684 AXR327684:AXS327684 BHN327684:BHO327684 BRJ327684:BRK327684 CBF327684:CBG327684 CLB327684:CLC327684 CUX327684:CUY327684 DET327684:DEU327684 DOP327684:DOQ327684 DYL327684:DYM327684 EIH327684:EII327684 ESD327684:ESE327684 FBZ327684:FCA327684 FLV327684:FLW327684 FVR327684:FVS327684 GFN327684:GFO327684 GPJ327684:GPK327684 GZF327684:GZG327684 HJB327684:HJC327684 HSX327684:HSY327684 ICT327684:ICU327684 IMP327684:IMQ327684 IWL327684:IWM327684 JGH327684:JGI327684 JQD327684:JQE327684 JZZ327684:KAA327684 KJV327684:KJW327684 KTR327684:KTS327684 LDN327684:LDO327684 LNJ327684:LNK327684 LXF327684:LXG327684 MHB327684:MHC327684 MQX327684:MQY327684 NAT327684:NAU327684 NKP327684:NKQ327684 NUL327684:NUM327684 OEH327684:OEI327684 OOD327684:OOE327684 OXZ327684:OYA327684 PHV327684:PHW327684 PRR327684:PRS327684 QBN327684:QBO327684 QLJ327684:QLK327684 QVF327684:QVG327684 RFB327684:RFC327684 ROX327684:ROY327684 RYT327684:RYU327684 SIP327684:SIQ327684 SSL327684:SSM327684 TCH327684:TCI327684 TMD327684:TME327684 TVZ327684:TWA327684 UFV327684:UFW327684 UPR327684:UPS327684 UZN327684:UZO327684 VJJ327684:VJK327684 VTF327684:VTG327684 WDB327684:WDC327684 WMX327684:WMY327684 WWT327684:WWU327684 AI393220:AJ393220 KH393220:KI393220 UD393220:UE393220 ADZ393220:AEA393220 ANV393220:ANW393220 AXR393220:AXS393220 BHN393220:BHO393220 BRJ393220:BRK393220 CBF393220:CBG393220 CLB393220:CLC393220 CUX393220:CUY393220 DET393220:DEU393220 DOP393220:DOQ393220 DYL393220:DYM393220 EIH393220:EII393220 ESD393220:ESE393220 FBZ393220:FCA393220 FLV393220:FLW393220 FVR393220:FVS393220 GFN393220:GFO393220 GPJ393220:GPK393220 GZF393220:GZG393220 HJB393220:HJC393220 HSX393220:HSY393220 ICT393220:ICU393220 IMP393220:IMQ393220 IWL393220:IWM393220 JGH393220:JGI393220 JQD393220:JQE393220 JZZ393220:KAA393220 KJV393220:KJW393220 KTR393220:KTS393220 LDN393220:LDO393220 LNJ393220:LNK393220 LXF393220:LXG393220 MHB393220:MHC393220 MQX393220:MQY393220 NAT393220:NAU393220 NKP393220:NKQ393220 NUL393220:NUM393220 OEH393220:OEI393220 OOD393220:OOE393220 OXZ393220:OYA393220 PHV393220:PHW393220 PRR393220:PRS393220 QBN393220:QBO393220 QLJ393220:QLK393220 QVF393220:QVG393220 RFB393220:RFC393220 ROX393220:ROY393220 RYT393220:RYU393220 SIP393220:SIQ393220 SSL393220:SSM393220 TCH393220:TCI393220 TMD393220:TME393220 TVZ393220:TWA393220 UFV393220:UFW393220 UPR393220:UPS393220 UZN393220:UZO393220 VJJ393220:VJK393220 VTF393220:VTG393220 WDB393220:WDC393220 WMX393220:WMY393220 WWT393220:WWU393220 AI458756:AJ458756 KH458756:KI458756 UD458756:UE458756 ADZ458756:AEA458756 ANV458756:ANW458756 AXR458756:AXS458756 BHN458756:BHO458756 BRJ458756:BRK458756 CBF458756:CBG458756 CLB458756:CLC458756 CUX458756:CUY458756 DET458756:DEU458756 DOP458756:DOQ458756 DYL458756:DYM458756 EIH458756:EII458756 ESD458756:ESE458756 FBZ458756:FCA458756 FLV458756:FLW458756 FVR458756:FVS458756 GFN458756:GFO458756 GPJ458756:GPK458756 GZF458756:GZG458756 HJB458756:HJC458756 HSX458756:HSY458756 ICT458756:ICU458756 IMP458756:IMQ458756 IWL458756:IWM458756 JGH458756:JGI458756 JQD458756:JQE458756 JZZ458756:KAA458756 KJV458756:KJW458756 KTR458756:KTS458756 LDN458756:LDO458756 LNJ458756:LNK458756 LXF458756:LXG458756 MHB458756:MHC458756 MQX458756:MQY458756 NAT458756:NAU458756 NKP458756:NKQ458756 NUL458756:NUM458756 OEH458756:OEI458756 OOD458756:OOE458756 OXZ458756:OYA458756 PHV458756:PHW458756 PRR458756:PRS458756 QBN458756:QBO458756 QLJ458756:QLK458756 QVF458756:QVG458756 RFB458756:RFC458756 ROX458756:ROY458756 RYT458756:RYU458756 SIP458756:SIQ458756 SSL458756:SSM458756 TCH458756:TCI458756 TMD458756:TME458756 TVZ458756:TWA458756 UFV458756:UFW458756 UPR458756:UPS458756 UZN458756:UZO458756 VJJ458756:VJK458756 VTF458756:VTG458756 WDB458756:WDC458756 WMX458756:WMY458756 WWT458756:WWU458756 AI524292:AJ524292 KH524292:KI524292 UD524292:UE524292 ADZ524292:AEA524292 ANV524292:ANW524292 AXR524292:AXS524292 BHN524292:BHO524292 BRJ524292:BRK524292 CBF524292:CBG524292 CLB524292:CLC524292 CUX524292:CUY524292 DET524292:DEU524292 DOP524292:DOQ524292 DYL524292:DYM524292 EIH524292:EII524292 ESD524292:ESE524292 FBZ524292:FCA524292 FLV524292:FLW524292 FVR524292:FVS524292 GFN524292:GFO524292 GPJ524292:GPK524292 GZF524292:GZG524292 HJB524292:HJC524292 HSX524292:HSY524292 ICT524292:ICU524292 IMP524292:IMQ524292 IWL524292:IWM524292 JGH524292:JGI524292 JQD524292:JQE524292 JZZ524292:KAA524292 KJV524292:KJW524292 KTR524292:KTS524292 LDN524292:LDO524292 LNJ524292:LNK524292 LXF524292:LXG524292 MHB524292:MHC524292 MQX524292:MQY524292 NAT524292:NAU524292 NKP524292:NKQ524292 NUL524292:NUM524292 OEH524292:OEI524292 OOD524292:OOE524292 OXZ524292:OYA524292 PHV524292:PHW524292 PRR524292:PRS524292 QBN524292:QBO524292 QLJ524292:QLK524292 QVF524292:QVG524292 RFB524292:RFC524292 ROX524292:ROY524292 RYT524292:RYU524292 SIP524292:SIQ524292 SSL524292:SSM524292 TCH524292:TCI524292 TMD524292:TME524292 TVZ524292:TWA524292 UFV524292:UFW524292 UPR524292:UPS524292 UZN524292:UZO524292 VJJ524292:VJK524292 VTF524292:VTG524292 WDB524292:WDC524292 WMX524292:WMY524292 WWT524292:WWU524292 AI589828:AJ589828 KH589828:KI589828 UD589828:UE589828 ADZ589828:AEA589828 ANV589828:ANW589828 AXR589828:AXS589828 BHN589828:BHO589828 BRJ589828:BRK589828 CBF589828:CBG589828 CLB589828:CLC589828 CUX589828:CUY589828 DET589828:DEU589828 DOP589828:DOQ589828 DYL589828:DYM589828 EIH589828:EII589828 ESD589828:ESE589828 FBZ589828:FCA589828 FLV589828:FLW589828 FVR589828:FVS589828 GFN589828:GFO589828 GPJ589828:GPK589828 GZF589828:GZG589828 HJB589828:HJC589828 HSX589828:HSY589828 ICT589828:ICU589828 IMP589828:IMQ589828 IWL589828:IWM589828 JGH589828:JGI589828 JQD589828:JQE589828 JZZ589828:KAA589828 KJV589828:KJW589828 KTR589828:KTS589828 LDN589828:LDO589828 LNJ589828:LNK589828 LXF589828:LXG589828 MHB589828:MHC589828 MQX589828:MQY589828 NAT589828:NAU589828 NKP589828:NKQ589828 NUL589828:NUM589828 OEH589828:OEI589828 OOD589828:OOE589828 OXZ589828:OYA589828 PHV589828:PHW589828 PRR589828:PRS589828 QBN589828:QBO589828 QLJ589828:QLK589828 QVF589828:QVG589828 RFB589828:RFC589828 ROX589828:ROY589828 RYT589828:RYU589828 SIP589828:SIQ589828 SSL589828:SSM589828 TCH589828:TCI589828 TMD589828:TME589828 TVZ589828:TWA589828 UFV589828:UFW589828 UPR589828:UPS589828 UZN589828:UZO589828 VJJ589828:VJK589828 VTF589828:VTG589828 WDB589828:WDC589828 WMX589828:WMY589828 WWT589828:WWU589828 AI655364:AJ655364 KH655364:KI655364 UD655364:UE655364 ADZ655364:AEA655364 ANV655364:ANW655364 AXR655364:AXS655364 BHN655364:BHO655364 BRJ655364:BRK655364 CBF655364:CBG655364 CLB655364:CLC655364 CUX655364:CUY655364 DET655364:DEU655364 DOP655364:DOQ655364 DYL655364:DYM655364 EIH655364:EII655364 ESD655364:ESE655364 FBZ655364:FCA655364 FLV655364:FLW655364 FVR655364:FVS655364 GFN655364:GFO655364 GPJ655364:GPK655364 GZF655364:GZG655364 HJB655364:HJC655364 HSX655364:HSY655364 ICT655364:ICU655364 IMP655364:IMQ655364 IWL655364:IWM655364 JGH655364:JGI655364 JQD655364:JQE655364 JZZ655364:KAA655364 KJV655364:KJW655364 KTR655364:KTS655364 LDN655364:LDO655364 LNJ655364:LNK655364 LXF655364:LXG655364 MHB655364:MHC655364 MQX655364:MQY655364 NAT655364:NAU655364 NKP655364:NKQ655364 NUL655364:NUM655364 OEH655364:OEI655364 OOD655364:OOE655364 OXZ655364:OYA655364 PHV655364:PHW655364 PRR655364:PRS655364 QBN655364:QBO655364 QLJ655364:QLK655364 QVF655364:QVG655364 RFB655364:RFC655364 ROX655364:ROY655364 RYT655364:RYU655364 SIP655364:SIQ655364 SSL655364:SSM655364 TCH655364:TCI655364 TMD655364:TME655364 TVZ655364:TWA655364 UFV655364:UFW655364 UPR655364:UPS655364 UZN655364:UZO655364 VJJ655364:VJK655364 VTF655364:VTG655364 WDB655364:WDC655364 WMX655364:WMY655364 WWT655364:WWU655364 AI720900:AJ720900 KH720900:KI720900 UD720900:UE720900 ADZ720900:AEA720900 ANV720900:ANW720900 AXR720900:AXS720900 BHN720900:BHO720900 BRJ720900:BRK720900 CBF720900:CBG720900 CLB720900:CLC720900 CUX720900:CUY720900 DET720900:DEU720900 DOP720900:DOQ720900 DYL720900:DYM720900 EIH720900:EII720900 ESD720900:ESE720900 FBZ720900:FCA720900 FLV720900:FLW720900 FVR720900:FVS720900 GFN720900:GFO720900 GPJ720900:GPK720900 GZF720900:GZG720900 HJB720900:HJC720900 HSX720900:HSY720900 ICT720900:ICU720900 IMP720900:IMQ720900 IWL720900:IWM720900 JGH720900:JGI720900 JQD720900:JQE720900 JZZ720900:KAA720900 KJV720900:KJW720900 KTR720900:KTS720900 LDN720900:LDO720900 LNJ720900:LNK720900 LXF720900:LXG720900 MHB720900:MHC720900 MQX720900:MQY720900 NAT720900:NAU720900 NKP720900:NKQ720900 NUL720900:NUM720900 OEH720900:OEI720900 OOD720900:OOE720900 OXZ720900:OYA720900 PHV720900:PHW720900 PRR720900:PRS720900 QBN720900:QBO720900 QLJ720900:QLK720900 QVF720900:QVG720900 RFB720900:RFC720900 ROX720900:ROY720900 RYT720900:RYU720900 SIP720900:SIQ720900 SSL720900:SSM720900 TCH720900:TCI720900 TMD720900:TME720900 TVZ720900:TWA720900 UFV720900:UFW720900 UPR720900:UPS720900 UZN720900:UZO720900 VJJ720900:VJK720900 VTF720900:VTG720900 WDB720900:WDC720900 WMX720900:WMY720900 WWT720900:WWU720900 AI786436:AJ786436 KH786436:KI786436 UD786436:UE786436 ADZ786436:AEA786436 ANV786436:ANW786436 AXR786436:AXS786436 BHN786436:BHO786436 BRJ786436:BRK786436 CBF786436:CBG786436 CLB786436:CLC786436 CUX786436:CUY786436 DET786436:DEU786436 DOP786436:DOQ786436 DYL786436:DYM786436 EIH786436:EII786436 ESD786436:ESE786436 FBZ786436:FCA786436 FLV786436:FLW786436 FVR786436:FVS786436 GFN786436:GFO786436 GPJ786436:GPK786436 GZF786436:GZG786436 HJB786436:HJC786436 HSX786436:HSY786436 ICT786436:ICU786436 IMP786436:IMQ786436 IWL786436:IWM786436 JGH786436:JGI786436 JQD786436:JQE786436 JZZ786436:KAA786436 KJV786436:KJW786436 KTR786436:KTS786436 LDN786436:LDO786436 LNJ786436:LNK786436 LXF786436:LXG786436 MHB786436:MHC786436 MQX786436:MQY786436 NAT786436:NAU786436 NKP786436:NKQ786436 NUL786436:NUM786436 OEH786436:OEI786436 OOD786436:OOE786436 OXZ786436:OYA786436 PHV786436:PHW786436 PRR786436:PRS786436 QBN786436:QBO786436 QLJ786436:QLK786436 QVF786436:QVG786436 RFB786436:RFC786436 ROX786436:ROY786436 RYT786436:RYU786436 SIP786436:SIQ786436 SSL786436:SSM786436 TCH786436:TCI786436 TMD786436:TME786436 TVZ786436:TWA786436 UFV786436:UFW786436 UPR786436:UPS786436 UZN786436:UZO786436 VJJ786436:VJK786436 VTF786436:VTG786436 WDB786436:WDC786436 WMX786436:WMY786436 WWT786436:WWU786436 AI851972:AJ851972 KH851972:KI851972 UD851972:UE851972 ADZ851972:AEA851972 ANV851972:ANW851972 AXR851972:AXS851972 BHN851972:BHO851972 BRJ851972:BRK851972 CBF851972:CBG851972 CLB851972:CLC851972 CUX851972:CUY851972 DET851972:DEU851972 DOP851972:DOQ851972 DYL851972:DYM851972 EIH851972:EII851972 ESD851972:ESE851972 FBZ851972:FCA851972 FLV851972:FLW851972 FVR851972:FVS851972 GFN851972:GFO851972 GPJ851972:GPK851972 GZF851972:GZG851972 HJB851972:HJC851972 HSX851972:HSY851972 ICT851972:ICU851972 IMP851972:IMQ851972 IWL851972:IWM851972 JGH851972:JGI851972 JQD851972:JQE851972 JZZ851972:KAA851972 KJV851972:KJW851972 KTR851972:KTS851972 LDN851972:LDO851972 LNJ851972:LNK851972 LXF851972:LXG851972 MHB851972:MHC851972 MQX851972:MQY851972 NAT851972:NAU851972 NKP851972:NKQ851972 NUL851972:NUM851972 OEH851972:OEI851972 OOD851972:OOE851972 OXZ851972:OYA851972 PHV851972:PHW851972 PRR851972:PRS851972 QBN851972:QBO851972 QLJ851972:QLK851972 QVF851972:QVG851972 RFB851972:RFC851972 ROX851972:ROY851972 RYT851972:RYU851972 SIP851972:SIQ851972 SSL851972:SSM851972 TCH851972:TCI851972 TMD851972:TME851972 TVZ851972:TWA851972 UFV851972:UFW851972 UPR851972:UPS851972 UZN851972:UZO851972 VJJ851972:VJK851972 VTF851972:VTG851972 WDB851972:WDC851972 WMX851972:WMY851972 WWT851972:WWU851972 AI917508:AJ917508 KH917508:KI917508 UD917508:UE917508 ADZ917508:AEA917508 ANV917508:ANW917508 AXR917508:AXS917508 BHN917508:BHO917508 BRJ917508:BRK917508 CBF917508:CBG917508 CLB917508:CLC917508 CUX917508:CUY917508 DET917508:DEU917508 DOP917508:DOQ917508 DYL917508:DYM917508 EIH917508:EII917508 ESD917508:ESE917508 FBZ917508:FCA917508 FLV917508:FLW917508 FVR917508:FVS917508 GFN917508:GFO917508 GPJ917508:GPK917508 GZF917508:GZG917508 HJB917508:HJC917508 HSX917508:HSY917508 ICT917508:ICU917508 IMP917508:IMQ917508 IWL917508:IWM917508 JGH917508:JGI917508 JQD917508:JQE917508 JZZ917508:KAA917508 KJV917508:KJW917508 KTR917508:KTS917508 LDN917508:LDO917508 LNJ917508:LNK917508 LXF917508:LXG917508 MHB917508:MHC917508 MQX917508:MQY917508 NAT917508:NAU917508 NKP917508:NKQ917508 NUL917508:NUM917508 OEH917508:OEI917508 OOD917508:OOE917508 OXZ917508:OYA917508 PHV917508:PHW917508 PRR917508:PRS917508 QBN917508:QBO917508 QLJ917508:QLK917508 QVF917508:QVG917508 RFB917508:RFC917508 ROX917508:ROY917508 RYT917508:RYU917508 SIP917508:SIQ917508 SSL917508:SSM917508 TCH917508:TCI917508 TMD917508:TME917508 TVZ917508:TWA917508 UFV917508:UFW917508 UPR917508:UPS917508 UZN917508:UZO917508 VJJ917508:VJK917508 VTF917508:VTG917508 WDB917508:WDC917508 WMX917508:WMY917508 WWT917508:WWU917508 AI983044:AJ983044 KH983044:KI983044 UD983044:UE983044 ADZ983044:AEA983044 ANV983044:ANW983044 AXR983044:AXS983044 BHN983044:BHO983044 BRJ983044:BRK983044 CBF983044:CBG983044 CLB983044:CLC983044 CUX983044:CUY983044 DET983044:DEU983044 DOP983044:DOQ983044 DYL983044:DYM983044 EIH983044:EII983044 ESD983044:ESE983044 FBZ983044:FCA983044 FLV983044:FLW983044 FVR983044:FVS983044 GFN983044:GFO983044 GPJ983044:GPK983044 GZF983044:GZG983044 HJB983044:HJC983044 HSX983044:HSY983044 ICT983044:ICU983044 IMP983044:IMQ983044 IWL983044:IWM983044 JGH983044:JGI983044 JQD983044:JQE983044 JZZ983044:KAA983044 KJV983044:KJW983044 KTR983044:KTS983044 LDN983044:LDO983044 LNJ983044:LNK983044 LXF983044:LXG983044 MHB983044:MHC983044 MQX983044:MQY983044 NAT983044:NAU983044 NKP983044:NKQ983044 NUL983044:NUM983044 OEH983044:OEI983044 OOD983044:OOE983044 OXZ983044:OYA983044 PHV983044:PHW983044 PRR983044:PRS983044 QBN983044:QBO983044 QLJ983044:QLK983044 QVF983044:QVG983044 RFB983044:RFC983044 ROX983044:ROY983044 RYT983044:RYU983044 SIP983044:SIQ983044 SSL983044:SSM983044 TCH983044:TCI983044 TMD983044:TME983044 TVZ983044:TWA983044 UFV983044:UFW983044 UPR983044:UPS983044 UZN983044:UZO983044 VJJ983044:VJK983044 VTF983044:VTG983044 WDB983044:WDC983044 WMX983044:WMY983044 WWT983044:WWU983044 AH5 KJ5:KK5 UF5:UG5 AEB5:AEC5 ANX5:ANY5 AXT5:AXU5 BHP5:BHQ5 BRL5:BRM5 CBH5:CBI5 CLD5:CLE5 CUZ5:CVA5 DEV5:DEW5 DOR5:DOS5 DYN5:DYO5 EIJ5:EIK5 ESF5:ESG5 FCB5:FCC5 FLX5:FLY5 FVT5:FVU5 GFP5:GFQ5 GPL5:GPM5 GZH5:GZI5 HJD5:HJE5 HSZ5:HTA5 ICV5:ICW5 IMR5:IMS5 IWN5:IWO5 JGJ5:JGK5 JQF5:JQG5 KAB5:KAC5 KJX5:KJY5 KTT5:KTU5 LDP5:LDQ5 LNL5:LNM5 LXH5:LXI5 MHD5:MHE5 MQZ5:MRA5 NAV5:NAW5 NKR5:NKS5 NUN5:NUO5 OEJ5:OEK5 OOF5:OOG5 OYB5:OYC5 PHX5:PHY5 PRT5:PRU5 QBP5:QBQ5 QLL5:QLM5 QVH5:QVI5 RFD5:RFE5 ROZ5:RPA5 RYV5:RYW5 SIR5:SIS5 SSN5:SSO5 TCJ5:TCK5 TMF5:TMG5 TWB5:TWC5 UFX5:UFY5 UPT5:UPU5 UZP5:UZQ5 VJL5:VJM5 VTH5:VTI5 WDD5:WDE5 WMZ5:WNA5 WWV5:WWW5 AL65540:AP65540 KK65540:KL65540 UG65540:UH65540 AEC65540:AED65540 ANY65540:ANZ65540 AXU65540:AXV65540 BHQ65540:BHR65540 BRM65540:BRN65540 CBI65540:CBJ65540 CLE65540:CLF65540 CVA65540:CVB65540 DEW65540:DEX65540 DOS65540:DOT65540 DYO65540:DYP65540 EIK65540:EIL65540 ESG65540:ESH65540 FCC65540:FCD65540 FLY65540:FLZ65540 FVU65540:FVV65540 GFQ65540:GFR65540 GPM65540:GPN65540 GZI65540:GZJ65540 HJE65540:HJF65540 HTA65540:HTB65540 ICW65540:ICX65540 IMS65540:IMT65540 IWO65540:IWP65540 JGK65540:JGL65540 JQG65540:JQH65540 KAC65540:KAD65540 KJY65540:KJZ65540 KTU65540:KTV65540 LDQ65540:LDR65540 LNM65540:LNN65540 LXI65540:LXJ65540 MHE65540:MHF65540 MRA65540:MRB65540 NAW65540:NAX65540 NKS65540:NKT65540 NUO65540:NUP65540 OEK65540:OEL65540 OOG65540:OOH65540 OYC65540:OYD65540 PHY65540:PHZ65540 PRU65540:PRV65540 QBQ65540:QBR65540 QLM65540:QLN65540 QVI65540:QVJ65540 RFE65540:RFF65540 RPA65540:RPB65540 RYW65540:RYX65540 SIS65540:SIT65540 SSO65540:SSP65540 TCK65540:TCL65540 TMG65540:TMH65540 TWC65540:TWD65540 UFY65540:UFZ65540 UPU65540:UPV65540 UZQ65540:UZR65540 VJM65540:VJN65540 VTI65540:VTJ65540 WDE65540:WDF65540 WNA65540:WNB65540 WWW65540:WWX65540 AL131076:AP131076 KK131076:KL131076 UG131076:UH131076 AEC131076:AED131076 ANY131076:ANZ131076 AXU131076:AXV131076 BHQ131076:BHR131076 BRM131076:BRN131076 CBI131076:CBJ131076 CLE131076:CLF131076 CVA131076:CVB131076 DEW131076:DEX131076 DOS131076:DOT131076 DYO131076:DYP131076 EIK131076:EIL131076 ESG131076:ESH131076 FCC131076:FCD131076 FLY131076:FLZ131076 FVU131076:FVV131076 GFQ131076:GFR131076 GPM131076:GPN131076 GZI131076:GZJ131076 HJE131076:HJF131076 HTA131076:HTB131076 ICW131076:ICX131076 IMS131076:IMT131076 IWO131076:IWP131076 JGK131076:JGL131076 JQG131076:JQH131076 KAC131076:KAD131076 KJY131076:KJZ131076 KTU131076:KTV131076 LDQ131076:LDR131076 LNM131076:LNN131076 LXI131076:LXJ131076 MHE131076:MHF131076 MRA131076:MRB131076 NAW131076:NAX131076 NKS131076:NKT131076 NUO131076:NUP131076 OEK131076:OEL131076 OOG131076:OOH131076 OYC131076:OYD131076 PHY131076:PHZ131076 PRU131076:PRV131076 QBQ131076:QBR131076 QLM131076:QLN131076 QVI131076:QVJ131076 RFE131076:RFF131076 RPA131076:RPB131076 RYW131076:RYX131076 SIS131076:SIT131076 SSO131076:SSP131076 TCK131076:TCL131076 TMG131076:TMH131076 TWC131076:TWD131076 UFY131076:UFZ131076 UPU131076:UPV131076 UZQ131076:UZR131076 VJM131076:VJN131076 VTI131076:VTJ131076 WDE131076:WDF131076 WNA131076:WNB131076 WWW131076:WWX131076 AL196612:AP196612 KK196612:KL196612 UG196612:UH196612 AEC196612:AED196612 ANY196612:ANZ196612 AXU196612:AXV196612 BHQ196612:BHR196612 BRM196612:BRN196612 CBI196612:CBJ196612 CLE196612:CLF196612 CVA196612:CVB196612 DEW196612:DEX196612 DOS196612:DOT196612 DYO196612:DYP196612 EIK196612:EIL196612 ESG196612:ESH196612 FCC196612:FCD196612 FLY196612:FLZ196612 FVU196612:FVV196612 GFQ196612:GFR196612 GPM196612:GPN196612 GZI196612:GZJ196612 HJE196612:HJF196612 HTA196612:HTB196612 ICW196612:ICX196612 IMS196612:IMT196612 IWO196612:IWP196612 JGK196612:JGL196612 JQG196612:JQH196612 KAC196612:KAD196612 KJY196612:KJZ196612 KTU196612:KTV196612 LDQ196612:LDR196612 LNM196612:LNN196612 LXI196612:LXJ196612 MHE196612:MHF196612 MRA196612:MRB196612 NAW196612:NAX196612 NKS196612:NKT196612 NUO196612:NUP196612 OEK196612:OEL196612 OOG196612:OOH196612 OYC196612:OYD196612 PHY196612:PHZ196612 PRU196612:PRV196612 QBQ196612:QBR196612 QLM196612:QLN196612 QVI196612:QVJ196612 RFE196612:RFF196612 RPA196612:RPB196612 RYW196612:RYX196612 SIS196612:SIT196612 SSO196612:SSP196612 TCK196612:TCL196612 TMG196612:TMH196612 TWC196612:TWD196612 UFY196612:UFZ196612 UPU196612:UPV196612 UZQ196612:UZR196612 VJM196612:VJN196612 VTI196612:VTJ196612 WDE196612:WDF196612 WNA196612:WNB196612 WWW196612:WWX196612 AL262148:AP262148 KK262148:KL262148 UG262148:UH262148 AEC262148:AED262148 ANY262148:ANZ262148 AXU262148:AXV262148 BHQ262148:BHR262148 BRM262148:BRN262148 CBI262148:CBJ262148 CLE262148:CLF262148 CVA262148:CVB262148 DEW262148:DEX262148 DOS262148:DOT262148 DYO262148:DYP262148 EIK262148:EIL262148 ESG262148:ESH262148 FCC262148:FCD262148 FLY262148:FLZ262148 FVU262148:FVV262148 GFQ262148:GFR262148 GPM262148:GPN262148 GZI262148:GZJ262148 HJE262148:HJF262148 HTA262148:HTB262148 ICW262148:ICX262148 IMS262148:IMT262148 IWO262148:IWP262148 JGK262148:JGL262148 JQG262148:JQH262148 KAC262148:KAD262148 KJY262148:KJZ262148 KTU262148:KTV262148 LDQ262148:LDR262148 LNM262148:LNN262148 LXI262148:LXJ262148 MHE262148:MHF262148 MRA262148:MRB262148 NAW262148:NAX262148 NKS262148:NKT262148 NUO262148:NUP262148 OEK262148:OEL262148 OOG262148:OOH262148 OYC262148:OYD262148 PHY262148:PHZ262148 PRU262148:PRV262148 QBQ262148:QBR262148 QLM262148:QLN262148 QVI262148:QVJ262148 RFE262148:RFF262148 RPA262148:RPB262148 RYW262148:RYX262148 SIS262148:SIT262148 SSO262148:SSP262148 TCK262148:TCL262148 TMG262148:TMH262148 TWC262148:TWD262148 UFY262148:UFZ262148 UPU262148:UPV262148 UZQ262148:UZR262148 VJM262148:VJN262148 VTI262148:VTJ262148 WDE262148:WDF262148 WNA262148:WNB262148 WWW262148:WWX262148 AL327684:AP327684 KK327684:KL327684 UG327684:UH327684 AEC327684:AED327684 ANY327684:ANZ327684 AXU327684:AXV327684 BHQ327684:BHR327684 BRM327684:BRN327684 CBI327684:CBJ327684 CLE327684:CLF327684 CVA327684:CVB327684 DEW327684:DEX327684 DOS327684:DOT327684 DYO327684:DYP327684 EIK327684:EIL327684 ESG327684:ESH327684 FCC327684:FCD327684 FLY327684:FLZ327684 FVU327684:FVV327684 GFQ327684:GFR327684 GPM327684:GPN327684 GZI327684:GZJ327684 HJE327684:HJF327684 HTA327684:HTB327684 ICW327684:ICX327684 IMS327684:IMT327684 IWO327684:IWP327684 JGK327684:JGL327684 JQG327684:JQH327684 KAC327684:KAD327684 KJY327684:KJZ327684 KTU327684:KTV327684 LDQ327684:LDR327684 LNM327684:LNN327684 LXI327684:LXJ327684 MHE327684:MHF327684 MRA327684:MRB327684 NAW327684:NAX327684 NKS327684:NKT327684 NUO327684:NUP327684 OEK327684:OEL327684 OOG327684:OOH327684 OYC327684:OYD327684 PHY327684:PHZ327684 PRU327684:PRV327684 QBQ327684:QBR327684 QLM327684:QLN327684 QVI327684:QVJ327684 RFE327684:RFF327684 RPA327684:RPB327684 RYW327684:RYX327684 SIS327684:SIT327684 SSO327684:SSP327684 TCK327684:TCL327684 TMG327684:TMH327684 TWC327684:TWD327684 UFY327684:UFZ327684 UPU327684:UPV327684 UZQ327684:UZR327684 VJM327684:VJN327684 VTI327684:VTJ327684 WDE327684:WDF327684 WNA327684:WNB327684 WWW327684:WWX327684 AL393220:AP393220 KK393220:KL393220 UG393220:UH393220 AEC393220:AED393220 ANY393220:ANZ393220 AXU393220:AXV393220 BHQ393220:BHR393220 BRM393220:BRN393220 CBI393220:CBJ393220 CLE393220:CLF393220 CVA393220:CVB393220 DEW393220:DEX393220 DOS393220:DOT393220 DYO393220:DYP393220 EIK393220:EIL393220 ESG393220:ESH393220 FCC393220:FCD393220 FLY393220:FLZ393220 FVU393220:FVV393220 GFQ393220:GFR393220 GPM393220:GPN393220 GZI393220:GZJ393220 HJE393220:HJF393220 HTA393220:HTB393220 ICW393220:ICX393220 IMS393220:IMT393220 IWO393220:IWP393220 JGK393220:JGL393220 JQG393220:JQH393220 KAC393220:KAD393220 KJY393220:KJZ393220 KTU393220:KTV393220 LDQ393220:LDR393220 LNM393220:LNN393220 LXI393220:LXJ393220 MHE393220:MHF393220 MRA393220:MRB393220 NAW393220:NAX393220 NKS393220:NKT393220 NUO393220:NUP393220 OEK393220:OEL393220 OOG393220:OOH393220 OYC393220:OYD393220 PHY393220:PHZ393220 PRU393220:PRV393220 QBQ393220:QBR393220 QLM393220:QLN393220 QVI393220:QVJ393220 RFE393220:RFF393220 RPA393220:RPB393220 RYW393220:RYX393220 SIS393220:SIT393220 SSO393220:SSP393220 TCK393220:TCL393220 TMG393220:TMH393220 TWC393220:TWD393220 UFY393220:UFZ393220 UPU393220:UPV393220 UZQ393220:UZR393220 VJM393220:VJN393220 VTI393220:VTJ393220 WDE393220:WDF393220 WNA393220:WNB393220 WWW393220:WWX393220 AL458756:AP458756 KK458756:KL458756 UG458756:UH458756 AEC458756:AED458756 ANY458756:ANZ458756 AXU458756:AXV458756 BHQ458756:BHR458756 BRM458756:BRN458756 CBI458756:CBJ458756 CLE458756:CLF458756 CVA458756:CVB458756 DEW458756:DEX458756 DOS458756:DOT458756 DYO458756:DYP458756 EIK458756:EIL458756 ESG458756:ESH458756 FCC458756:FCD458756 FLY458756:FLZ458756 FVU458756:FVV458756 GFQ458756:GFR458756 GPM458756:GPN458756 GZI458756:GZJ458756 HJE458756:HJF458756 HTA458756:HTB458756 ICW458756:ICX458756 IMS458756:IMT458756 IWO458756:IWP458756 JGK458756:JGL458756 JQG458756:JQH458756 KAC458756:KAD458756 KJY458756:KJZ458756 KTU458756:KTV458756 LDQ458756:LDR458756 LNM458756:LNN458756 LXI458756:LXJ458756 MHE458756:MHF458756 MRA458756:MRB458756 NAW458756:NAX458756 NKS458756:NKT458756 NUO458756:NUP458756 OEK458756:OEL458756 OOG458756:OOH458756 OYC458756:OYD458756 PHY458756:PHZ458756 PRU458756:PRV458756 QBQ458756:QBR458756 QLM458756:QLN458756 QVI458756:QVJ458756 RFE458756:RFF458756 RPA458756:RPB458756 RYW458756:RYX458756 SIS458756:SIT458756 SSO458756:SSP458756 TCK458756:TCL458756 TMG458756:TMH458756 TWC458756:TWD458756 UFY458756:UFZ458756 UPU458756:UPV458756 UZQ458756:UZR458756 VJM458756:VJN458756 VTI458756:VTJ458756 WDE458756:WDF458756 WNA458756:WNB458756 WWW458756:WWX458756 AL524292:AP524292 KK524292:KL524292 UG524292:UH524292 AEC524292:AED524292 ANY524292:ANZ524292 AXU524292:AXV524292 BHQ524292:BHR524292 BRM524292:BRN524292 CBI524292:CBJ524292 CLE524292:CLF524292 CVA524292:CVB524292 DEW524292:DEX524292 DOS524292:DOT524292 DYO524292:DYP524292 EIK524292:EIL524292 ESG524292:ESH524292 FCC524292:FCD524292 FLY524292:FLZ524292 FVU524292:FVV524292 GFQ524292:GFR524292 GPM524292:GPN524292 GZI524292:GZJ524292 HJE524292:HJF524292 HTA524292:HTB524292 ICW524292:ICX524292 IMS524292:IMT524292 IWO524292:IWP524292 JGK524292:JGL524292 JQG524292:JQH524292 KAC524292:KAD524292 KJY524292:KJZ524292 KTU524292:KTV524292 LDQ524292:LDR524292 LNM524292:LNN524292 LXI524292:LXJ524292 MHE524292:MHF524292 MRA524292:MRB524292 NAW524292:NAX524292 NKS524292:NKT524292 NUO524292:NUP524292 OEK524292:OEL524292 OOG524292:OOH524292 OYC524292:OYD524292 PHY524292:PHZ524292 PRU524292:PRV524292 QBQ524292:QBR524292 QLM524292:QLN524292 QVI524292:QVJ524292 RFE524292:RFF524292 RPA524292:RPB524292 RYW524292:RYX524292 SIS524292:SIT524292 SSO524292:SSP524292 TCK524292:TCL524292 TMG524292:TMH524292 TWC524292:TWD524292 UFY524292:UFZ524292 UPU524292:UPV524292 UZQ524292:UZR524292 VJM524292:VJN524292 VTI524292:VTJ524292 WDE524292:WDF524292 WNA524292:WNB524292 WWW524292:WWX524292 AL589828:AP589828 KK589828:KL589828 UG589828:UH589828 AEC589828:AED589828 ANY589828:ANZ589828 AXU589828:AXV589828 BHQ589828:BHR589828 BRM589828:BRN589828 CBI589828:CBJ589828 CLE589828:CLF589828 CVA589828:CVB589828 DEW589828:DEX589828 DOS589828:DOT589828 DYO589828:DYP589828 EIK589828:EIL589828 ESG589828:ESH589828 FCC589828:FCD589828 FLY589828:FLZ589828 FVU589828:FVV589828 GFQ589828:GFR589828 GPM589828:GPN589828 GZI589828:GZJ589828 HJE589828:HJF589828 HTA589828:HTB589828 ICW589828:ICX589828 IMS589828:IMT589828 IWO589828:IWP589828 JGK589828:JGL589828 JQG589828:JQH589828 KAC589828:KAD589828 KJY589828:KJZ589828 KTU589828:KTV589828 LDQ589828:LDR589828 LNM589828:LNN589828 LXI589828:LXJ589828 MHE589828:MHF589828 MRA589828:MRB589828 NAW589828:NAX589828 NKS589828:NKT589828 NUO589828:NUP589828 OEK589828:OEL589828 OOG589828:OOH589828 OYC589828:OYD589828 PHY589828:PHZ589828 PRU589828:PRV589828 QBQ589828:QBR589828 QLM589828:QLN589828 QVI589828:QVJ589828 RFE589828:RFF589828 RPA589828:RPB589828 RYW589828:RYX589828 SIS589828:SIT589828 SSO589828:SSP589828 TCK589828:TCL589828 TMG589828:TMH589828 TWC589828:TWD589828 UFY589828:UFZ589828 UPU589828:UPV589828 UZQ589828:UZR589828 VJM589828:VJN589828 VTI589828:VTJ589828 WDE589828:WDF589828 WNA589828:WNB589828 WWW589828:WWX589828 AL655364:AP655364 KK655364:KL655364 UG655364:UH655364 AEC655364:AED655364 ANY655364:ANZ655364 AXU655364:AXV655364 BHQ655364:BHR655364 BRM655364:BRN655364 CBI655364:CBJ655364 CLE655364:CLF655364 CVA655364:CVB655364 DEW655364:DEX655364 DOS655364:DOT655364 DYO655364:DYP655364 EIK655364:EIL655364 ESG655364:ESH655364 FCC655364:FCD655364 FLY655364:FLZ655364 FVU655364:FVV655364 GFQ655364:GFR655364 GPM655364:GPN655364 GZI655364:GZJ655364 HJE655364:HJF655364 HTA655364:HTB655364 ICW655364:ICX655364 IMS655364:IMT655364 IWO655364:IWP655364 JGK655364:JGL655364 JQG655364:JQH655364 KAC655364:KAD655364 KJY655364:KJZ655364 KTU655364:KTV655364 LDQ655364:LDR655364 LNM655364:LNN655364 LXI655364:LXJ655364 MHE655364:MHF655364 MRA655364:MRB655364 NAW655364:NAX655364 NKS655364:NKT655364 NUO655364:NUP655364 OEK655364:OEL655364 OOG655364:OOH655364 OYC655364:OYD655364 PHY655364:PHZ655364 PRU655364:PRV655364 QBQ655364:QBR655364 QLM655364:QLN655364 QVI655364:QVJ655364 RFE655364:RFF655364 RPA655364:RPB655364 RYW655364:RYX655364 SIS655364:SIT655364 SSO655364:SSP655364 TCK655364:TCL655364 TMG655364:TMH655364 TWC655364:TWD655364 UFY655364:UFZ655364 UPU655364:UPV655364 UZQ655364:UZR655364 VJM655364:VJN655364 VTI655364:VTJ655364 WDE655364:WDF655364 WNA655364:WNB655364 WWW655364:WWX655364 AL720900:AP720900 KK720900:KL720900 UG720900:UH720900 AEC720900:AED720900 ANY720900:ANZ720900 AXU720900:AXV720900 BHQ720900:BHR720900 BRM720900:BRN720900 CBI720900:CBJ720900 CLE720900:CLF720900 CVA720900:CVB720900 DEW720900:DEX720900 DOS720900:DOT720900 DYO720900:DYP720900 EIK720900:EIL720900 ESG720900:ESH720900 FCC720900:FCD720900 FLY720900:FLZ720900 FVU720900:FVV720900 GFQ720900:GFR720900 GPM720900:GPN720900 GZI720900:GZJ720900 HJE720900:HJF720900 HTA720900:HTB720900 ICW720900:ICX720900 IMS720900:IMT720900 IWO720900:IWP720900 JGK720900:JGL720900 JQG720900:JQH720900 KAC720900:KAD720900 KJY720900:KJZ720900 KTU720900:KTV720900 LDQ720900:LDR720900 LNM720900:LNN720900 LXI720900:LXJ720900 MHE720900:MHF720900 MRA720900:MRB720900 NAW720900:NAX720900 NKS720900:NKT720900 NUO720900:NUP720900 OEK720900:OEL720900 OOG720900:OOH720900 OYC720900:OYD720900 PHY720900:PHZ720900 PRU720900:PRV720900 QBQ720900:QBR720900 QLM720900:QLN720900 QVI720900:QVJ720900 RFE720900:RFF720900 RPA720900:RPB720900 RYW720900:RYX720900 SIS720900:SIT720900 SSO720900:SSP720900 TCK720900:TCL720900 TMG720900:TMH720900 TWC720900:TWD720900 UFY720900:UFZ720900 UPU720900:UPV720900 UZQ720900:UZR720900 VJM720900:VJN720900 VTI720900:VTJ720900 WDE720900:WDF720900 WNA720900:WNB720900 WWW720900:WWX720900 AL786436:AP786436 KK786436:KL786436 UG786436:UH786436 AEC786436:AED786436 ANY786436:ANZ786436 AXU786436:AXV786436 BHQ786436:BHR786436 BRM786436:BRN786436 CBI786436:CBJ786436 CLE786436:CLF786436 CVA786436:CVB786436 DEW786436:DEX786436 DOS786436:DOT786436 DYO786436:DYP786436 EIK786436:EIL786436 ESG786436:ESH786436 FCC786436:FCD786436 FLY786436:FLZ786436 FVU786436:FVV786436 GFQ786436:GFR786436 GPM786436:GPN786436 GZI786436:GZJ786436 HJE786436:HJF786436 HTA786436:HTB786436 ICW786436:ICX786436 IMS786436:IMT786436 IWO786436:IWP786436 JGK786436:JGL786436 JQG786436:JQH786436 KAC786436:KAD786436 KJY786436:KJZ786436 KTU786436:KTV786436 LDQ786436:LDR786436 LNM786436:LNN786436 LXI786436:LXJ786436 MHE786436:MHF786436 MRA786436:MRB786436 NAW786436:NAX786436 NKS786436:NKT786436 NUO786436:NUP786436 OEK786436:OEL786436 OOG786436:OOH786436 OYC786436:OYD786436 PHY786436:PHZ786436 PRU786436:PRV786436 QBQ786436:QBR786436 QLM786436:QLN786436 QVI786436:QVJ786436 RFE786436:RFF786436 RPA786436:RPB786436 RYW786436:RYX786436 SIS786436:SIT786436 SSO786436:SSP786436 TCK786436:TCL786436 TMG786436:TMH786436 TWC786436:TWD786436 UFY786436:UFZ786436 UPU786436:UPV786436 UZQ786436:UZR786436 VJM786436:VJN786436 VTI786436:VTJ786436 WDE786436:WDF786436 WNA786436:WNB786436 WWW786436:WWX786436 AL851972:AP851972 KK851972:KL851972 UG851972:UH851972 AEC851972:AED851972 ANY851972:ANZ851972 AXU851972:AXV851972 BHQ851972:BHR851972 BRM851972:BRN851972 CBI851972:CBJ851972 CLE851972:CLF851972 CVA851972:CVB851972 DEW851972:DEX851972 DOS851972:DOT851972 DYO851972:DYP851972 EIK851972:EIL851972 ESG851972:ESH851972 FCC851972:FCD851972 FLY851972:FLZ851972 FVU851972:FVV851972 GFQ851972:GFR851972 GPM851972:GPN851972 GZI851972:GZJ851972 HJE851972:HJF851972 HTA851972:HTB851972 ICW851972:ICX851972 IMS851972:IMT851972 IWO851972:IWP851972 JGK851972:JGL851972 JQG851972:JQH851972 KAC851972:KAD851972 KJY851972:KJZ851972 KTU851972:KTV851972 LDQ851972:LDR851972 LNM851972:LNN851972 LXI851972:LXJ851972 MHE851972:MHF851972 MRA851972:MRB851972 NAW851972:NAX851972 NKS851972:NKT851972 NUO851972:NUP851972 OEK851972:OEL851972 OOG851972:OOH851972 OYC851972:OYD851972 PHY851972:PHZ851972 PRU851972:PRV851972 QBQ851972:QBR851972 QLM851972:QLN851972 QVI851972:QVJ851972 RFE851972:RFF851972 RPA851972:RPB851972 RYW851972:RYX851972 SIS851972:SIT851972 SSO851972:SSP851972 TCK851972:TCL851972 TMG851972:TMH851972 TWC851972:TWD851972 UFY851972:UFZ851972 UPU851972:UPV851972 UZQ851972:UZR851972 VJM851972:VJN851972 VTI851972:VTJ851972 WDE851972:WDF851972 WNA851972:WNB851972 WWW851972:WWX851972 AL917508:AP917508 KK917508:KL917508 UG917508:UH917508 AEC917508:AED917508 ANY917508:ANZ917508 AXU917508:AXV917508 BHQ917508:BHR917508 BRM917508:BRN917508 CBI917508:CBJ917508 CLE917508:CLF917508 CVA917508:CVB917508 DEW917508:DEX917508 DOS917508:DOT917508 DYO917508:DYP917508 EIK917508:EIL917508 ESG917508:ESH917508 FCC917508:FCD917508 FLY917508:FLZ917508 FVU917508:FVV917508 GFQ917508:GFR917508 GPM917508:GPN917508 GZI917508:GZJ917508 HJE917508:HJF917508 HTA917508:HTB917508 ICW917508:ICX917508 IMS917508:IMT917508 IWO917508:IWP917508 JGK917508:JGL917508 JQG917508:JQH917508 KAC917508:KAD917508 KJY917508:KJZ917508 KTU917508:KTV917508 LDQ917508:LDR917508 LNM917508:LNN917508 LXI917508:LXJ917508 MHE917508:MHF917508 MRA917508:MRB917508 NAW917508:NAX917508 NKS917508:NKT917508 NUO917508:NUP917508 OEK917508:OEL917508 OOG917508:OOH917508 OYC917508:OYD917508 PHY917508:PHZ917508 PRU917508:PRV917508 QBQ917508:QBR917508 QLM917508:QLN917508 QVI917508:QVJ917508 RFE917508:RFF917508 RPA917508:RPB917508 RYW917508:RYX917508 SIS917508:SIT917508 SSO917508:SSP917508 TCK917508:TCL917508 TMG917508:TMH917508 TWC917508:TWD917508 UFY917508:UFZ917508 UPU917508:UPV917508 UZQ917508:UZR917508 VJM917508:VJN917508 VTI917508:VTJ917508 WDE917508:WDF917508 WNA917508:WNB917508 WWW917508:WWX917508 AL983044:AP983044 KK983044:KL983044 UG983044:UH983044 AEC983044:AED983044 ANY983044:ANZ983044 AXU983044:AXV983044 BHQ983044:BHR983044 BRM983044:BRN983044 CBI983044:CBJ983044 CLE983044:CLF983044 CVA983044:CVB983044 DEW983044:DEX983044 DOS983044:DOT983044 DYO983044:DYP983044 EIK983044:EIL983044 ESG983044:ESH983044 FCC983044:FCD983044 FLY983044:FLZ983044 FVU983044:FVV983044 GFQ983044:GFR983044 GPM983044:GPN983044 GZI983044:GZJ983044 HJE983044:HJF983044 HTA983044:HTB983044 ICW983044:ICX983044 IMS983044:IMT983044 IWO983044:IWP983044 JGK983044:JGL983044 JQG983044:JQH983044 KAC983044:KAD983044 KJY983044:KJZ983044 KTU983044:KTV983044 LDQ983044:LDR983044 LNM983044:LNN983044 LXI983044:LXJ983044 MHE983044:MHF983044 MRA983044:MRB983044 NAW983044:NAX983044 NKS983044:NKT983044 NUO983044:NUP983044 OEK983044:OEL983044 OOG983044:OOH983044 OYC983044:OYD983044 PHY983044:PHZ983044 PRU983044:PRV983044 QBQ983044:QBR983044 QLM983044:QLN983044 QVI983044:QVJ983044 RFE983044:RFF983044 RPA983044:RPB983044 RYW983044:RYX983044 SIS983044:SIT983044 SSO983044:SSP983044 TCK983044:TCL983044 TMG983044:TMH983044 TWC983044:TWD983044 UFY983044:UFZ983044 UPU983044:UPV983044 UZQ983044:UZR983044 VJM983044:VJN983044 VTI983044:VTJ983044 WDE983044:WDF983044 WNA983044:WNB983044 WWW983044:WWX983044 F5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G65540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G131076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G196612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G262148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G327684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G393220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G458756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G524292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G589828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G655364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G720900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G786436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G851972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G917508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G983044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V5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W65540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W131076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W196612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W262148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W327684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W393220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W458756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W524292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W589828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W655364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W720900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W786436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W851972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W917508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W983044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O5:S5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Y65540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Y131076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Y196612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Y262148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Y327684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Y393220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Y458756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Y524292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Y589828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Y655364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Y720900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Y786436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Y851972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Y917508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Y983044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L5:M5 AC5 AJ5</xm:sqref>
        </x14:dataValidation>
        <x14:dataValidation type="list" allowBlank="1" showInputMessage="1" showErrorMessage="1" xr:uid="{00000000-0002-0000-0C00-000002000000}">
          <x14:formula1>
            <xm:f>リスト!$A$3:$A$5</xm:f>
          </x14:formula1>
          <xm:sqref>K11:K35 AH11:AH35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AP37"/>
  <sheetViews>
    <sheetView showGridLines="0" showZeros="0" view="pageBreakPreview" zoomScaleNormal="100" zoomScaleSheetLayoutView="100" workbookViewId="0">
      <selection activeCell="O105" sqref="O105:P105"/>
    </sheetView>
  </sheetViews>
  <sheetFormatPr defaultRowHeight="13.5"/>
  <cols>
    <col min="1" max="35" width="2.625" style="68" customWidth="1"/>
    <col min="36" max="36" width="3.625" customWidth="1"/>
    <col min="37" max="42" width="2.625" customWidth="1"/>
  </cols>
  <sheetData>
    <row r="1" spans="1:42" ht="13.5" customHeight="1">
      <c r="A1" s="812" t="s">
        <v>751</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3"/>
      <c r="AK1" s="3"/>
      <c r="AL1" s="3"/>
      <c r="AM1" s="3"/>
    </row>
    <row r="2" spans="1:42" ht="13.5" customHeight="1" thickBo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3"/>
      <c r="AK2" s="3"/>
      <c r="AL2" s="3"/>
      <c r="AM2" s="3"/>
    </row>
    <row r="3" spans="1:42"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3"/>
      <c r="AK3" s="594" t="s">
        <v>663</v>
      </c>
      <c r="AL3" s="828"/>
      <c r="AM3" s="828"/>
      <c r="AN3" s="828"/>
      <c r="AO3" s="828"/>
      <c r="AP3" s="595"/>
    </row>
    <row r="4" spans="1:42" ht="13.5" customHeight="1">
      <c r="A4" s="66"/>
      <c r="B4" s="67"/>
      <c r="C4" s="1755" t="s">
        <v>161</v>
      </c>
      <c r="D4" s="1755"/>
      <c r="E4" s="1755"/>
      <c r="F4" s="1755"/>
      <c r="G4" s="1755"/>
      <c r="H4" s="1755"/>
      <c r="I4" s="1755"/>
      <c r="J4" s="1755"/>
      <c r="K4" s="1755"/>
      <c r="L4" s="1755"/>
      <c r="M4" s="1755"/>
      <c r="N4" s="1755"/>
      <c r="O4" s="1755"/>
      <c r="P4" s="1755"/>
      <c r="Q4" s="1755"/>
      <c r="R4" s="1755"/>
      <c r="S4" s="1755"/>
      <c r="T4" s="1755"/>
      <c r="U4" s="1755"/>
      <c r="V4" s="1755"/>
      <c r="W4" s="1755"/>
      <c r="X4" s="1755"/>
      <c r="Y4" s="1755"/>
      <c r="Z4" s="1755"/>
      <c r="AA4" s="1755"/>
      <c r="AB4" s="1755"/>
      <c r="AC4" s="1755"/>
      <c r="AD4" s="1755"/>
      <c r="AE4" s="1755"/>
      <c r="AF4" s="1755"/>
      <c r="AG4" s="1755"/>
      <c r="AH4" s="67"/>
      <c r="AI4" s="67"/>
      <c r="AJ4" s="3"/>
      <c r="AK4" s="596"/>
      <c r="AL4" s="829"/>
      <c r="AM4" s="829"/>
      <c r="AN4" s="829"/>
      <c r="AO4" s="829"/>
      <c r="AP4" s="597"/>
    </row>
    <row r="5" spans="1:42" ht="13.5" customHeight="1" thickBot="1">
      <c r="A5" s="66"/>
      <c r="B5" s="67"/>
      <c r="C5" s="1755"/>
      <c r="D5" s="1755"/>
      <c r="E5" s="1755"/>
      <c r="F5" s="1755"/>
      <c r="G5" s="1755"/>
      <c r="H5" s="1755"/>
      <c r="I5" s="1755"/>
      <c r="J5" s="1755"/>
      <c r="K5" s="1755"/>
      <c r="L5" s="1755"/>
      <c r="M5" s="1755"/>
      <c r="N5" s="1755"/>
      <c r="O5" s="1755"/>
      <c r="P5" s="1755"/>
      <c r="Q5" s="1755"/>
      <c r="R5" s="1755"/>
      <c r="S5" s="1755"/>
      <c r="T5" s="1755"/>
      <c r="U5" s="1755"/>
      <c r="V5" s="1755"/>
      <c r="W5" s="1755"/>
      <c r="X5" s="1755"/>
      <c r="Y5" s="1755"/>
      <c r="Z5" s="1755"/>
      <c r="AA5" s="1755"/>
      <c r="AB5" s="1755"/>
      <c r="AC5" s="1755"/>
      <c r="AD5" s="1755"/>
      <c r="AE5" s="1755"/>
      <c r="AF5" s="1755"/>
      <c r="AG5" s="1755"/>
      <c r="AH5" s="67"/>
      <c r="AI5" s="67"/>
      <c r="AJ5" s="3"/>
      <c r="AK5" s="598"/>
      <c r="AL5" s="830"/>
      <c r="AM5" s="830"/>
      <c r="AN5" s="830"/>
      <c r="AO5" s="830"/>
      <c r="AP5" s="599"/>
    </row>
    <row r="6" spans="1:42" ht="13.5" customHeight="1" thickBot="1">
      <c r="A6" s="66"/>
      <c r="B6" s="6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67"/>
      <c r="AI6" s="67"/>
      <c r="AJ6" s="3"/>
      <c r="AK6" s="3"/>
      <c r="AL6" s="3"/>
      <c r="AM6" s="3"/>
      <c r="AN6" s="298"/>
      <c r="AO6" s="298"/>
      <c r="AP6" s="298"/>
    </row>
    <row r="7" spans="1:42" ht="14.25" thickBot="1">
      <c r="AK7" s="594" t="s">
        <v>665</v>
      </c>
      <c r="AL7" s="828"/>
      <c r="AM7" s="828"/>
      <c r="AN7" s="828"/>
      <c r="AO7" s="828"/>
      <c r="AP7" s="595"/>
    </row>
    <row r="8" spans="1:42">
      <c r="A8" s="1308" t="s">
        <v>22</v>
      </c>
      <c r="B8" s="1309"/>
      <c r="C8" s="1738"/>
      <c r="D8" s="1766">
        <f>①【2ヵ月前】利用申込書!D6</f>
        <v>0</v>
      </c>
      <c r="E8" s="1336"/>
      <c r="F8" s="1336"/>
      <c r="G8" s="1336"/>
      <c r="H8" s="1336"/>
      <c r="I8" s="1336"/>
      <c r="J8" s="1336"/>
      <c r="K8" s="1336"/>
      <c r="L8" s="1336"/>
      <c r="M8" s="1336"/>
      <c r="N8" s="1336"/>
      <c r="O8" s="1336"/>
      <c r="P8" s="1336"/>
      <c r="Q8" s="1336"/>
      <c r="R8" s="1336"/>
      <c r="S8" s="1336"/>
      <c r="T8" s="1309" t="s">
        <v>126</v>
      </c>
      <c r="U8" s="1309"/>
      <c r="V8" s="1738"/>
      <c r="W8" s="1758" t="str">
        <f>IFERROR(DATE(①【2ヵ月前】利用申込書!G12,①【2ヵ月前】利用申込書!K12,①【2ヵ月前】利用申込書!N12)," ")</f>
        <v xml:space="preserve"> </v>
      </c>
      <c r="X8" s="1759"/>
      <c r="Y8" s="1759"/>
      <c r="Z8" s="1759"/>
      <c r="AA8" s="1759"/>
      <c r="AB8" s="1760"/>
      <c r="AC8" s="1763" t="s">
        <v>32</v>
      </c>
      <c r="AD8" s="1758" t="str">
        <f>IFERROR(DATE(①【2ヵ月前】利用申込書!G13,①【2ヵ月前】利用申込書!K13,①【2ヵ月前】利用申込書!N13)," ")</f>
        <v xml:space="preserve"> </v>
      </c>
      <c r="AE8" s="1759"/>
      <c r="AF8" s="1759"/>
      <c r="AG8" s="1759"/>
      <c r="AH8" s="1759"/>
      <c r="AI8" s="1764"/>
      <c r="AK8" s="596"/>
      <c r="AL8" s="829"/>
      <c r="AM8" s="829"/>
      <c r="AN8" s="829"/>
      <c r="AO8" s="829"/>
      <c r="AP8" s="597"/>
    </row>
    <row r="9" spans="1:42" ht="14.25" thickBot="1">
      <c r="A9" s="1310"/>
      <c r="B9" s="1311"/>
      <c r="C9" s="1418"/>
      <c r="D9" s="1752"/>
      <c r="E9" s="1338"/>
      <c r="F9" s="1338"/>
      <c r="G9" s="1338"/>
      <c r="H9" s="1338"/>
      <c r="I9" s="1338"/>
      <c r="J9" s="1338"/>
      <c r="K9" s="1338"/>
      <c r="L9" s="1338"/>
      <c r="M9" s="1338"/>
      <c r="N9" s="1338"/>
      <c r="O9" s="1338"/>
      <c r="P9" s="1338"/>
      <c r="Q9" s="1338"/>
      <c r="R9" s="1338"/>
      <c r="S9" s="1338"/>
      <c r="T9" s="1311"/>
      <c r="U9" s="1311"/>
      <c r="V9" s="1418"/>
      <c r="W9" s="1470"/>
      <c r="X9" s="1761"/>
      <c r="Y9" s="1761"/>
      <c r="Z9" s="1761"/>
      <c r="AA9" s="1761"/>
      <c r="AB9" s="1762"/>
      <c r="AC9" s="1445"/>
      <c r="AD9" s="1470"/>
      <c r="AE9" s="1761"/>
      <c r="AF9" s="1761"/>
      <c r="AG9" s="1761"/>
      <c r="AH9" s="1761"/>
      <c r="AI9" s="1765"/>
      <c r="AK9" s="598"/>
      <c r="AL9" s="830"/>
      <c r="AM9" s="830"/>
      <c r="AN9" s="830"/>
      <c r="AO9" s="830"/>
      <c r="AP9" s="599"/>
    </row>
    <row r="10" spans="1:42" ht="13.5" customHeight="1">
      <c r="A10" s="1767" t="s">
        <v>124</v>
      </c>
      <c r="B10" s="1311"/>
      <c r="C10" s="1418"/>
      <c r="D10" s="1752"/>
      <c r="E10" s="1338"/>
      <c r="F10" s="1338"/>
      <c r="G10" s="1338"/>
      <c r="H10" s="1338"/>
      <c r="I10" s="1338"/>
      <c r="J10" s="1338"/>
      <c r="K10" s="1338"/>
      <c r="L10" s="1338"/>
      <c r="M10" s="1338"/>
      <c r="N10" s="1338"/>
      <c r="O10" s="1338"/>
      <c r="P10" s="1338"/>
      <c r="Q10" s="1338"/>
      <c r="R10" s="1338"/>
      <c r="S10" s="1338"/>
      <c r="T10" s="1741" t="s">
        <v>159</v>
      </c>
      <c r="U10" s="1742"/>
      <c r="V10" s="1743"/>
      <c r="W10" s="1746"/>
      <c r="X10" s="1747"/>
      <c r="Y10" s="1747"/>
      <c r="Z10" s="1747"/>
      <c r="AA10" s="1747"/>
      <c r="AB10" s="1747"/>
      <c r="AC10" s="1747"/>
      <c r="AD10" s="1747"/>
      <c r="AE10" s="1747"/>
      <c r="AF10" s="1747"/>
      <c r="AG10" s="1747"/>
      <c r="AH10" s="1747"/>
      <c r="AI10" s="1748"/>
    </row>
    <row r="11" spans="1:42" ht="14.25" thickBot="1">
      <c r="A11" s="1768"/>
      <c r="B11" s="1769"/>
      <c r="C11" s="1770"/>
      <c r="D11" s="1753"/>
      <c r="E11" s="1754"/>
      <c r="F11" s="1754"/>
      <c r="G11" s="1754"/>
      <c r="H11" s="1754"/>
      <c r="I11" s="1754"/>
      <c r="J11" s="1754"/>
      <c r="K11" s="1754"/>
      <c r="L11" s="1754"/>
      <c r="M11" s="1754"/>
      <c r="N11" s="1754"/>
      <c r="O11" s="1754"/>
      <c r="P11" s="1754"/>
      <c r="Q11" s="1754"/>
      <c r="R11" s="1754"/>
      <c r="S11" s="1754"/>
      <c r="T11" s="1744"/>
      <c r="U11" s="1744"/>
      <c r="V11" s="1745"/>
      <c r="W11" s="1749"/>
      <c r="X11" s="1750"/>
      <c r="Y11" s="1750"/>
      <c r="Z11" s="1750"/>
      <c r="AA11" s="1750"/>
      <c r="AB11" s="1750"/>
      <c r="AC11" s="1750"/>
      <c r="AD11" s="1750"/>
      <c r="AE11" s="1750"/>
      <c r="AF11" s="1750"/>
      <c r="AG11" s="1750"/>
      <c r="AH11" s="1750"/>
      <c r="AI11" s="1751"/>
    </row>
    <row r="12" spans="1:42" s="8" customForma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49"/>
      <c r="AC12" s="149"/>
      <c r="AD12" s="149"/>
      <c r="AE12" s="149"/>
      <c r="AF12" s="149"/>
      <c r="AG12" s="149"/>
      <c r="AH12" s="149"/>
      <c r="AI12" s="149"/>
    </row>
    <row r="13" spans="1:42" s="11" customFormat="1" ht="15" customHeight="1" thickBo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row>
    <row r="14" spans="1:42" s="11" customFormat="1" ht="15" customHeight="1">
      <c r="A14" s="1775" t="s">
        <v>127</v>
      </c>
      <c r="B14" s="1777" t="s">
        <v>132</v>
      </c>
      <c r="C14" s="1778"/>
      <c r="D14" s="1778"/>
      <c r="E14" s="1778"/>
      <c r="F14" s="1778"/>
      <c r="G14" s="1778"/>
      <c r="H14" s="1778"/>
      <c r="I14" s="1779"/>
      <c r="J14" s="1777" t="s">
        <v>145</v>
      </c>
      <c r="K14" s="1779"/>
      <c r="L14" s="1756" t="s">
        <v>128</v>
      </c>
      <c r="M14" s="1756"/>
      <c r="N14" s="1756" t="s">
        <v>160</v>
      </c>
      <c r="O14" s="1756"/>
      <c r="P14" s="1756"/>
      <c r="Q14" s="1756"/>
      <c r="R14" s="1756"/>
      <c r="S14" s="1756"/>
      <c r="T14" s="1756"/>
      <c r="U14" s="1756"/>
      <c r="V14" s="1756"/>
      <c r="W14" s="1756"/>
      <c r="X14" s="1756"/>
      <c r="Y14" s="1756"/>
      <c r="Z14" s="1756"/>
      <c r="AA14" s="1756"/>
      <c r="AB14" s="1756"/>
      <c r="AC14" s="1756"/>
      <c r="AD14" s="1756"/>
      <c r="AE14" s="1756"/>
      <c r="AF14" s="1756"/>
      <c r="AG14" s="1756" t="s">
        <v>130</v>
      </c>
      <c r="AH14" s="1756"/>
      <c r="AI14" s="1771"/>
    </row>
    <row r="15" spans="1:42" s="11" customFormat="1" ht="15" customHeight="1">
      <c r="A15" s="1776"/>
      <c r="B15" s="1780"/>
      <c r="C15" s="1781"/>
      <c r="D15" s="1781"/>
      <c r="E15" s="1781"/>
      <c r="F15" s="1781"/>
      <c r="G15" s="1781"/>
      <c r="H15" s="1781"/>
      <c r="I15" s="1782"/>
      <c r="J15" s="1780"/>
      <c r="K15" s="1782"/>
      <c r="L15" s="1757"/>
      <c r="M15" s="1757"/>
      <c r="N15" s="1757"/>
      <c r="O15" s="1757"/>
      <c r="P15" s="1757"/>
      <c r="Q15" s="1757"/>
      <c r="R15" s="1757"/>
      <c r="S15" s="1757"/>
      <c r="T15" s="1757"/>
      <c r="U15" s="1757"/>
      <c r="V15" s="1757"/>
      <c r="W15" s="1757"/>
      <c r="X15" s="1757"/>
      <c r="Y15" s="1757"/>
      <c r="Z15" s="1757"/>
      <c r="AA15" s="1757"/>
      <c r="AB15" s="1757"/>
      <c r="AC15" s="1757"/>
      <c r="AD15" s="1757"/>
      <c r="AE15" s="1757"/>
      <c r="AF15" s="1757"/>
      <c r="AG15" s="1757"/>
      <c r="AH15" s="1757"/>
      <c r="AI15" s="1772"/>
    </row>
    <row r="16" spans="1:42" s="11" customFormat="1" ht="24.95" customHeight="1">
      <c r="A16" s="258">
        <v>1</v>
      </c>
      <c r="B16" s="1389"/>
      <c r="C16" s="1387"/>
      <c r="D16" s="1387"/>
      <c r="E16" s="1387"/>
      <c r="F16" s="1387"/>
      <c r="G16" s="1387"/>
      <c r="H16" s="1387"/>
      <c r="I16" s="1387"/>
      <c r="J16" s="1387"/>
      <c r="K16" s="1387"/>
      <c r="L16" s="1773" t="s">
        <v>136</v>
      </c>
      <c r="M16" s="1773"/>
      <c r="N16" s="1387"/>
      <c r="O16" s="1387"/>
      <c r="P16" s="1387"/>
      <c r="Q16" s="1387"/>
      <c r="R16" s="1387"/>
      <c r="S16" s="1387"/>
      <c r="T16" s="1387"/>
      <c r="U16" s="1387"/>
      <c r="V16" s="1387"/>
      <c r="W16" s="1387"/>
      <c r="X16" s="1387"/>
      <c r="Y16" s="1387"/>
      <c r="Z16" s="1387"/>
      <c r="AA16" s="1387"/>
      <c r="AB16" s="1387"/>
      <c r="AC16" s="1387"/>
      <c r="AD16" s="1387"/>
      <c r="AE16" s="1387"/>
      <c r="AF16" s="1387"/>
      <c r="AG16" s="1387" t="s">
        <v>146</v>
      </c>
      <c r="AH16" s="1387"/>
      <c r="AI16" s="1774"/>
    </row>
    <row r="17" spans="1:35" s="11" customFormat="1" ht="24.95" customHeight="1">
      <c r="A17" s="258">
        <v>2</v>
      </c>
      <c r="B17" s="1361"/>
      <c r="C17" s="1362"/>
      <c r="D17" s="1362"/>
      <c r="E17" s="1362"/>
      <c r="F17" s="1362"/>
      <c r="G17" s="1362"/>
      <c r="H17" s="1362"/>
      <c r="I17" s="1362"/>
      <c r="J17" s="1362"/>
      <c r="K17" s="1362"/>
      <c r="L17" s="1740" t="s">
        <v>136</v>
      </c>
      <c r="M17" s="1740"/>
      <c r="N17" s="1362"/>
      <c r="O17" s="1362"/>
      <c r="P17" s="1362"/>
      <c r="Q17" s="1362"/>
      <c r="R17" s="1362"/>
      <c r="S17" s="1362"/>
      <c r="T17" s="1362"/>
      <c r="U17" s="1362"/>
      <c r="V17" s="1362"/>
      <c r="W17" s="1362"/>
      <c r="X17" s="1362"/>
      <c r="Y17" s="1362"/>
      <c r="Z17" s="1362"/>
      <c r="AA17" s="1362"/>
      <c r="AB17" s="1362"/>
      <c r="AC17" s="1362"/>
      <c r="AD17" s="1362"/>
      <c r="AE17" s="1362"/>
      <c r="AF17" s="1362"/>
      <c r="AG17" s="1362" t="s">
        <v>146</v>
      </c>
      <c r="AH17" s="1362"/>
      <c r="AI17" s="1739"/>
    </row>
    <row r="18" spans="1:35" s="11" customFormat="1" ht="24.95" customHeight="1">
      <c r="A18" s="258">
        <v>3</v>
      </c>
      <c r="B18" s="1361"/>
      <c r="C18" s="1362"/>
      <c r="D18" s="1362"/>
      <c r="E18" s="1362"/>
      <c r="F18" s="1362"/>
      <c r="G18" s="1362"/>
      <c r="H18" s="1362"/>
      <c r="I18" s="1362"/>
      <c r="J18" s="1362"/>
      <c r="K18" s="1362"/>
      <c r="L18" s="1740" t="s">
        <v>136</v>
      </c>
      <c r="M18" s="1740"/>
      <c r="N18" s="1362"/>
      <c r="O18" s="1362"/>
      <c r="P18" s="1362"/>
      <c r="Q18" s="1362"/>
      <c r="R18" s="1362"/>
      <c r="S18" s="1362"/>
      <c r="T18" s="1362"/>
      <c r="U18" s="1362"/>
      <c r="V18" s="1362"/>
      <c r="W18" s="1362"/>
      <c r="X18" s="1362"/>
      <c r="Y18" s="1362"/>
      <c r="Z18" s="1362"/>
      <c r="AA18" s="1362"/>
      <c r="AB18" s="1362"/>
      <c r="AC18" s="1362"/>
      <c r="AD18" s="1362"/>
      <c r="AE18" s="1362"/>
      <c r="AF18" s="1362"/>
      <c r="AG18" s="1362" t="s">
        <v>146</v>
      </c>
      <c r="AH18" s="1362"/>
      <c r="AI18" s="1739"/>
    </row>
    <row r="19" spans="1:35" s="11" customFormat="1" ht="24.95" customHeight="1">
      <c r="A19" s="258">
        <v>4</v>
      </c>
      <c r="B19" s="1361"/>
      <c r="C19" s="1362"/>
      <c r="D19" s="1362"/>
      <c r="E19" s="1362"/>
      <c r="F19" s="1362"/>
      <c r="G19" s="1362"/>
      <c r="H19" s="1362"/>
      <c r="I19" s="1362"/>
      <c r="J19" s="1362"/>
      <c r="K19" s="1362"/>
      <c r="L19" s="1740" t="s">
        <v>136</v>
      </c>
      <c r="M19" s="1740"/>
      <c r="N19" s="1362"/>
      <c r="O19" s="1362"/>
      <c r="P19" s="1362"/>
      <c r="Q19" s="1362"/>
      <c r="R19" s="1362"/>
      <c r="S19" s="1362"/>
      <c r="T19" s="1362"/>
      <c r="U19" s="1362"/>
      <c r="V19" s="1362"/>
      <c r="W19" s="1362"/>
      <c r="X19" s="1362"/>
      <c r="Y19" s="1362"/>
      <c r="Z19" s="1362"/>
      <c r="AA19" s="1362"/>
      <c r="AB19" s="1362"/>
      <c r="AC19" s="1362"/>
      <c r="AD19" s="1362"/>
      <c r="AE19" s="1362"/>
      <c r="AF19" s="1362"/>
      <c r="AG19" s="1362" t="s">
        <v>146</v>
      </c>
      <c r="AH19" s="1362"/>
      <c r="AI19" s="1739"/>
    </row>
    <row r="20" spans="1:35" s="11" customFormat="1" ht="24.95" customHeight="1">
      <c r="A20" s="258">
        <v>5</v>
      </c>
      <c r="B20" s="1361"/>
      <c r="C20" s="1362"/>
      <c r="D20" s="1362"/>
      <c r="E20" s="1362"/>
      <c r="F20" s="1362"/>
      <c r="G20" s="1362"/>
      <c r="H20" s="1362"/>
      <c r="I20" s="1362"/>
      <c r="J20" s="1362"/>
      <c r="K20" s="1362"/>
      <c r="L20" s="1740" t="s">
        <v>136</v>
      </c>
      <c r="M20" s="1740"/>
      <c r="N20" s="1362"/>
      <c r="O20" s="1362"/>
      <c r="P20" s="1362"/>
      <c r="Q20" s="1362"/>
      <c r="R20" s="1362"/>
      <c r="S20" s="1362"/>
      <c r="T20" s="1362"/>
      <c r="U20" s="1362"/>
      <c r="V20" s="1362"/>
      <c r="W20" s="1362"/>
      <c r="X20" s="1362"/>
      <c r="Y20" s="1362"/>
      <c r="Z20" s="1362"/>
      <c r="AA20" s="1362"/>
      <c r="AB20" s="1362"/>
      <c r="AC20" s="1362"/>
      <c r="AD20" s="1362"/>
      <c r="AE20" s="1362"/>
      <c r="AF20" s="1362"/>
      <c r="AG20" s="1362" t="s">
        <v>146</v>
      </c>
      <c r="AH20" s="1362"/>
      <c r="AI20" s="1739"/>
    </row>
    <row r="21" spans="1:35" s="11" customFormat="1" ht="24.95" customHeight="1">
      <c r="A21" s="258">
        <v>6</v>
      </c>
      <c r="B21" s="1361"/>
      <c r="C21" s="1362"/>
      <c r="D21" s="1362"/>
      <c r="E21" s="1362"/>
      <c r="F21" s="1362"/>
      <c r="G21" s="1362"/>
      <c r="H21" s="1362"/>
      <c r="I21" s="1362"/>
      <c r="J21" s="1362"/>
      <c r="K21" s="1362"/>
      <c r="L21" s="1740" t="s">
        <v>136</v>
      </c>
      <c r="M21" s="1740"/>
      <c r="N21" s="1362"/>
      <c r="O21" s="1362"/>
      <c r="P21" s="1362"/>
      <c r="Q21" s="1362"/>
      <c r="R21" s="1362"/>
      <c r="S21" s="1362"/>
      <c r="T21" s="1362"/>
      <c r="U21" s="1362"/>
      <c r="V21" s="1362"/>
      <c r="W21" s="1362"/>
      <c r="X21" s="1362"/>
      <c r="Y21" s="1362"/>
      <c r="Z21" s="1362"/>
      <c r="AA21" s="1362"/>
      <c r="AB21" s="1362"/>
      <c r="AC21" s="1362"/>
      <c r="AD21" s="1362"/>
      <c r="AE21" s="1362"/>
      <c r="AF21" s="1362"/>
      <c r="AG21" s="1362" t="s">
        <v>146</v>
      </c>
      <c r="AH21" s="1362"/>
      <c r="AI21" s="1739"/>
    </row>
    <row r="22" spans="1:35" s="11" customFormat="1" ht="24.95" customHeight="1">
      <c r="A22" s="258">
        <v>7</v>
      </c>
      <c r="B22" s="1361"/>
      <c r="C22" s="1362"/>
      <c r="D22" s="1362"/>
      <c r="E22" s="1362"/>
      <c r="F22" s="1362"/>
      <c r="G22" s="1362"/>
      <c r="H22" s="1362"/>
      <c r="I22" s="1362"/>
      <c r="J22" s="1362"/>
      <c r="K22" s="1362"/>
      <c r="L22" s="1740" t="s">
        <v>136</v>
      </c>
      <c r="M22" s="1740"/>
      <c r="N22" s="1362"/>
      <c r="O22" s="1362"/>
      <c r="P22" s="1362"/>
      <c r="Q22" s="1362"/>
      <c r="R22" s="1362"/>
      <c r="S22" s="1362"/>
      <c r="T22" s="1362"/>
      <c r="U22" s="1362"/>
      <c r="V22" s="1362"/>
      <c r="W22" s="1362"/>
      <c r="X22" s="1362"/>
      <c r="Y22" s="1362"/>
      <c r="Z22" s="1362"/>
      <c r="AA22" s="1362"/>
      <c r="AB22" s="1362"/>
      <c r="AC22" s="1362"/>
      <c r="AD22" s="1362"/>
      <c r="AE22" s="1362"/>
      <c r="AF22" s="1362"/>
      <c r="AG22" s="1362" t="s">
        <v>146</v>
      </c>
      <c r="AH22" s="1362"/>
      <c r="AI22" s="1739"/>
    </row>
    <row r="23" spans="1:35" s="11" customFormat="1" ht="24.95" customHeight="1">
      <c r="A23" s="258">
        <v>8</v>
      </c>
      <c r="B23" s="1361"/>
      <c r="C23" s="1362"/>
      <c r="D23" s="1362"/>
      <c r="E23" s="1362"/>
      <c r="F23" s="1362"/>
      <c r="G23" s="1362"/>
      <c r="H23" s="1362"/>
      <c r="I23" s="1362"/>
      <c r="J23" s="1362"/>
      <c r="K23" s="1362"/>
      <c r="L23" s="1740" t="s">
        <v>136</v>
      </c>
      <c r="M23" s="1740"/>
      <c r="N23" s="1362"/>
      <c r="O23" s="1362"/>
      <c r="P23" s="1362"/>
      <c r="Q23" s="1362"/>
      <c r="R23" s="1362"/>
      <c r="S23" s="1362"/>
      <c r="T23" s="1362"/>
      <c r="U23" s="1362"/>
      <c r="V23" s="1362"/>
      <c r="W23" s="1362"/>
      <c r="X23" s="1362"/>
      <c r="Y23" s="1362"/>
      <c r="Z23" s="1362"/>
      <c r="AA23" s="1362"/>
      <c r="AB23" s="1362"/>
      <c r="AC23" s="1362"/>
      <c r="AD23" s="1362"/>
      <c r="AE23" s="1362"/>
      <c r="AF23" s="1362"/>
      <c r="AG23" s="1362" t="s">
        <v>146</v>
      </c>
      <c r="AH23" s="1362"/>
      <c r="AI23" s="1739"/>
    </row>
    <row r="24" spans="1:35" s="11" customFormat="1" ht="24.95" customHeight="1">
      <c r="A24" s="258">
        <v>9</v>
      </c>
      <c r="B24" s="1361"/>
      <c r="C24" s="1362"/>
      <c r="D24" s="1362"/>
      <c r="E24" s="1362"/>
      <c r="F24" s="1362"/>
      <c r="G24" s="1362"/>
      <c r="H24" s="1362"/>
      <c r="I24" s="1362"/>
      <c r="J24" s="1362"/>
      <c r="K24" s="1362"/>
      <c r="L24" s="1740" t="s">
        <v>136</v>
      </c>
      <c r="M24" s="1740"/>
      <c r="N24" s="1362"/>
      <c r="O24" s="1362"/>
      <c r="P24" s="1362"/>
      <c r="Q24" s="1362"/>
      <c r="R24" s="1362"/>
      <c r="S24" s="1362"/>
      <c r="T24" s="1362"/>
      <c r="U24" s="1362"/>
      <c r="V24" s="1362"/>
      <c r="W24" s="1362"/>
      <c r="X24" s="1362"/>
      <c r="Y24" s="1362"/>
      <c r="Z24" s="1362"/>
      <c r="AA24" s="1362"/>
      <c r="AB24" s="1362"/>
      <c r="AC24" s="1362"/>
      <c r="AD24" s="1362"/>
      <c r="AE24" s="1362"/>
      <c r="AF24" s="1362"/>
      <c r="AG24" s="1362" t="s">
        <v>146</v>
      </c>
      <c r="AH24" s="1362"/>
      <c r="AI24" s="1739"/>
    </row>
    <row r="25" spans="1:35" s="11" customFormat="1" ht="24.95" customHeight="1">
      <c r="A25" s="258">
        <v>10</v>
      </c>
      <c r="B25" s="1361"/>
      <c r="C25" s="1362"/>
      <c r="D25" s="1362"/>
      <c r="E25" s="1362"/>
      <c r="F25" s="1362"/>
      <c r="G25" s="1362"/>
      <c r="H25" s="1362"/>
      <c r="I25" s="1362"/>
      <c r="J25" s="1362"/>
      <c r="K25" s="1362"/>
      <c r="L25" s="1740" t="s">
        <v>136</v>
      </c>
      <c r="M25" s="1740"/>
      <c r="N25" s="1362"/>
      <c r="O25" s="1362"/>
      <c r="P25" s="1362"/>
      <c r="Q25" s="1362"/>
      <c r="R25" s="1362"/>
      <c r="S25" s="1362"/>
      <c r="T25" s="1362"/>
      <c r="U25" s="1362"/>
      <c r="V25" s="1362"/>
      <c r="W25" s="1362"/>
      <c r="X25" s="1362"/>
      <c r="Y25" s="1362"/>
      <c r="Z25" s="1362"/>
      <c r="AA25" s="1362"/>
      <c r="AB25" s="1362"/>
      <c r="AC25" s="1362"/>
      <c r="AD25" s="1362"/>
      <c r="AE25" s="1362"/>
      <c r="AF25" s="1362"/>
      <c r="AG25" s="1362" t="s">
        <v>146</v>
      </c>
      <c r="AH25" s="1362"/>
      <c r="AI25" s="1739"/>
    </row>
    <row r="26" spans="1:35" s="11" customFormat="1" ht="24.95" customHeight="1">
      <c r="A26" s="258">
        <v>11</v>
      </c>
      <c r="B26" s="1361"/>
      <c r="C26" s="1362"/>
      <c r="D26" s="1362"/>
      <c r="E26" s="1362"/>
      <c r="F26" s="1362"/>
      <c r="G26" s="1362"/>
      <c r="H26" s="1362"/>
      <c r="I26" s="1362"/>
      <c r="J26" s="1362"/>
      <c r="K26" s="1362"/>
      <c r="L26" s="1740" t="s">
        <v>136</v>
      </c>
      <c r="M26" s="1740"/>
      <c r="N26" s="1362"/>
      <c r="O26" s="1362"/>
      <c r="P26" s="1362"/>
      <c r="Q26" s="1362"/>
      <c r="R26" s="1362"/>
      <c r="S26" s="1362"/>
      <c r="T26" s="1362"/>
      <c r="U26" s="1362"/>
      <c r="V26" s="1362"/>
      <c r="W26" s="1362"/>
      <c r="X26" s="1362"/>
      <c r="Y26" s="1362"/>
      <c r="Z26" s="1362"/>
      <c r="AA26" s="1362"/>
      <c r="AB26" s="1362"/>
      <c r="AC26" s="1362"/>
      <c r="AD26" s="1362"/>
      <c r="AE26" s="1362"/>
      <c r="AF26" s="1362"/>
      <c r="AG26" s="1362" t="s">
        <v>146</v>
      </c>
      <c r="AH26" s="1362"/>
      <c r="AI26" s="1739"/>
    </row>
    <row r="27" spans="1:35" s="11" customFormat="1" ht="24.95" customHeight="1">
      <c r="A27" s="258">
        <v>12</v>
      </c>
      <c r="B27" s="1361"/>
      <c r="C27" s="1362"/>
      <c r="D27" s="1362"/>
      <c r="E27" s="1362"/>
      <c r="F27" s="1362"/>
      <c r="G27" s="1362"/>
      <c r="H27" s="1362"/>
      <c r="I27" s="1362"/>
      <c r="J27" s="1362"/>
      <c r="K27" s="1362"/>
      <c r="L27" s="1740" t="s">
        <v>136</v>
      </c>
      <c r="M27" s="1740"/>
      <c r="N27" s="1362"/>
      <c r="O27" s="1362"/>
      <c r="P27" s="1362"/>
      <c r="Q27" s="1362"/>
      <c r="R27" s="1362"/>
      <c r="S27" s="1362"/>
      <c r="T27" s="1362"/>
      <c r="U27" s="1362"/>
      <c r="V27" s="1362"/>
      <c r="W27" s="1362"/>
      <c r="X27" s="1362"/>
      <c r="Y27" s="1362"/>
      <c r="Z27" s="1362"/>
      <c r="AA27" s="1362"/>
      <c r="AB27" s="1362"/>
      <c r="AC27" s="1362"/>
      <c r="AD27" s="1362"/>
      <c r="AE27" s="1362"/>
      <c r="AF27" s="1362"/>
      <c r="AG27" s="1362" t="s">
        <v>146</v>
      </c>
      <c r="AH27" s="1362"/>
      <c r="AI27" s="1739"/>
    </row>
    <row r="28" spans="1:35" s="11" customFormat="1" ht="24.95" customHeight="1">
      <c r="A28" s="258">
        <v>13</v>
      </c>
      <c r="B28" s="1361"/>
      <c r="C28" s="1362"/>
      <c r="D28" s="1362"/>
      <c r="E28" s="1362"/>
      <c r="F28" s="1362"/>
      <c r="G28" s="1362"/>
      <c r="H28" s="1362"/>
      <c r="I28" s="1362"/>
      <c r="J28" s="1362"/>
      <c r="K28" s="1362"/>
      <c r="L28" s="1740" t="s">
        <v>136</v>
      </c>
      <c r="M28" s="1740"/>
      <c r="N28" s="1362"/>
      <c r="O28" s="1362"/>
      <c r="P28" s="1362"/>
      <c r="Q28" s="1362"/>
      <c r="R28" s="1362"/>
      <c r="S28" s="1362"/>
      <c r="T28" s="1362"/>
      <c r="U28" s="1362"/>
      <c r="V28" s="1362"/>
      <c r="W28" s="1362"/>
      <c r="X28" s="1362"/>
      <c r="Y28" s="1362"/>
      <c r="Z28" s="1362"/>
      <c r="AA28" s="1362"/>
      <c r="AB28" s="1362"/>
      <c r="AC28" s="1362"/>
      <c r="AD28" s="1362"/>
      <c r="AE28" s="1362"/>
      <c r="AF28" s="1362"/>
      <c r="AG28" s="1362" t="s">
        <v>146</v>
      </c>
      <c r="AH28" s="1362"/>
      <c r="AI28" s="1739"/>
    </row>
    <row r="29" spans="1:35" s="11" customFormat="1" ht="24.95" customHeight="1">
      <c r="A29" s="258">
        <v>14</v>
      </c>
      <c r="B29" s="1361"/>
      <c r="C29" s="1362"/>
      <c r="D29" s="1362"/>
      <c r="E29" s="1362"/>
      <c r="F29" s="1362"/>
      <c r="G29" s="1362"/>
      <c r="H29" s="1362"/>
      <c r="I29" s="1362"/>
      <c r="J29" s="1362"/>
      <c r="K29" s="1362"/>
      <c r="L29" s="1740" t="s">
        <v>136</v>
      </c>
      <c r="M29" s="1740"/>
      <c r="N29" s="1362"/>
      <c r="O29" s="1362"/>
      <c r="P29" s="1362"/>
      <c r="Q29" s="1362"/>
      <c r="R29" s="1362"/>
      <c r="S29" s="1362"/>
      <c r="T29" s="1362"/>
      <c r="U29" s="1362"/>
      <c r="V29" s="1362"/>
      <c r="W29" s="1362"/>
      <c r="X29" s="1362"/>
      <c r="Y29" s="1362"/>
      <c r="Z29" s="1362"/>
      <c r="AA29" s="1362"/>
      <c r="AB29" s="1362"/>
      <c r="AC29" s="1362"/>
      <c r="AD29" s="1362"/>
      <c r="AE29" s="1362"/>
      <c r="AF29" s="1362"/>
      <c r="AG29" s="1362" t="s">
        <v>146</v>
      </c>
      <c r="AH29" s="1362"/>
      <c r="AI29" s="1739"/>
    </row>
    <row r="30" spans="1:35" s="11" customFormat="1" ht="24.95" customHeight="1">
      <c r="A30" s="258">
        <v>15</v>
      </c>
      <c r="B30" s="1361"/>
      <c r="C30" s="1362"/>
      <c r="D30" s="1362"/>
      <c r="E30" s="1362"/>
      <c r="F30" s="1362"/>
      <c r="G30" s="1362"/>
      <c r="H30" s="1362"/>
      <c r="I30" s="1362"/>
      <c r="J30" s="1362"/>
      <c r="K30" s="1362"/>
      <c r="L30" s="1740" t="s">
        <v>136</v>
      </c>
      <c r="M30" s="1740"/>
      <c r="N30" s="1362"/>
      <c r="O30" s="1362"/>
      <c r="P30" s="1362"/>
      <c r="Q30" s="1362"/>
      <c r="R30" s="1362"/>
      <c r="S30" s="1362"/>
      <c r="T30" s="1362"/>
      <c r="U30" s="1362"/>
      <c r="V30" s="1362"/>
      <c r="W30" s="1362"/>
      <c r="X30" s="1362"/>
      <c r="Y30" s="1362"/>
      <c r="Z30" s="1362"/>
      <c r="AA30" s="1362"/>
      <c r="AB30" s="1362"/>
      <c r="AC30" s="1362"/>
      <c r="AD30" s="1362"/>
      <c r="AE30" s="1362"/>
      <c r="AF30" s="1362"/>
      <c r="AG30" s="1362" t="s">
        <v>146</v>
      </c>
      <c r="AH30" s="1362"/>
      <c r="AI30" s="1739"/>
    </row>
    <row r="31" spans="1:35" s="11" customFormat="1" ht="24.95" customHeight="1">
      <c r="A31" s="258">
        <v>16</v>
      </c>
      <c r="B31" s="1361"/>
      <c r="C31" s="1362"/>
      <c r="D31" s="1362"/>
      <c r="E31" s="1362"/>
      <c r="F31" s="1362"/>
      <c r="G31" s="1362"/>
      <c r="H31" s="1362"/>
      <c r="I31" s="1362"/>
      <c r="J31" s="1362"/>
      <c r="K31" s="1362"/>
      <c r="L31" s="1740" t="s">
        <v>136</v>
      </c>
      <c r="M31" s="1740"/>
      <c r="N31" s="1362"/>
      <c r="O31" s="1362"/>
      <c r="P31" s="1362"/>
      <c r="Q31" s="1362"/>
      <c r="R31" s="1362"/>
      <c r="S31" s="1362"/>
      <c r="T31" s="1362"/>
      <c r="U31" s="1362"/>
      <c r="V31" s="1362"/>
      <c r="W31" s="1362"/>
      <c r="X31" s="1362"/>
      <c r="Y31" s="1362"/>
      <c r="Z31" s="1362"/>
      <c r="AA31" s="1362"/>
      <c r="AB31" s="1362"/>
      <c r="AC31" s="1362"/>
      <c r="AD31" s="1362"/>
      <c r="AE31" s="1362"/>
      <c r="AF31" s="1362"/>
      <c r="AG31" s="1362" t="s">
        <v>146</v>
      </c>
      <c r="AH31" s="1362"/>
      <c r="AI31" s="1739"/>
    </row>
    <row r="32" spans="1:35" s="11" customFormat="1" ht="24.95" customHeight="1">
      <c r="A32" s="258">
        <v>17</v>
      </c>
      <c r="B32" s="1361"/>
      <c r="C32" s="1362"/>
      <c r="D32" s="1362"/>
      <c r="E32" s="1362"/>
      <c r="F32" s="1362"/>
      <c r="G32" s="1362"/>
      <c r="H32" s="1362"/>
      <c r="I32" s="1362"/>
      <c r="J32" s="1362"/>
      <c r="K32" s="1362"/>
      <c r="L32" s="1740" t="s">
        <v>136</v>
      </c>
      <c r="M32" s="1740"/>
      <c r="N32" s="1362"/>
      <c r="O32" s="1362"/>
      <c r="P32" s="1362"/>
      <c r="Q32" s="1362"/>
      <c r="R32" s="1362"/>
      <c r="S32" s="1362"/>
      <c r="T32" s="1362"/>
      <c r="U32" s="1362"/>
      <c r="V32" s="1362"/>
      <c r="W32" s="1362"/>
      <c r="X32" s="1362"/>
      <c r="Y32" s="1362"/>
      <c r="Z32" s="1362"/>
      <c r="AA32" s="1362"/>
      <c r="AB32" s="1362"/>
      <c r="AC32" s="1362"/>
      <c r="AD32" s="1362"/>
      <c r="AE32" s="1362"/>
      <c r="AF32" s="1362"/>
      <c r="AG32" s="1362" t="s">
        <v>146</v>
      </c>
      <c r="AH32" s="1362"/>
      <c r="AI32" s="1739"/>
    </row>
    <row r="33" spans="1:35" s="11" customFormat="1" ht="24.95" customHeight="1">
      <c r="A33" s="258">
        <v>18</v>
      </c>
      <c r="B33" s="1361"/>
      <c r="C33" s="1362"/>
      <c r="D33" s="1362"/>
      <c r="E33" s="1362"/>
      <c r="F33" s="1362"/>
      <c r="G33" s="1362"/>
      <c r="H33" s="1362"/>
      <c r="I33" s="1362"/>
      <c r="J33" s="1362"/>
      <c r="K33" s="1362"/>
      <c r="L33" s="1740" t="s">
        <v>136</v>
      </c>
      <c r="M33" s="1740"/>
      <c r="N33" s="1362"/>
      <c r="O33" s="1362"/>
      <c r="P33" s="1362"/>
      <c r="Q33" s="1362"/>
      <c r="R33" s="1362"/>
      <c r="S33" s="1362"/>
      <c r="T33" s="1362"/>
      <c r="U33" s="1362"/>
      <c r="V33" s="1362"/>
      <c r="W33" s="1362"/>
      <c r="X33" s="1362"/>
      <c r="Y33" s="1362"/>
      <c r="Z33" s="1362"/>
      <c r="AA33" s="1362"/>
      <c r="AB33" s="1362"/>
      <c r="AC33" s="1362"/>
      <c r="AD33" s="1362"/>
      <c r="AE33" s="1362"/>
      <c r="AF33" s="1362"/>
      <c r="AG33" s="1362" t="s">
        <v>146</v>
      </c>
      <c r="AH33" s="1362"/>
      <c r="AI33" s="1739"/>
    </row>
    <row r="34" spans="1:35" s="11" customFormat="1" ht="24.95" customHeight="1">
      <c r="A34" s="258">
        <v>19</v>
      </c>
      <c r="B34" s="1361"/>
      <c r="C34" s="1362"/>
      <c r="D34" s="1362"/>
      <c r="E34" s="1362"/>
      <c r="F34" s="1362"/>
      <c r="G34" s="1362"/>
      <c r="H34" s="1362"/>
      <c r="I34" s="1362"/>
      <c r="J34" s="1362"/>
      <c r="K34" s="1362"/>
      <c r="L34" s="1740" t="s">
        <v>136</v>
      </c>
      <c r="M34" s="1740"/>
      <c r="N34" s="1362"/>
      <c r="O34" s="1362"/>
      <c r="P34" s="1362"/>
      <c r="Q34" s="1362"/>
      <c r="R34" s="1362"/>
      <c r="S34" s="1362"/>
      <c r="T34" s="1362"/>
      <c r="U34" s="1362"/>
      <c r="V34" s="1362"/>
      <c r="W34" s="1362"/>
      <c r="X34" s="1362"/>
      <c r="Y34" s="1362"/>
      <c r="Z34" s="1362"/>
      <c r="AA34" s="1362"/>
      <c r="AB34" s="1362"/>
      <c r="AC34" s="1362"/>
      <c r="AD34" s="1362"/>
      <c r="AE34" s="1362"/>
      <c r="AF34" s="1362"/>
      <c r="AG34" s="1362" t="s">
        <v>146</v>
      </c>
      <c r="AH34" s="1362"/>
      <c r="AI34" s="1739"/>
    </row>
    <row r="35" spans="1:35" s="11" customFormat="1" ht="24.95" customHeight="1" thickBot="1">
      <c r="A35" s="259">
        <v>20</v>
      </c>
      <c r="B35" s="1786"/>
      <c r="C35" s="1783"/>
      <c r="D35" s="1783"/>
      <c r="E35" s="1783"/>
      <c r="F35" s="1783"/>
      <c r="G35" s="1783"/>
      <c r="H35" s="1783"/>
      <c r="I35" s="1783"/>
      <c r="J35" s="1783"/>
      <c r="K35" s="1783"/>
      <c r="L35" s="1787" t="s">
        <v>136</v>
      </c>
      <c r="M35" s="1787"/>
      <c r="N35" s="1783"/>
      <c r="O35" s="1783"/>
      <c r="P35" s="1783"/>
      <c r="Q35" s="1783"/>
      <c r="R35" s="1783"/>
      <c r="S35" s="1783"/>
      <c r="T35" s="1783"/>
      <c r="U35" s="1783"/>
      <c r="V35" s="1783"/>
      <c r="W35" s="1783"/>
      <c r="X35" s="1783"/>
      <c r="Y35" s="1783"/>
      <c r="Z35" s="1783"/>
      <c r="AA35" s="1783"/>
      <c r="AB35" s="1783"/>
      <c r="AC35" s="1783"/>
      <c r="AD35" s="1783"/>
      <c r="AE35" s="1783"/>
      <c r="AF35" s="1783"/>
      <c r="AG35" s="1783" t="s">
        <v>146</v>
      </c>
      <c r="AH35" s="1783"/>
      <c r="AI35" s="1784"/>
    </row>
    <row r="36" spans="1:35" s="11" customFormat="1" ht="15" customHeight="1">
      <c r="A36" s="1785" t="s">
        <v>150</v>
      </c>
      <c r="B36" s="1785"/>
      <c r="C36" s="1785"/>
      <c r="D36" s="1785"/>
      <c r="E36" s="1785"/>
      <c r="F36" s="1785"/>
      <c r="G36" s="1785"/>
      <c r="H36" s="1785"/>
      <c r="I36" s="1785"/>
      <c r="J36" s="1785"/>
      <c r="K36" s="1785"/>
      <c r="L36" s="1785"/>
      <c r="M36" s="1785"/>
      <c r="N36" s="1785"/>
      <c r="O36" s="1785"/>
      <c r="P36" s="1785"/>
      <c r="Q36" s="1785"/>
      <c r="R36" s="1785"/>
      <c r="S36" s="1785"/>
      <c r="T36" s="1785"/>
      <c r="U36" s="1785"/>
      <c r="V36" s="1785"/>
      <c r="W36" s="1785"/>
      <c r="X36" s="1785"/>
      <c r="Y36" s="1785"/>
      <c r="Z36" s="1785"/>
      <c r="AA36" s="1785"/>
      <c r="AB36" s="1785"/>
      <c r="AC36" s="1785"/>
      <c r="AD36" s="1785"/>
      <c r="AE36" s="1785"/>
      <c r="AF36" s="1785"/>
      <c r="AG36" s="1785"/>
      <c r="AH36" s="1785"/>
      <c r="AI36" s="1785"/>
    </row>
    <row r="37" spans="1:35" s="11" customFormat="1" ht="15" customHeight="1">
      <c r="A37" s="98"/>
      <c r="B37" s="98"/>
      <c r="C37" s="98"/>
      <c r="D37" s="98"/>
      <c r="E37" s="98"/>
      <c r="F37" s="98"/>
      <c r="G37" s="98"/>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row>
  </sheetData>
  <mergeCells count="121">
    <mergeCell ref="B26:I26"/>
    <mergeCell ref="J26:K26"/>
    <mergeCell ref="L26:M26"/>
    <mergeCell ref="N26:AF26"/>
    <mergeCell ref="AG26:AI26"/>
    <mergeCell ref="B27:I27"/>
    <mergeCell ref="N25:AF25"/>
    <mergeCell ref="AG25:AI25"/>
    <mergeCell ref="AK7:AP9"/>
    <mergeCell ref="L14:M15"/>
    <mergeCell ref="J22:K22"/>
    <mergeCell ref="B20:I20"/>
    <mergeCell ref="L22:M22"/>
    <mergeCell ref="N22:AF22"/>
    <mergeCell ref="AG22:AI22"/>
    <mergeCell ref="L24:M24"/>
    <mergeCell ref="N24:AF24"/>
    <mergeCell ref="AG24:AI24"/>
    <mergeCell ref="B23:I23"/>
    <mergeCell ref="J23:K23"/>
    <mergeCell ref="L23:M23"/>
    <mergeCell ref="N23:AF23"/>
    <mergeCell ref="AG23:AI23"/>
    <mergeCell ref="B24:I24"/>
    <mergeCell ref="J24:K24"/>
    <mergeCell ref="B21:I21"/>
    <mergeCell ref="J21:K21"/>
    <mergeCell ref="L21:M21"/>
    <mergeCell ref="N21:AF21"/>
    <mergeCell ref="AG21:AI21"/>
    <mergeCell ref="B22:I22"/>
    <mergeCell ref="J20:K20"/>
    <mergeCell ref="L20:M20"/>
    <mergeCell ref="B32:I32"/>
    <mergeCell ref="J32:K32"/>
    <mergeCell ref="L32:M32"/>
    <mergeCell ref="AG32:AI32"/>
    <mergeCell ref="N31:AF31"/>
    <mergeCell ref="N32:AF32"/>
    <mergeCell ref="J18:K18"/>
    <mergeCell ref="L18:M18"/>
    <mergeCell ref="N18:AF18"/>
    <mergeCell ref="AG18:AI18"/>
    <mergeCell ref="B19:I19"/>
    <mergeCell ref="J19:K19"/>
    <mergeCell ref="L19:M19"/>
    <mergeCell ref="N19:AF19"/>
    <mergeCell ref="AG19:AI19"/>
    <mergeCell ref="B18:I18"/>
    <mergeCell ref="N20:AF20"/>
    <mergeCell ref="B25:I25"/>
    <mergeCell ref="J25:K25"/>
    <mergeCell ref="L25:M25"/>
    <mergeCell ref="J27:K27"/>
    <mergeCell ref="L27:M27"/>
    <mergeCell ref="N27:AF27"/>
    <mergeCell ref="AG27:AI27"/>
    <mergeCell ref="AG35:AI35"/>
    <mergeCell ref="A36:AI36"/>
    <mergeCell ref="N35:AF35"/>
    <mergeCell ref="B35:I35"/>
    <mergeCell ref="J35:K35"/>
    <mergeCell ref="L35:M35"/>
    <mergeCell ref="AG33:AI33"/>
    <mergeCell ref="B34:I34"/>
    <mergeCell ref="J34:K34"/>
    <mergeCell ref="L34:M34"/>
    <mergeCell ref="AG34:AI34"/>
    <mergeCell ref="N33:AF33"/>
    <mergeCell ref="N34:AF34"/>
    <mergeCell ref="B33:I33"/>
    <mergeCell ref="J33:K33"/>
    <mergeCell ref="L33:M33"/>
    <mergeCell ref="A10:C11"/>
    <mergeCell ref="B31:I31"/>
    <mergeCell ref="J31:K31"/>
    <mergeCell ref="L31:M31"/>
    <mergeCell ref="AG29:AI29"/>
    <mergeCell ref="B30:I30"/>
    <mergeCell ref="J30:K30"/>
    <mergeCell ref="L30:M30"/>
    <mergeCell ref="AG30:AI30"/>
    <mergeCell ref="N29:AF29"/>
    <mergeCell ref="N30:AF30"/>
    <mergeCell ref="B29:I29"/>
    <mergeCell ref="J29:K29"/>
    <mergeCell ref="L29:M29"/>
    <mergeCell ref="AG20:AI20"/>
    <mergeCell ref="AG31:AI31"/>
    <mergeCell ref="AG14:AI15"/>
    <mergeCell ref="B16:I16"/>
    <mergeCell ref="J16:K16"/>
    <mergeCell ref="L16:M16"/>
    <mergeCell ref="AG16:AI16"/>
    <mergeCell ref="A14:A15"/>
    <mergeCell ref="B14:I15"/>
    <mergeCell ref="J14:K15"/>
    <mergeCell ref="AK3:AP5"/>
    <mergeCell ref="A1:AI3"/>
    <mergeCell ref="A8:C9"/>
    <mergeCell ref="AG17:AI17"/>
    <mergeCell ref="B28:I28"/>
    <mergeCell ref="J28:K28"/>
    <mergeCell ref="L28:M28"/>
    <mergeCell ref="AG28:AI28"/>
    <mergeCell ref="N17:AF17"/>
    <mergeCell ref="N28:AF28"/>
    <mergeCell ref="B17:I17"/>
    <mergeCell ref="J17:K17"/>
    <mergeCell ref="L17:M17"/>
    <mergeCell ref="T10:V11"/>
    <mergeCell ref="W10:AI11"/>
    <mergeCell ref="D10:S11"/>
    <mergeCell ref="C4:AG5"/>
    <mergeCell ref="N14:AF15"/>
    <mergeCell ref="N16:AF16"/>
    <mergeCell ref="T8:V9"/>
    <mergeCell ref="W8:AB9"/>
    <mergeCell ref="AC8:AC9"/>
    <mergeCell ref="AD8:AI9"/>
    <mergeCell ref="D8:S9"/>
  </mergeCells>
  <phoneticPr fontId="3"/>
  <hyperlinks>
    <hyperlink ref="AK3:AP5" location="目次!B18" display="目次へ" xr:uid="{00000000-0004-0000-0E00-000000000000}"/>
    <hyperlink ref="AK7:AP9" location="①【2ヵ月前】利用申込書!A1" display="利用申込書へ" xr:uid="{00000000-0004-0000-0E00-000001000000}"/>
  </hyperlink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リスト!$M$3:$M$5</xm:f>
          </x14:formula1>
          <xm:sqref>AG16:AI35</xm:sqref>
        </x14:dataValidation>
        <x14:dataValidation type="list" allowBlank="1" showInputMessage="1" showErrorMessage="1" xr:uid="{00000000-0002-0000-0E00-000001000000}">
          <x14:formula1>
            <xm:f>リスト!$J$3:$J$5</xm:f>
          </x14:formula1>
          <xm:sqref>L16:M35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3A73-5854-44CE-9ED7-CA514839EAC7}">
  <sheetPr>
    <tabColor theme="9" tint="0.39997558519241921"/>
  </sheetPr>
  <dimension ref="A1:BO68"/>
  <sheetViews>
    <sheetView showGridLines="0" showZeros="0" view="pageBreakPreview" zoomScale="83" zoomScaleNormal="100" zoomScaleSheetLayoutView="100" workbookViewId="0">
      <selection activeCell="O105" sqref="O105:P105"/>
    </sheetView>
  </sheetViews>
  <sheetFormatPr defaultRowHeight="13.5"/>
  <cols>
    <col min="1" max="60" width="2.5" customWidth="1"/>
    <col min="62" max="67" width="2.625" customWidth="1"/>
  </cols>
  <sheetData>
    <row r="1" spans="1:67" ht="15" customHeight="1">
      <c r="A1" s="812" t="s">
        <v>752</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c r="BC1" s="812"/>
      <c r="BD1" s="812"/>
      <c r="BE1" s="812"/>
      <c r="BF1" s="812"/>
      <c r="BG1" s="812"/>
      <c r="BH1" s="812"/>
      <c r="BJ1" s="3"/>
      <c r="BK1" s="3"/>
      <c r="BL1" s="3"/>
    </row>
    <row r="2" spans="1:67" ht="15" customHeight="1" thickBot="1">
      <c r="A2" s="1828"/>
      <c r="B2" s="1828"/>
      <c r="C2" s="1828"/>
      <c r="D2" s="1828"/>
      <c r="E2" s="1828"/>
      <c r="F2" s="1828"/>
      <c r="G2" s="1828"/>
      <c r="H2" s="1828"/>
      <c r="I2" s="1828"/>
      <c r="J2" s="1828"/>
      <c r="K2" s="1828"/>
      <c r="L2" s="1828"/>
      <c r="M2" s="1828"/>
      <c r="N2" s="1828"/>
      <c r="O2" s="1828"/>
      <c r="P2" s="1828"/>
      <c r="Q2" s="1828"/>
      <c r="R2" s="1828"/>
      <c r="S2" s="1828"/>
      <c r="T2" s="1828"/>
      <c r="U2" s="1828"/>
      <c r="V2" s="1828"/>
      <c r="W2" s="1828"/>
      <c r="X2" s="1828"/>
      <c r="Y2" s="1828"/>
      <c r="Z2" s="1828"/>
      <c r="AA2" s="1828"/>
      <c r="AB2" s="1828"/>
      <c r="AC2" s="1828"/>
      <c r="AD2" s="1828"/>
      <c r="AE2" s="1828"/>
      <c r="AF2" s="1828"/>
      <c r="AG2" s="1828"/>
      <c r="AH2" s="1828"/>
      <c r="AI2" s="1828"/>
      <c r="AJ2" s="1828"/>
      <c r="AK2" s="1828"/>
      <c r="AL2" s="1828"/>
      <c r="AM2" s="1828"/>
      <c r="AN2" s="1828"/>
      <c r="AO2" s="1828"/>
      <c r="AP2" s="1828"/>
      <c r="AQ2" s="1828"/>
      <c r="AR2" s="1828"/>
      <c r="AS2" s="1828"/>
      <c r="AT2" s="1828"/>
      <c r="AU2" s="1828"/>
      <c r="AV2" s="1828"/>
      <c r="AW2" s="1828"/>
      <c r="AX2" s="1828"/>
      <c r="AY2" s="1828"/>
      <c r="AZ2" s="1828"/>
      <c r="BA2" s="1828"/>
      <c r="BB2" s="1828"/>
      <c r="BC2" s="1828"/>
      <c r="BD2" s="1828"/>
      <c r="BE2" s="1828"/>
      <c r="BF2" s="1828"/>
      <c r="BG2" s="1828"/>
      <c r="BH2" s="1828"/>
      <c r="BJ2" s="3"/>
      <c r="BK2" s="3"/>
      <c r="BL2" s="3"/>
    </row>
    <row r="3" spans="1:67" ht="16.899999999999999" customHeight="1">
      <c r="A3" s="956" t="s">
        <v>22</v>
      </c>
      <c r="B3" s="957"/>
      <c r="C3" s="957"/>
      <c r="D3" s="966">
        <f>①【2ヵ月前】利用申込書!D6</f>
        <v>0</v>
      </c>
      <c r="E3" s="966"/>
      <c r="F3" s="966"/>
      <c r="G3" s="966"/>
      <c r="H3" s="966"/>
      <c r="I3" s="966"/>
      <c r="J3" s="966"/>
      <c r="K3" s="966"/>
      <c r="L3" s="966"/>
      <c r="M3" s="966"/>
      <c r="N3" s="966"/>
      <c r="O3" s="966"/>
      <c r="P3" s="966"/>
      <c r="Q3" s="966"/>
      <c r="R3" s="966"/>
      <c r="S3" s="966"/>
      <c r="T3" s="967"/>
      <c r="U3" s="979" t="s">
        <v>53</v>
      </c>
      <c r="V3" s="980"/>
      <c r="W3" s="980"/>
      <c r="X3" s="966">
        <f>①【2ヵ月前】利用申込書!D25</f>
        <v>0</v>
      </c>
      <c r="Y3" s="966"/>
      <c r="Z3" s="966"/>
      <c r="AA3" s="966"/>
      <c r="AB3" s="966"/>
      <c r="AC3" s="966"/>
      <c r="AD3" s="967"/>
      <c r="AE3" s="979" t="s">
        <v>54</v>
      </c>
      <c r="AF3" s="980"/>
      <c r="AG3" s="980"/>
      <c r="AH3" s="1002">
        <f>①【2ヵ月前】利用申込書!D31</f>
        <v>0</v>
      </c>
      <c r="AI3" s="1002"/>
      <c r="AJ3" s="1002"/>
      <c r="AK3" s="1002"/>
      <c r="AL3" s="1002"/>
      <c r="AM3" s="1002"/>
      <c r="AN3" s="1002"/>
      <c r="AO3" s="1002"/>
      <c r="AP3" s="1002"/>
      <c r="AQ3" s="1002"/>
      <c r="AR3" s="1829" t="s">
        <v>41</v>
      </c>
      <c r="AS3" s="1830"/>
      <c r="AT3" s="1830"/>
      <c r="AU3" s="1830"/>
      <c r="AV3" s="1833">
        <f>①【2ヵ月前】利用申込書!K12</f>
        <v>0</v>
      </c>
      <c r="AW3" s="1833"/>
      <c r="AX3" s="1833" t="s">
        <v>10</v>
      </c>
      <c r="AY3" s="1833">
        <f>①【2ヵ月前】利用申込書!N12</f>
        <v>0</v>
      </c>
      <c r="AZ3" s="1833"/>
      <c r="BA3" s="1833" t="s">
        <v>11</v>
      </c>
      <c r="BB3" s="1267" t="s">
        <v>32</v>
      </c>
      <c r="BC3" s="1852">
        <f>①【2ヵ月前】利用申込書!K13</f>
        <v>0</v>
      </c>
      <c r="BD3" s="1852"/>
      <c r="BE3" s="1833" t="s">
        <v>10</v>
      </c>
      <c r="BF3" s="1852">
        <f>①【2ヵ月前】利用申込書!N13</f>
        <v>0</v>
      </c>
      <c r="BG3" s="1852"/>
      <c r="BH3" s="1835" t="s">
        <v>11</v>
      </c>
      <c r="BJ3" s="594" t="s">
        <v>663</v>
      </c>
      <c r="BK3" s="828"/>
      <c r="BL3" s="828"/>
      <c r="BM3" s="828"/>
      <c r="BN3" s="828"/>
      <c r="BO3" s="595"/>
    </row>
    <row r="4" spans="1:67" ht="16.899999999999999" customHeight="1">
      <c r="A4" s="958"/>
      <c r="B4" s="959"/>
      <c r="C4" s="959"/>
      <c r="D4" s="968"/>
      <c r="E4" s="968"/>
      <c r="F4" s="968"/>
      <c r="G4" s="968"/>
      <c r="H4" s="968"/>
      <c r="I4" s="968"/>
      <c r="J4" s="968"/>
      <c r="K4" s="968"/>
      <c r="L4" s="968"/>
      <c r="M4" s="968"/>
      <c r="N4" s="968"/>
      <c r="O4" s="968"/>
      <c r="P4" s="968"/>
      <c r="Q4" s="968"/>
      <c r="R4" s="968"/>
      <c r="S4" s="968"/>
      <c r="T4" s="969"/>
      <c r="U4" s="981"/>
      <c r="V4" s="982"/>
      <c r="W4" s="982"/>
      <c r="X4" s="968"/>
      <c r="Y4" s="968"/>
      <c r="Z4" s="968"/>
      <c r="AA4" s="968"/>
      <c r="AB4" s="968"/>
      <c r="AC4" s="968"/>
      <c r="AD4" s="969"/>
      <c r="AE4" s="981"/>
      <c r="AF4" s="982"/>
      <c r="AG4" s="982"/>
      <c r="AH4" s="1004"/>
      <c r="AI4" s="1004"/>
      <c r="AJ4" s="1004"/>
      <c r="AK4" s="1004"/>
      <c r="AL4" s="1004"/>
      <c r="AM4" s="1004"/>
      <c r="AN4" s="1004"/>
      <c r="AO4" s="1004"/>
      <c r="AP4" s="1004"/>
      <c r="AQ4" s="1004"/>
      <c r="AR4" s="1831"/>
      <c r="AS4" s="1832"/>
      <c r="AT4" s="1832"/>
      <c r="AU4" s="1832"/>
      <c r="AV4" s="1834"/>
      <c r="AW4" s="1834"/>
      <c r="AX4" s="1834"/>
      <c r="AY4" s="1834"/>
      <c r="AZ4" s="1834"/>
      <c r="BA4" s="1834"/>
      <c r="BB4" s="1851"/>
      <c r="BC4" s="1853"/>
      <c r="BD4" s="1853"/>
      <c r="BE4" s="1834"/>
      <c r="BF4" s="1853"/>
      <c r="BG4" s="1853"/>
      <c r="BH4" s="1836"/>
      <c r="BJ4" s="596"/>
      <c r="BK4" s="829"/>
      <c r="BL4" s="829"/>
      <c r="BM4" s="829"/>
      <c r="BN4" s="829"/>
      <c r="BO4" s="597"/>
    </row>
    <row r="5" spans="1:67" ht="19.899999999999999" customHeight="1" thickBot="1">
      <c r="A5" s="316" t="s">
        <v>684</v>
      </c>
      <c r="BJ5" s="598"/>
      <c r="BK5" s="830"/>
      <c r="BL5" s="830"/>
      <c r="BM5" s="830"/>
      <c r="BN5" s="830"/>
      <c r="BO5" s="599"/>
    </row>
    <row r="6" spans="1:67" ht="16.149999999999999" customHeight="1" thickBot="1">
      <c r="A6" s="1837" t="s">
        <v>387</v>
      </c>
      <c r="B6" s="1838"/>
      <c r="C6" s="1838"/>
      <c r="D6" s="1838"/>
      <c r="E6" s="1838"/>
      <c r="F6" s="1838"/>
      <c r="G6" s="1838"/>
      <c r="H6" s="1838"/>
      <c r="I6" s="1838"/>
      <c r="J6" s="1838"/>
      <c r="K6" s="1838"/>
      <c r="L6" s="1839"/>
      <c r="M6" s="1837" t="s">
        <v>389</v>
      </c>
      <c r="N6" s="1838"/>
      <c r="O6" s="1838"/>
      <c r="P6" s="1838"/>
      <c r="Q6" s="1838"/>
      <c r="R6" s="1839"/>
      <c r="S6" s="1838" t="s">
        <v>390</v>
      </c>
      <c r="T6" s="1838"/>
      <c r="U6" s="1838"/>
      <c r="V6" s="1838"/>
      <c r="W6" s="1838"/>
      <c r="X6" s="1839"/>
      <c r="Y6" s="299"/>
      <c r="Z6" s="1846" t="s">
        <v>44</v>
      </c>
      <c r="AA6" s="1846"/>
      <c r="AB6" s="1846"/>
      <c r="AC6" s="1846" t="s">
        <v>42</v>
      </c>
      <c r="AD6" s="1846"/>
      <c r="AE6" s="1846"/>
      <c r="AF6" s="1846"/>
      <c r="AG6" s="1846"/>
      <c r="AH6" s="1846"/>
      <c r="AI6" s="1846" t="s">
        <v>43</v>
      </c>
      <c r="AJ6" s="1846"/>
      <c r="AK6" s="1846"/>
      <c r="AL6" s="1846"/>
      <c r="AM6" s="1846"/>
      <c r="AN6" s="1846"/>
      <c r="AO6" s="1847" t="s">
        <v>685</v>
      </c>
      <c r="AP6" s="1847"/>
      <c r="AQ6" s="34"/>
      <c r="AR6" t="s">
        <v>686</v>
      </c>
      <c r="BJ6" s="3"/>
      <c r="BK6" s="3"/>
      <c r="BL6" s="3"/>
    </row>
    <row r="7" spans="1:67" ht="16.149999999999999" customHeight="1" thickBot="1">
      <c r="A7" s="1840"/>
      <c r="B7" s="1841"/>
      <c r="C7" s="1841"/>
      <c r="D7" s="1841"/>
      <c r="E7" s="1841"/>
      <c r="F7" s="1841"/>
      <c r="G7" s="1841"/>
      <c r="H7" s="1841"/>
      <c r="I7" s="1841"/>
      <c r="J7" s="1841"/>
      <c r="K7" s="1841"/>
      <c r="L7" s="1842"/>
      <c r="M7" s="1843"/>
      <c r="N7" s="1844"/>
      <c r="O7" s="1844"/>
      <c r="P7" s="1844"/>
      <c r="Q7" s="1844"/>
      <c r="R7" s="1845"/>
      <c r="S7" s="1844"/>
      <c r="T7" s="1844"/>
      <c r="U7" s="1844"/>
      <c r="V7" s="1844"/>
      <c r="W7" s="1844"/>
      <c r="X7" s="1845"/>
      <c r="Y7" s="299"/>
      <c r="Z7" s="1846"/>
      <c r="AA7" s="1846"/>
      <c r="AB7" s="1846"/>
      <c r="AC7" s="1848" t="s">
        <v>45</v>
      </c>
      <c r="AD7" s="1848"/>
      <c r="AE7" s="1849"/>
      <c r="AF7" s="1850" t="s">
        <v>46</v>
      </c>
      <c r="AG7" s="1848"/>
      <c r="AH7" s="1848"/>
      <c r="AI7" s="1848" t="s">
        <v>45</v>
      </c>
      <c r="AJ7" s="1848"/>
      <c r="AK7" s="1849"/>
      <c r="AL7" s="1850" t="s">
        <v>46</v>
      </c>
      <c r="AM7" s="1848"/>
      <c r="AN7" s="1848"/>
      <c r="AO7" s="1847"/>
      <c r="AP7" s="1847"/>
      <c r="AQ7" s="34"/>
      <c r="AR7" t="s">
        <v>687</v>
      </c>
      <c r="BJ7" s="594" t="s">
        <v>665</v>
      </c>
      <c r="BK7" s="828"/>
      <c r="BL7" s="828"/>
      <c r="BM7" s="828"/>
      <c r="BN7" s="828"/>
      <c r="BO7" s="595"/>
    </row>
    <row r="8" spans="1:67" ht="18" customHeight="1">
      <c r="A8" s="1843"/>
      <c r="B8" s="1844"/>
      <c r="C8" s="1844"/>
      <c r="D8" s="1844"/>
      <c r="E8" s="1844"/>
      <c r="F8" s="1844"/>
      <c r="G8" s="1844"/>
      <c r="H8" s="1844"/>
      <c r="I8" s="1844"/>
      <c r="J8" s="1844"/>
      <c r="K8" s="1844"/>
      <c r="L8" s="1845"/>
      <c r="M8" s="1854" t="s">
        <v>391</v>
      </c>
      <c r="N8" s="1855"/>
      <c r="O8" s="1856"/>
      <c r="P8" s="1855" t="s">
        <v>392</v>
      </c>
      <c r="Q8" s="1855"/>
      <c r="R8" s="1857"/>
      <c r="S8" s="1854" t="s">
        <v>391</v>
      </c>
      <c r="T8" s="1855"/>
      <c r="U8" s="1856"/>
      <c r="V8" s="1855" t="s">
        <v>392</v>
      </c>
      <c r="W8" s="1855"/>
      <c r="X8" s="1857"/>
      <c r="Y8" s="299"/>
      <c r="Z8" s="1858" t="s">
        <v>47</v>
      </c>
      <c r="AA8" s="1858"/>
      <c r="AB8" s="1858"/>
      <c r="AC8" s="1859"/>
      <c r="AD8" s="1860"/>
      <c r="AE8" s="1860"/>
      <c r="AF8" s="1860"/>
      <c r="AG8" s="1860"/>
      <c r="AH8" s="1861"/>
      <c r="AI8" s="1859"/>
      <c r="AJ8" s="1860"/>
      <c r="AK8" s="1860"/>
      <c r="AL8" s="1860"/>
      <c r="AM8" s="1860"/>
      <c r="AN8" s="1861"/>
      <c r="AO8" s="1847"/>
      <c r="AP8" s="1847"/>
      <c r="AQ8" s="1862" t="s">
        <v>688</v>
      </c>
      <c r="AR8" s="1863"/>
      <c r="AS8" s="1863"/>
      <c r="AT8" s="1863"/>
      <c r="AU8" s="1863"/>
      <c r="AV8" s="1863"/>
      <c r="AW8" s="1863"/>
      <c r="AX8" s="1863"/>
      <c r="AY8" s="1863"/>
      <c r="AZ8" s="1863"/>
      <c r="BA8" s="1863"/>
      <c r="BB8" s="1863"/>
      <c r="BC8" s="1863"/>
      <c r="BD8" s="1863"/>
      <c r="BE8" s="1863"/>
      <c r="BF8" s="1863"/>
      <c r="BG8" s="1863"/>
      <c r="BH8" s="1864"/>
      <c r="BJ8" s="596"/>
      <c r="BK8" s="829"/>
      <c r="BL8" s="829"/>
      <c r="BM8" s="829"/>
      <c r="BN8" s="829"/>
      <c r="BO8" s="597"/>
    </row>
    <row r="9" spans="1:67" ht="19.149999999999999" customHeight="1" thickBot="1">
      <c r="A9" s="1876" t="s">
        <v>787</v>
      </c>
      <c r="B9" s="1877"/>
      <c r="C9" s="1877"/>
      <c r="D9" s="1877"/>
      <c r="E9" s="1877"/>
      <c r="F9" s="1877"/>
      <c r="G9" s="1877"/>
      <c r="H9" s="1877"/>
      <c r="I9" s="1877"/>
      <c r="J9" s="1877"/>
      <c r="K9" s="1877"/>
      <c r="L9" s="1878"/>
      <c r="M9" s="1879">
        <f>①【2ヵ月前】利用申込書!AI7</f>
        <v>0</v>
      </c>
      <c r="N9" s="1880"/>
      <c r="O9" s="1881"/>
      <c r="P9" s="1882">
        <f>①【2ヵ月前】利用申込書!AL7</f>
        <v>0</v>
      </c>
      <c r="Q9" s="1880"/>
      <c r="R9" s="1883"/>
      <c r="S9" s="1879">
        <f>①【2ヵ月前】利用申込書!AQ7</f>
        <v>0</v>
      </c>
      <c r="T9" s="1880"/>
      <c r="U9" s="1881"/>
      <c r="V9" s="1882">
        <f>①【2ヵ月前】利用申込書!AT7</f>
        <v>0</v>
      </c>
      <c r="W9" s="1880"/>
      <c r="X9" s="1883"/>
      <c r="Y9" s="299"/>
      <c r="Z9" s="1884" t="s">
        <v>48</v>
      </c>
      <c r="AA9" s="1884"/>
      <c r="AB9" s="1884"/>
      <c r="AC9" s="1885"/>
      <c r="AD9" s="1865"/>
      <c r="AE9" s="1865"/>
      <c r="AF9" s="1865"/>
      <c r="AG9" s="1865"/>
      <c r="AH9" s="1866"/>
      <c r="AI9" s="1885"/>
      <c r="AJ9" s="1865"/>
      <c r="AK9" s="1865"/>
      <c r="AL9" s="1865"/>
      <c r="AM9" s="1865"/>
      <c r="AN9" s="1866"/>
      <c r="AO9" s="1847"/>
      <c r="AP9" s="1847"/>
      <c r="AQ9" s="1867"/>
      <c r="AR9" s="1868"/>
      <c r="AS9" s="1868"/>
      <c r="AT9" s="1868"/>
      <c r="AU9" s="1868"/>
      <c r="AV9" s="1868"/>
      <c r="AW9" s="1868"/>
      <c r="AX9" s="1868"/>
      <c r="AY9" s="1868"/>
      <c r="AZ9" s="1868"/>
      <c r="BA9" s="1868"/>
      <c r="BB9" s="1868"/>
      <c r="BC9" s="1868"/>
      <c r="BD9" s="1868"/>
      <c r="BE9" s="1868"/>
      <c r="BF9" s="1868"/>
      <c r="BG9" s="1868"/>
      <c r="BH9" s="1869"/>
      <c r="BJ9" s="598"/>
      <c r="BK9" s="830"/>
      <c r="BL9" s="830"/>
      <c r="BM9" s="830"/>
      <c r="BN9" s="830"/>
      <c r="BO9" s="599"/>
    </row>
    <row r="10" spans="1:67" ht="19.149999999999999" customHeight="1">
      <c r="A10" s="408" t="s">
        <v>786</v>
      </c>
      <c r="B10" s="409"/>
      <c r="C10" s="409"/>
      <c r="D10" s="409"/>
      <c r="E10" s="409"/>
      <c r="F10" s="409"/>
      <c r="G10" s="409"/>
      <c r="H10" s="409"/>
      <c r="I10" s="409"/>
      <c r="J10" s="409"/>
      <c r="K10" s="409"/>
      <c r="L10" s="410"/>
      <c r="M10" s="1879">
        <f>①【2ヵ月前】利用申込書!AI8</f>
        <v>0</v>
      </c>
      <c r="N10" s="1880"/>
      <c r="O10" s="1881"/>
      <c r="P10" s="1882">
        <f>①【2ヵ月前】利用申込書!AL8</f>
        <v>0</v>
      </c>
      <c r="Q10" s="1880"/>
      <c r="R10" s="1883"/>
      <c r="S10" s="1879">
        <f>①【2ヵ月前】利用申込書!AQ8</f>
        <v>0</v>
      </c>
      <c r="T10" s="1880"/>
      <c r="U10" s="1881"/>
      <c r="V10" s="1882">
        <f>①【2ヵ月前】利用申込書!AT8</f>
        <v>0</v>
      </c>
      <c r="W10" s="1880"/>
      <c r="X10" s="1883"/>
      <c r="Y10" s="299"/>
      <c r="Z10" s="1894" t="s">
        <v>784</v>
      </c>
      <c r="AA10" s="1894"/>
      <c r="AB10" s="1894"/>
      <c r="AC10" s="375"/>
      <c r="AD10" s="376"/>
      <c r="AE10" s="378"/>
      <c r="AF10" s="379"/>
      <c r="AG10" s="376"/>
      <c r="AH10" s="377"/>
      <c r="AI10" s="375"/>
      <c r="AJ10" s="376"/>
      <c r="AK10" s="378"/>
      <c r="AL10" s="379"/>
      <c r="AM10" s="376"/>
      <c r="AN10" s="377"/>
      <c r="AO10" s="1847"/>
      <c r="AP10" s="1847"/>
      <c r="AQ10" s="1867"/>
      <c r="AR10" s="1868"/>
      <c r="AS10" s="1868"/>
      <c r="AT10" s="1868"/>
      <c r="AU10" s="1868"/>
      <c r="AV10" s="1868"/>
      <c r="AW10" s="1868"/>
      <c r="AX10" s="1868"/>
      <c r="AY10" s="1868"/>
      <c r="AZ10" s="1868"/>
      <c r="BA10" s="1868"/>
      <c r="BB10" s="1868"/>
      <c r="BC10" s="1868"/>
      <c r="BD10" s="1868"/>
      <c r="BE10" s="1868"/>
      <c r="BF10" s="1868"/>
      <c r="BG10" s="1868"/>
      <c r="BH10" s="1869"/>
      <c r="BJ10" s="372"/>
      <c r="BK10" s="372"/>
      <c r="BL10" s="372"/>
      <c r="BM10" s="372"/>
      <c r="BN10" s="372"/>
      <c r="BO10" s="372"/>
    </row>
    <row r="11" spans="1:67" ht="19.149999999999999" customHeight="1">
      <c r="A11" s="1886" t="s">
        <v>405</v>
      </c>
      <c r="B11" s="1887"/>
      <c r="C11" s="1887"/>
      <c r="D11" s="1887"/>
      <c r="E11" s="1887"/>
      <c r="F11" s="1887"/>
      <c r="G11" s="1887"/>
      <c r="H11" s="1887"/>
      <c r="I11" s="1887"/>
      <c r="J11" s="1887"/>
      <c r="K11" s="1887"/>
      <c r="L11" s="1888"/>
      <c r="M11" s="1889">
        <f>①【2ヵ月前】利用申込書!AI9</f>
        <v>0</v>
      </c>
      <c r="N11" s="1890"/>
      <c r="O11" s="1891"/>
      <c r="P11" s="1892">
        <f>①【2ヵ月前】利用申込書!AL9</f>
        <v>0</v>
      </c>
      <c r="Q11" s="1890"/>
      <c r="R11" s="1893"/>
      <c r="S11" s="1889">
        <f>①【2ヵ月前】利用申込書!AQ9</f>
        <v>0</v>
      </c>
      <c r="T11" s="1890"/>
      <c r="U11" s="1891"/>
      <c r="V11" s="1892">
        <f>①【2ヵ月前】利用申込書!AT9</f>
        <v>0</v>
      </c>
      <c r="W11" s="1890"/>
      <c r="X11" s="1893"/>
      <c r="Y11" s="299"/>
      <c r="Z11" s="1894" t="s">
        <v>49</v>
      </c>
      <c r="AA11" s="1894"/>
      <c r="AB11" s="1894"/>
      <c r="AC11" s="1875"/>
      <c r="AD11" s="1873"/>
      <c r="AE11" s="1873"/>
      <c r="AF11" s="1873"/>
      <c r="AG11" s="1873"/>
      <c r="AH11" s="1874"/>
      <c r="AI11" s="1875"/>
      <c r="AJ11" s="1873"/>
      <c r="AK11" s="1873"/>
      <c r="AL11" s="1873"/>
      <c r="AM11" s="1873"/>
      <c r="AN11" s="1874"/>
      <c r="AO11" s="1847"/>
      <c r="AP11" s="1847"/>
      <c r="AQ11" s="1870"/>
      <c r="AR11" s="1871"/>
      <c r="AS11" s="1871"/>
      <c r="AT11" s="1871"/>
      <c r="AU11" s="1871"/>
      <c r="AV11" s="1871"/>
      <c r="AW11" s="1871"/>
      <c r="AX11" s="1871"/>
      <c r="AY11" s="1871"/>
      <c r="AZ11" s="1871"/>
      <c r="BA11" s="1871"/>
      <c r="BB11" s="1871"/>
      <c r="BC11" s="1871"/>
      <c r="BD11" s="1871"/>
      <c r="BE11" s="1871"/>
      <c r="BF11" s="1871"/>
      <c r="BG11" s="1871"/>
      <c r="BH11" s="1872"/>
    </row>
    <row r="12" spans="1:67" ht="19.149999999999999" customHeight="1">
      <c r="A12" s="1895" t="s">
        <v>406</v>
      </c>
      <c r="B12" s="1896"/>
      <c r="C12" s="1896"/>
      <c r="D12" s="1896"/>
      <c r="E12" s="1896"/>
      <c r="F12" s="1896"/>
      <c r="G12" s="1896"/>
      <c r="H12" s="1896"/>
      <c r="I12" s="1896"/>
      <c r="J12" s="1896"/>
      <c r="K12" s="1896"/>
      <c r="L12" s="1897"/>
      <c r="M12" s="1889">
        <f>①【2ヵ月前】利用申込書!AI10</f>
        <v>0</v>
      </c>
      <c r="N12" s="1890"/>
      <c r="O12" s="1891"/>
      <c r="P12" s="1892">
        <f>①【2ヵ月前】利用申込書!AL10</f>
        <v>0</v>
      </c>
      <c r="Q12" s="1890"/>
      <c r="R12" s="1893"/>
      <c r="S12" s="1889">
        <f>①【2ヵ月前】利用申込書!AQ10</f>
        <v>0</v>
      </c>
      <c r="T12" s="1890"/>
      <c r="U12" s="1891"/>
      <c r="V12" s="1892">
        <f>①【2ヵ月前】利用申込書!AT10</f>
        <v>0</v>
      </c>
      <c r="W12" s="1890"/>
      <c r="X12" s="1893"/>
      <c r="Y12" s="299"/>
      <c r="AO12" s="1847"/>
      <c r="AP12" s="1847"/>
      <c r="AQ12" s="1898" t="s">
        <v>803</v>
      </c>
      <c r="AR12" s="1899"/>
      <c r="AS12" s="1899"/>
      <c r="AT12" s="1899"/>
      <c r="AU12" s="1899"/>
      <c r="AV12" s="1899"/>
      <c r="AW12" s="1900"/>
      <c r="AX12" s="1793" t="s">
        <v>693</v>
      </c>
      <c r="AY12" s="1794"/>
      <c r="AZ12" s="1794"/>
      <c r="BA12" s="1794"/>
      <c r="BB12" s="1794"/>
      <c r="BC12" s="1794"/>
      <c r="BD12" s="1794"/>
      <c r="BE12" s="1794"/>
      <c r="BF12" s="1794"/>
      <c r="BG12" s="1794"/>
      <c r="BH12" s="1795"/>
    </row>
    <row r="13" spans="1:67" ht="19.149999999999999" customHeight="1">
      <c r="A13" s="1895" t="s">
        <v>407</v>
      </c>
      <c r="B13" s="1896"/>
      <c r="C13" s="1896"/>
      <c r="D13" s="1896"/>
      <c r="E13" s="1896"/>
      <c r="F13" s="1896"/>
      <c r="G13" s="1896"/>
      <c r="H13" s="1896"/>
      <c r="I13" s="1896"/>
      <c r="J13" s="1896"/>
      <c r="K13" s="1896"/>
      <c r="L13" s="1897"/>
      <c r="M13" s="1889">
        <f>①【2ヵ月前】利用申込書!AI11</f>
        <v>0</v>
      </c>
      <c r="N13" s="1890"/>
      <c r="O13" s="1891"/>
      <c r="P13" s="1892">
        <f>①【2ヵ月前】利用申込書!AL11</f>
        <v>0</v>
      </c>
      <c r="Q13" s="1890"/>
      <c r="R13" s="1893"/>
      <c r="S13" s="1889">
        <f>①【2ヵ月前】利用申込書!AQ11</f>
        <v>0</v>
      </c>
      <c r="T13" s="1890"/>
      <c r="U13" s="1891"/>
      <c r="V13" s="1892">
        <f>①【2ヵ月前】利用申込書!AT11</f>
        <v>0</v>
      </c>
      <c r="W13" s="1890"/>
      <c r="X13" s="1893"/>
      <c r="Y13" s="299"/>
      <c r="AO13" s="1847"/>
      <c r="AP13" s="1847"/>
      <c r="AQ13" s="1796" t="s">
        <v>804</v>
      </c>
      <c r="AR13" s="1797"/>
      <c r="AS13" s="1797"/>
      <c r="AT13" s="1797"/>
      <c r="AU13" s="1797"/>
      <c r="AV13" s="1797"/>
      <c r="AW13" s="1797"/>
      <c r="AX13" s="1797"/>
      <c r="AY13" s="1797"/>
      <c r="AZ13" s="1797"/>
      <c r="BA13" s="1797"/>
      <c r="BB13" s="1797"/>
      <c r="BC13" s="1797"/>
      <c r="BD13" s="1797"/>
      <c r="BE13" s="1797"/>
      <c r="BF13" s="1797"/>
      <c r="BG13" s="1797"/>
      <c r="BH13" s="1798"/>
      <c r="BJ13" s="8"/>
      <c r="BK13" s="8"/>
      <c r="BL13" s="8"/>
      <c r="BM13" s="8"/>
      <c r="BN13" s="8"/>
      <c r="BO13" s="8"/>
    </row>
    <row r="14" spans="1:67" ht="19.149999999999999" customHeight="1">
      <c r="A14" s="1895" t="s">
        <v>408</v>
      </c>
      <c r="B14" s="1896"/>
      <c r="C14" s="1896"/>
      <c r="D14" s="1896"/>
      <c r="E14" s="1896"/>
      <c r="F14" s="1896"/>
      <c r="G14" s="1896"/>
      <c r="H14" s="1896"/>
      <c r="I14" s="1896"/>
      <c r="J14" s="1896"/>
      <c r="K14" s="1896"/>
      <c r="L14" s="1897"/>
      <c r="M14" s="1889">
        <f>①【2ヵ月前】利用申込書!AI12</f>
        <v>0</v>
      </c>
      <c r="N14" s="1890"/>
      <c r="O14" s="1891"/>
      <c r="P14" s="1892">
        <f>①【2ヵ月前】利用申込書!AL12</f>
        <v>0</v>
      </c>
      <c r="Q14" s="1890"/>
      <c r="R14" s="1893"/>
      <c r="S14" s="1889">
        <f>①【2ヵ月前】利用申込書!AQ12</f>
        <v>0</v>
      </c>
      <c r="T14" s="1890"/>
      <c r="U14" s="1891"/>
      <c r="V14" s="1892">
        <f>①【2ヵ月前】利用申込書!AT12</f>
        <v>0</v>
      </c>
      <c r="W14" s="1890"/>
      <c r="X14" s="1893"/>
      <c r="Y14" s="299"/>
      <c r="Z14" s="301" t="s">
        <v>50</v>
      </c>
      <c r="AA14" s="1901" t="s">
        <v>689</v>
      </c>
      <c r="AB14" s="1901"/>
      <c r="AC14" s="1901"/>
      <c r="AD14" s="1901"/>
      <c r="AE14" s="1901"/>
      <c r="AF14" s="1901"/>
      <c r="AG14" s="1901"/>
      <c r="AH14" s="1901"/>
      <c r="AI14" s="1901"/>
      <c r="AJ14" s="1901"/>
      <c r="AK14" s="1901"/>
      <c r="AL14" s="1901"/>
      <c r="AM14" s="1901"/>
      <c r="AN14" s="1901"/>
      <c r="AO14" s="1847"/>
      <c r="AP14" s="1847"/>
      <c r="AQ14" s="1799">
        <v>1</v>
      </c>
      <c r="AR14" s="1791"/>
      <c r="AS14" s="1800" t="s">
        <v>194</v>
      </c>
      <c r="AT14" s="1800"/>
      <c r="AU14" s="1800"/>
      <c r="AV14" s="302" t="s">
        <v>12</v>
      </c>
      <c r="AW14" s="497">
        <f>⑨【2週間前】TAP事前打合せシート!F11</f>
        <v>0</v>
      </c>
      <c r="AX14" s="497"/>
      <c r="AY14" s="1801" t="s">
        <v>690</v>
      </c>
      <c r="AZ14" s="1801"/>
      <c r="BA14" s="1801"/>
      <c r="BB14" s="6"/>
      <c r="BC14" s="6"/>
      <c r="BD14" s="6"/>
      <c r="BE14" s="6"/>
      <c r="BF14" s="6"/>
      <c r="BG14" s="6"/>
      <c r="BH14" s="398"/>
      <c r="BJ14" s="11"/>
      <c r="BK14" s="11"/>
      <c r="BL14" s="11"/>
      <c r="BM14" s="11"/>
      <c r="BN14" s="11"/>
      <c r="BO14" s="11"/>
    </row>
    <row r="15" spans="1:67" ht="19.149999999999999" customHeight="1">
      <c r="A15" s="1895" t="s">
        <v>409</v>
      </c>
      <c r="B15" s="1896"/>
      <c r="C15" s="1896"/>
      <c r="D15" s="1896"/>
      <c r="E15" s="1896"/>
      <c r="F15" s="1896"/>
      <c r="G15" s="1896"/>
      <c r="H15" s="1896"/>
      <c r="I15" s="1896"/>
      <c r="J15" s="1896"/>
      <c r="K15" s="1896"/>
      <c r="L15" s="1897"/>
      <c r="M15" s="1889">
        <f>①【2ヵ月前】利用申込書!AI13</f>
        <v>0</v>
      </c>
      <c r="N15" s="1890"/>
      <c r="O15" s="1891"/>
      <c r="P15" s="1892">
        <f>①【2ヵ月前】利用申込書!AL13</f>
        <v>0</v>
      </c>
      <c r="Q15" s="1890"/>
      <c r="R15" s="1893"/>
      <c r="S15" s="1889">
        <f>①【2ヵ月前】利用申込書!AQ13</f>
        <v>0</v>
      </c>
      <c r="T15" s="1890"/>
      <c r="U15" s="1891"/>
      <c r="V15" s="1892">
        <f>①【2ヵ月前】利用申込書!AT13</f>
        <v>0</v>
      </c>
      <c r="W15" s="1890"/>
      <c r="X15" s="1893"/>
      <c r="Y15" s="299"/>
      <c r="Z15" s="303"/>
      <c r="AA15" s="1901"/>
      <c r="AB15" s="1901"/>
      <c r="AC15" s="1901"/>
      <c r="AD15" s="1901"/>
      <c r="AE15" s="1901"/>
      <c r="AF15" s="1901"/>
      <c r="AG15" s="1901"/>
      <c r="AH15" s="1901"/>
      <c r="AI15" s="1901"/>
      <c r="AJ15" s="1901"/>
      <c r="AK15" s="1901"/>
      <c r="AL15" s="1901"/>
      <c r="AM15" s="1901"/>
      <c r="AN15" s="1901"/>
      <c r="AO15" s="1847"/>
      <c r="AP15" s="1847"/>
      <c r="AQ15" s="1799">
        <v>2</v>
      </c>
      <c r="AR15" s="1791"/>
      <c r="AS15" s="1800" t="s">
        <v>193</v>
      </c>
      <c r="AT15" s="1800"/>
      <c r="AU15" s="1800"/>
      <c r="AV15" s="1800"/>
      <c r="AW15" s="1800"/>
      <c r="AX15" s="1800"/>
      <c r="AY15" s="1800"/>
      <c r="AZ15" s="1800"/>
      <c r="BA15" s="1800"/>
      <c r="BB15" s="11"/>
      <c r="BC15" s="11"/>
      <c r="BD15" s="11"/>
      <c r="BE15" s="11"/>
      <c r="BF15" s="11"/>
      <c r="BG15" s="11"/>
      <c r="BH15" s="397"/>
    </row>
    <row r="16" spans="1:67" ht="19.149999999999999" customHeight="1">
      <c r="A16" s="1895" t="s">
        <v>691</v>
      </c>
      <c r="B16" s="1896"/>
      <c r="C16" s="1896"/>
      <c r="D16" s="1896"/>
      <c r="E16" s="1896"/>
      <c r="F16" s="1896"/>
      <c r="G16" s="1896"/>
      <c r="H16" s="1896"/>
      <c r="I16" s="1896"/>
      <c r="J16" s="1896"/>
      <c r="K16" s="1896"/>
      <c r="L16" s="1897"/>
      <c r="M16" s="1889">
        <f>①【2ヵ月前】利用申込書!AI14</f>
        <v>0</v>
      </c>
      <c r="N16" s="1890"/>
      <c r="O16" s="1891"/>
      <c r="P16" s="1892">
        <f>①【2ヵ月前】利用申込書!AL14</f>
        <v>0</v>
      </c>
      <c r="Q16" s="1890"/>
      <c r="R16" s="1893"/>
      <c r="S16" s="1889">
        <f>①【2ヵ月前】利用申込書!AQ14</f>
        <v>0</v>
      </c>
      <c r="T16" s="1890"/>
      <c r="U16" s="1891"/>
      <c r="V16" s="1892">
        <f>①【2ヵ月前】利用申込書!AT14</f>
        <v>0</v>
      </c>
      <c r="W16" s="1890"/>
      <c r="X16" s="1893"/>
      <c r="Y16" s="299"/>
      <c r="Z16" s="304" t="s">
        <v>50</v>
      </c>
      <c r="AA16" s="1902" t="s">
        <v>692</v>
      </c>
      <c r="AB16" s="1902"/>
      <c r="AC16" s="1902"/>
      <c r="AD16" s="1902"/>
      <c r="AE16" s="1902"/>
      <c r="AF16" s="1902"/>
      <c r="AG16" s="1902"/>
      <c r="AH16" s="1902"/>
      <c r="AI16" s="1902"/>
      <c r="AJ16" s="1902"/>
      <c r="AK16" s="1902"/>
      <c r="AL16" s="1902"/>
      <c r="AM16" s="1902"/>
      <c r="AN16" s="1902"/>
      <c r="AO16" s="1847"/>
      <c r="AP16" s="1847"/>
      <c r="AQ16" s="1799">
        <v>3</v>
      </c>
      <c r="AR16" s="1791"/>
      <c r="AS16" s="1903" t="s">
        <v>196</v>
      </c>
      <c r="AT16" s="1903"/>
      <c r="AU16" s="1903"/>
      <c r="AV16" s="1903"/>
      <c r="AW16" s="1903"/>
      <c r="AX16" s="1903"/>
      <c r="AY16" s="1903"/>
      <c r="AZ16" s="1903"/>
      <c r="BA16" s="1903"/>
      <c r="BB16" s="11"/>
      <c r="BC16" s="11"/>
      <c r="BD16" s="11"/>
      <c r="BE16" s="11"/>
      <c r="BF16" s="11"/>
      <c r="BG16" s="11"/>
      <c r="BH16" s="397"/>
    </row>
    <row r="17" spans="1:67" ht="19.149999999999999" customHeight="1">
      <c r="A17" s="1895" t="s">
        <v>411</v>
      </c>
      <c r="B17" s="1896"/>
      <c r="C17" s="1896"/>
      <c r="D17" s="1896"/>
      <c r="E17" s="1896"/>
      <c r="F17" s="1896"/>
      <c r="G17" s="1896"/>
      <c r="H17" s="1896"/>
      <c r="I17" s="1896"/>
      <c r="J17" s="1896"/>
      <c r="K17" s="1896"/>
      <c r="L17" s="1897"/>
      <c r="M17" s="1889">
        <f>①【2ヵ月前】利用申込書!AI15</f>
        <v>0</v>
      </c>
      <c r="N17" s="1890"/>
      <c r="O17" s="1891"/>
      <c r="P17" s="1892">
        <f>①【2ヵ月前】利用申込書!AL15</f>
        <v>0</v>
      </c>
      <c r="Q17" s="1890"/>
      <c r="R17" s="1893"/>
      <c r="S17" s="1889">
        <f>①【2ヵ月前】利用申込書!AQ15</f>
        <v>0</v>
      </c>
      <c r="T17" s="1890"/>
      <c r="U17" s="1891"/>
      <c r="V17" s="1892">
        <f>①【2ヵ月前】利用申込書!AT15</f>
        <v>0</v>
      </c>
      <c r="W17" s="1890"/>
      <c r="X17" s="1893"/>
      <c r="Y17" s="299"/>
      <c r="Z17" s="304"/>
      <c r="AA17" s="1902"/>
      <c r="AB17" s="1902"/>
      <c r="AC17" s="1902"/>
      <c r="AD17" s="1902"/>
      <c r="AE17" s="1902"/>
      <c r="AF17" s="1902"/>
      <c r="AG17" s="1902"/>
      <c r="AH17" s="1902"/>
      <c r="AI17" s="1902"/>
      <c r="AJ17" s="1902"/>
      <c r="AK17" s="1902"/>
      <c r="AL17" s="1902"/>
      <c r="AM17" s="1902"/>
      <c r="AN17" s="1902"/>
      <c r="AO17" s="1847"/>
      <c r="AP17" s="1847"/>
      <c r="AQ17" s="1802"/>
      <c r="AR17" s="1803"/>
      <c r="AS17" s="1804"/>
      <c r="AT17" s="1804"/>
      <c r="AU17" s="1804"/>
      <c r="AV17" s="1804"/>
      <c r="AW17" s="1804"/>
      <c r="AX17" s="1804"/>
      <c r="AY17" s="1804"/>
      <c r="AZ17" s="1804"/>
      <c r="BA17" s="1804"/>
      <c r="BB17" s="396"/>
      <c r="BC17" s="396"/>
      <c r="BD17" s="396"/>
      <c r="BE17" s="396"/>
      <c r="BF17" s="396"/>
      <c r="BG17" s="396"/>
      <c r="BH17" s="399"/>
    </row>
    <row r="18" spans="1:67" ht="19.149999999999999" customHeight="1">
      <c r="A18" s="1907" t="s">
        <v>394</v>
      </c>
      <c r="B18" s="1908"/>
      <c r="C18" s="1908"/>
      <c r="D18" s="1904" t="s">
        <v>412</v>
      </c>
      <c r="E18" s="1904"/>
      <c r="F18" s="1904"/>
      <c r="G18" s="1904"/>
      <c r="H18" s="1904"/>
      <c r="I18" s="1904"/>
      <c r="J18" s="1904"/>
      <c r="K18" s="1904"/>
      <c r="L18" s="1905"/>
      <c r="M18" s="1889">
        <f>①【2ヵ月前】利用申込書!AI16</f>
        <v>0</v>
      </c>
      <c r="N18" s="1890"/>
      <c r="O18" s="1891"/>
      <c r="P18" s="1892">
        <f>①【2ヵ月前】利用申込書!AL16</f>
        <v>0</v>
      </c>
      <c r="Q18" s="1890"/>
      <c r="R18" s="1893"/>
      <c r="S18" s="1889">
        <f>①【2ヵ月前】利用申込書!AQ16</f>
        <v>0</v>
      </c>
      <c r="T18" s="1890"/>
      <c r="U18" s="1891"/>
      <c r="V18" s="1892">
        <f>①【2ヵ月前】利用申込書!AT16</f>
        <v>0</v>
      </c>
      <c r="W18" s="1890"/>
      <c r="X18" s="1893"/>
      <c r="Y18" s="299"/>
      <c r="Z18" t="s">
        <v>50</v>
      </c>
      <c r="AA18" s="1906" t="s">
        <v>695</v>
      </c>
      <c r="AB18" s="1906"/>
      <c r="AC18" s="1906"/>
      <c r="AD18" s="1906"/>
      <c r="AE18" s="1906"/>
      <c r="AF18" s="1906"/>
      <c r="AG18" s="1906"/>
      <c r="AH18" s="1906"/>
      <c r="AI18" s="1906"/>
      <c r="AJ18" s="1906"/>
      <c r="AK18" s="1906"/>
      <c r="AL18" s="1906"/>
      <c r="AM18" s="1906"/>
      <c r="AN18" s="1906"/>
      <c r="AO18" s="1847"/>
      <c r="AP18" s="1847"/>
      <c r="AQ18" s="1805" t="s">
        <v>805</v>
      </c>
      <c r="AR18" s="1806"/>
      <c r="AS18" s="1806"/>
      <c r="AT18" s="1806"/>
      <c r="AU18" s="1806"/>
      <c r="AV18" s="1806"/>
      <c r="AW18" s="1806"/>
      <c r="AX18" s="1806"/>
      <c r="AY18" s="1806"/>
      <c r="AZ18" s="1806"/>
      <c r="BA18" s="1806"/>
      <c r="BB18" s="1806"/>
      <c r="BC18" s="1806"/>
      <c r="BD18" s="1806"/>
      <c r="BE18" s="1806"/>
      <c r="BF18" s="1806"/>
      <c r="BG18" s="1806"/>
      <c r="BH18" s="1807"/>
    </row>
    <row r="19" spans="1:67" ht="19.149999999999999" customHeight="1">
      <c r="A19" s="1907"/>
      <c r="B19" s="1908"/>
      <c r="C19" s="1908"/>
      <c r="D19" s="1904" t="s">
        <v>724</v>
      </c>
      <c r="E19" s="1904"/>
      <c r="F19" s="1904"/>
      <c r="G19" s="1904"/>
      <c r="H19" s="1904"/>
      <c r="I19" s="1904"/>
      <c r="J19" s="1904"/>
      <c r="K19" s="1904"/>
      <c r="L19" s="1905"/>
      <c r="M19" s="1889">
        <f>①【2ヵ月前】利用申込書!AI17</f>
        <v>0</v>
      </c>
      <c r="N19" s="1890"/>
      <c r="O19" s="1891"/>
      <c r="P19" s="1892">
        <f>①【2ヵ月前】利用申込書!AL17</f>
        <v>0</v>
      </c>
      <c r="Q19" s="1890"/>
      <c r="R19" s="1893"/>
      <c r="S19" s="1889">
        <f>①【2ヵ月前】利用申込書!AQ17</f>
        <v>0</v>
      </c>
      <c r="T19" s="1890"/>
      <c r="U19" s="1891"/>
      <c r="V19" s="1892">
        <f>①【2ヵ月前】利用申込書!AT17</f>
        <v>0</v>
      </c>
      <c r="W19" s="1890"/>
      <c r="X19" s="1893"/>
      <c r="Y19" s="299"/>
      <c r="AA19" s="1906"/>
      <c r="AB19" s="1906"/>
      <c r="AC19" s="1906"/>
      <c r="AD19" s="1906"/>
      <c r="AE19" s="1906"/>
      <c r="AF19" s="1906"/>
      <c r="AG19" s="1906"/>
      <c r="AH19" s="1906"/>
      <c r="AI19" s="1906"/>
      <c r="AJ19" s="1906"/>
      <c r="AK19" s="1906"/>
      <c r="AL19" s="1906"/>
      <c r="AM19" s="1906"/>
      <c r="AN19" s="1906"/>
      <c r="AO19" s="1847"/>
      <c r="AP19" s="1847"/>
      <c r="AQ19" s="300"/>
      <c r="AR19" s="380"/>
      <c r="AS19" s="380" t="s">
        <v>821</v>
      </c>
      <c r="AT19" s="380"/>
      <c r="AU19" s="11"/>
      <c r="AV19" s="11"/>
      <c r="AW19" s="1789" t="s">
        <v>697</v>
      </c>
      <c r="AX19" s="1790"/>
      <c r="AY19" s="1790"/>
      <c r="AZ19" s="1790"/>
      <c r="BA19" s="1790"/>
      <c r="BB19" s="1790"/>
      <c r="BC19" s="11"/>
      <c r="BD19" s="1791"/>
      <c r="BE19" s="1791"/>
      <c r="BF19" s="1791"/>
      <c r="BG19" s="1791"/>
      <c r="BH19" s="1792"/>
    </row>
    <row r="20" spans="1:67" ht="19.149999999999999" customHeight="1" thickBot="1">
      <c r="A20" s="1909"/>
      <c r="B20" s="1910"/>
      <c r="C20" s="1910"/>
      <c r="D20" s="1928" t="s">
        <v>694</v>
      </c>
      <c r="E20" s="1928"/>
      <c r="F20" s="1928"/>
      <c r="G20" s="1928"/>
      <c r="H20" s="1928"/>
      <c r="I20" s="1928"/>
      <c r="J20" s="1928"/>
      <c r="K20" s="1928"/>
      <c r="L20" s="1929"/>
      <c r="M20" s="1930">
        <f>①【2ヵ月前】利用申込書!AI18</f>
        <v>0</v>
      </c>
      <c r="N20" s="1931"/>
      <c r="O20" s="1932"/>
      <c r="P20" s="1933">
        <f>①【2ヵ月前】利用申込書!AL18</f>
        <v>0</v>
      </c>
      <c r="Q20" s="1931"/>
      <c r="R20" s="1934"/>
      <c r="S20" s="1935">
        <f>①【2ヵ月前】利用申込書!AQ18</f>
        <v>0</v>
      </c>
      <c r="T20" s="1936"/>
      <c r="U20" s="1937"/>
      <c r="V20" s="1938">
        <f>①【2ヵ月前】利用申込書!AT18</f>
        <v>0</v>
      </c>
      <c r="W20" s="1936"/>
      <c r="X20" s="1939"/>
      <c r="Y20" s="299"/>
      <c r="Z20" t="s">
        <v>34</v>
      </c>
      <c r="AA20" s="1940" t="s">
        <v>696</v>
      </c>
      <c r="AB20" s="1940"/>
      <c r="AC20" s="1940"/>
      <c r="AD20" s="1940"/>
      <c r="AE20" s="1940"/>
      <c r="AF20" s="1940"/>
      <c r="AG20" s="1940"/>
      <c r="AH20" s="1940"/>
      <c r="AI20" s="1940"/>
      <c r="AJ20" s="1940"/>
      <c r="AK20" s="1940"/>
      <c r="AL20" s="1940"/>
      <c r="AM20" s="1940"/>
      <c r="AN20" s="1940"/>
      <c r="AO20" s="1847"/>
      <c r="AP20" s="1847"/>
      <c r="AQ20" s="305"/>
      <c r="AR20" s="306"/>
      <c r="AS20" s="1788" t="s">
        <v>830</v>
      </c>
      <c r="AT20" s="1788"/>
      <c r="AU20" s="1788"/>
      <c r="AV20" s="1788"/>
      <c r="AW20" s="1788"/>
      <c r="AX20" s="1788"/>
      <c r="AY20" s="1788"/>
      <c r="AZ20" s="1788"/>
      <c r="BA20" s="1788"/>
      <c r="BB20" s="401"/>
      <c r="BC20" s="307"/>
      <c r="BD20" s="1963"/>
      <c r="BE20" s="1964"/>
      <c r="BF20" s="1964"/>
      <c r="BG20" s="1964"/>
      <c r="BH20" s="1965"/>
    </row>
    <row r="21" spans="1:67" ht="19.149999999999999" customHeight="1" thickTop="1">
      <c r="A21" s="1995" t="s">
        <v>785</v>
      </c>
      <c r="B21" s="1995"/>
      <c r="C21" s="1995"/>
      <c r="D21" s="1995"/>
      <c r="E21" s="1995"/>
      <c r="F21" s="1995"/>
      <c r="G21" s="1995"/>
      <c r="H21" s="1995"/>
      <c r="I21" s="1995"/>
      <c r="J21" s="1995"/>
      <c r="K21" s="1995"/>
      <c r="L21" s="1995"/>
      <c r="M21" s="1996" t="str">
        <f>①【2ヵ月前】利用申込書!AI19</f>
        <v/>
      </c>
      <c r="N21" s="1996"/>
      <c r="O21" s="575"/>
      <c r="P21" s="666" t="str">
        <f>①【2ヵ月前】利用申込書!AL19</f>
        <v/>
      </c>
      <c r="Q21" s="666"/>
      <c r="R21" s="666"/>
      <c r="S21" s="666" t="str">
        <f>①【2ヵ月前】利用申込書!AQ19</f>
        <v/>
      </c>
      <c r="T21" s="666"/>
      <c r="U21" s="666"/>
      <c r="V21" s="577" t="str">
        <f>①【2ヵ月前】利用申込書!AT19</f>
        <v/>
      </c>
      <c r="W21" s="1996"/>
      <c r="X21" s="1996"/>
      <c r="Y21" s="299"/>
      <c r="AA21" s="374"/>
      <c r="AB21" s="374"/>
      <c r="AC21" s="374"/>
      <c r="AD21" s="374"/>
      <c r="AE21" s="374"/>
      <c r="AF21" s="374"/>
      <c r="AG21" s="374"/>
      <c r="AH21" s="374"/>
      <c r="AI21" s="374"/>
      <c r="AJ21" s="374"/>
      <c r="AK21" s="374"/>
      <c r="AL21" s="374"/>
      <c r="AM21" s="374"/>
      <c r="AN21" s="374"/>
      <c r="AO21" s="383"/>
      <c r="AP21" s="383"/>
      <c r="AQ21" s="380"/>
      <c r="AR21" s="373"/>
      <c r="AS21" s="373"/>
      <c r="AT21" s="373"/>
      <c r="AU21" s="380"/>
      <c r="AV21" s="11"/>
      <c r="AW21" s="381"/>
      <c r="AX21" s="382"/>
      <c r="AY21" s="382"/>
      <c r="AZ21" s="382"/>
      <c r="BA21" s="382"/>
      <c r="BB21" s="382"/>
      <c r="BC21" s="11"/>
      <c r="BD21" s="373"/>
      <c r="BE21" s="373"/>
      <c r="BF21" s="373"/>
      <c r="BG21" s="373"/>
      <c r="BH21" s="373"/>
      <c r="BJ21" s="11"/>
      <c r="BK21" s="11"/>
      <c r="BL21" s="11"/>
      <c r="BM21" s="11"/>
      <c r="BN21" s="11"/>
      <c r="BO21" s="11"/>
    </row>
    <row r="22" spans="1:67" ht="15" customHeight="1" thickBo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9"/>
      <c r="AB22" s="308"/>
      <c r="AC22" s="308"/>
      <c r="AD22" s="308"/>
      <c r="AE22" s="308"/>
      <c r="AF22" s="308"/>
      <c r="AG22" s="308"/>
      <c r="AH22" s="308"/>
      <c r="AI22" s="308"/>
      <c r="AJ22" s="308"/>
      <c r="AK22" s="308"/>
      <c r="AL22" s="308"/>
      <c r="AM22" s="308"/>
      <c r="AN22" s="308"/>
      <c r="AO22" s="308"/>
      <c r="AP22" s="308"/>
      <c r="AQ22" s="1966"/>
      <c r="AR22" s="1966"/>
      <c r="AS22" s="1966"/>
      <c r="AT22" s="1966"/>
      <c r="AU22" s="1966"/>
      <c r="AV22" s="1966"/>
      <c r="AW22" s="1966"/>
      <c r="AX22" s="1966"/>
      <c r="AY22" s="1966"/>
      <c r="AZ22" s="1966"/>
      <c r="BA22" s="1966"/>
      <c r="BB22" s="1966"/>
      <c r="BC22" s="1966"/>
      <c r="BD22" s="1966"/>
      <c r="BE22" s="1966"/>
      <c r="BF22" s="1966"/>
      <c r="BG22" s="1966"/>
      <c r="BH22" s="1966"/>
      <c r="BJ22" s="11"/>
      <c r="BK22" s="11"/>
      <c r="BL22" s="11"/>
      <c r="BM22" s="11"/>
      <c r="BN22" s="11"/>
      <c r="BO22" s="11"/>
    </row>
    <row r="23" spans="1:67" ht="10.1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313"/>
      <c r="AB23" s="11"/>
      <c r="AC23" s="11"/>
      <c r="AD23" s="11"/>
      <c r="AE23" s="11"/>
      <c r="AF23" s="11"/>
      <c r="AG23" s="11"/>
      <c r="AH23" s="11"/>
      <c r="AI23" s="11"/>
      <c r="AJ23" s="11"/>
      <c r="AK23" s="11"/>
      <c r="AL23" s="11"/>
      <c r="AM23" s="11"/>
      <c r="AN23" s="11"/>
      <c r="AO23" s="11"/>
      <c r="AP23" s="11"/>
      <c r="AQ23" s="314"/>
      <c r="AR23" s="315"/>
      <c r="AS23" s="315"/>
      <c r="AT23" s="315"/>
      <c r="AU23" s="315"/>
      <c r="AV23" s="315"/>
      <c r="AW23" s="315"/>
      <c r="AX23" s="315"/>
      <c r="AY23" s="314"/>
      <c r="AZ23" s="314"/>
      <c r="BA23" s="314"/>
      <c r="BB23" s="314"/>
      <c r="BC23" s="314"/>
      <c r="BD23" s="314"/>
      <c r="BE23" s="314"/>
      <c r="BF23" s="314"/>
      <c r="BG23" s="314"/>
      <c r="BH23" s="314"/>
      <c r="BJ23" s="11"/>
      <c r="BK23" s="11"/>
      <c r="BL23" s="11"/>
      <c r="BM23" s="11"/>
      <c r="BN23" s="11"/>
      <c r="BO23" s="11"/>
    </row>
    <row r="24" spans="1:67" ht="23.45" customHeight="1" thickBot="1">
      <c r="A24" s="1808" t="s">
        <v>698</v>
      </c>
      <c r="B24" s="1809"/>
      <c r="C24" s="1809"/>
      <c r="D24" s="1809"/>
      <c r="E24" s="1922" t="s">
        <v>699</v>
      </c>
      <c r="F24" s="1922"/>
      <c r="G24" s="1922"/>
      <c r="H24" s="1922"/>
      <c r="I24" s="1922"/>
      <c r="J24" s="1922"/>
      <c r="K24" s="1922"/>
      <c r="L24" s="1922"/>
      <c r="M24" s="1922"/>
      <c r="N24" s="1922"/>
      <c r="O24" s="1922"/>
      <c r="P24" s="1922"/>
      <c r="Q24" s="1922"/>
      <c r="R24" s="1922"/>
      <c r="S24" s="1922"/>
      <c r="T24" s="1922"/>
      <c r="U24" s="1922"/>
      <c r="V24" s="1922"/>
      <c r="W24" s="1922"/>
      <c r="X24" s="1922"/>
      <c r="Y24" s="1922"/>
      <c r="Z24" s="1922"/>
      <c r="AA24" s="1922"/>
      <c r="AB24" s="1922"/>
      <c r="AC24" s="1922"/>
      <c r="AD24" s="1922"/>
      <c r="AE24" s="1922"/>
      <c r="AF24" s="1922"/>
      <c r="AG24" s="1922"/>
      <c r="AH24" s="1922"/>
      <c r="AI24" s="1922"/>
      <c r="AJ24" s="1922"/>
      <c r="AK24" s="1922"/>
      <c r="AL24" s="1922"/>
      <c r="AM24" s="1922"/>
      <c r="AN24" s="310"/>
      <c r="AO24" s="1923" t="s">
        <v>700</v>
      </c>
      <c r="AP24" s="1923"/>
      <c r="AR24" s="1924" t="s">
        <v>822</v>
      </c>
      <c r="AS24" s="1924"/>
      <c r="AT24" s="1924"/>
      <c r="AU24" s="1924"/>
      <c r="AV24" s="1924"/>
      <c r="AW24" s="1924"/>
      <c r="AX24" s="1924"/>
      <c r="AY24" s="311"/>
      <c r="AZ24" s="311"/>
      <c r="BA24" s="311"/>
      <c r="BB24" s="311"/>
      <c r="BC24" s="311"/>
      <c r="BD24" s="311"/>
      <c r="BE24" s="311"/>
      <c r="BF24" s="311"/>
      <c r="BG24" s="312"/>
      <c r="BH24" s="312"/>
      <c r="BJ24" s="11"/>
      <c r="BK24" s="11"/>
      <c r="BL24" s="11"/>
      <c r="BM24" s="11"/>
      <c r="BN24" s="11"/>
      <c r="BO24" s="11"/>
    </row>
    <row r="25" spans="1:67" ht="15" thickBot="1">
      <c r="A25" s="1810" t="s">
        <v>701</v>
      </c>
      <c r="B25" s="1811"/>
      <c r="C25" s="1811"/>
      <c r="D25" s="1812"/>
      <c r="E25" s="1925" t="s">
        <v>36</v>
      </c>
      <c r="F25" s="1926"/>
      <c r="G25" s="1926"/>
      <c r="H25" s="1926"/>
      <c r="I25" s="1926"/>
      <c r="J25" s="1926"/>
      <c r="K25" s="1926"/>
      <c r="L25" s="1926"/>
      <c r="M25" s="1926"/>
      <c r="N25" s="1926"/>
      <c r="O25" s="1926"/>
      <c r="P25" s="1927"/>
      <c r="Q25" s="1941" t="s">
        <v>37</v>
      </c>
      <c r="R25" s="1942"/>
      <c r="S25" s="1942"/>
      <c r="T25" s="1942"/>
      <c r="U25" s="1942"/>
      <c r="V25" s="1942"/>
      <c r="W25" s="1942"/>
      <c r="X25" s="1942"/>
      <c r="Y25" s="1942"/>
      <c r="Z25" s="1942"/>
      <c r="AA25" s="1942"/>
      <c r="AB25" s="1943"/>
      <c r="AC25" s="1941" t="s">
        <v>38</v>
      </c>
      <c r="AD25" s="1942"/>
      <c r="AE25" s="1942"/>
      <c r="AF25" s="1942"/>
      <c r="AG25" s="1942"/>
      <c r="AH25" s="1942"/>
      <c r="AI25" s="1942"/>
      <c r="AJ25" s="1942"/>
      <c r="AK25" s="1942"/>
      <c r="AL25" s="1942"/>
      <c r="AM25" s="1942"/>
      <c r="AN25" s="1944"/>
      <c r="AO25" s="1923"/>
      <c r="AP25" s="1923"/>
      <c r="AR25" s="72" t="s">
        <v>702</v>
      </c>
      <c r="AS25" s="68"/>
      <c r="AT25" s="68"/>
      <c r="AU25" s="68"/>
      <c r="AV25" s="68"/>
      <c r="AW25" s="68"/>
      <c r="AX25" s="68"/>
      <c r="AY25" s="68"/>
      <c r="AZ25" s="68"/>
      <c r="BA25" s="68"/>
      <c r="BB25" s="68"/>
      <c r="BC25" s="68"/>
      <c r="BD25" s="68"/>
      <c r="BE25" s="68"/>
      <c r="BF25" s="68"/>
      <c r="BG25" s="68"/>
      <c r="BH25" s="68"/>
      <c r="BJ25" s="11"/>
      <c r="BK25" s="11"/>
      <c r="BL25" s="11"/>
      <c r="BM25" s="11"/>
      <c r="BN25" s="11"/>
      <c r="BO25" s="11"/>
    </row>
    <row r="26" spans="1:67" ht="39.950000000000003" customHeight="1">
      <c r="A26" s="1813"/>
      <c r="B26" s="1814"/>
      <c r="C26" s="1814"/>
      <c r="D26" s="1815"/>
      <c r="E26" s="1826" t="s">
        <v>820</v>
      </c>
      <c r="F26" s="1827"/>
      <c r="G26" s="1827"/>
      <c r="H26" s="1816" t="s">
        <v>819</v>
      </c>
      <c r="I26" s="1817"/>
      <c r="J26" s="1817"/>
      <c r="K26" s="1818" t="s">
        <v>39</v>
      </c>
      <c r="L26" s="1818"/>
      <c r="M26" s="1818"/>
      <c r="N26" s="1823" t="s">
        <v>40</v>
      </c>
      <c r="O26" s="1824"/>
      <c r="P26" s="1825"/>
      <c r="Q26" s="1826" t="s">
        <v>820</v>
      </c>
      <c r="R26" s="1827"/>
      <c r="S26" s="1827"/>
      <c r="T26" s="1816" t="s">
        <v>819</v>
      </c>
      <c r="U26" s="1817"/>
      <c r="V26" s="1817"/>
      <c r="W26" s="1818" t="s">
        <v>39</v>
      </c>
      <c r="X26" s="1818"/>
      <c r="Y26" s="1818"/>
      <c r="Z26" s="1823" t="s">
        <v>40</v>
      </c>
      <c r="AA26" s="1824"/>
      <c r="AB26" s="1825"/>
      <c r="AC26" s="1826" t="s">
        <v>820</v>
      </c>
      <c r="AD26" s="1827"/>
      <c r="AE26" s="1827"/>
      <c r="AF26" s="1816" t="s">
        <v>819</v>
      </c>
      <c r="AG26" s="1817"/>
      <c r="AH26" s="1817"/>
      <c r="AI26" s="1818" t="s">
        <v>39</v>
      </c>
      <c r="AJ26" s="1818"/>
      <c r="AK26" s="1818"/>
      <c r="AL26" s="1823" t="s">
        <v>40</v>
      </c>
      <c r="AM26" s="1824"/>
      <c r="AN26" s="1919"/>
      <c r="AO26" s="1923"/>
      <c r="AP26" s="1923"/>
      <c r="AQ26" s="1920"/>
      <c r="AR26" s="1921"/>
      <c r="AS26" s="1914" t="s">
        <v>720</v>
      </c>
      <c r="AT26" s="1915"/>
      <c r="AU26" s="1911" t="s">
        <v>719</v>
      </c>
      <c r="AV26" s="1912"/>
      <c r="AW26" s="1912"/>
      <c r="AX26" s="1912"/>
      <c r="AY26" s="1912"/>
      <c r="AZ26" s="1912"/>
      <c r="BA26" s="1912"/>
      <c r="BB26" s="1913"/>
      <c r="BC26" s="1916" t="s">
        <v>703</v>
      </c>
      <c r="BD26" s="1917"/>
      <c r="BE26" s="1917"/>
      <c r="BF26" s="1917"/>
      <c r="BG26" s="1917"/>
      <c r="BH26" s="1918"/>
      <c r="BJ26" s="11"/>
      <c r="BK26" s="11"/>
      <c r="BL26" s="11"/>
      <c r="BM26" s="11"/>
      <c r="BN26" s="11"/>
      <c r="BO26" s="11"/>
    </row>
    <row r="27" spans="1:67" ht="18.399999999999999" customHeight="1">
      <c r="A27" s="1967" t="str">
        <f>③【2ヵ月前】食事注文票!A17</f>
        <v xml:space="preserve"> </v>
      </c>
      <c r="B27" s="1968"/>
      <c r="C27" s="1968"/>
      <c r="D27" s="1969"/>
      <c r="E27" s="1819">
        <f>③【2ヵ月前】食事注文票!F17</f>
        <v>0</v>
      </c>
      <c r="F27" s="977"/>
      <c r="G27" s="1820"/>
      <c r="H27" s="1959">
        <f>③【2ヵ月前】食事注文票!H17</f>
        <v>0</v>
      </c>
      <c r="I27" s="1959"/>
      <c r="J27" s="1959"/>
      <c r="K27" s="1959">
        <f>③【2ヵ月前】食事注文票!J17</f>
        <v>0</v>
      </c>
      <c r="L27" s="1959"/>
      <c r="M27" s="1959"/>
      <c r="N27" s="1960">
        <f>③【2ヵ月前】食事注文票!M17</f>
        <v>0</v>
      </c>
      <c r="O27" s="977"/>
      <c r="P27" s="1974"/>
      <c r="Q27" s="1819">
        <f>③【2ヵ月前】食事注文票!P17</f>
        <v>0</v>
      </c>
      <c r="R27" s="977"/>
      <c r="S27" s="1820"/>
      <c r="T27" s="1959">
        <f>③【2ヵ月前】食事注文票!R17</f>
        <v>0</v>
      </c>
      <c r="U27" s="1959"/>
      <c r="V27" s="1959"/>
      <c r="W27" s="1959">
        <f>③【2ヵ月前】食事注文票!T17</f>
        <v>0</v>
      </c>
      <c r="X27" s="1959"/>
      <c r="Y27" s="1959"/>
      <c r="Z27" s="1960">
        <f>③【2ヵ月前】食事注文票!W17</f>
        <v>0</v>
      </c>
      <c r="AA27" s="977"/>
      <c r="AB27" s="1974"/>
      <c r="AC27" s="1819">
        <f>③【2ヵ月前】食事注文票!Z17</f>
        <v>0</v>
      </c>
      <c r="AD27" s="977"/>
      <c r="AE27" s="1820"/>
      <c r="AF27" s="1959">
        <f>③【2ヵ月前】食事注文票!AB17</f>
        <v>0</v>
      </c>
      <c r="AG27" s="1959"/>
      <c r="AH27" s="1959"/>
      <c r="AI27" s="1959">
        <f>③【2ヵ月前】食事注文票!AD17</f>
        <v>0</v>
      </c>
      <c r="AJ27" s="1959"/>
      <c r="AK27" s="1959"/>
      <c r="AL27" s="1960">
        <f>③【2ヵ月前】食事注文票!AG17</f>
        <v>0</v>
      </c>
      <c r="AM27" s="977"/>
      <c r="AN27" s="978"/>
      <c r="AO27" s="1923"/>
      <c r="AP27" s="1923"/>
      <c r="AQ27" s="1961" t="s">
        <v>713</v>
      </c>
      <c r="AR27" s="1950"/>
      <c r="AS27" s="1949"/>
      <c r="AT27" s="1951"/>
      <c r="AU27" s="1949"/>
      <c r="AV27" s="1950"/>
      <c r="AW27" s="1950"/>
      <c r="AX27" s="1950"/>
      <c r="AY27" s="1950"/>
      <c r="AZ27" s="1950"/>
      <c r="BA27" s="1950"/>
      <c r="BB27" s="1951"/>
      <c r="BC27" s="1526"/>
      <c r="BD27" s="1320"/>
      <c r="BE27" s="1320"/>
      <c r="BF27" s="1320"/>
      <c r="BG27" s="1320"/>
      <c r="BH27" s="1321"/>
      <c r="BJ27" s="11"/>
      <c r="BK27" s="11"/>
      <c r="BL27" s="11"/>
      <c r="BM27" s="11"/>
      <c r="BN27" s="11"/>
      <c r="BO27" s="11"/>
    </row>
    <row r="28" spans="1:67" ht="18.399999999999999" customHeight="1">
      <c r="A28" s="1970"/>
      <c r="B28" s="1971"/>
      <c r="C28" s="1971"/>
      <c r="D28" s="1972"/>
      <c r="E28" s="1821"/>
      <c r="F28" s="897"/>
      <c r="G28" s="1822"/>
      <c r="H28" s="1945"/>
      <c r="I28" s="1945"/>
      <c r="J28" s="1945"/>
      <c r="K28" s="1945"/>
      <c r="L28" s="1945"/>
      <c r="M28" s="1945"/>
      <c r="N28" s="1946"/>
      <c r="O28" s="897"/>
      <c r="P28" s="1973"/>
      <c r="Q28" s="1821"/>
      <c r="R28" s="897"/>
      <c r="S28" s="1822"/>
      <c r="T28" s="1945"/>
      <c r="U28" s="1945"/>
      <c r="V28" s="1945"/>
      <c r="W28" s="1945"/>
      <c r="X28" s="1945"/>
      <c r="Y28" s="1945"/>
      <c r="Z28" s="1946"/>
      <c r="AA28" s="897"/>
      <c r="AB28" s="1973"/>
      <c r="AC28" s="1821"/>
      <c r="AD28" s="897"/>
      <c r="AE28" s="1822"/>
      <c r="AF28" s="1945"/>
      <c r="AG28" s="1945"/>
      <c r="AH28" s="1945"/>
      <c r="AI28" s="1945"/>
      <c r="AJ28" s="1945"/>
      <c r="AK28" s="1945"/>
      <c r="AL28" s="1946"/>
      <c r="AM28" s="897"/>
      <c r="AN28" s="898"/>
      <c r="AO28" s="1923"/>
      <c r="AP28" s="1923"/>
      <c r="AQ28" s="1962"/>
      <c r="AR28" s="1953"/>
      <c r="AS28" s="1952"/>
      <c r="AT28" s="1954"/>
      <c r="AU28" s="1952"/>
      <c r="AV28" s="1953"/>
      <c r="AW28" s="1953"/>
      <c r="AX28" s="1953"/>
      <c r="AY28" s="1953"/>
      <c r="AZ28" s="1953"/>
      <c r="BA28" s="1953"/>
      <c r="BB28" s="1954"/>
      <c r="BC28" s="1503"/>
      <c r="BD28" s="1957"/>
      <c r="BE28" s="1957"/>
      <c r="BF28" s="1957"/>
      <c r="BG28" s="1957"/>
      <c r="BH28" s="1958"/>
      <c r="BJ28" s="11"/>
      <c r="BK28" s="11"/>
      <c r="BL28" s="11"/>
      <c r="BM28" s="11"/>
      <c r="BN28" s="11"/>
      <c r="BO28" s="11"/>
    </row>
    <row r="29" spans="1:67" ht="18.399999999999999" customHeight="1">
      <c r="A29" s="1970" t="str">
        <f>③【2ヵ月前】食事注文票!A19</f>
        <v xml:space="preserve"> </v>
      </c>
      <c r="B29" s="1971"/>
      <c r="C29" s="1971"/>
      <c r="D29" s="1972"/>
      <c r="E29" s="1821">
        <f>③【2ヵ月前】食事注文票!F19</f>
        <v>0</v>
      </c>
      <c r="F29" s="897"/>
      <c r="G29" s="1822"/>
      <c r="H29" s="1945">
        <f>③【2ヵ月前】食事注文票!H19</f>
        <v>0</v>
      </c>
      <c r="I29" s="1945"/>
      <c r="J29" s="1945"/>
      <c r="K29" s="1945">
        <f>③【2ヵ月前】食事注文票!J19</f>
        <v>0</v>
      </c>
      <c r="L29" s="1945"/>
      <c r="M29" s="1945"/>
      <c r="N29" s="1946">
        <f>③【2ヵ月前】食事注文票!M19</f>
        <v>0</v>
      </c>
      <c r="O29" s="897"/>
      <c r="P29" s="1973"/>
      <c r="Q29" s="1821">
        <f>③【2ヵ月前】食事注文票!P19</f>
        <v>0</v>
      </c>
      <c r="R29" s="897"/>
      <c r="S29" s="1822"/>
      <c r="T29" s="1945">
        <f>③【2ヵ月前】食事注文票!R19</f>
        <v>0</v>
      </c>
      <c r="U29" s="1945"/>
      <c r="V29" s="1945"/>
      <c r="W29" s="1945">
        <f>③【2ヵ月前】食事注文票!T19</f>
        <v>0</v>
      </c>
      <c r="X29" s="1945"/>
      <c r="Y29" s="1945"/>
      <c r="Z29" s="1946">
        <f>③【2ヵ月前】食事注文票!W19</f>
        <v>0</v>
      </c>
      <c r="AA29" s="897"/>
      <c r="AB29" s="1973"/>
      <c r="AC29" s="1821">
        <f>③【2ヵ月前】食事注文票!Z19</f>
        <v>0</v>
      </c>
      <c r="AD29" s="897"/>
      <c r="AE29" s="1822"/>
      <c r="AF29" s="1945">
        <f>③【2ヵ月前】食事注文票!AB19</f>
        <v>0</v>
      </c>
      <c r="AG29" s="1945"/>
      <c r="AH29" s="1945"/>
      <c r="AI29" s="1945">
        <f>③【2ヵ月前】食事注文票!AD19</f>
        <v>0</v>
      </c>
      <c r="AJ29" s="1945"/>
      <c r="AK29" s="1945"/>
      <c r="AL29" s="1946">
        <f>③【2ヵ月前】食事注文票!AG19</f>
        <v>0</v>
      </c>
      <c r="AM29" s="897"/>
      <c r="AN29" s="898"/>
      <c r="AO29" s="1923"/>
      <c r="AP29" s="1923"/>
      <c r="AQ29" s="1947" t="s">
        <v>714</v>
      </c>
      <c r="AR29" s="1948"/>
      <c r="AS29" s="1955"/>
      <c r="AT29" s="1956"/>
      <c r="AU29" s="1955"/>
      <c r="AV29" s="1948"/>
      <c r="AW29" s="1948"/>
      <c r="AX29" s="1948"/>
      <c r="AY29" s="1948"/>
      <c r="AZ29" s="1948"/>
      <c r="BA29" s="1948"/>
      <c r="BB29" s="1956"/>
      <c r="BC29" s="896"/>
      <c r="BD29" s="897"/>
      <c r="BE29" s="897"/>
      <c r="BF29" s="897"/>
      <c r="BG29" s="897"/>
      <c r="BH29" s="898"/>
      <c r="BJ29" s="11"/>
      <c r="BK29" s="11"/>
      <c r="BL29" s="11"/>
      <c r="BM29" s="11"/>
      <c r="BN29" s="11"/>
      <c r="BO29" s="11"/>
    </row>
    <row r="30" spans="1:67" ht="18.399999999999999" customHeight="1">
      <c r="A30" s="1970"/>
      <c r="B30" s="1971"/>
      <c r="C30" s="1971"/>
      <c r="D30" s="1972"/>
      <c r="E30" s="1821"/>
      <c r="F30" s="897"/>
      <c r="G30" s="1822"/>
      <c r="H30" s="1945"/>
      <c r="I30" s="1945"/>
      <c r="J30" s="1945"/>
      <c r="K30" s="1945"/>
      <c r="L30" s="1945"/>
      <c r="M30" s="1945"/>
      <c r="N30" s="1946"/>
      <c r="O30" s="897"/>
      <c r="P30" s="1973"/>
      <c r="Q30" s="1821"/>
      <c r="R30" s="897"/>
      <c r="S30" s="1822"/>
      <c r="T30" s="1945"/>
      <c r="U30" s="1945"/>
      <c r="V30" s="1945"/>
      <c r="W30" s="1945"/>
      <c r="X30" s="1945"/>
      <c r="Y30" s="1945"/>
      <c r="Z30" s="1946"/>
      <c r="AA30" s="897"/>
      <c r="AB30" s="1973"/>
      <c r="AC30" s="1821"/>
      <c r="AD30" s="897"/>
      <c r="AE30" s="1822"/>
      <c r="AF30" s="1945"/>
      <c r="AG30" s="1945"/>
      <c r="AH30" s="1945"/>
      <c r="AI30" s="1945"/>
      <c r="AJ30" s="1945"/>
      <c r="AK30" s="1945"/>
      <c r="AL30" s="1946"/>
      <c r="AM30" s="897"/>
      <c r="AN30" s="898"/>
      <c r="AO30" s="1923"/>
      <c r="AP30" s="1923"/>
      <c r="AQ30" s="1947"/>
      <c r="AR30" s="1948"/>
      <c r="AS30" s="1955"/>
      <c r="AT30" s="1956"/>
      <c r="AU30" s="1955"/>
      <c r="AV30" s="1948"/>
      <c r="AW30" s="1948"/>
      <c r="AX30" s="1948"/>
      <c r="AY30" s="1948"/>
      <c r="AZ30" s="1948"/>
      <c r="BA30" s="1948"/>
      <c r="BB30" s="1956"/>
      <c r="BC30" s="896"/>
      <c r="BD30" s="897"/>
      <c r="BE30" s="897"/>
      <c r="BF30" s="897"/>
      <c r="BG30" s="897"/>
      <c r="BH30" s="898"/>
      <c r="BJ30" s="11"/>
      <c r="BK30" s="11"/>
      <c r="BL30" s="11"/>
      <c r="BM30" s="11"/>
      <c r="BN30" s="11"/>
      <c r="BO30" s="11"/>
    </row>
    <row r="31" spans="1:67" ht="18.399999999999999" customHeight="1">
      <c r="A31" s="1970" t="str">
        <f>③【2ヵ月前】食事注文票!A21</f>
        <v xml:space="preserve"> </v>
      </c>
      <c r="B31" s="1971"/>
      <c r="C31" s="1971"/>
      <c r="D31" s="1972"/>
      <c r="E31" s="1819">
        <f>③【2ヵ月前】食事注文票!F21</f>
        <v>0</v>
      </c>
      <c r="F31" s="977"/>
      <c r="G31" s="1820"/>
      <c r="H31" s="1959">
        <f>③【2ヵ月前】食事注文票!H21</f>
        <v>0</v>
      </c>
      <c r="I31" s="1959"/>
      <c r="J31" s="1959"/>
      <c r="K31" s="1959">
        <f>③【2ヵ月前】食事注文票!J21</f>
        <v>0</v>
      </c>
      <c r="L31" s="1959"/>
      <c r="M31" s="1959"/>
      <c r="N31" s="1960">
        <f>③【2ヵ月前】食事注文票!M21</f>
        <v>0</v>
      </c>
      <c r="O31" s="977"/>
      <c r="P31" s="1974"/>
      <c r="Q31" s="1819">
        <f>③【2ヵ月前】食事注文票!P21</f>
        <v>0</v>
      </c>
      <c r="R31" s="977"/>
      <c r="S31" s="1820"/>
      <c r="T31" s="1959">
        <f>③【2ヵ月前】食事注文票!R21</f>
        <v>0</v>
      </c>
      <c r="U31" s="1959"/>
      <c r="V31" s="1959"/>
      <c r="W31" s="1959">
        <f>③【2ヵ月前】食事注文票!T21</f>
        <v>0</v>
      </c>
      <c r="X31" s="1959"/>
      <c r="Y31" s="1959"/>
      <c r="Z31" s="1960">
        <f>③【2ヵ月前】食事注文票!W21</f>
        <v>0</v>
      </c>
      <c r="AA31" s="977"/>
      <c r="AB31" s="1974"/>
      <c r="AC31" s="1819">
        <f>③【2ヵ月前】食事注文票!Z21</f>
        <v>0</v>
      </c>
      <c r="AD31" s="977"/>
      <c r="AE31" s="1820"/>
      <c r="AF31" s="1959">
        <f>③【2ヵ月前】食事注文票!AB21</f>
        <v>0</v>
      </c>
      <c r="AG31" s="1959"/>
      <c r="AH31" s="1959"/>
      <c r="AI31" s="1959">
        <f>③【2ヵ月前】食事注文票!AD21</f>
        <v>0</v>
      </c>
      <c r="AJ31" s="1959"/>
      <c r="AK31" s="1959"/>
      <c r="AL31" s="1960">
        <f>③【2ヵ月前】食事注文票!AG21</f>
        <v>0</v>
      </c>
      <c r="AM31" s="977"/>
      <c r="AN31" s="978"/>
      <c r="AO31" s="1923"/>
      <c r="AP31" s="1923"/>
      <c r="AQ31" s="1947" t="s">
        <v>715</v>
      </c>
      <c r="AR31" s="1948"/>
      <c r="AS31" s="1955"/>
      <c r="AT31" s="1956"/>
      <c r="AU31" s="1955"/>
      <c r="AV31" s="1948"/>
      <c r="AW31" s="1948"/>
      <c r="AX31" s="1948"/>
      <c r="AY31" s="1948"/>
      <c r="AZ31" s="1948"/>
      <c r="BA31" s="1948"/>
      <c r="BB31" s="1956"/>
      <c r="BC31" s="896"/>
      <c r="BD31" s="897"/>
      <c r="BE31" s="897"/>
      <c r="BF31" s="897"/>
      <c r="BG31" s="897"/>
      <c r="BH31" s="898"/>
      <c r="BJ31" s="11"/>
      <c r="BK31" s="11"/>
      <c r="BL31" s="11"/>
      <c r="BM31" s="11"/>
      <c r="BN31" s="11"/>
      <c r="BO31" s="11"/>
    </row>
    <row r="32" spans="1:67" ht="18.399999999999999" customHeight="1">
      <c r="A32" s="1970"/>
      <c r="B32" s="1971"/>
      <c r="C32" s="1971"/>
      <c r="D32" s="1972"/>
      <c r="E32" s="1821"/>
      <c r="F32" s="897"/>
      <c r="G32" s="1822"/>
      <c r="H32" s="1945"/>
      <c r="I32" s="1945"/>
      <c r="J32" s="1945"/>
      <c r="K32" s="1945"/>
      <c r="L32" s="1945"/>
      <c r="M32" s="1945"/>
      <c r="N32" s="1946"/>
      <c r="O32" s="897"/>
      <c r="P32" s="1973"/>
      <c r="Q32" s="1821"/>
      <c r="R32" s="897"/>
      <c r="S32" s="1822"/>
      <c r="T32" s="1945"/>
      <c r="U32" s="1945"/>
      <c r="V32" s="1945"/>
      <c r="W32" s="1945"/>
      <c r="X32" s="1945"/>
      <c r="Y32" s="1945"/>
      <c r="Z32" s="1946"/>
      <c r="AA32" s="897"/>
      <c r="AB32" s="1973"/>
      <c r="AC32" s="1821"/>
      <c r="AD32" s="897"/>
      <c r="AE32" s="1822"/>
      <c r="AF32" s="1945"/>
      <c r="AG32" s="1945"/>
      <c r="AH32" s="1945"/>
      <c r="AI32" s="1945"/>
      <c r="AJ32" s="1945"/>
      <c r="AK32" s="1945"/>
      <c r="AL32" s="1946"/>
      <c r="AM32" s="897"/>
      <c r="AN32" s="898"/>
      <c r="AO32" s="1923"/>
      <c r="AP32" s="1923"/>
      <c r="AQ32" s="1947"/>
      <c r="AR32" s="1948"/>
      <c r="AS32" s="1955"/>
      <c r="AT32" s="1956"/>
      <c r="AU32" s="1955"/>
      <c r="AV32" s="1948"/>
      <c r="AW32" s="1948"/>
      <c r="AX32" s="1948"/>
      <c r="AY32" s="1948"/>
      <c r="AZ32" s="1948"/>
      <c r="BA32" s="1948"/>
      <c r="BB32" s="1956"/>
      <c r="BC32" s="896"/>
      <c r="BD32" s="897"/>
      <c r="BE32" s="897"/>
      <c r="BF32" s="897"/>
      <c r="BG32" s="897"/>
      <c r="BH32" s="898"/>
      <c r="BJ32" s="11"/>
      <c r="BK32" s="11"/>
      <c r="BL32" s="11"/>
      <c r="BM32" s="11"/>
      <c r="BN32" s="11"/>
      <c r="BO32" s="11"/>
    </row>
    <row r="33" spans="1:67" ht="18.399999999999999" customHeight="1">
      <c r="A33" s="1970" t="str">
        <f>③【2ヵ月前】食事注文票!A23</f>
        <v xml:space="preserve"> </v>
      </c>
      <c r="B33" s="1971"/>
      <c r="C33" s="1971"/>
      <c r="D33" s="1972"/>
      <c r="E33" s="1821">
        <f>③【2ヵ月前】食事注文票!F23</f>
        <v>0</v>
      </c>
      <c r="F33" s="897"/>
      <c r="G33" s="1822"/>
      <c r="H33" s="1945">
        <f>③【2ヵ月前】食事注文票!H23</f>
        <v>0</v>
      </c>
      <c r="I33" s="1945"/>
      <c r="J33" s="1945"/>
      <c r="K33" s="1945">
        <f>③【2ヵ月前】食事注文票!J23</f>
        <v>0</v>
      </c>
      <c r="L33" s="1945"/>
      <c r="M33" s="1945"/>
      <c r="N33" s="1946">
        <f>③【2ヵ月前】食事注文票!M23</f>
        <v>0</v>
      </c>
      <c r="O33" s="897"/>
      <c r="P33" s="1973"/>
      <c r="Q33" s="1821">
        <f>③【2ヵ月前】食事注文票!P23</f>
        <v>0</v>
      </c>
      <c r="R33" s="897"/>
      <c r="S33" s="1822"/>
      <c r="T33" s="1945">
        <f>③【2ヵ月前】食事注文票!R23</f>
        <v>0</v>
      </c>
      <c r="U33" s="1945"/>
      <c r="V33" s="1945"/>
      <c r="W33" s="1945">
        <f>③【2ヵ月前】食事注文票!T23</f>
        <v>0</v>
      </c>
      <c r="X33" s="1945"/>
      <c r="Y33" s="1945"/>
      <c r="Z33" s="1946">
        <f>③【2ヵ月前】食事注文票!W23</f>
        <v>0</v>
      </c>
      <c r="AA33" s="897"/>
      <c r="AB33" s="1973"/>
      <c r="AC33" s="1821">
        <f>③【2ヵ月前】食事注文票!Z23</f>
        <v>0</v>
      </c>
      <c r="AD33" s="897"/>
      <c r="AE33" s="1822"/>
      <c r="AF33" s="1945">
        <f>③【2ヵ月前】食事注文票!AB23</f>
        <v>0</v>
      </c>
      <c r="AG33" s="1945"/>
      <c r="AH33" s="1945"/>
      <c r="AI33" s="1945">
        <f>③【2ヵ月前】食事注文票!AD23</f>
        <v>0</v>
      </c>
      <c r="AJ33" s="1945"/>
      <c r="AK33" s="1945"/>
      <c r="AL33" s="1946">
        <f>③【2ヵ月前】食事注文票!AG23</f>
        <v>0</v>
      </c>
      <c r="AM33" s="897"/>
      <c r="AN33" s="898"/>
      <c r="AO33" s="1923"/>
      <c r="AP33" s="1923"/>
      <c r="AQ33" s="1962" t="s">
        <v>716</v>
      </c>
      <c r="AR33" s="1953"/>
      <c r="AS33" s="1952"/>
      <c r="AT33" s="1954"/>
      <c r="AU33" s="1952"/>
      <c r="AV33" s="1953"/>
      <c r="AW33" s="1953"/>
      <c r="AX33" s="1953"/>
      <c r="AY33" s="1953"/>
      <c r="AZ33" s="1953"/>
      <c r="BA33" s="1953"/>
      <c r="BB33" s="1954"/>
      <c r="BC33" s="1506"/>
      <c r="BD33" s="1998"/>
      <c r="BE33" s="1998"/>
      <c r="BF33" s="1998"/>
      <c r="BG33" s="1998"/>
      <c r="BH33" s="1999"/>
      <c r="BJ33" s="11"/>
      <c r="BK33" s="11"/>
      <c r="BL33" s="11"/>
      <c r="BM33" s="11"/>
      <c r="BN33" s="11"/>
      <c r="BO33" s="11"/>
    </row>
    <row r="34" spans="1:67" ht="18.399999999999999" customHeight="1" thickBot="1">
      <c r="A34" s="1978"/>
      <c r="B34" s="1979"/>
      <c r="C34" s="1979"/>
      <c r="D34" s="1980"/>
      <c r="E34" s="1981"/>
      <c r="F34" s="900"/>
      <c r="G34" s="1982"/>
      <c r="H34" s="1983"/>
      <c r="I34" s="1983"/>
      <c r="J34" s="1983"/>
      <c r="K34" s="1983"/>
      <c r="L34" s="1983"/>
      <c r="M34" s="1983"/>
      <c r="N34" s="1984"/>
      <c r="O34" s="900"/>
      <c r="P34" s="1985"/>
      <c r="Q34" s="1981"/>
      <c r="R34" s="900"/>
      <c r="S34" s="1982"/>
      <c r="T34" s="1983"/>
      <c r="U34" s="1983"/>
      <c r="V34" s="1983"/>
      <c r="W34" s="1983"/>
      <c r="X34" s="1983"/>
      <c r="Y34" s="1983"/>
      <c r="Z34" s="1984"/>
      <c r="AA34" s="900"/>
      <c r="AB34" s="1985"/>
      <c r="AC34" s="1981"/>
      <c r="AD34" s="900"/>
      <c r="AE34" s="1982"/>
      <c r="AF34" s="1983"/>
      <c r="AG34" s="1983"/>
      <c r="AH34" s="1983"/>
      <c r="AI34" s="1983"/>
      <c r="AJ34" s="1983"/>
      <c r="AK34" s="1983"/>
      <c r="AL34" s="1984"/>
      <c r="AM34" s="900"/>
      <c r="AN34" s="901"/>
      <c r="AO34" s="1923"/>
      <c r="AP34" s="1923"/>
      <c r="AQ34" s="2003"/>
      <c r="AR34" s="1977"/>
      <c r="AS34" s="1975"/>
      <c r="AT34" s="1976"/>
      <c r="AU34" s="1975"/>
      <c r="AV34" s="1977"/>
      <c r="AW34" s="1977"/>
      <c r="AX34" s="1977"/>
      <c r="AY34" s="1977"/>
      <c r="AZ34" s="1977"/>
      <c r="BA34" s="1977"/>
      <c r="BB34" s="1976"/>
      <c r="BC34" s="2000"/>
      <c r="BD34" s="2001"/>
      <c r="BE34" s="2001"/>
      <c r="BF34" s="2001"/>
      <c r="BG34" s="2001"/>
      <c r="BH34" s="2002"/>
      <c r="BJ34" s="11"/>
      <c r="BK34" s="11"/>
      <c r="BL34" s="11"/>
      <c r="BM34" s="11"/>
      <c r="BN34" s="11"/>
      <c r="BO34" s="11"/>
    </row>
    <row r="35" spans="1:67" ht="13.9" customHeight="1">
      <c r="A35" s="1994" t="s">
        <v>712</v>
      </c>
      <c r="B35" s="1994"/>
      <c r="C35" s="1994"/>
      <c r="D35" s="1994"/>
      <c r="E35" s="1994"/>
      <c r="F35" s="1994"/>
      <c r="G35" s="1994"/>
      <c r="H35" s="1994"/>
      <c r="I35" s="1994"/>
      <c r="J35" s="1994"/>
      <c r="K35" s="1994"/>
      <c r="L35" s="1994"/>
      <c r="M35" s="1994"/>
      <c r="N35" s="1994"/>
      <c r="O35" s="1994"/>
      <c r="P35" s="1994"/>
      <c r="Q35" s="1994"/>
      <c r="R35" s="1994"/>
      <c r="S35" s="1994"/>
      <c r="T35" s="1994"/>
      <c r="U35" s="1994"/>
      <c r="V35" s="1994"/>
      <c r="W35" s="1994"/>
      <c r="X35" s="1994"/>
      <c r="Y35" s="1994"/>
      <c r="Z35" s="1994"/>
      <c r="AA35" s="1994"/>
      <c r="AB35" s="1994"/>
      <c r="AC35" s="1994"/>
      <c r="AD35" s="1994"/>
      <c r="AE35" s="1994"/>
      <c r="AF35" s="1994"/>
      <c r="AG35" s="1994"/>
      <c r="AH35" s="1994"/>
      <c r="AI35" s="1994"/>
      <c r="AJ35" s="1994"/>
      <c r="AK35" s="1994"/>
      <c r="AL35" s="1994"/>
      <c r="AM35" s="1994"/>
      <c r="AN35" s="1994"/>
      <c r="AO35" s="1994"/>
      <c r="AP35" s="1994"/>
      <c r="AQ35" s="1994"/>
      <c r="AR35" s="1994"/>
      <c r="AS35" s="1994"/>
      <c r="AT35" s="1994"/>
      <c r="AU35" s="1994"/>
      <c r="AV35" s="1994"/>
      <c r="AW35" s="1994"/>
      <c r="AX35" s="1994"/>
      <c r="AY35" s="1994"/>
      <c r="AZ35" s="1994"/>
      <c r="BA35" s="1994"/>
      <c r="BB35" s="1994"/>
      <c r="BC35" s="1994"/>
      <c r="BD35" s="1994"/>
      <c r="BE35" s="1994"/>
      <c r="BF35" s="1994"/>
      <c r="BG35" s="1994"/>
      <c r="BH35" s="1994"/>
      <c r="BJ35" s="11"/>
      <c r="BK35" s="11"/>
      <c r="BL35" s="11"/>
      <c r="BM35" s="11"/>
      <c r="BN35" s="11"/>
      <c r="BO35" s="11"/>
    </row>
    <row r="36" spans="1:67" ht="14.25" thickBot="1">
      <c r="AR36" s="68"/>
      <c r="BJ36" s="11"/>
      <c r="BK36" s="11"/>
      <c r="BL36" s="11"/>
      <c r="BM36" s="11"/>
      <c r="BN36" s="11"/>
      <c r="BO36" s="11"/>
    </row>
    <row r="37" spans="1:67" ht="19.149999999999999" customHeight="1">
      <c r="A37" s="1862" t="s">
        <v>704</v>
      </c>
      <c r="B37" s="1863"/>
      <c r="C37" s="1863"/>
      <c r="D37" s="1863"/>
      <c r="E37" s="1863"/>
      <c r="F37" s="1863"/>
      <c r="G37" s="1863"/>
      <c r="H37" s="1863"/>
      <c r="I37" s="1863"/>
      <c r="J37" s="1863"/>
      <c r="K37" s="1863"/>
      <c r="L37" s="1863"/>
      <c r="M37" s="1863"/>
      <c r="N37" s="1863"/>
      <c r="O37" s="1863"/>
      <c r="P37" s="1863"/>
      <c r="Q37" s="1863"/>
      <c r="R37" s="1864"/>
      <c r="V37" s="1862" t="s">
        <v>705</v>
      </c>
      <c r="W37" s="1863"/>
      <c r="X37" s="1863"/>
      <c r="Y37" s="1863"/>
      <c r="Z37" s="1863"/>
      <c r="AA37" s="1863"/>
      <c r="AB37" s="1863"/>
      <c r="AC37" s="1863"/>
      <c r="AD37" s="1863"/>
      <c r="AE37" s="1863"/>
      <c r="AF37" s="1863"/>
      <c r="AG37" s="1863"/>
      <c r="AH37" s="1863"/>
      <c r="AI37" s="1863"/>
      <c r="AJ37" s="1863"/>
      <c r="AK37" s="1863"/>
      <c r="AL37" s="1863"/>
      <c r="AM37" s="1864"/>
      <c r="AQ37" s="1862" t="s">
        <v>706</v>
      </c>
      <c r="AR37" s="1863"/>
      <c r="AS37" s="1863"/>
      <c r="AT37" s="1863"/>
      <c r="AU37" s="1863"/>
      <c r="AV37" s="1863"/>
      <c r="AW37" s="1863"/>
      <c r="AX37" s="1863"/>
      <c r="AY37" s="1863"/>
      <c r="AZ37" s="1863"/>
      <c r="BA37" s="1863"/>
      <c r="BB37" s="1863"/>
      <c r="BC37" s="1863"/>
      <c r="BD37" s="1863"/>
      <c r="BE37" s="1863"/>
      <c r="BF37" s="1863"/>
      <c r="BG37" s="1863"/>
      <c r="BH37" s="1864"/>
      <c r="BJ37" s="11"/>
      <c r="BK37" s="11"/>
      <c r="BL37" s="11"/>
      <c r="BM37" s="11"/>
      <c r="BN37" s="11"/>
      <c r="BO37" s="11"/>
    </row>
    <row r="38" spans="1:67" ht="19.149999999999999" customHeight="1">
      <c r="A38" s="1867"/>
      <c r="B38" s="1868"/>
      <c r="C38" s="1868"/>
      <c r="D38" s="1868"/>
      <c r="E38" s="1868"/>
      <c r="F38" s="1868"/>
      <c r="G38" s="1868"/>
      <c r="H38" s="1868"/>
      <c r="I38" s="1868"/>
      <c r="J38" s="1868"/>
      <c r="K38" s="1868"/>
      <c r="L38" s="1868"/>
      <c r="M38" s="1868"/>
      <c r="N38" s="1868"/>
      <c r="O38" s="1868"/>
      <c r="P38" s="1868"/>
      <c r="Q38" s="1868"/>
      <c r="R38" s="1869"/>
      <c r="V38" s="1867"/>
      <c r="W38" s="1868"/>
      <c r="X38" s="1868"/>
      <c r="Y38" s="1868"/>
      <c r="Z38" s="1868"/>
      <c r="AA38" s="1868"/>
      <c r="AB38" s="1868"/>
      <c r="AC38" s="1868"/>
      <c r="AD38" s="1868"/>
      <c r="AE38" s="1868"/>
      <c r="AF38" s="1868"/>
      <c r="AG38" s="1868"/>
      <c r="AH38" s="1868"/>
      <c r="AI38" s="1868"/>
      <c r="AJ38" s="1868"/>
      <c r="AK38" s="1868"/>
      <c r="AL38" s="1868"/>
      <c r="AM38" s="1869"/>
      <c r="AQ38" s="1867"/>
      <c r="AR38" s="1868"/>
      <c r="AS38" s="1868"/>
      <c r="AT38" s="1868"/>
      <c r="AU38" s="1868"/>
      <c r="AV38" s="1868"/>
      <c r="AW38" s="1868"/>
      <c r="AX38" s="1868"/>
      <c r="AY38" s="1868"/>
      <c r="AZ38" s="1868"/>
      <c r="BA38" s="1868"/>
      <c r="BB38" s="1868"/>
      <c r="BC38" s="1868"/>
      <c r="BD38" s="1868"/>
      <c r="BE38" s="1868"/>
      <c r="BF38" s="1868"/>
      <c r="BG38" s="1868"/>
      <c r="BH38" s="1869"/>
      <c r="BJ38" s="11"/>
      <c r="BK38" s="11"/>
      <c r="BL38" s="11"/>
      <c r="BM38" s="11"/>
      <c r="BN38" s="11"/>
      <c r="BO38" s="11"/>
    </row>
    <row r="39" spans="1:67" ht="19.149999999999999" customHeight="1">
      <c r="A39" s="1870"/>
      <c r="B39" s="1871"/>
      <c r="C39" s="1871"/>
      <c r="D39" s="1871"/>
      <c r="E39" s="1871"/>
      <c r="F39" s="1871"/>
      <c r="G39" s="1871"/>
      <c r="H39" s="1871"/>
      <c r="I39" s="1871"/>
      <c r="J39" s="1871"/>
      <c r="K39" s="1871"/>
      <c r="L39" s="1871"/>
      <c r="M39" s="1871"/>
      <c r="N39" s="1871"/>
      <c r="O39" s="1871"/>
      <c r="P39" s="1871"/>
      <c r="Q39" s="1871"/>
      <c r="R39" s="1872"/>
      <c r="V39" s="1870"/>
      <c r="W39" s="1871"/>
      <c r="X39" s="1871"/>
      <c r="Y39" s="1871"/>
      <c r="Z39" s="1871"/>
      <c r="AA39" s="1871"/>
      <c r="AB39" s="1871"/>
      <c r="AC39" s="1871"/>
      <c r="AD39" s="1871"/>
      <c r="AE39" s="1871"/>
      <c r="AF39" s="1871"/>
      <c r="AG39" s="1871"/>
      <c r="AH39" s="1871"/>
      <c r="AI39" s="1871"/>
      <c r="AJ39" s="1871"/>
      <c r="AK39" s="1871"/>
      <c r="AL39" s="1871"/>
      <c r="AM39" s="1872"/>
      <c r="AQ39" s="1870"/>
      <c r="AR39" s="1871"/>
      <c r="AS39" s="1871"/>
      <c r="AT39" s="1871"/>
      <c r="AU39" s="1871"/>
      <c r="AV39" s="1871"/>
      <c r="AW39" s="1871"/>
      <c r="AX39" s="1871"/>
      <c r="AY39" s="1871"/>
      <c r="AZ39" s="1871"/>
      <c r="BA39" s="1871"/>
      <c r="BB39" s="1871"/>
      <c r="BC39" s="1871"/>
      <c r="BD39" s="1871"/>
      <c r="BE39" s="1871"/>
      <c r="BF39" s="1871"/>
      <c r="BG39" s="1871"/>
      <c r="BH39" s="1872"/>
      <c r="BJ39" s="11"/>
      <c r="BK39" s="11"/>
      <c r="BL39" s="11"/>
      <c r="BM39" s="11"/>
      <c r="BN39" s="11"/>
      <c r="BO39" s="11"/>
    </row>
    <row r="40" spans="1:67" ht="19.149999999999999" customHeight="1">
      <c r="A40" s="1898" t="s">
        <v>803</v>
      </c>
      <c r="B40" s="1899"/>
      <c r="C40" s="1899"/>
      <c r="D40" s="1899"/>
      <c r="E40" s="1899"/>
      <c r="F40" s="1899"/>
      <c r="G40" s="1900"/>
      <c r="H40" s="1793" t="s">
        <v>693</v>
      </c>
      <c r="I40" s="1794"/>
      <c r="J40" s="1794"/>
      <c r="K40" s="1794"/>
      <c r="L40" s="1794"/>
      <c r="M40" s="1794"/>
      <c r="N40" s="1794"/>
      <c r="O40" s="1794"/>
      <c r="P40" s="1794"/>
      <c r="Q40" s="1794"/>
      <c r="R40" s="1795"/>
      <c r="V40" s="1898" t="s">
        <v>803</v>
      </c>
      <c r="W40" s="1899"/>
      <c r="X40" s="1899"/>
      <c r="Y40" s="1899"/>
      <c r="Z40" s="1899"/>
      <c r="AA40" s="1899"/>
      <c r="AB40" s="1900"/>
      <c r="AC40" s="1793" t="s">
        <v>693</v>
      </c>
      <c r="AD40" s="1794"/>
      <c r="AE40" s="1794"/>
      <c r="AF40" s="1794"/>
      <c r="AG40" s="1794"/>
      <c r="AH40" s="1794"/>
      <c r="AI40" s="1794"/>
      <c r="AJ40" s="1794"/>
      <c r="AK40" s="1794"/>
      <c r="AL40" s="1794"/>
      <c r="AM40" s="1795"/>
      <c r="AQ40" s="1898" t="s">
        <v>803</v>
      </c>
      <c r="AR40" s="1899"/>
      <c r="AS40" s="1899"/>
      <c r="AT40" s="1899"/>
      <c r="AU40" s="1899"/>
      <c r="AV40" s="1899"/>
      <c r="AW40" s="1900"/>
      <c r="AX40" s="1793" t="s">
        <v>693</v>
      </c>
      <c r="AY40" s="1794"/>
      <c r="AZ40" s="1794"/>
      <c r="BA40" s="1794"/>
      <c r="BB40" s="1794"/>
      <c r="BC40" s="1794"/>
      <c r="BD40" s="1794"/>
      <c r="BE40" s="1794"/>
      <c r="BF40" s="1794"/>
      <c r="BG40" s="1794"/>
      <c r="BH40" s="1795"/>
    </row>
    <row r="41" spans="1:67" ht="19.149999999999999" customHeight="1">
      <c r="A41" s="1796" t="s">
        <v>804</v>
      </c>
      <c r="B41" s="1797"/>
      <c r="C41" s="1797"/>
      <c r="D41" s="1797"/>
      <c r="E41" s="1797"/>
      <c r="F41" s="1797"/>
      <c r="G41" s="1797"/>
      <c r="H41" s="1797"/>
      <c r="I41" s="1797"/>
      <c r="J41" s="1797"/>
      <c r="K41" s="1797"/>
      <c r="L41" s="1797"/>
      <c r="M41" s="1797"/>
      <c r="N41" s="1797"/>
      <c r="O41" s="1797"/>
      <c r="P41" s="1797"/>
      <c r="Q41" s="1797"/>
      <c r="R41" s="1798"/>
      <c r="V41" s="1796" t="s">
        <v>804</v>
      </c>
      <c r="W41" s="1797"/>
      <c r="X41" s="1797"/>
      <c r="Y41" s="1797"/>
      <c r="Z41" s="1797"/>
      <c r="AA41" s="1797"/>
      <c r="AB41" s="1797"/>
      <c r="AC41" s="1797"/>
      <c r="AD41" s="1797"/>
      <c r="AE41" s="1797"/>
      <c r="AF41" s="1797"/>
      <c r="AG41" s="1797"/>
      <c r="AH41" s="1797"/>
      <c r="AI41" s="1797"/>
      <c r="AJ41" s="1797"/>
      <c r="AK41" s="1797"/>
      <c r="AL41" s="1797"/>
      <c r="AM41" s="1798"/>
      <c r="AQ41" s="1796" t="s">
        <v>804</v>
      </c>
      <c r="AR41" s="1797"/>
      <c r="AS41" s="1797"/>
      <c r="AT41" s="1797"/>
      <c r="AU41" s="1797"/>
      <c r="AV41" s="1797"/>
      <c r="AW41" s="1797"/>
      <c r="AX41" s="1797"/>
      <c r="AY41" s="1797"/>
      <c r="AZ41" s="1797"/>
      <c r="BA41" s="1797"/>
      <c r="BB41" s="1797"/>
      <c r="BC41" s="1797"/>
      <c r="BD41" s="1797"/>
      <c r="BE41" s="1797"/>
      <c r="BF41" s="1797"/>
      <c r="BG41" s="1797"/>
      <c r="BH41" s="1798"/>
    </row>
    <row r="42" spans="1:67" ht="19.149999999999999" customHeight="1">
      <c r="A42" s="1799">
        <v>1</v>
      </c>
      <c r="B42" s="1791"/>
      <c r="C42" s="1800" t="s">
        <v>194</v>
      </c>
      <c r="D42" s="1800"/>
      <c r="E42" s="1800"/>
      <c r="F42" s="302" t="s">
        <v>12</v>
      </c>
      <c r="G42" s="497"/>
      <c r="H42" s="497"/>
      <c r="I42" s="1801" t="s">
        <v>690</v>
      </c>
      <c r="J42" s="1801"/>
      <c r="K42" s="1801"/>
      <c r="L42" s="6"/>
      <c r="M42" s="6"/>
      <c r="N42" s="6"/>
      <c r="O42" s="6"/>
      <c r="P42" s="6"/>
      <c r="Q42" s="6"/>
      <c r="R42" s="398"/>
      <c r="V42" s="1799">
        <v>1</v>
      </c>
      <c r="W42" s="1791"/>
      <c r="X42" s="1800" t="s">
        <v>194</v>
      </c>
      <c r="Y42" s="1800"/>
      <c r="Z42" s="1800"/>
      <c r="AA42" s="302" t="s">
        <v>12</v>
      </c>
      <c r="AB42" s="497"/>
      <c r="AC42" s="497"/>
      <c r="AD42" s="1801" t="s">
        <v>690</v>
      </c>
      <c r="AE42" s="1801"/>
      <c r="AF42" s="1801"/>
      <c r="AG42" s="6"/>
      <c r="AH42" s="6"/>
      <c r="AI42" s="6"/>
      <c r="AJ42" s="6"/>
      <c r="AK42" s="6"/>
      <c r="AL42" s="6"/>
      <c r="AM42" s="398"/>
      <c r="AQ42" s="1799">
        <v>1</v>
      </c>
      <c r="AR42" s="1791"/>
      <c r="AS42" s="1800" t="s">
        <v>194</v>
      </c>
      <c r="AT42" s="1800"/>
      <c r="AU42" s="1800"/>
      <c r="AV42" s="302" t="s">
        <v>12</v>
      </c>
      <c r="AW42" s="497"/>
      <c r="AX42" s="497"/>
      <c r="AY42" s="1801" t="s">
        <v>690</v>
      </c>
      <c r="AZ42" s="1801"/>
      <c r="BA42" s="1801"/>
      <c r="BB42" s="6"/>
      <c r="BC42" s="6"/>
      <c r="BD42" s="6"/>
      <c r="BE42" s="6"/>
      <c r="BF42" s="6"/>
      <c r="BG42" s="6"/>
      <c r="BH42" s="398"/>
    </row>
    <row r="43" spans="1:67" ht="19.149999999999999" customHeight="1">
      <c r="A43" s="1799">
        <v>2</v>
      </c>
      <c r="B43" s="1791"/>
      <c r="C43" s="1800" t="s">
        <v>193</v>
      </c>
      <c r="D43" s="1800"/>
      <c r="E43" s="1800"/>
      <c r="F43" s="1800"/>
      <c r="G43" s="1800"/>
      <c r="H43" s="1800"/>
      <c r="I43" s="1800"/>
      <c r="J43" s="1800"/>
      <c r="K43" s="1800"/>
      <c r="L43" s="11"/>
      <c r="M43" s="11"/>
      <c r="N43" s="11"/>
      <c r="O43" s="11"/>
      <c r="P43" s="11"/>
      <c r="Q43" s="11"/>
      <c r="R43" s="397"/>
      <c r="V43" s="1799">
        <v>2</v>
      </c>
      <c r="W43" s="1791"/>
      <c r="X43" s="1800" t="s">
        <v>193</v>
      </c>
      <c r="Y43" s="1800"/>
      <c r="Z43" s="1800"/>
      <c r="AA43" s="1800"/>
      <c r="AB43" s="1800"/>
      <c r="AC43" s="1800"/>
      <c r="AD43" s="1800"/>
      <c r="AE43" s="1800"/>
      <c r="AF43" s="1800"/>
      <c r="AG43" s="11"/>
      <c r="AH43" s="11"/>
      <c r="AI43" s="11"/>
      <c r="AJ43" s="11"/>
      <c r="AK43" s="11"/>
      <c r="AL43" s="11"/>
      <c r="AM43" s="397"/>
      <c r="AQ43" s="1799">
        <v>2</v>
      </c>
      <c r="AR43" s="1791"/>
      <c r="AS43" s="1800" t="s">
        <v>193</v>
      </c>
      <c r="AT43" s="1800"/>
      <c r="AU43" s="1800"/>
      <c r="AV43" s="1800"/>
      <c r="AW43" s="1800"/>
      <c r="AX43" s="1800"/>
      <c r="AY43" s="1800"/>
      <c r="AZ43" s="1800"/>
      <c r="BA43" s="1800"/>
      <c r="BB43" s="11"/>
      <c r="BC43" s="11"/>
      <c r="BD43" s="11"/>
      <c r="BE43" s="11"/>
      <c r="BF43" s="11"/>
      <c r="BG43" s="11"/>
      <c r="BH43" s="397"/>
    </row>
    <row r="44" spans="1:67" ht="19.149999999999999" customHeight="1">
      <c r="A44" s="1799">
        <v>3</v>
      </c>
      <c r="B44" s="1791"/>
      <c r="C44" s="1800" t="s">
        <v>840</v>
      </c>
      <c r="D44" s="1800"/>
      <c r="E44" s="1800"/>
      <c r="F44" s="1800"/>
      <c r="G44" s="1800"/>
      <c r="H44" s="1800"/>
      <c r="I44" s="1800"/>
      <c r="J44" s="1800"/>
      <c r="K44" s="1800"/>
      <c r="L44" s="11"/>
      <c r="M44" s="11"/>
      <c r="N44" s="11"/>
      <c r="O44" s="11"/>
      <c r="P44" s="11"/>
      <c r="Q44" s="11"/>
      <c r="R44" s="397"/>
      <c r="V44" s="1799">
        <v>3</v>
      </c>
      <c r="W44" s="1791"/>
      <c r="X44" s="1800" t="s">
        <v>840</v>
      </c>
      <c r="Y44" s="1800"/>
      <c r="Z44" s="1800"/>
      <c r="AA44" s="1800"/>
      <c r="AB44" s="1800"/>
      <c r="AC44" s="1800"/>
      <c r="AD44" s="1800"/>
      <c r="AE44" s="1800"/>
      <c r="AF44" s="1800"/>
      <c r="AG44" s="11"/>
      <c r="AH44" s="11"/>
      <c r="AI44" s="11"/>
      <c r="AJ44" s="11"/>
      <c r="AK44" s="11"/>
      <c r="AL44" s="11"/>
      <c r="AM44" s="397"/>
      <c r="AQ44" s="1799">
        <v>3</v>
      </c>
      <c r="AR44" s="1791"/>
      <c r="AS44" s="1800" t="s">
        <v>840</v>
      </c>
      <c r="AT44" s="1800"/>
      <c r="AU44" s="1800"/>
      <c r="AV44" s="1800"/>
      <c r="AW44" s="1800"/>
      <c r="AX44" s="1800"/>
      <c r="AY44" s="1800"/>
      <c r="AZ44" s="1800"/>
      <c r="BA44" s="1800"/>
      <c r="BB44" s="11"/>
      <c r="BC44" s="11"/>
      <c r="BD44" s="11"/>
      <c r="BE44" s="11"/>
      <c r="BF44" s="11"/>
      <c r="BG44" s="11"/>
      <c r="BH44" s="397"/>
    </row>
    <row r="45" spans="1:67" ht="19.149999999999999" customHeight="1">
      <c r="A45" s="1802"/>
      <c r="B45" s="1803"/>
      <c r="C45" s="1804"/>
      <c r="D45" s="1804"/>
      <c r="E45" s="1804"/>
      <c r="F45" s="1804"/>
      <c r="G45" s="1804"/>
      <c r="H45" s="1804"/>
      <c r="I45" s="1804"/>
      <c r="J45" s="1804"/>
      <c r="K45" s="1804"/>
      <c r="L45" s="396"/>
      <c r="M45" s="396"/>
      <c r="N45" s="396"/>
      <c r="O45" s="396"/>
      <c r="P45" s="396"/>
      <c r="Q45" s="396"/>
      <c r="R45" s="399"/>
      <c r="V45" s="1802"/>
      <c r="W45" s="1803"/>
      <c r="X45" s="1804"/>
      <c r="Y45" s="1804"/>
      <c r="Z45" s="1804"/>
      <c r="AA45" s="1804"/>
      <c r="AB45" s="1804"/>
      <c r="AC45" s="1804"/>
      <c r="AD45" s="1804"/>
      <c r="AE45" s="1804"/>
      <c r="AF45" s="1804"/>
      <c r="AG45" s="396"/>
      <c r="AH45" s="396"/>
      <c r="AI45" s="396"/>
      <c r="AJ45" s="396"/>
      <c r="AK45" s="396"/>
      <c r="AL45" s="396"/>
      <c r="AM45" s="399"/>
      <c r="AQ45" s="1802"/>
      <c r="AR45" s="1803"/>
      <c r="AS45" s="1804"/>
      <c r="AT45" s="1804"/>
      <c r="AU45" s="1804"/>
      <c r="AV45" s="1804"/>
      <c r="AW45" s="1804"/>
      <c r="AX45" s="1804"/>
      <c r="AY45" s="1804"/>
      <c r="AZ45" s="1804"/>
      <c r="BA45" s="1804"/>
      <c r="BB45" s="396"/>
      <c r="BC45" s="396"/>
      <c r="BD45" s="396"/>
      <c r="BE45" s="396"/>
      <c r="BF45" s="396"/>
      <c r="BG45" s="396"/>
      <c r="BH45" s="399"/>
    </row>
    <row r="46" spans="1:67" ht="19.149999999999999" customHeight="1">
      <c r="A46" s="1805" t="s">
        <v>805</v>
      </c>
      <c r="B46" s="1806"/>
      <c r="C46" s="1806"/>
      <c r="D46" s="1806"/>
      <c r="E46" s="1806"/>
      <c r="F46" s="1806"/>
      <c r="G46" s="1806"/>
      <c r="H46" s="1806"/>
      <c r="I46" s="1806"/>
      <c r="J46" s="1806"/>
      <c r="K46" s="1806"/>
      <c r="L46" s="1806"/>
      <c r="M46" s="1806"/>
      <c r="N46" s="1806"/>
      <c r="O46" s="1806"/>
      <c r="P46" s="1806"/>
      <c r="Q46" s="1806"/>
      <c r="R46" s="1807"/>
      <c r="V46" s="1805" t="s">
        <v>805</v>
      </c>
      <c r="W46" s="1806"/>
      <c r="X46" s="1806"/>
      <c r="Y46" s="1806"/>
      <c r="Z46" s="1806"/>
      <c r="AA46" s="1806"/>
      <c r="AB46" s="1806"/>
      <c r="AC46" s="1806"/>
      <c r="AD46" s="1806"/>
      <c r="AE46" s="1806"/>
      <c r="AF46" s="1806"/>
      <c r="AG46" s="1806"/>
      <c r="AH46" s="1806"/>
      <c r="AI46" s="1806"/>
      <c r="AJ46" s="1806"/>
      <c r="AK46" s="1806"/>
      <c r="AL46" s="1806"/>
      <c r="AM46" s="1807"/>
      <c r="AQ46" s="1805" t="s">
        <v>805</v>
      </c>
      <c r="AR46" s="1806"/>
      <c r="AS46" s="1806"/>
      <c r="AT46" s="1806"/>
      <c r="AU46" s="1806"/>
      <c r="AV46" s="1806"/>
      <c r="AW46" s="1806"/>
      <c r="AX46" s="1806"/>
      <c r="AY46" s="1806"/>
      <c r="AZ46" s="1806"/>
      <c r="BA46" s="1806"/>
      <c r="BB46" s="1806"/>
      <c r="BC46" s="1806"/>
      <c r="BD46" s="1806"/>
      <c r="BE46" s="1806"/>
      <c r="BF46" s="1806"/>
      <c r="BG46" s="1806"/>
      <c r="BH46" s="1807"/>
    </row>
    <row r="47" spans="1:67" ht="19.149999999999999" customHeight="1">
      <c r="A47" s="300"/>
      <c r="B47" s="380"/>
      <c r="C47" s="380" t="s">
        <v>821</v>
      </c>
      <c r="D47" s="380"/>
      <c r="E47" s="11"/>
      <c r="F47" s="11"/>
      <c r="G47" s="1789" t="s">
        <v>697</v>
      </c>
      <c r="H47" s="1790"/>
      <c r="I47" s="1790"/>
      <c r="J47" s="1790"/>
      <c r="K47" s="1790"/>
      <c r="L47" s="1790"/>
      <c r="M47" s="11"/>
      <c r="N47" s="1791"/>
      <c r="O47" s="1791"/>
      <c r="P47" s="1791"/>
      <c r="Q47" s="1791"/>
      <c r="R47" s="1792"/>
      <c r="V47" s="300"/>
      <c r="W47" s="380"/>
      <c r="X47" s="380" t="s">
        <v>821</v>
      </c>
      <c r="Y47" s="380"/>
      <c r="Z47" s="11"/>
      <c r="AA47" s="11"/>
      <c r="AB47" s="1789" t="s">
        <v>697</v>
      </c>
      <c r="AC47" s="1790"/>
      <c r="AD47" s="1790"/>
      <c r="AE47" s="1790"/>
      <c r="AF47" s="1790"/>
      <c r="AG47" s="1790"/>
      <c r="AH47" s="11"/>
      <c r="AI47" s="1791"/>
      <c r="AJ47" s="1791"/>
      <c r="AK47" s="1791"/>
      <c r="AL47" s="1791"/>
      <c r="AM47" s="1792"/>
      <c r="AQ47" s="300"/>
      <c r="AR47" s="380"/>
      <c r="AS47" s="380" t="s">
        <v>821</v>
      </c>
      <c r="AT47" s="380"/>
      <c r="AU47" s="11"/>
      <c r="AV47" s="11"/>
      <c r="AW47" s="1789" t="s">
        <v>697</v>
      </c>
      <c r="AX47" s="1790"/>
      <c r="AY47" s="1790"/>
      <c r="AZ47" s="1790"/>
      <c r="BA47" s="1790"/>
      <c r="BB47" s="1790"/>
      <c r="BC47" s="11"/>
      <c r="BD47" s="1791"/>
      <c r="BE47" s="1791"/>
      <c r="BF47" s="1791"/>
      <c r="BG47" s="1791"/>
      <c r="BH47" s="1792"/>
    </row>
    <row r="48" spans="1:67" ht="19.149999999999999" customHeight="1" thickBot="1">
      <c r="A48" s="305"/>
      <c r="B48" s="306"/>
      <c r="C48" s="1788" t="s">
        <v>830</v>
      </c>
      <c r="D48" s="1788"/>
      <c r="E48" s="1788"/>
      <c r="F48" s="1788"/>
      <c r="G48" s="1788"/>
      <c r="H48" s="1788"/>
      <c r="I48" s="1788"/>
      <c r="J48" s="1788"/>
      <c r="K48" s="1788"/>
      <c r="L48" s="401"/>
      <c r="M48" s="307"/>
      <c r="N48" s="1963"/>
      <c r="O48" s="1964"/>
      <c r="P48" s="1964"/>
      <c r="Q48" s="1964"/>
      <c r="R48" s="1965"/>
      <c r="V48" s="305"/>
      <c r="W48" s="306"/>
      <c r="X48" s="1788" t="s">
        <v>830</v>
      </c>
      <c r="Y48" s="1788"/>
      <c r="Z48" s="1788"/>
      <c r="AA48" s="1788"/>
      <c r="AB48" s="1788"/>
      <c r="AC48" s="1788"/>
      <c r="AD48" s="1788"/>
      <c r="AE48" s="1788"/>
      <c r="AF48" s="1788"/>
      <c r="AG48" s="401"/>
      <c r="AH48" s="307"/>
      <c r="AI48" s="1963"/>
      <c r="AJ48" s="1964"/>
      <c r="AK48" s="1964"/>
      <c r="AL48" s="1964"/>
      <c r="AM48" s="1965"/>
      <c r="AQ48" s="305"/>
      <c r="AR48" s="306"/>
      <c r="AS48" s="1788" t="s">
        <v>830</v>
      </c>
      <c r="AT48" s="1788"/>
      <c r="AU48" s="1788"/>
      <c r="AV48" s="1788"/>
      <c r="AW48" s="1788"/>
      <c r="AX48" s="1788"/>
      <c r="AY48" s="1788"/>
      <c r="AZ48" s="1788"/>
      <c r="BA48" s="1788"/>
      <c r="BB48" s="401"/>
      <c r="BC48" s="307"/>
      <c r="BD48" s="1963"/>
      <c r="BE48" s="1964"/>
      <c r="BF48" s="1964"/>
      <c r="BG48" s="1964"/>
      <c r="BH48" s="1965"/>
    </row>
    <row r="49" spans="1:60" ht="10.9" customHeight="1"/>
    <row r="50" spans="1:60" ht="10.9" customHeight="1" thickBot="1"/>
    <row r="51" spans="1:60" ht="19.149999999999999" customHeight="1">
      <c r="A51" s="1862" t="s">
        <v>707</v>
      </c>
      <c r="B51" s="1863"/>
      <c r="C51" s="1863"/>
      <c r="D51" s="1863"/>
      <c r="E51" s="1863"/>
      <c r="F51" s="1863"/>
      <c r="G51" s="1863"/>
      <c r="H51" s="1863"/>
      <c r="I51" s="1863"/>
      <c r="J51" s="1863"/>
      <c r="K51" s="1863"/>
      <c r="L51" s="1863"/>
      <c r="M51" s="1863"/>
      <c r="N51" s="1863"/>
      <c r="O51" s="1863"/>
      <c r="P51" s="1863"/>
      <c r="Q51" s="1863"/>
      <c r="R51" s="1864"/>
      <c r="V51" s="1862" t="s">
        <v>708</v>
      </c>
      <c r="W51" s="1863"/>
      <c r="X51" s="1863"/>
      <c r="Y51" s="1863"/>
      <c r="Z51" s="1863"/>
      <c r="AA51" s="1863"/>
      <c r="AB51" s="1863"/>
      <c r="AC51" s="1863"/>
      <c r="AD51" s="1863"/>
      <c r="AE51" s="1863"/>
      <c r="AF51" s="1863"/>
      <c r="AG51" s="1863"/>
      <c r="AH51" s="1863"/>
      <c r="AI51" s="1863"/>
      <c r="AJ51" s="1863"/>
      <c r="AK51" s="1863"/>
      <c r="AL51" s="1863"/>
      <c r="AM51" s="1864"/>
      <c r="AQ51" s="1862" t="s">
        <v>709</v>
      </c>
      <c r="AR51" s="1863"/>
      <c r="AS51" s="1863"/>
      <c r="AT51" s="1863"/>
      <c r="AU51" s="1863"/>
      <c r="AV51" s="1863"/>
      <c r="AW51" s="1863"/>
      <c r="AX51" s="1863"/>
      <c r="AY51" s="1863"/>
      <c r="AZ51" s="1863"/>
      <c r="BA51" s="1863"/>
      <c r="BB51" s="1863"/>
      <c r="BC51" s="1863"/>
      <c r="BD51" s="1863"/>
      <c r="BE51" s="1863"/>
      <c r="BF51" s="1863"/>
      <c r="BG51" s="1863"/>
      <c r="BH51" s="1864"/>
    </row>
    <row r="52" spans="1:60" ht="19.149999999999999" customHeight="1">
      <c r="A52" s="1867"/>
      <c r="B52" s="1868"/>
      <c r="C52" s="1868"/>
      <c r="D52" s="1868"/>
      <c r="E52" s="1868"/>
      <c r="F52" s="1868"/>
      <c r="G52" s="1868"/>
      <c r="H52" s="1868"/>
      <c r="I52" s="1868"/>
      <c r="J52" s="1868"/>
      <c r="K52" s="1868"/>
      <c r="L52" s="1868"/>
      <c r="M52" s="1868"/>
      <c r="N52" s="1868"/>
      <c r="O52" s="1868"/>
      <c r="P52" s="1868"/>
      <c r="Q52" s="1868"/>
      <c r="R52" s="1869"/>
      <c r="V52" s="1867"/>
      <c r="W52" s="1868"/>
      <c r="X52" s="1868"/>
      <c r="Y52" s="1868"/>
      <c r="Z52" s="1868"/>
      <c r="AA52" s="1868"/>
      <c r="AB52" s="1868"/>
      <c r="AC52" s="1868"/>
      <c r="AD52" s="1868"/>
      <c r="AE52" s="1868"/>
      <c r="AF52" s="1868"/>
      <c r="AG52" s="1868"/>
      <c r="AH52" s="1868"/>
      <c r="AI52" s="1868"/>
      <c r="AJ52" s="1868"/>
      <c r="AK52" s="1868"/>
      <c r="AL52" s="1868"/>
      <c r="AM52" s="1869"/>
      <c r="AQ52" s="1867"/>
      <c r="AR52" s="1868"/>
      <c r="AS52" s="1868"/>
      <c r="AT52" s="1868"/>
      <c r="AU52" s="1868"/>
      <c r="AV52" s="1868"/>
      <c r="AW52" s="1868"/>
      <c r="AX52" s="1868"/>
      <c r="AY52" s="1868"/>
      <c r="AZ52" s="1868"/>
      <c r="BA52" s="1868"/>
      <c r="BB52" s="1868"/>
      <c r="BC52" s="1868"/>
      <c r="BD52" s="1868"/>
      <c r="BE52" s="1868"/>
      <c r="BF52" s="1868"/>
      <c r="BG52" s="1868"/>
      <c r="BH52" s="1869"/>
    </row>
    <row r="53" spans="1:60" ht="19.149999999999999" customHeight="1">
      <c r="A53" s="1870"/>
      <c r="B53" s="1871"/>
      <c r="C53" s="1871"/>
      <c r="D53" s="1871"/>
      <c r="E53" s="1871"/>
      <c r="F53" s="1871"/>
      <c r="G53" s="1871"/>
      <c r="H53" s="1871"/>
      <c r="I53" s="1871"/>
      <c r="J53" s="1871"/>
      <c r="K53" s="1871"/>
      <c r="L53" s="1871"/>
      <c r="M53" s="1871"/>
      <c r="N53" s="1871"/>
      <c r="O53" s="1871"/>
      <c r="P53" s="1871"/>
      <c r="Q53" s="1871"/>
      <c r="R53" s="1872"/>
      <c r="V53" s="1870"/>
      <c r="W53" s="1871"/>
      <c r="X53" s="1871"/>
      <c r="Y53" s="1871"/>
      <c r="Z53" s="1871"/>
      <c r="AA53" s="1871"/>
      <c r="AB53" s="1871"/>
      <c r="AC53" s="1871"/>
      <c r="AD53" s="1871"/>
      <c r="AE53" s="1871"/>
      <c r="AF53" s="1871"/>
      <c r="AG53" s="1871"/>
      <c r="AH53" s="1871"/>
      <c r="AI53" s="1871"/>
      <c r="AJ53" s="1871"/>
      <c r="AK53" s="1871"/>
      <c r="AL53" s="1871"/>
      <c r="AM53" s="1872"/>
      <c r="AQ53" s="1870"/>
      <c r="AR53" s="1871"/>
      <c r="AS53" s="1871"/>
      <c r="AT53" s="1871"/>
      <c r="AU53" s="1871"/>
      <c r="AV53" s="1871"/>
      <c r="AW53" s="1871"/>
      <c r="AX53" s="1871"/>
      <c r="AY53" s="1871"/>
      <c r="AZ53" s="1871"/>
      <c r="BA53" s="1871"/>
      <c r="BB53" s="1871"/>
      <c r="BC53" s="1871"/>
      <c r="BD53" s="1871"/>
      <c r="BE53" s="1871"/>
      <c r="BF53" s="1871"/>
      <c r="BG53" s="1871"/>
      <c r="BH53" s="1872"/>
    </row>
    <row r="54" spans="1:60" ht="19.149999999999999" customHeight="1">
      <c r="A54" s="1898" t="s">
        <v>803</v>
      </c>
      <c r="B54" s="1899"/>
      <c r="C54" s="1899"/>
      <c r="D54" s="1899"/>
      <c r="E54" s="1899"/>
      <c r="F54" s="1899"/>
      <c r="G54" s="1900"/>
      <c r="H54" s="1793" t="s">
        <v>693</v>
      </c>
      <c r="I54" s="1794"/>
      <c r="J54" s="1794"/>
      <c r="K54" s="1794"/>
      <c r="L54" s="1794"/>
      <c r="M54" s="1794"/>
      <c r="N54" s="1794"/>
      <c r="O54" s="1794"/>
      <c r="P54" s="1794"/>
      <c r="Q54" s="1794"/>
      <c r="R54" s="1795"/>
      <c r="V54" s="1898" t="s">
        <v>803</v>
      </c>
      <c r="W54" s="1899"/>
      <c r="X54" s="1899"/>
      <c r="Y54" s="1899"/>
      <c r="Z54" s="1899"/>
      <c r="AA54" s="1899"/>
      <c r="AB54" s="1900"/>
      <c r="AC54" s="1793" t="s">
        <v>693</v>
      </c>
      <c r="AD54" s="1794"/>
      <c r="AE54" s="1794"/>
      <c r="AF54" s="1794"/>
      <c r="AG54" s="1794"/>
      <c r="AH54" s="1794"/>
      <c r="AI54" s="1794"/>
      <c r="AJ54" s="1794"/>
      <c r="AK54" s="1794"/>
      <c r="AL54" s="1794"/>
      <c r="AM54" s="1795"/>
      <c r="AQ54" s="1898" t="s">
        <v>803</v>
      </c>
      <c r="AR54" s="1899"/>
      <c r="AS54" s="1899"/>
      <c r="AT54" s="1899"/>
      <c r="AU54" s="1899"/>
      <c r="AV54" s="1899"/>
      <c r="AW54" s="1900"/>
      <c r="AX54" s="1793" t="s">
        <v>693</v>
      </c>
      <c r="AY54" s="1794"/>
      <c r="AZ54" s="1794"/>
      <c r="BA54" s="1794"/>
      <c r="BB54" s="1794"/>
      <c r="BC54" s="1794"/>
      <c r="BD54" s="1794"/>
      <c r="BE54" s="1794"/>
      <c r="BF54" s="1794"/>
      <c r="BG54" s="1794"/>
      <c r="BH54" s="1795"/>
    </row>
    <row r="55" spans="1:60" ht="19.149999999999999" customHeight="1">
      <c r="A55" s="1796" t="s">
        <v>804</v>
      </c>
      <c r="B55" s="1797"/>
      <c r="C55" s="1797"/>
      <c r="D55" s="1797"/>
      <c r="E55" s="1797"/>
      <c r="F55" s="1797"/>
      <c r="G55" s="1797"/>
      <c r="H55" s="1797"/>
      <c r="I55" s="1797"/>
      <c r="J55" s="1797"/>
      <c r="K55" s="1797"/>
      <c r="L55" s="1797"/>
      <c r="M55" s="1797"/>
      <c r="N55" s="1797"/>
      <c r="O55" s="1797"/>
      <c r="P55" s="1797"/>
      <c r="Q55" s="1797"/>
      <c r="R55" s="1798"/>
      <c r="V55" s="1796" t="s">
        <v>804</v>
      </c>
      <c r="W55" s="1797"/>
      <c r="X55" s="1797"/>
      <c r="Y55" s="1797"/>
      <c r="Z55" s="1797"/>
      <c r="AA55" s="1797"/>
      <c r="AB55" s="1797"/>
      <c r="AC55" s="1797"/>
      <c r="AD55" s="1797"/>
      <c r="AE55" s="1797"/>
      <c r="AF55" s="1797"/>
      <c r="AG55" s="1797"/>
      <c r="AH55" s="1797"/>
      <c r="AI55" s="1797"/>
      <c r="AJ55" s="1797"/>
      <c r="AK55" s="1797"/>
      <c r="AL55" s="1797"/>
      <c r="AM55" s="1798"/>
      <c r="AQ55" s="1796" t="s">
        <v>804</v>
      </c>
      <c r="AR55" s="1797"/>
      <c r="AS55" s="1797"/>
      <c r="AT55" s="1797"/>
      <c r="AU55" s="1797"/>
      <c r="AV55" s="1797"/>
      <c r="AW55" s="1797"/>
      <c r="AX55" s="1797"/>
      <c r="AY55" s="1797"/>
      <c r="AZ55" s="1797"/>
      <c r="BA55" s="1797"/>
      <c r="BB55" s="1797"/>
      <c r="BC55" s="1797"/>
      <c r="BD55" s="1797"/>
      <c r="BE55" s="1797"/>
      <c r="BF55" s="1797"/>
      <c r="BG55" s="1797"/>
      <c r="BH55" s="1798"/>
    </row>
    <row r="56" spans="1:60" ht="19.149999999999999" customHeight="1">
      <c r="A56" s="1799">
        <v>1</v>
      </c>
      <c r="B56" s="1791"/>
      <c r="C56" s="1800" t="s">
        <v>194</v>
      </c>
      <c r="D56" s="1800"/>
      <c r="E56" s="1800"/>
      <c r="F56" s="302" t="s">
        <v>12</v>
      </c>
      <c r="G56" s="497"/>
      <c r="H56" s="497"/>
      <c r="I56" s="1801" t="s">
        <v>690</v>
      </c>
      <c r="J56" s="1801"/>
      <c r="K56" s="1801"/>
      <c r="L56" s="6"/>
      <c r="M56" s="6"/>
      <c r="N56" s="6"/>
      <c r="O56" s="6"/>
      <c r="P56" s="6"/>
      <c r="Q56" s="6"/>
      <c r="R56" s="398"/>
      <c r="V56" s="1799">
        <v>1</v>
      </c>
      <c r="W56" s="1791"/>
      <c r="X56" s="1800" t="s">
        <v>194</v>
      </c>
      <c r="Y56" s="1800"/>
      <c r="Z56" s="1800"/>
      <c r="AA56" s="302" t="s">
        <v>12</v>
      </c>
      <c r="AB56" s="497"/>
      <c r="AC56" s="497"/>
      <c r="AD56" s="1801" t="s">
        <v>690</v>
      </c>
      <c r="AE56" s="1801"/>
      <c r="AF56" s="1801"/>
      <c r="AG56" s="6"/>
      <c r="AH56" s="6"/>
      <c r="AI56" s="6"/>
      <c r="AJ56" s="6"/>
      <c r="AK56" s="6"/>
      <c r="AL56" s="6"/>
      <c r="AM56" s="398"/>
      <c r="AQ56" s="1799">
        <v>1</v>
      </c>
      <c r="AR56" s="1791"/>
      <c r="AS56" s="1800" t="s">
        <v>194</v>
      </c>
      <c r="AT56" s="1800"/>
      <c r="AU56" s="1800"/>
      <c r="AV56" s="302" t="s">
        <v>12</v>
      </c>
      <c r="AW56" s="497"/>
      <c r="AX56" s="497"/>
      <c r="AY56" s="1801" t="s">
        <v>690</v>
      </c>
      <c r="AZ56" s="1801"/>
      <c r="BA56" s="1801"/>
      <c r="BB56" s="6"/>
      <c r="BC56" s="6"/>
      <c r="BD56" s="6"/>
      <c r="BE56" s="6"/>
      <c r="BF56" s="6"/>
      <c r="BG56" s="6"/>
      <c r="BH56" s="398"/>
    </row>
    <row r="57" spans="1:60" ht="19.149999999999999" customHeight="1">
      <c r="A57" s="1799">
        <v>2</v>
      </c>
      <c r="B57" s="1791"/>
      <c r="C57" s="1800" t="s">
        <v>193</v>
      </c>
      <c r="D57" s="1800"/>
      <c r="E57" s="1800"/>
      <c r="F57" s="1800"/>
      <c r="G57" s="1800"/>
      <c r="H57" s="1800"/>
      <c r="I57" s="1800"/>
      <c r="J57" s="1800"/>
      <c r="K57" s="1800"/>
      <c r="L57" s="11"/>
      <c r="M57" s="11"/>
      <c r="N57" s="11"/>
      <c r="O57" s="11"/>
      <c r="P57" s="11"/>
      <c r="Q57" s="11"/>
      <c r="R57" s="397"/>
      <c r="V57" s="1799">
        <v>2</v>
      </c>
      <c r="W57" s="1791"/>
      <c r="X57" s="1800" t="s">
        <v>193</v>
      </c>
      <c r="Y57" s="1800"/>
      <c r="Z57" s="1800"/>
      <c r="AA57" s="1800"/>
      <c r="AB57" s="1800"/>
      <c r="AC57" s="1800"/>
      <c r="AD57" s="1800"/>
      <c r="AE57" s="1800"/>
      <c r="AF57" s="1800"/>
      <c r="AG57" s="11"/>
      <c r="AH57" s="11"/>
      <c r="AI57" s="11"/>
      <c r="AJ57" s="11"/>
      <c r="AK57" s="11"/>
      <c r="AL57" s="11"/>
      <c r="AM57" s="397"/>
      <c r="AQ57" s="1799">
        <v>2</v>
      </c>
      <c r="AR57" s="1791"/>
      <c r="AS57" s="1800" t="s">
        <v>193</v>
      </c>
      <c r="AT57" s="1800"/>
      <c r="AU57" s="1800"/>
      <c r="AV57" s="1800"/>
      <c r="AW57" s="1800"/>
      <c r="AX57" s="1800"/>
      <c r="AY57" s="1800"/>
      <c r="AZ57" s="1800"/>
      <c r="BA57" s="1800"/>
      <c r="BB57" s="11"/>
      <c r="BC57" s="11"/>
      <c r="BD57" s="11"/>
      <c r="BE57" s="11"/>
      <c r="BF57" s="11"/>
      <c r="BG57" s="11"/>
      <c r="BH57" s="397"/>
    </row>
    <row r="58" spans="1:60" ht="19.149999999999999" customHeight="1">
      <c r="A58" s="1799">
        <v>3</v>
      </c>
      <c r="B58" s="1791"/>
      <c r="C58" s="1800" t="s">
        <v>840</v>
      </c>
      <c r="D58" s="1800"/>
      <c r="E58" s="1800"/>
      <c r="F58" s="1800"/>
      <c r="G58" s="1800"/>
      <c r="H58" s="1800"/>
      <c r="I58" s="1800"/>
      <c r="J58" s="1800"/>
      <c r="K58" s="1800"/>
      <c r="L58" s="11"/>
      <c r="M58" s="11"/>
      <c r="N58" s="11"/>
      <c r="O58" s="11"/>
      <c r="P58" s="11"/>
      <c r="Q58" s="11"/>
      <c r="R58" s="397"/>
      <c r="V58" s="1799">
        <v>3</v>
      </c>
      <c r="W58" s="1791"/>
      <c r="X58" s="1800" t="s">
        <v>840</v>
      </c>
      <c r="Y58" s="1800"/>
      <c r="Z58" s="1800"/>
      <c r="AA58" s="1800"/>
      <c r="AB58" s="1800"/>
      <c r="AC58" s="1800"/>
      <c r="AD58" s="1800"/>
      <c r="AE58" s="1800"/>
      <c r="AF58" s="1800"/>
      <c r="AG58" s="11"/>
      <c r="AH58" s="11"/>
      <c r="AI58" s="11"/>
      <c r="AJ58" s="11"/>
      <c r="AK58" s="11"/>
      <c r="AL58" s="11"/>
      <c r="AM58" s="397"/>
      <c r="AQ58" s="1799">
        <v>3</v>
      </c>
      <c r="AR58" s="1791"/>
      <c r="AS58" s="1800" t="s">
        <v>840</v>
      </c>
      <c r="AT58" s="1800"/>
      <c r="AU58" s="1800"/>
      <c r="AV58" s="1800"/>
      <c r="AW58" s="1800"/>
      <c r="AX58" s="1800"/>
      <c r="AY58" s="1800"/>
      <c r="AZ58" s="1800"/>
      <c r="BA58" s="1800"/>
      <c r="BB58" s="11"/>
      <c r="BC58" s="11"/>
      <c r="BD58" s="11"/>
      <c r="BE58" s="11"/>
      <c r="BF58" s="11"/>
      <c r="BG58" s="11"/>
      <c r="BH58" s="397"/>
    </row>
    <row r="59" spans="1:60" ht="19.149999999999999" customHeight="1">
      <c r="A59" s="1802"/>
      <c r="B59" s="1803"/>
      <c r="C59" s="1804"/>
      <c r="D59" s="1804"/>
      <c r="E59" s="1804"/>
      <c r="F59" s="1804"/>
      <c r="G59" s="1804"/>
      <c r="H59" s="1804"/>
      <c r="I59" s="1804"/>
      <c r="J59" s="1804"/>
      <c r="K59" s="1804"/>
      <c r="L59" s="396"/>
      <c r="M59" s="396"/>
      <c r="N59" s="396"/>
      <c r="O59" s="396"/>
      <c r="P59" s="396"/>
      <c r="Q59" s="396"/>
      <c r="R59" s="399"/>
      <c r="V59" s="1802"/>
      <c r="W59" s="1803"/>
      <c r="X59" s="1804"/>
      <c r="Y59" s="1804"/>
      <c r="Z59" s="1804"/>
      <c r="AA59" s="1804"/>
      <c r="AB59" s="1804"/>
      <c r="AC59" s="1804"/>
      <c r="AD59" s="1804"/>
      <c r="AE59" s="1804"/>
      <c r="AF59" s="1804"/>
      <c r="AG59" s="396"/>
      <c r="AH59" s="396"/>
      <c r="AI59" s="396"/>
      <c r="AJ59" s="396"/>
      <c r="AK59" s="396"/>
      <c r="AL59" s="396"/>
      <c r="AM59" s="399"/>
      <c r="AQ59" s="1802"/>
      <c r="AR59" s="1803"/>
      <c r="AS59" s="1804"/>
      <c r="AT59" s="1804"/>
      <c r="AU59" s="1804"/>
      <c r="AV59" s="1804"/>
      <c r="AW59" s="1804"/>
      <c r="AX59" s="1804"/>
      <c r="AY59" s="1804"/>
      <c r="AZ59" s="1804"/>
      <c r="BA59" s="1804"/>
      <c r="BB59" s="396"/>
      <c r="BC59" s="396"/>
      <c r="BD59" s="396"/>
      <c r="BE59" s="396"/>
      <c r="BF59" s="396"/>
      <c r="BG59" s="396"/>
      <c r="BH59" s="399"/>
    </row>
    <row r="60" spans="1:60" ht="19.149999999999999" customHeight="1">
      <c r="A60" s="1805" t="s">
        <v>805</v>
      </c>
      <c r="B60" s="1806"/>
      <c r="C60" s="1806"/>
      <c r="D60" s="1806"/>
      <c r="E60" s="1806"/>
      <c r="F60" s="1806"/>
      <c r="G60" s="1806"/>
      <c r="H60" s="1806"/>
      <c r="I60" s="1806"/>
      <c r="J60" s="1806"/>
      <c r="K60" s="1806"/>
      <c r="L60" s="1806"/>
      <c r="M60" s="1806"/>
      <c r="N60" s="1806"/>
      <c r="O60" s="1806"/>
      <c r="P60" s="1806"/>
      <c r="Q60" s="1806"/>
      <c r="R60" s="1807"/>
      <c r="V60" s="1805" t="s">
        <v>805</v>
      </c>
      <c r="W60" s="1806"/>
      <c r="X60" s="1806"/>
      <c r="Y60" s="1806"/>
      <c r="Z60" s="1806"/>
      <c r="AA60" s="1806"/>
      <c r="AB60" s="1806"/>
      <c r="AC60" s="1806"/>
      <c r="AD60" s="1806"/>
      <c r="AE60" s="1806"/>
      <c r="AF60" s="1806"/>
      <c r="AG60" s="1806"/>
      <c r="AH60" s="1806"/>
      <c r="AI60" s="1806"/>
      <c r="AJ60" s="1806"/>
      <c r="AK60" s="1806"/>
      <c r="AL60" s="1806"/>
      <c r="AM60" s="1807"/>
      <c r="AQ60" s="1805" t="s">
        <v>805</v>
      </c>
      <c r="AR60" s="1806"/>
      <c r="AS60" s="1806"/>
      <c r="AT60" s="1806"/>
      <c r="AU60" s="1806"/>
      <c r="AV60" s="1806"/>
      <c r="AW60" s="1806"/>
      <c r="AX60" s="1806"/>
      <c r="AY60" s="1806"/>
      <c r="AZ60" s="1806"/>
      <c r="BA60" s="1806"/>
      <c r="BB60" s="1806"/>
      <c r="BC60" s="1806"/>
      <c r="BD60" s="1806"/>
      <c r="BE60" s="1806"/>
      <c r="BF60" s="1806"/>
      <c r="BG60" s="1806"/>
      <c r="BH60" s="1807"/>
    </row>
    <row r="61" spans="1:60" ht="19.149999999999999" customHeight="1">
      <c r="A61" s="300"/>
      <c r="B61" s="380"/>
      <c r="C61" s="380" t="s">
        <v>821</v>
      </c>
      <c r="D61" s="380"/>
      <c r="E61" s="11"/>
      <c r="F61" s="11"/>
      <c r="G61" s="1789" t="s">
        <v>697</v>
      </c>
      <c r="H61" s="1790"/>
      <c r="I61" s="1790"/>
      <c r="J61" s="1790"/>
      <c r="K61" s="1790"/>
      <c r="L61" s="1790"/>
      <c r="M61" s="11"/>
      <c r="N61" s="1791"/>
      <c r="O61" s="1791"/>
      <c r="P61" s="1791"/>
      <c r="Q61" s="1791"/>
      <c r="R61" s="1792"/>
      <c r="V61" s="300"/>
      <c r="W61" s="380"/>
      <c r="X61" s="380" t="s">
        <v>821</v>
      </c>
      <c r="Y61" s="380"/>
      <c r="Z61" s="11"/>
      <c r="AA61" s="11"/>
      <c r="AB61" s="1789" t="s">
        <v>697</v>
      </c>
      <c r="AC61" s="1790"/>
      <c r="AD61" s="1790"/>
      <c r="AE61" s="1790"/>
      <c r="AF61" s="1790"/>
      <c r="AG61" s="1790"/>
      <c r="AH61" s="11"/>
      <c r="AI61" s="1791"/>
      <c r="AJ61" s="1791"/>
      <c r="AK61" s="1791"/>
      <c r="AL61" s="1791"/>
      <c r="AM61" s="1792"/>
      <c r="AQ61" s="300"/>
      <c r="AR61" s="380"/>
      <c r="AS61" s="380" t="s">
        <v>821</v>
      </c>
      <c r="AT61" s="380"/>
      <c r="AU61" s="11"/>
      <c r="AV61" s="11"/>
      <c r="AW61" s="1789" t="s">
        <v>697</v>
      </c>
      <c r="AX61" s="1790"/>
      <c r="AY61" s="1790"/>
      <c r="AZ61" s="1790"/>
      <c r="BA61" s="1790"/>
      <c r="BB61" s="1790"/>
      <c r="BC61" s="11"/>
      <c r="BD61" s="1791"/>
      <c r="BE61" s="1791"/>
      <c r="BF61" s="1791"/>
      <c r="BG61" s="1791"/>
      <c r="BH61" s="1792"/>
    </row>
    <row r="62" spans="1:60" ht="19.149999999999999" customHeight="1" thickBot="1">
      <c r="A62" s="305"/>
      <c r="B62" s="306"/>
      <c r="C62" s="1788" t="s">
        <v>830</v>
      </c>
      <c r="D62" s="1788"/>
      <c r="E62" s="1788"/>
      <c r="F62" s="1788"/>
      <c r="G62" s="1788"/>
      <c r="H62" s="1788"/>
      <c r="I62" s="1788"/>
      <c r="J62" s="1788"/>
      <c r="K62" s="1788"/>
      <c r="L62" s="401"/>
      <c r="M62" s="307"/>
      <c r="N62" s="1963"/>
      <c r="O62" s="1964"/>
      <c r="P62" s="1964"/>
      <c r="Q62" s="1964"/>
      <c r="R62" s="1965"/>
      <c r="V62" s="305"/>
      <c r="W62" s="306"/>
      <c r="X62" s="1788" t="s">
        <v>830</v>
      </c>
      <c r="Y62" s="1788"/>
      <c r="Z62" s="1788"/>
      <c r="AA62" s="1788"/>
      <c r="AB62" s="1788"/>
      <c r="AC62" s="1788"/>
      <c r="AD62" s="1788"/>
      <c r="AE62" s="1788"/>
      <c r="AF62" s="1788"/>
      <c r="AG62" s="401"/>
      <c r="AH62" s="307"/>
      <c r="AI62" s="1963"/>
      <c r="AJ62" s="1964"/>
      <c r="AK62" s="1964"/>
      <c r="AL62" s="1964"/>
      <c r="AM62" s="1965"/>
      <c r="AQ62" s="305"/>
      <c r="AR62" s="306"/>
      <c r="AS62" s="1788" t="s">
        <v>830</v>
      </c>
      <c r="AT62" s="1788"/>
      <c r="AU62" s="1788"/>
      <c r="AV62" s="1788"/>
      <c r="AW62" s="1788"/>
      <c r="AX62" s="1788"/>
      <c r="AY62" s="1788"/>
      <c r="AZ62" s="1788"/>
      <c r="BA62" s="1788"/>
      <c r="BB62" s="401"/>
      <c r="BC62" s="307"/>
      <c r="BD62" s="1963"/>
      <c r="BE62" s="1964"/>
      <c r="BF62" s="1964"/>
      <c r="BG62" s="1964"/>
      <c r="BH62" s="1965"/>
    </row>
    <row r="63" spans="1:60">
      <c r="AQ63" s="1997" t="s">
        <v>710</v>
      </c>
      <c r="AR63" s="1997"/>
      <c r="AS63" s="1997"/>
      <c r="AT63" s="1997"/>
      <c r="AU63" s="1997"/>
      <c r="AV63" s="1997"/>
      <c r="AW63" s="1997"/>
      <c r="AX63" s="1997"/>
      <c r="AY63" s="1997"/>
      <c r="AZ63" s="1997"/>
      <c r="BA63" s="1997"/>
      <c r="BB63" s="1997"/>
      <c r="BC63" s="1997"/>
      <c r="BD63" s="1997"/>
      <c r="BE63" s="1997"/>
      <c r="BF63" s="1997"/>
      <c r="BG63" s="1997"/>
      <c r="BH63" s="1997"/>
    </row>
    <row r="64" spans="1:60" ht="10.15" customHeight="1" thickBot="1">
      <c r="AQ64" s="314"/>
      <c r="AR64" s="314"/>
      <c r="AS64" s="314"/>
      <c r="AT64" s="314"/>
      <c r="AU64" s="314"/>
      <c r="AV64" s="314"/>
      <c r="AW64" s="314"/>
      <c r="AX64" s="314"/>
      <c r="AY64" s="314"/>
      <c r="AZ64" s="314"/>
      <c r="BA64" s="314"/>
      <c r="BB64" s="314"/>
      <c r="BC64" s="314"/>
      <c r="BD64" s="314"/>
      <c r="BE64" s="314"/>
      <c r="BF64" s="314"/>
      <c r="BG64" s="314"/>
      <c r="BH64" s="314"/>
    </row>
    <row r="65" spans="1:60" ht="13.9" customHeight="1">
      <c r="A65" s="1986" t="s">
        <v>711</v>
      </c>
      <c r="B65" s="1987"/>
      <c r="C65" s="1988"/>
      <c r="D65" s="1989"/>
      <c r="E65" s="1989"/>
      <c r="F65" s="1989"/>
      <c r="G65" s="1989"/>
      <c r="H65" s="1989"/>
      <c r="I65" s="1989"/>
      <c r="J65" s="1989"/>
      <c r="K65" s="1989"/>
      <c r="L65" s="1989"/>
      <c r="M65" s="1989"/>
      <c r="N65" s="1989"/>
      <c r="O65" s="1989"/>
      <c r="P65" s="1989"/>
      <c r="Q65" s="1989"/>
      <c r="R65" s="1989"/>
      <c r="S65" s="1989"/>
      <c r="T65" s="1989"/>
      <c r="U65" s="1989"/>
      <c r="V65" s="1989"/>
      <c r="W65" s="1989"/>
      <c r="X65" s="1989"/>
      <c r="Y65" s="1989"/>
      <c r="Z65" s="1989"/>
      <c r="AA65" s="1989"/>
      <c r="AB65" s="1989"/>
      <c r="AC65" s="1989"/>
      <c r="AD65" s="1989"/>
      <c r="AE65" s="1989"/>
      <c r="AF65" s="1989"/>
      <c r="AG65" s="1989"/>
      <c r="AH65" s="1989"/>
      <c r="AI65" s="1989"/>
      <c r="AJ65" s="1989"/>
      <c r="AK65" s="1989"/>
      <c r="AL65" s="1989"/>
      <c r="AM65" s="1989"/>
      <c r="AN65" s="1989"/>
      <c r="AO65" s="1989"/>
      <c r="AP65" s="1989"/>
      <c r="AQ65" s="1989"/>
      <c r="AR65" s="1989"/>
      <c r="AS65" s="1989"/>
      <c r="AT65" s="1989"/>
      <c r="AU65" s="1989"/>
      <c r="AV65" s="1989"/>
      <c r="AW65" s="1989"/>
      <c r="AX65" s="1989"/>
      <c r="AY65" s="1989"/>
      <c r="AZ65" s="1989"/>
      <c r="BA65" s="1989"/>
      <c r="BB65" s="1989"/>
      <c r="BC65" s="1989"/>
      <c r="BD65" s="1989"/>
      <c r="BE65" s="1989"/>
      <c r="BF65" s="1989"/>
      <c r="BG65" s="1990"/>
      <c r="BH65" s="300"/>
    </row>
    <row r="66" spans="1:60" ht="13.9" customHeight="1">
      <c r="A66" s="1986"/>
      <c r="B66" s="1987"/>
      <c r="C66" s="1799"/>
      <c r="D66" s="1791"/>
      <c r="E66" s="1791"/>
      <c r="F66" s="1791"/>
      <c r="G66" s="1791"/>
      <c r="H66" s="1791"/>
      <c r="I66" s="1791"/>
      <c r="J66" s="1791"/>
      <c r="K66" s="1791"/>
      <c r="L66" s="1791"/>
      <c r="M66" s="1791"/>
      <c r="N66" s="1791"/>
      <c r="O66" s="1791"/>
      <c r="P66" s="1791"/>
      <c r="Q66" s="1791"/>
      <c r="R66" s="1791"/>
      <c r="S66" s="1791"/>
      <c r="T66" s="1791"/>
      <c r="U66" s="1791"/>
      <c r="V66" s="1791"/>
      <c r="W66" s="1791"/>
      <c r="X66" s="1791"/>
      <c r="Y66" s="1791"/>
      <c r="Z66" s="1791"/>
      <c r="AA66" s="1791"/>
      <c r="AB66" s="1791"/>
      <c r="AC66" s="1791"/>
      <c r="AD66" s="1791"/>
      <c r="AE66" s="1791"/>
      <c r="AF66" s="1791"/>
      <c r="AG66" s="1791"/>
      <c r="AH66" s="1791"/>
      <c r="AI66" s="1791"/>
      <c r="AJ66" s="1791"/>
      <c r="AK66" s="1791"/>
      <c r="AL66" s="1791"/>
      <c r="AM66" s="1791"/>
      <c r="AN66" s="1791"/>
      <c r="AO66" s="1791"/>
      <c r="AP66" s="1791"/>
      <c r="AQ66" s="1791"/>
      <c r="AR66" s="1791"/>
      <c r="AS66" s="1791"/>
      <c r="AT66" s="1791"/>
      <c r="AU66" s="1791"/>
      <c r="AV66" s="1791"/>
      <c r="AW66" s="1791"/>
      <c r="AX66" s="1791"/>
      <c r="AY66" s="1791"/>
      <c r="AZ66" s="1791"/>
      <c r="BA66" s="1791"/>
      <c r="BB66" s="1791"/>
      <c r="BC66" s="1791"/>
      <c r="BD66" s="1791"/>
      <c r="BE66" s="1791"/>
      <c r="BF66" s="1791"/>
      <c r="BG66" s="1792"/>
      <c r="BH66" s="11"/>
    </row>
    <row r="67" spans="1:60" ht="13.9" customHeight="1">
      <c r="A67" s="1987"/>
      <c r="B67" s="1987"/>
      <c r="C67" s="1799"/>
      <c r="D67" s="1791"/>
      <c r="E67" s="1791"/>
      <c r="F67" s="1791"/>
      <c r="G67" s="1791"/>
      <c r="H67" s="1791"/>
      <c r="I67" s="1791"/>
      <c r="J67" s="1791"/>
      <c r="K67" s="1791"/>
      <c r="L67" s="1791"/>
      <c r="M67" s="1791"/>
      <c r="N67" s="1791"/>
      <c r="O67" s="1791"/>
      <c r="P67" s="1791"/>
      <c r="Q67" s="1791"/>
      <c r="R67" s="1791"/>
      <c r="S67" s="1791"/>
      <c r="T67" s="1791"/>
      <c r="U67" s="1791"/>
      <c r="V67" s="1791"/>
      <c r="W67" s="1791"/>
      <c r="X67" s="1791"/>
      <c r="Y67" s="1791"/>
      <c r="Z67" s="1791"/>
      <c r="AA67" s="1791"/>
      <c r="AB67" s="1791"/>
      <c r="AC67" s="1791"/>
      <c r="AD67" s="1791"/>
      <c r="AE67" s="1791"/>
      <c r="AF67" s="1791"/>
      <c r="AG67" s="1791"/>
      <c r="AH67" s="1791"/>
      <c r="AI67" s="1791"/>
      <c r="AJ67" s="1791"/>
      <c r="AK67" s="1791"/>
      <c r="AL67" s="1791"/>
      <c r="AM67" s="1791"/>
      <c r="AN67" s="1791"/>
      <c r="AO67" s="1791"/>
      <c r="AP67" s="1791"/>
      <c r="AQ67" s="1791"/>
      <c r="AR67" s="1791"/>
      <c r="AS67" s="1791"/>
      <c r="AT67" s="1791"/>
      <c r="AU67" s="1791"/>
      <c r="AV67" s="1791"/>
      <c r="AW67" s="1791"/>
      <c r="AX67" s="1791"/>
      <c r="AY67" s="1791"/>
      <c r="AZ67" s="1791"/>
      <c r="BA67" s="1791"/>
      <c r="BB67" s="1791"/>
      <c r="BC67" s="1791"/>
      <c r="BD67" s="1791"/>
      <c r="BE67" s="1791"/>
      <c r="BF67" s="1791"/>
      <c r="BG67" s="1792"/>
    </row>
    <row r="68" spans="1:60" ht="13.9" customHeight="1" thickBot="1">
      <c r="A68" s="1987"/>
      <c r="B68" s="1987"/>
      <c r="C68" s="1991"/>
      <c r="D68" s="1992"/>
      <c r="E68" s="1992"/>
      <c r="F68" s="1992"/>
      <c r="G68" s="1992"/>
      <c r="H68" s="1992"/>
      <c r="I68" s="1992"/>
      <c r="J68" s="1992"/>
      <c r="K68" s="1992"/>
      <c r="L68" s="1992"/>
      <c r="M68" s="1992"/>
      <c r="N68" s="1992"/>
      <c r="O68" s="1992"/>
      <c r="P68" s="1992"/>
      <c r="Q68" s="1992"/>
      <c r="R68" s="1992"/>
      <c r="S68" s="1992"/>
      <c r="T68" s="1992"/>
      <c r="U68" s="1992"/>
      <c r="V68" s="1992"/>
      <c r="W68" s="1992"/>
      <c r="X68" s="1992"/>
      <c r="Y68" s="1992"/>
      <c r="Z68" s="1992"/>
      <c r="AA68" s="1992"/>
      <c r="AB68" s="1992"/>
      <c r="AC68" s="1992"/>
      <c r="AD68" s="1992"/>
      <c r="AE68" s="1992"/>
      <c r="AF68" s="1992"/>
      <c r="AG68" s="1992"/>
      <c r="AH68" s="1992"/>
      <c r="AI68" s="1992"/>
      <c r="AJ68" s="1992"/>
      <c r="AK68" s="1992"/>
      <c r="AL68" s="1992"/>
      <c r="AM68" s="1992"/>
      <c r="AN68" s="1992"/>
      <c r="AO68" s="1992"/>
      <c r="AP68" s="1992"/>
      <c r="AQ68" s="1992"/>
      <c r="AR68" s="1992"/>
      <c r="AS68" s="1992"/>
      <c r="AT68" s="1992"/>
      <c r="AU68" s="1992"/>
      <c r="AV68" s="1992"/>
      <c r="AW68" s="1992"/>
      <c r="AX68" s="1992"/>
      <c r="AY68" s="1992"/>
      <c r="AZ68" s="1992"/>
      <c r="BA68" s="1992"/>
      <c r="BB68" s="1992"/>
      <c r="BC68" s="1992"/>
      <c r="BD68" s="1992"/>
      <c r="BE68" s="1992"/>
      <c r="BF68" s="1992"/>
      <c r="BG68" s="1993"/>
    </row>
  </sheetData>
  <mergeCells count="356">
    <mergeCell ref="V10:X10"/>
    <mergeCell ref="A21:L21"/>
    <mergeCell ref="M21:O21"/>
    <mergeCell ref="P21:R21"/>
    <mergeCell ref="S21:U21"/>
    <mergeCell ref="V21:X21"/>
    <mergeCell ref="Z11:AB11"/>
    <mergeCell ref="BC29:BH30"/>
    <mergeCell ref="AQ63:BH63"/>
    <mergeCell ref="BC33:BH34"/>
    <mergeCell ref="V51:AM51"/>
    <mergeCell ref="AQ51:BH51"/>
    <mergeCell ref="A52:R53"/>
    <mergeCell ref="V52:AM53"/>
    <mergeCell ref="AQ52:BH53"/>
    <mergeCell ref="N48:R48"/>
    <mergeCell ref="AI48:AM48"/>
    <mergeCell ref="A37:R37"/>
    <mergeCell ref="V37:AM37"/>
    <mergeCell ref="AC33:AE34"/>
    <mergeCell ref="AF33:AH34"/>
    <mergeCell ref="AI33:AK34"/>
    <mergeCell ref="AL33:AN34"/>
    <mergeCell ref="AQ33:AR34"/>
    <mergeCell ref="A65:B68"/>
    <mergeCell ref="C65:BG68"/>
    <mergeCell ref="A35:BH35"/>
    <mergeCell ref="N62:R62"/>
    <mergeCell ref="AI62:AM62"/>
    <mergeCell ref="A54:G54"/>
    <mergeCell ref="V54:AB54"/>
    <mergeCell ref="AQ54:AW54"/>
    <mergeCell ref="AQ59:AR59"/>
    <mergeCell ref="AS59:BA59"/>
    <mergeCell ref="AQ60:BH60"/>
    <mergeCell ref="BD62:BH62"/>
    <mergeCell ref="A40:G40"/>
    <mergeCell ref="V40:AB40"/>
    <mergeCell ref="AQ40:AW40"/>
    <mergeCell ref="BD48:BH48"/>
    <mergeCell ref="A51:R51"/>
    <mergeCell ref="AQ37:BH37"/>
    <mergeCell ref="A38:R39"/>
    <mergeCell ref="V38:AM39"/>
    <mergeCell ref="AQ38:BH39"/>
    <mergeCell ref="H40:R40"/>
    <mergeCell ref="A41:R41"/>
    <mergeCell ref="A42:B42"/>
    <mergeCell ref="A33:D34"/>
    <mergeCell ref="E33:G34"/>
    <mergeCell ref="H33:J34"/>
    <mergeCell ref="K33:M34"/>
    <mergeCell ref="N33:P34"/>
    <mergeCell ref="Q33:S34"/>
    <mergeCell ref="T33:V34"/>
    <mergeCell ref="W33:Y34"/>
    <mergeCell ref="Z33:AB34"/>
    <mergeCell ref="BC31:BH32"/>
    <mergeCell ref="AC31:AE32"/>
    <mergeCell ref="AF31:AH32"/>
    <mergeCell ref="AI31:AK32"/>
    <mergeCell ref="AL31:AN32"/>
    <mergeCell ref="AQ31:AR32"/>
    <mergeCell ref="A31:D32"/>
    <mergeCell ref="E31:G32"/>
    <mergeCell ref="H31:J32"/>
    <mergeCell ref="K31:M32"/>
    <mergeCell ref="N31:P32"/>
    <mergeCell ref="Q31:S32"/>
    <mergeCell ref="T31:V32"/>
    <mergeCell ref="W31:Y32"/>
    <mergeCell ref="Z31:AB32"/>
    <mergeCell ref="AS31:AT32"/>
    <mergeCell ref="AU31:BB32"/>
    <mergeCell ref="Z29:AB30"/>
    <mergeCell ref="H27:J28"/>
    <mergeCell ref="K27:M28"/>
    <mergeCell ref="N27:P28"/>
    <mergeCell ref="Q27:S28"/>
    <mergeCell ref="T27:V28"/>
    <mergeCell ref="W27:Y28"/>
    <mergeCell ref="AS33:AT34"/>
    <mergeCell ref="AU33:BB34"/>
    <mergeCell ref="Z27:AB28"/>
    <mergeCell ref="A27:D28"/>
    <mergeCell ref="A29:D30"/>
    <mergeCell ref="E29:G30"/>
    <mergeCell ref="H29:J30"/>
    <mergeCell ref="K29:M30"/>
    <mergeCell ref="N29:P30"/>
    <mergeCell ref="Q29:S30"/>
    <mergeCell ref="T29:V30"/>
    <mergeCell ref="W29:Y30"/>
    <mergeCell ref="AW19:BB19"/>
    <mergeCell ref="BD19:BH19"/>
    <mergeCell ref="AC29:AE30"/>
    <mergeCell ref="AF29:AH30"/>
    <mergeCell ref="AI29:AK30"/>
    <mergeCell ref="AL29:AN30"/>
    <mergeCell ref="AQ29:AR30"/>
    <mergeCell ref="AU27:BB28"/>
    <mergeCell ref="AS29:AT30"/>
    <mergeCell ref="AU29:BB30"/>
    <mergeCell ref="AS27:AT28"/>
    <mergeCell ref="BC27:BH28"/>
    <mergeCell ref="AC27:AE28"/>
    <mergeCell ref="AF27:AH28"/>
    <mergeCell ref="AI27:AK28"/>
    <mergeCell ref="AL27:AN28"/>
    <mergeCell ref="AQ27:AR28"/>
    <mergeCell ref="BD20:BH20"/>
    <mergeCell ref="AQ22:BH22"/>
    <mergeCell ref="AQ18:BH18"/>
    <mergeCell ref="AU26:BB26"/>
    <mergeCell ref="AS26:AT26"/>
    <mergeCell ref="Z26:AB26"/>
    <mergeCell ref="BC26:BH26"/>
    <mergeCell ref="AC26:AE26"/>
    <mergeCell ref="AF26:AH26"/>
    <mergeCell ref="AI26:AK26"/>
    <mergeCell ref="AL26:AN26"/>
    <mergeCell ref="AQ26:AR26"/>
    <mergeCell ref="E24:AM24"/>
    <mergeCell ref="AO24:AP34"/>
    <mergeCell ref="AR24:AX24"/>
    <mergeCell ref="E25:P25"/>
    <mergeCell ref="D20:L20"/>
    <mergeCell ref="M20:O20"/>
    <mergeCell ref="P20:R20"/>
    <mergeCell ref="S20:U20"/>
    <mergeCell ref="V20:X20"/>
    <mergeCell ref="AA20:AN20"/>
    <mergeCell ref="Q25:AB25"/>
    <mergeCell ref="AC25:AN25"/>
    <mergeCell ref="E26:G26"/>
    <mergeCell ref="H26:J26"/>
    <mergeCell ref="D18:L18"/>
    <mergeCell ref="M18:O18"/>
    <mergeCell ref="P18:R18"/>
    <mergeCell ref="S18:U18"/>
    <mergeCell ref="V18:X18"/>
    <mergeCell ref="AA18:AN19"/>
    <mergeCell ref="A17:L17"/>
    <mergeCell ref="M17:O17"/>
    <mergeCell ref="P17:R17"/>
    <mergeCell ref="S17:U17"/>
    <mergeCell ref="V17:X17"/>
    <mergeCell ref="M19:O19"/>
    <mergeCell ref="P19:R19"/>
    <mergeCell ref="S19:U19"/>
    <mergeCell ref="V19:X19"/>
    <mergeCell ref="A18:C20"/>
    <mergeCell ref="D19:L19"/>
    <mergeCell ref="A16:L16"/>
    <mergeCell ref="M16:O16"/>
    <mergeCell ref="P16:R16"/>
    <mergeCell ref="S16:U16"/>
    <mergeCell ref="V16:X16"/>
    <mergeCell ref="AA16:AN17"/>
    <mergeCell ref="AQ16:AR16"/>
    <mergeCell ref="AS16:BA16"/>
    <mergeCell ref="A15:L15"/>
    <mergeCell ref="M15:O15"/>
    <mergeCell ref="P15:R15"/>
    <mergeCell ref="S15:U15"/>
    <mergeCell ref="V15:X15"/>
    <mergeCell ref="AQ15:AR15"/>
    <mergeCell ref="AQ17:AR17"/>
    <mergeCell ref="AS17:BA17"/>
    <mergeCell ref="AQ14:AR14"/>
    <mergeCell ref="AS14:AU14"/>
    <mergeCell ref="AW14:AX14"/>
    <mergeCell ref="AY14:BA14"/>
    <mergeCell ref="A12:L12"/>
    <mergeCell ref="M12:O12"/>
    <mergeCell ref="P12:R12"/>
    <mergeCell ref="S12:U12"/>
    <mergeCell ref="V12:X12"/>
    <mergeCell ref="AX12:BH12"/>
    <mergeCell ref="AQ13:BH13"/>
    <mergeCell ref="AQ12:AW12"/>
    <mergeCell ref="A14:L14"/>
    <mergeCell ref="M14:O14"/>
    <mergeCell ref="P14:R14"/>
    <mergeCell ref="S14:U14"/>
    <mergeCell ref="V14:X14"/>
    <mergeCell ref="AA14:AN15"/>
    <mergeCell ref="A13:L13"/>
    <mergeCell ref="M13:O13"/>
    <mergeCell ref="P13:R13"/>
    <mergeCell ref="S13:U13"/>
    <mergeCell ref="V13:X13"/>
    <mergeCell ref="AS15:BA15"/>
    <mergeCell ref="AL9:AN9"/>
    <mergeCell ref="AQ9:BH11"/>
    <mergeCell ref="AL11:AN11"/>
    <mergeCell ref="AC11:AE11"/>
    <mergeCell ref="A9:L9"/>
    <mergeCell ref="M9:O9"/>
    <mergeCell ref="P9:R9"/>
    <mergeCell ref="S9:U9"/>
    <mergeCell ref="V9:X9"/>
    <mergeCell ref="Z9:AB9"/>
    <mergeCell ref="AC9:AE9"/>
    <mergeCell ref="AF9:AH9"/>
    <mergeCell ref="AI9:AK9"/>
    <mergeCell ref="AF11:AH11"/>
    <mergeCell ref="AI11:AK11"/>
    <mergeCell ref="A11:L11"/>
    <mergeCell ref="M11:O11"/>
    <mergeCell ref="P11:R11"/>
    <mergeCell ref="S11:U11"/>
    <mergeCell ref="V11:X11"/>
    <mergeCell ref="Z10:AB10"/>
    <mergeCell ref="M10:O10"/>
    <mergeCell ref="P10:R10"/>
    <mergeCell ref="S10:U10"/>
    <mergeCell ref="BB3:BB4"/>
    <mergeCell ref="BC3:BD4"/>
    <mergeCell ref="BE3:BE4"/>
    <mergeCell ref="BF3:BG4"/>
    <mergeCell ref="AI7:AK7"/>
    <mergeCell ref="AL7:AN7"/>
    <mergeCell ref="M8:O8"/>
    <mergeCell ref="P8:R8"/>
    <mergeCell ref="S8:U8"/>
    <mergeCell ref="V8:X8"/>
    <mergeCell ref="Z8:AB8"/>
    <mergeCell ref="AC8:AE8"/>
    <mergeCell ref="AF8:AH8"/>
    <mergeCell ref="AI8:AK8"/>
    <mergeCell ref="AL8:AN8"/>
    <mergeCell ref="AQ8:BH8"/>
    <mergeCell ref="BJ3:BO5"/>
    <mergeCell ref="BJ7:BO9"/>
    <mergeCell ref="A1:BH2"/>
    <mergeCell ref="A3:C4"/>
    <mergeCell ref="D3:T4"/>
    <mergeCell ref="U3:W4"/>
    <mergeCell ref="X3:AD4"/>
    <mergeCell ref="AE3:AG4"/>
    <mergeCell ref="AH3:AQ4"/>
    <mergeCell ref="AR3:AU4"/>
    <mergeCell ref="AV3:AW4"/>
    <mergeCell ref="AX3:AX4"/>
    <mergeCell ref="BH3:BH4"/>
    <mergeCell ref="A6:L8"/>
    <mergeCell ref="M6:R7"/>
    <mergeCell ref="S6:X7"/>
    <mergeCell ref="Z6:AB7"/>
    <mergeCell ref="AC6:AH6"/>
    <mergeCell ref="AI6:AN6"/>
    <mergeCell ref="AO6:AP20"/>
    <mergeCell ref="AC7:AE7"/>
    <mergeCell ref="AF7:AH7"/>
    <mergeCell ref="AY3:AZ4"/>
    <mergeCell ref="BA3:BA4"/>
    <mergeCell ref="AX40:BH40"/>
    <mergeCell ref="AQ41:BH41"/>
    <mergeCell ref="AQ42:AR42"/>
    <mergeCell ref="AS42:AU42"/>
    <mergeCell ref="AW42:AX42"/>
    <mergeCell ref="AY42:BA42"/>
    <mergeCell ref="AS20:BA20"/>
    <mergeCell ref="A24:D24"/>
    <mergeCell ref="A25:D26"/>
    <mergeCell ref="T26:V26"/>
    <mergeCell ref="C42:E42"/>
    <mergeCell ref="G42:H42"/>
    <mergeCell ref="I42:K42"/>
    <mergeCell ref="AC40:AM40"/>
    <mergeCell ref="V41:AM41"/>
    <mergeCell ref="V42:W42"/>
    <mergeCell ref="X42:Z42"/>
    <mergeCell ref="AB42:AC42"/>
    <mergeCell ref="AD42:AF42"/>
    <mergeCell ref="W26:Y26"/>
    <mergeCell ref="K26:M26"/>
    <mergeCell ref="E27:G28"/>
    <mergeCell ref="N26:P26"/>
    <mergeCell ref="Q26:S26"/>
    <mergeCell ref="AS43:BA43"/>
    <mergeCell ref="AQ44:AR44"/>
    <mergeCell ref="AS44:BA44"/>
    <mergeCell ref="AQ45:AR45"/>
    <mergeCell ref="AS45:BA45"/>
    <mergeCell ref="AQ46:BH46"/>
    <mergeCell ref="AW47:BB47"/>
    <mergeCell ref="BD47:BH47"/>
    <mergeCell ref="C45:K45"/>
    <mergeCell ref="A46:R46"/>
    <mergeCell ref="G47:L47"/>
    <mergeCell ref="N47:R47"/>
    <mergeCell ref="A57:B57"/>
    <mergeCell ref="C57:K57"/>
    <mergeCell ref="A58:B58"/>
    <mergeCell ref="C58:K58"/>
    <mergeCell ref="AQ43:AR43"/>
    <mergeCell ref="V43:W43"/>
    <mergeCell ref="X43:AF43"/>
    <mergeCell ref="V44:W44"/>
    <mergeCell ref="X44:AF44"/>
    <mergeCell ref="V45:W45"/>
    <mergeCell ref="X45:AF45"/>
    <mergeCell ref="V46:AM46"/>
    <mergeCell ref="AB47:AG47"/>
    <mergeCell ref="AI47:AM47"/>
    <mergeCell ref="A43:B43"/>
    <mergeCell ref="C43:K43"/>
    <mergeCell ref="A44:B44"/>
    <mergeCell ref="C44:K44"/>
    <mergeCell ref="A45:B45"/>
    <mergeCell ref="C48:K48"/>
    <mergeCell ref="X48:AF48"/>
    <mergeCell ref="A59:B59"/>
    <mergeCell ref="C59:K59"/>
    <mergeCell ref="A60:R60"/>
    <mergeCell ref="G61:L61"/>
    <mergeCell ref="N61:R61"/>
    <mergeCell ref="AC54:AM54"/>
    <mergeCell ref="V55:AM55"/>
    <mergeCell ref="V56:W56"/>
    <mergeCell ref="X56:Z56"/>
    <mergeCell ref="AB56:AC56"/>
    <mergeCell ref="AD56:AF56"/>
    <mergeCell ref="V57:W57"/>
    <mergeCell ref="X57:AF57"/>
    <mergeCell ref="V58:W58"/>
    <mergeCell ref="X58:AF58"/>
    <mergeCell ref="V59:W59"/>
    <mergeCell ref="X59:AF59"/>
    <mergeCell ref="V60:AM60"/>
    <mergeCell ref="AB61:AG61"/>
    <mergeCell ref="AI61:AM61"/>
    <mergeCell ref="H54:R54"/>
    <mergeCell ref="A55:R55"/>
    <mergeCell ref="A56:B56"/>
    <mergeCell ref="C56:E56"/>
    <mergeCell ref="AS48:BA48"/>
    <mergeCell ref="C62:K62"/>
    <mergeCell ref="X62:AF62"/>
    <mergeCell ref="AS62:BA62"/>
    <mergeCell ref="AW61:BB61"/>
    <mergeCell ref="BD61:BH61"/>
    <mergeCell ref="AX54:BH54"/>
    <mergeCell ref="AQ55:BH55"/>
    <mergeCell ref="AQ56:AR56"/>
    <mergeCell ref="AS56:AU56"/>
    <mergeCell ref="AW56:AX56"/>
    <mergeCell ref="AY56:BA56"/>
    <mergeCell ref="AQ57:AR57"/>
    <mergeCell ref="AS57:BA57"/>
    <mergeCell ref="AQ58:AR58"/>
    <mergeCell ref="AS58:BA58"/>
    <mergeCell ref="G56:H56"/>
    <mergeCell ref="I56:K56"/>
  </mergeCells>
  <phoneticPr fontId="3"/>
  <conditionalFormatting sqref="AQ14:AR14">
    <cfRule type="cellIs" dxfId="34" priority="73" operator="equal">
      <formula>"①"</formula>
    </cfRule>
  </conditionalFormatting>
  <conditionalFormatting sqref="AQ15:AR15">
    <cfRule type="cellIs" dxfId="33" priority="72" operator="equal">
      <formula>"②"</formula>
    </cfRule>
  </conditionalFormatting>
  <conditionalFormatting sqref="AQ16:AR16">
    <cfRule type="cellIs" dxfId="32" priority="70" operator="equal">
      <formula>"③"</formula>
    </cfRule>
  </conditionalFormatting>
  <conditionalFormatting sqref="AQ17:AR17">
    <cfRule type="cellIs" dxfId="31" priority="69" operator="equal">
      <formula>"④"</formula>
    </cfRule>
  </conditionalFormatting>
  <conditionalFormatting sqref="AX12">
    <cfRule type="cellIs" dxfId="30" priority="37" operator="equal">
      <formula>"有"</formula>
    </cfRule>
  </conditionalFormatting>
  <conditionalFormatting sqref="AC54">
    <cfRule type="cellIs" dxfId="29" priority="6" operator="equal">
      <formula>"有"</formula>
    </cfRule>
  </conditionalFormatting>
  <conditionalFormatting sqref="H40">
    <cfRule type="cellIs" dxfId="28" priority="26" operator="equal">
      <formula>"有"</formula>
    </cfRule>
  </conditionalFormatting>
  <conditionalFormatting sqref="A42:B42">
    <cfRule type="cellIs" dxfId="27" priority="30" operator="equal">
      <formula>"①"</formula>
    </cfRule>
  </conditionalFormatting>
  <conditionalFormatting sqref="A43:B43">
    <cfRule type="cellIs" dxfId="26" priority="29" operator="equal">
      <formula>"②"</formula>
    </cfRule>
  </conditionalFormatting>
  <conditionalFormatting sqref="A44:B44">
    <cfRule type="cellIs" dxfId="25" priority="28" operator="equal">
      <formula>"③"</formula>
    </cfRule>
  </conditionalFormatting>
  <conditionalFormatting sqref="A45:B45">
    <cfRule type="cellIs" dxfId="24" priority="27" operator="equal">
      <formula>"④"</formula>
    </cfRule>
  </conditionalFormatting>
  <conditionalFormatting sqref="V42:W42">
    <cfRule type="cellIs" dxfId="23" priority="25" operator="equal">
      <formula>"①"</formula>
    </cfRule>
  </conditionalFormatting>
  <conditionalFormatting sqref="V43:W43">
    <cfRule type="cellIs" dxfId="22" priority="24" operator="equal">
      <formula>"②"</formula>
    </cfRule>
  </conditionalFormatting>
  <conditionalFormatting sqref="V44:W44">
    <cfRule type="cellIs" dxfId="21" priority="23" operator="equal">
      <formula>"③"</formula>
    </cfRule>
  </conditionalFormatting>
  <conditionalFormatting sqref="V45:W45">
    <cfRule type="cellIs" dxfId="20" priority="22" operator="equal">
      <formula>"④"</formula>
    </cfRule>
  </conditionalFormatting>
  <conditionalFormatting sqref="AC40">
    <cfRule type="cellIs" dxfId="19" priority="21" operator="equal">
      <formula>"有"</formula>
    </cfRule>
  </conditionalFormatting>
  <conditionalFormatting sqref="AQ42:AR42">
    <cfRule type="cellIs" dxfId="18" priority="20" operator="equal">
      <formula>"①"</formula>
    </cfRule>
  </conditionalFormatting>
  <conditionalFormatting sqref="AQ43:AR43">
    <cfRule type="cellIs" dxfId="17" priority="19" operator="equal">
      <formula>"②"</formula>
    </cfRule>
  </conditionalFormatting>
  <conditionalFormatting sqref="AQ44:AR44">
    <cfRule type="cellIs" dxfId="16" priority="18" operator="equal">
      <formula>"③"</formula>
    </cfRule>
  </conditionalFormatting>
  <conditionalFormatting sqref="AQ45:AR45">
    <cfRule type="cellIs" dxfId="15" priority="17" operator="equal">
      <formula>"④"</formula>
    </cfRule>
  </conditionalFormatting>
  <conditionalFormatting sqref="AX40">
    <cfRule type="cellIs" dxfId="14" priority="16" operator="equal">
      <formula>"有"</formula>
    </cfRule>
  </conditionalFormatting>
  <conditionalFormatting sqref="A56:B56">
    <cfRule type="cellIs" dxfId="13" priority="15" operator="equal">
      <formula>"①"</formula>
    </cfRule>
  </conditionalFormatting>
  <conditionalFormatting sqref="A57:B57">
    <cfRule type="cellIs" dxfId="12" priority="14" operator="equal">
      <formula>"②"</formula>
    </cfRule>
  </conditionalFormatting>
  <conditionalFormatting sqref="A58:B58">
    <cfRule type="cellIs" dxfId="11" priority="13" operator="equal">
      <formula>"③"</formula>
    </cfRule>
  </conditionalFormatting>
  <conditionalFormatting sqref="A59:B59">
    <cfRule type="cellIs" dxfId="10" priority="12" operator="equal">
      <formula>"④"</formula>
    </cfRule>
  </conditionalFormatting>
  <conditionalFormatting sqref="H54">
    <cfRule type="cellIs" dxfId="9" priority="11" operator="equal">
      <formula>"有"</formula>
    </cfRule>
  </conditionalFormatting>
  <conditionalFormatting sqref="V56:W56">
    <cfRule type="cellIs" dxfId="8" priority="10" operator="equal">
      <formula>"①"</formula>
    </cfRule>
  </conditionalFormatting>
  <conditionalFormatting sqref="V57:W57">
    <cfRule type="cellIs" dxfId="7" priority="9" operator="equal">
      <formula>"②"</formula>
    </cfRule>
  </conditionalFormatting>
  <conditionalFormatting sqref="V58:W58">
    <cfRule type="cellIs" dxfId="6" priority="8" operator="equal">
      <formula>"③"</formula>
    </cfRule>
  </conditionalFormatting>
  <conditionalFormatting sqref="V59:W59">
    <cfRule type="cellIs" dxfId="5" priority="7" operator="equal">
      <formula>"④"</formula>
    </cfRule>
  </conditionalFormatting>
  <conditionalFormatting sqref="AQ56:AR56">
    <cfRule type="cellIs" dxfId="4" priority="5" operator="equal">
      <formula>"①"</formula>
    </cfRule>
  </conditionalFormatting>
  <conditionalFormatting sqref="AQ57:AR57">
    <cfRule type="cellIs" dxfId="3" priority="4" operator="equal">
      <formula>"②"</formula>
    </cfRule>
  </conditionalFormatting>
  <conditionalFormatting sqref="AQ58:AR58">
    <cfRule type="cellIs" dxfId="2" priority="3" operator="equal">
      <formula>"③"</formula>
    </cfRule>
  </conditionalFormatting>
  <conditionalFormatting sqref="AQ59:AR59">
    <cfRule type="cellIs" dxfId="1" priority="2" operator="equal">
      <formula>"④"</formula>
    </cfRule>
  </conditionalFormatting>
  <conditionalFormatting sqref="AX54">
    <cfRule type="cellIs" dxfId="0" priority="1" operator="equal">
      <formula>"有"</formula>
    </cfRule>
  </conditionalFormatting>
  <hyperlinks>
    <hyperlink ref="BJ3:BO5" location="目次!B18" display="目次へ" xr:uid="{B338AAA5-D6BA-46CD-8FE3-A9C0BC7366D6}"/>
    <hyperlink ref="BJ7:BO9" location="①【2ヵ月前】利用申込書!A1" display="利用申込書へ" xr:uid="{05A4ABC2-7A0B-4C0D-B159-0ECC8FF47FDC}"/>
  </hyperlinks>
  <pageMargins left="0.19685039370078741" right="0.19685039370078741" top="0.39370078740157483" bottom="0.19685039370078741" header="0.31496062992125984" footer="0.31496062992125984"/>
  <pageSetup paperSize="9" scale="94" orientation="landscape"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3" r:id="rId4" name="Check Box 5">
              <controlPr defaultSize="0" autoFill="0" autoLine="0" autoPict="0">
                <anchor moveWithCells="1">
                  <from>
                    <xdr:col>54</xdr:col>
                    <xdr:colOff>28575</xdr:colOff>
                    <xdr:row>25</xdr:row>
                    <xdr:rowOff>390525</xdr:rowOff>
                  </from>
                  <to>
                    <xdr:col>59</xdr:col>
                    <xdr:colOff>133350</xdr:colOff>
                    <xdr:row>27</xdr:row>
                    <xdr:rowOff>133350</xdr:rowOff>
                  </to>
                </anchor>
              </controlPr>
            </control>
          </mc:Choice>
        </mc:AlternateContent>
        <mc:AlternateContent xmlns:mc="http://schemas.openxmlformats.org/markup-compatibility/2006">
          <mc:Choice Requires="x14">
            <control shapeId="48134" r:id="rId5" name="Check Box 6">
              <controlPr defaultSize="0" autoFill="0" autoLine="0" autoPict="0">
                <anchor moveWithCells="1">
                  <from>
                    <xdr:col>54</xdr:col>
                    <xdr:colOff>28575</xdr:colOff>
                    <xdr:row>26</xdr:row>
                    <xdr:rowOff>152400</xdr:rowOff>
                  </from>
                  <to>
                    <xdr:col>58</xdr:col>
                    <xdr:colOff>133350</xdr:colOff>
                    <xdr:row>28</xdr:row>
                    <xdr:rowOff>57150</xdr:rowOff>
                  </to>
                </anchor>
              </controlPr>
            </control>
          </mc:Choice>
        </mc:AlternateContent>
        <mc:AlternateContent xmlns:mc="http://schemas.openxmlformats.org/markup-compatibility/2006">
          <mc:Choice Requires="x14">
            <control shapeId="48140" r:id="rId6" name="Check Box 12">
              <controlPr defaultSize="0" autoFill="0" autoLine="0" autoPict="0">
                <anchor moveWithCells="1">
                  <from>
                    <xdr:col>54</xdr:col>
                    <xdr:colOff>28575</xdr:colOff>
                    <xdr:row>27</xdr:row>
                    <xdr:rowOff>180975</xdr:rowOff>
                  </from>
                  <to>
                    <xdr:col>59</xdr:col>
                    <xdr:colOff>133350</xdr:colOff>
                    <xdr:row>29</xdr:row>
                    <xdr:rowOff>57150</xdr:rowOff>
                  </to>
                </anchor>
              </controlPr>
            </control>
          </mc:Choice>
        </mc:AlternateContent>
        <mc:AlternateContent xmlns:mc="http://schemas.openxmlformats.org/markup-compatibility/2006">
          <mc:Choice Requires="x14">
            <control shapeId="48141" r:id="rId7" name="Check Box 13">
              <controlPr defaultSize="0" autoFill="0" autoLine="0" autoPict="0">
                <anchor moveWithCells="1">
                  <from>
                    <xdr:col>54</xdr:col>
                    <xdr:colOff>28575</xdr:colOff>
                    <xdr:row>28</xdr:row>
                    <xdr:rowOff>209550</xdr:rowOff>
                  </from>
                  <to>
                    <xdr:col>58</xdr:col>
                    <xdr:colOff>133350</xdr:colOff>
                    <xdr:row>30</xdr:row>
                    <xdr:rowOff>9525</xdr:rowOff>
                  </to>
                </anchor>
              </controlPr>
            </control>
          </mc:Choice>
        </mc:AlternateContent>
        <mc:AlternateContent xmlns:mc="http://schemas.openxmlformats.org/markup-compatibility/2006">
          <mc:Choice Requires="x14">
            <control shapeId="48142" r:id="rId8" name="Check Box 14">
              <controlPr defaultSize="0" autoFill="0" autoLine="0" autoPict="0">
                <anchor moveWithCells="1">
                  <from>
                    <xdr:col>54</xdr:col>
                    <xdr:colOff>28575</xdr:colOff>
                    <xdr:row>29</xdr:row>
                    <xdr:rowOff>180975</xdr:rowOff>
                  </from>
                  <to>
                    <xdr:col>59</xdr:col>
                    <xdr:colOff>133350</xdr:colOff>
                    <xdr:row>31</xdr:row>
                    <xdr:rowOff>57150</xdr:rowOff>
                  </to>
                </anchor>
              </controlPr>
            </control>
          </mc:Choice>
        </mc:AlternateContent>
        <mc:AlternateContent xmlns:mc="http://schemas.openxmlformats.org/markup-compatibility/2006">
          <mc:Choice Requires="x14">
            <control shapeId="48143" r:id="rId9" name="Check Box 15">
              <controlPr defaultSize="0" autoFill="0" autoLine="0" autoPict="0">
                <anchor moveWithCells="1">
                  <from>
                    <xdr:col>54</xdr:col>
                    <xdr:colOff>28575</xdr:colOff>
                    <xdr:row>30</xdr:row>
                    <xdr:rowOff>209550</xdr:rowOff>
                  </from>
                  <to>
                    <xdr:col>58</xdr:col>
                    <xdr:colOff>133350</xdr:colOff>
                    <xdr:row>32</xdr:row>
                    <xdr:rowOff>9525</xdr:rowOff>
                  </to>
                </anchor>
              </controlPr>
            </control>
          </mc:Choice>
        </mc:AlternateContent>
        <mc:AlternateContent xmlns:mc="http://schemas.openxmlformats.org/markup-compatibility/2006">
          <mc:Choice Requires="x14">
            <control shapeId="48184" r:id="rId10" name="Check Box 56">
              <controlPr defaultSize="0" autoFill="0" autoLine="0" autoPict="0">
                <anchor moveWithCells="1">
                  <from>
                    <xdr:col>5</xdr:col>
                    <xdr:colOff>0</xdr:colOff>
                    <xdr:row>45</xdr:row>
                    <xdr:rowOff>142875</xdr:rowOff>
                  </from>
                  <to>
                    <xdr:col>6</xdr:col>
                    <xdr:colOff>95250</xdr:colOff>
                    <xdr:row>47</xdr:row>
                    <xdr:rowOff>38100</xdr:rowOff>
                  </to>
                </anchor>
              </controlPr>
            </control>
          </mc:Choice>
        </mc:AlternateContent>
        <mc:AlternateContent xmlns:mc="http://schemas.openxmlformats.org/markup-compatibility/2006">
          <mc:Choice Requires="x14">
            <control shapeId="48185" r:id="rId11" name="Check Box 57">
              <controlPr defaultSize="0" autoFill="0" autoLine="0" autoPict="0">
                <anchor moveWithCells="1">
                  <from>
                    <xdr:col>0</xdr:col>
                    <xdr:colOff>57150</xdr:colOff>
                    <xdr:row>45</xdr:row>
                    <xdr:rowOff>142875</xdr:rowOff>
                  </from>
                  <to>
                    <xdr:col>1</xdr:col>
                    <xdr:colOff>152400</xdr:colOff>
                    <xdr:row>47</xdr:row>
                    <xdr:rowOff>38100</xdr:rowOff>
                  </to>
                </anchor>
              </controlPr>
            </control>
          </mc:Choice>
        </mc:AlternateContent>
        <mc:AlternateContent xmlns:mc="http://schemas.openxmlformats.org/markup-compatibility/2006">
          <mc:Choice Requires="x14">
            <control shapeId="48187" r:id="rId12" name="Check Box 59">
              <controlPr defaultSize="0" autoFill="0" autoLine="0" autoPict="0">
                <anchor moveWithCells="1">
                  <from>
                    <xdr:col>26</xdr:col>
                    <xdr:colOff>0</xdr:colOff>
                    <xdr:row>45</xdr:row>
                    <xdr:rowOff>142875</xdr:rowOff>
                  </from>
                  <to>
                    <xdr:col>27</xdr:col>
                    <xdr:colOff>95250</xdr:colOff>
                    <xdr:row>47</xdr:row>
                    <xdr:rowOff>38100</xdr:rowOff>
                  </to>
                </anchor>
              </controlPr>
            </control>
          </mc:Choice>
        </mc:AlternateContent>
        <mc:AlternateContent xmlns:mc="http://schemas.openxmlformats.org/markup-compatibility/2006">
          <mc:Choice Requires="x14">
            <control shapeId="48188" r:id="rId13" name="Check Box 60">
              <controlPr defaultSize="0" autoFill="0" autoLine="0" autoPict="0">
                <anchor moveWithCells="1">
                  <from>
                    <xdr:col>21</xdr:col>
                    <xdr:colOff>57150</xdr:colOff>
                    <xdr:row>45</xdr:row>
                    <xdr:rowOff>142875</xdr:rowOff>
                  </from>
                  <to>
                    <xdr:col>22</xdr:col>
                    <xdr:colOff>152400</xdr:colOff>
                    <xdr:row>47</xdr:row>
                    <xdr:rowOff>38100</xdr:rowOff>
                  </to>
                </anchor>
              </controlPr>
            </control>
          </mc:Choice>
        </mc:AlternateContent>
        <mc:AlternateContent xmlns:mc="http://schemas.openxmlformats.org/markup-compatibility/2006">
          <mc:Choice Requires="x14">
            <control shapeId="48190" r:id="rId14" name="Check Box 62">
              <controlPr defaultSize="0" autoFill="0" autoLine="0" autoPict="0">
                <anchor moveWithCells="1">
                  <from>
                    <xdr:col>47</xdr:col>
                    <xdr:colOff>0</xdr:colOff>
                    <xdr:row>45</xdr:row>
                    <xdr:rowOff>142875</xdr:rowOff>
                  </from>
                  <to>
                    <xdr:col>48</xdr:col>
                    <xdr:colOff>95250</xdr:colOff>
                    <xdr:row>47</xdr:row>
                    <xdr:rowOff>38100</xdr:rowOff>
                  </to>
                </anchor>
              </controlPr>
            </control>
          </mc:Choice>
        </mc:AlternateContent>
        <mc:AlternateContent xmlns:mc="http://schemas.openxmlformats.org/markup-compatibility/2006">
          <mc:Choice Requires="x14">
            <control shapeId="48191" r:id="rId15" name="Check Box 63">
              <controlPr defaultSize="0" autoFill="0" autoLine="0" autoPict="0">
                <anchor moveWithCells="1">
                  <from>
                    <xdr:col>42</xdr:col>
                    <xdr:colOff>57150</xdr:colOff>
                    <xdr:row>45</xdr:row>
                    <xdr:rowOff>142875</xdr:rowOff>
                  </from>
                  <to>
                    <xdr:col>43</xdr:col>
                    <xdr:colOff>152400</xdr:colOff>
                    <xdr:row>47</xdr:row>
                    <xdr:rowOff>38100</xdr:rowOff>
                  </to>
                </anchor>
              </controlPr>
            </control>
          </mc:Choice>
        </mc:AlternateContent>
        <mc:AlternateContent xmlns:mc="http://schemas.openxmlformats.org/markup-compatibility/2006">
          <mc:Choice Requires="x14">
            <control shapeId="48193" r:id="rId16" name="Check Box 65">
              <controlPr defaultSize="0" autoFill="0" autoLine="0" autoPict="0">
                <anchor moveWithCells="1">
                  <from>
                    <xdr:col>5</xdr:col>
                    <xdr:colOff>0</xdr:colOff>
                    <xdr:row>59</xdr:row>
                    <xdr:rowOff>142875</xdr:rowOff>
                  </from>
                  <to>
                    <xdr:col>6</xdr:col>
                    <xdr:colOff>95250</xdr:colOff>
                    <xdr:row>61</xdr:row>
                    <xdr:rowOff>38100</xdr:rowOff>
                  </to>
                </anchor>
              </controlPr>
            </control>
          </mc:Choice>
        </mc:AlternateContent>
        <mc:AlternateContent xmlns:mc="http://schemas.openxmlformats.org/markup-compatibility/2006">
          <mc:Choice Requires="x14">
            <control shapeId="48194" r:id="rId17" name="Check Box 66">
              <controlPr defaultSize="0" autoFill="0" autoLine="0" autoPict="0">
                <anchor moveWithCells="1">
                  <from>
                    <xdr:col>0</xdr:col>
                    <xdr:colOff>57150</xdr:colOff>
                    <xdr:row>59</xdr:row>
                    <xdr:rowOff>142875</xdr:rowOff>
                  </from>
                  <to>
                    <xdr:col>1</xdr:col>
                    <xdr:colOff>152400</xdr:colOff>
                    <xdr:row>61</xdr:row>
                    <xdr:rowOff>38100</xdr:rowOff>
                  </to>
                </anchor>
              </controlPr>
            </control>
          </mc:Choice>
        </mc:AlternateContent>
        <mc:AlternateContent xmlns:mc="http://schemas.openxmlformats.org/markup-compatibility/2006">
          <mc:Choice Requires="x14">
            <control shapeId="48196" r:id="rId18" name="Check Box 68">
              <controlPr defaultSize="0" autoFill="0" autoLine="0" autoPict="0">
                <anchor moveWithCells="1">
                  <from>
                    <xdr:col>26</xdr:col>
                    <xdr:colOff>0</xdr:colOff>
                    <xdr:row>59</xdr:row>
                    <xdr:rowOff>142875</xdr:rowOff>
                  </from>
                  <to>
                    <xdr:col>27</xdr:col>
                    <xdr:colOff>95250</xdr:colOff>
                    <xdr:row>61</xdr:row>
                    <xdr:rowOff>38100</xdr:rowOff>
                  </to>
                </anchor>
              </controlPr>
            </control>
          </mc:Choice>
        </mc:AlternateContent>
        <mc:AlternateContent xmlns:mc="http://schemas.openxmlformats.org/markup-compatibility/2006">
          <mc:Choice Requires="x14">
            <control shapeId="48197" r:id="rId19" name="Check Box 69">
              <controlPr defaultSize="0" autoFill="0" autoLine="0" autoPict="0">
                <anchor moveWithCells="1">
                  <from>
                    <xdr:col>21</xdr:col>
                    <xdr:colOff>57150</xdr:colOff>
                    <xdr:row>59</xdr:row>
                    <xdr:rowOff>142875</xdr:rowOff>
                  </from>
                  <to>
                    <xdr:col>22</xdr:col>
                    <xdr:colOff>152400</xdr:colOff>
                    <xdr:row>61</xdr:row>
                    <xdr:rowOff>38100</xdr:rowOff>
                  </to>
                </anchor>
              </controlPr>
            </control>
          </mc:Choice>
        </mc:AlternateContent>
        <mc:AlternateContent xmlns:mc="http://schemas.openxmlformats.org/markup-compatibility/2006">
          <mc:Choice Requires="x14">
            <control shapeId="48199" r:id="rId20" name="Check Box 71">
              <controlPr defaultSize="0" autoFill="0" autoLine="0" autoPict="0">
                <anchor moveWithCells="1">
                  <from>
                    <xdr:col>47</xdr:col>
                    <xdr:colOff>0</xdr:colOff>
                    <xdr:row>59</xdr:row>
                    <xdr:rowOff>142875</xdr:rowOff>
                  </from>
                  <to>
                    <xdr:col>48</xdr:col>
                    <xdr:colOff>95250</xdr:colOff>
                    <xdr:row>61</xdr:row>
                    <xdr:rowOff>38100</xdr:rowOff>
                  </to>
                </anchor>
              </controlPr>
            </control>
          </mc:Choice>
        </mc:AlternateContent>
        <mc:AlternateContent xmlns:mc="http://schemas.openxmlformats.org/markup-compatibility/2006">
          <mc:Choice Requires="x14">
            <control shapeId="48200" r:id="rId21" name="Check Box 72">
              <controlPr defaultSize="0" autoFill="0" autoLine="0" autoPict="0">
                <anchor moveWithCells="1">
                  <from>
                    <xdr:col>42</xdr:col>
                    <xdr:colOff>57150</xdr:colOff>
                    <xdr:row>59</xdr:row>
                    <xdr:rowOff>142875</xdr:rowOff>
                  </from>
                  <to>
                    <xdr:col>43</xdr:col>
                    <xdr:colOff>152400</xdr:colOff>
                    <xdr:row>61</xdr:row>
                    <xdr:rowOff>38100</xdr:rowOff>
                  </to>
                </anchor>
              </controlPr>
            </control>
          </mc:Choice>
        </mc:AlternateContent>
        <mc:AlternateContent xmlns:mc="http://schemas.openxmlformats.org/markup-compatibility/2006">
          <mc:Choice Requires="x14">
            <control shapeId="48205" r:id="rId22" name="Check Box 77">
              <controlPr defaultSize="0" autoFill="0" autoLine="0" autoPict="0">
                <anchor moveWithCells="1">
                  <from>
                    <xdr:col>0</xdr:col>
                    <xdr:colOff>57150</xdr:colOff>
                    <xdr:row>46</xdr:row>
                    <xdr:rowOff>123825</xdr:rowOff>
                  </from>
                  <to>
                    <xdr:col>1</xdr:col>
                    <xdr:colOff>180975</xdr:colOff>
                    <xdr:row>48</xdr:row>
                    <xdr:rowOff>19050</xdr:rowOff>
                  </to>
                </anchor>
              </controlPr>
            </control>
          </mc:Choice>
        </mc:AlternateContent>
        <mc:AlternateContent xmlns:mc="http://schemas.openxmlformats.org/markup-compatibility/2006">
          <mc:Choice Requires="x14">
            <control shapeId="48208" r:id="rId23" name="Check Box 80">
              <controlPr defaultSize="0" autoFill="0" autoLine="0" autoPict="0">
                <anchor moveWithCells="1">
                  <from>
                    <xdr:col>21</xdr:col>
                    <xdr:colOff>57150</xdr:colOff>
                    <xdr:row>46</xdr:row>
                    <xdr:rowOff>123825</xdr:rowOff>
                  </from>
                  <to>
                    <xdr:col>22</xdr:col>
                    <xdr:colOff>180975</xdr:colOff>
                    <xdr:row>48</xdr:row>
                    <xdr:rowOff>19050</xdr:rowOff>
                  </to>
                </anchor>
              </controlPr>
            </control>
          </mc:Choice>
        </mc:AlternateContent>
        <mc:AlternateContent xmlns:mc="http://schemas.openxmlformats.org/markup-compatibility/2006">
          <mc:Choice Requires="x14">
            <control shapeId="48211" r:id="rId24" name="Check Box 83">
              <controlPr defaultSize="0" autoFill="0" autoLine="0" autoPict="0">
                <anchor moveWithCells="1">
                  <from>
                    <xdr:col>42</xdr:col>
                    <xdr:colOff>57150</xdr:colOff>
                    <xdr:row>46</xdr:row>
                    <xdr:rowOff>123825</xdr:rowOff>
                  </from>
                  <to>
                    <xdr:col>43</xdr:col>
                    <xdr:colOff>180975</xdr:colOff>
                    <xdr:row>48</xdr:row>
                    <xdr:rowOff>19050</xdr:rowOff>
                  </to>
                </anchor>
              </controlPr>
            </control>
          </mc:Choice>
        </mc:AlternateContent>
        <mc:AlternateContent xmlns:mc="http://schemas.openxmlformats.org/markup-compatibility/2006">
          <mc:Choice Requires="x14">
            <control shapeId="48214" r:id="rId25" name="Check Box 86">
              <controlPr defaultSize="0" autoFill="0" autoLine="0" autoPict="0">
                <anchor moveWithCells="1">
                  <from>
                    <xdr:col>0</xdr:col>
                    <xdr:colOff>57150</xdr:colOff>
                    <xdr:row>60</xdr:row>
                    <xdr:rowOff>123825</xdr:rowOff>
                  </from>
                  <to>
                    <xdr:col>1</xdr:col>
                    <xdr:colOff>180975</xdr:colOff>
                    <xdr:row>62</xdr:row>
                    <xdr:rowOff>19050</xdr:rowOff>
                  </to>
                </anchor>
              </controlPr>
            </control>
          </mc:Choice>
        </mc:AlternateContent>
        <mc:AlternateContent xmlns:mc="http://schemas.openxmlformats.org/markup-compatibility/2006">
          <mc:Choice Requires="x14">
            <control shapeId="48217" r:id="rId26" name="Check Box 89">
              <controlPr defaultSize="0" autoFill="0" autoLine="0" autoPict="0">
                <anchor moveWithCells="1">
                  <from>
                    <xdr:col>21</xdr:col>
                    <xdr:colOff>57150</xdr:colOff>
                    <xdr:row>60</xdr:row>
                    <xdr:rowOff>123825</xdr:rowOff>
                  </from>
                  <to>
                    <xdr:col>22</xdr:col>
                    <xdr:colOff>180975</xdr:colOff>
                    <xdr:row>62</xdr:row>
                    <xdr:rowOff>19050</xdr:rowOff>
                  </to>
                </anchor>
              </controlPr>
            </control>
          </mc:Choice>
        </mc:AlternateContent>
        <mc:AlternateContent xmlns:mc="http://schemas.openxmlformats.org/markup-compatibility/2006">
          <mc:Choice Requires="x14">
            <control shapeId="48220" r:id="rId27" name="Check Box 92">
              <controlPr defaultSize="0" autoFill="0" autoLine="0" autoPict="0">
                <anchor moveWithCells="1">
                  <from>
                    <xdr:col>42</xdr:col>
                    <xdr:colOff>57150</xdr:colOff>
                    <xdr:row>60</xdr:row>
                    <xdr:rowOff>123825</xdr:rowOff>
                  </from>
                  <to>
                    <xdr:col>43</xdr:col>
                    <xdr:colOff>180975</xdr:colOff>
                    <xdr:row>62</xdr:row>
                    <xdr:rowOff>19050</xdr:rowOff>
                  </to>
                </anchor>
              </controlPr>
            </control>
          </mc:Choice>
        </mc:AlternateContent>
        <mc:AlternateContent xmlns:mc="http://schemas.openxmlformats.org/markup-compatibility/2006">
          <mc:Choice Requires="x14">
            <control shapeId="48129" r:id="rId28" name="Check Box 1">
              <controlPr defaultSize="0" autoFill="0" autoLine="0" autoPict="0">
                <anchor moveWithCells="1">
                  <from>
                    <xdr:col>53</xdr:col>
                    <xdr:colOff>57150</xdr:colOff>
                    <xdr:row>22</xdr:row>
                    <xdr:rowOff>95250</xdr:rowOff>
                  </from>
                  <to>
                    <xdr:col>59</xdr:col>
                    <xdr:colOff>19050</xdr:colOff>
                    <xdr:row>24</xdr:row>
                    <xdr:rowOff>47625</xdr:rowOff>
                  </to>
                </anchor>
              </controlPr>
            </control>
          </mc:Choice>
        </mc:AlternateContent>
        <mc:AlternateContent xmlns:mc="http://schemas.openxmlformats.org/markup-compatibility/2006">
          <mc:Choice Requires="x14">
            <control shapeId="48130" r:id="rId29" name="Check Box 2">
              <controlPr defaultSize="0" autoFill="0" autoLine="0" autoPict="0">
                <anchor moveWithCells="1">
                  <from>
                    <xdr:col>49</xdr:col>
                    <xdr:colOff>57150</xdr:colOff>
                    <xdr:row>22</xdr:row>
                    <xdr:rowOff>28575</xdr:rowOff>
                  </from>
                  <to>
                    <xdr:col>53</xdr:col>
                    <xdr:colOff>95250</xdr:colOff>
                    <xdr:row>24</xdr:row>
                    <xdr:rowOff>95250</xdr:rowOff>
                  </to>
                </anchor>
              </controlPr>
            </control>
          </mc:Choice>
        </mc:AlternateContent>
        <mc:AlternateContent xmlns:mc="http://schemas.openxmlformats.org/markup-compatibility/2006">
          <mc:Choice Requires="x14">
            <control shapeId="48131" r:id="rId30" name="Check Box 3">
              <controlPr defaultSize="0" autoFill="0" autoLine="0" autoPict="0">
                <anchor moveWithCells="1">
                  <from>
                    <xdr:col>42</xdr:col>
                    <xdr:colOff>19050</xdr:colOff>
                    <xdr:row>23</xdr:row>
                    <xdr:rowOff>209550</xdr:rowOff>
                  </from>
                  <to>
                    <xdr:col>43</xdr:col>
                    <xdr:colOff>123825</xdr:colOff>
                    <xdr:row>25</xdr:row>
                    <xdr:rowOff>95250</xdr:rowOff>
                  </to>
                </anchor>
              </controlPr>
            </control>
          </mc:Choice>
        </mc:AlternateContent>
        <mc:AlternateContent xmlns:mc="http://schemas.openxmlformats.org/markup-compatibility/2006">
          <mc:Choice Requires="x14">
            <control shapeId="48132" r:id="rId31" name="Check Box 4">
              <controlPr defaultSize="0" autoFill="0" autoLine="0" autoPict="0">
                <anchor moveWithCells="1">
                  <from>
                    <xdr:col>42</xdr:col>
                    <xdr:colOff>19050</xdr:colOff>
                    <xdr:row>22</xdr:row>
                    <xdr:rowOff>152400</xdr:rowOff>
                  </from>
                  <to>
                    <xdr:col>43</xdr:col>
                    <xdr:colOff>123825</xdr:colOff>
                    <xdr:row>24</xdr:row>
                    <xdr:rowOff>66675</xdr:rowOff>
                  </to>
                </anchor>
              </controlPr>
            </control>
          </mc:Choice>
        </mc:AlternateContent>
        <mc:AlternateContent xmlns:mc="http://schemas.openxmlformats.org/markup-compatibility/2006">
          <mc:Choice Requires="x14">
            <control shapeId="48135" r:id="rId32" name="Check Box 7">
              <controlPr defaultSize="0" autoFill="0" autoLine="0" autoPict="0">
                <anchor moveWithCells="1">
                  <from>
                    <xdr:col>41</xdr:col>
                    <xdr:colOff>161925</xdr:colOff>
                    <xdr:row>4</xdr:row>
                    <xdr:rowOff>190500</xdr:rowOff>
                  </from>
                  <to>
                    <xdr:col>43</xdr:col>
                    <xdr:colOff>95250</xdr:colOff>
                    <xdr:row>6</xdr:row>
                    <xdr:rowOff>104775</xdr:rowOff>
                  </to>
                </anchor>
              </controlPr>
            </control>
          </mc:Choice>
        </mc:AlternateContent>
        <mc:AlternateContent xmlns:mc="http://schemas.openxmlformats.org/markup-compatibility/2006">
          <mc:Choice Requires="x14">
            <control shapeId="48136" r:id="rId33" name="Check Box 8">
              <controlPr defaultSize="0" autoFill="0" autoLine="0" autoPict="0">
                <anchor moveWithCells="1">
                  <from>
                    <xdr:col>41</xdr:col>
                    <xdr:colOff>161925</xdr:colOff>
                    <xdr:row>5</xdr:row>
                    <xdr:rowOff>171450</xdr:rowOff>
                  </from>
                  <to>
                    <xdr:col>43</xdr:col>
                    <xdr:colOff>38100</xdr:colOff>
                    <xdr:row>7</xdr:row>
                    <xdr:rowOff>57150</xdr:rowOff>
                  </to>
                </anchor>
              </controlPr>
            </control>
          </mc:Choice>
        </mc:AlternateContent>
        <mc:AlternateContent xmlns:mc="http://schemas.openxmlformats.org/markup-compatibility/2006">
          <mc:Choice Requires="x14">
            <control shapeId="48137" r:id="rId34" name="Check Box 9">
              <controlPr defaultSize="0" autoFill="0" autoLine="0" autoPict="0">
                <anchor moveWithCells="1">
                  <from>
                    <xdr:col>47</xdr:col>
                    <xdr:colOff>0</xdr:colOff>
                    <xdr:row>17</xdr:row>
                    <xdr:rowOff>142875</xdr:rowOff>
                  </from>
                  <to>
                    <xdr:col>48</xdr:col>
                    <xdr:colOff>95250</xdr:colOff>
                    <xdr:row>19</xdr:row>
                    <xdr:rowOff>38100</xdr:rowOff>
                  </to>
                </anchor>
              </controlPr>
            </control>
          </mc:Choice>
        </mc:AlternateContent>
        <mc:AlternateContent xmlns:mc="http://schemas.openxmlformats.org/markup-compatibility/2006">
          <mc:Choice Requires="x14">
            <control shapeId="48138" r:id="rId35" name="Check Box 10">
              <controlPr defaultSize="0" autoFill="0" autoLine="0" autoPict="0">
                <anchor moveWithCells="1">
                  <from>
                    <xdr:col>42</xdr:col>
                    <xdr:colOff>57150</xdr:colOff>
                    <xdr:row>17</xdr:row>
                    <xdr:rowOff>142875</xdr:rowOff>
                  </from>
                  <to>
                    <xdr:col>43</xdr:col>
                    <xdr:colOff>152400</xdr:colOff>
                    <xdr:row>19</xdr:row>
                    <xdr:rowOff>38100</xdr:rowOff>
                  </to>
                </anchor>
              </controlPr>
            </control>
          </mc:Choice>
        </mc:AlternateContent>
        <mc:AlternateContent xmlns:mc="http://schemas.openxmlformats.org/markup-compatibility/2006">
          <mc:Choice Requires="x14">
            <control shapeId="48202" r:id="rId36" name="Check Box 74">
              <controlPr defaultSize="0" autoFill="0" autoLine="0" autoPict="0">
                <anchor moveWithCells="1">
                  <from>
                    <xdr:col>42</xdr:col>
                    <xdr:colOff>57150</xdr:colOff>
                    <xdr:row>18</xdr:row>
                    <xdr:rowOff>123825</xdr:rowOff>
                  </from>
                  <to>
                    <xdr:col>43</xdr:col>
                    <xdr:colOff>180975</xdr:colOff>
                    <xdr:row>20</xdr:row>
                    <xdr:rowOff>19050</xdr:rowOff>
                  </to>
                </anchor>
              </controlPr>
            </control>
          </mc:Choice>
        </mc:AlternateContent>
        <mc:AlternateContent xmlns:mc="http://schemas.openxmlformats.org/markup-compatibility/2006">
          <mc:Choice Requires="x14">
            <control shapeId="2" r:id="rId37" name="Check Box 16">
              <controlPr defaultSize="0" autoFill="0" autoLine="0" autoPict="0">
                <anchor moveWithCells="1" sizeWithCells="1">
                  <from>
                    <xdr:col>54</xdr:col>
                    <xdr:colOff>28575</xdr:colOff>
                    <xdr:row>31</xdr:row>
                    <xdr:rowOff>180975</xdr:rowOff>
                  </from>
                  <to>
                    <xdr:col>59</xdr:col>
                    <xdr:colOff>133350</xdr:colOff>
                    <xdr:row>33</xdr:row>
                    <xdr:rowOff>57150</xdr:rowOff>
                  </to>
                </anchor>
              </controlPr>
            </control>
          </mc:Choice>
        </mc:AlternateContent>
        <mc:AlternateContent xmlns:mc="http://schemas.openxmlformats.org/markup-compatibility/2006">
          <mc:Choice Requires="x14">
            <control shapeId="3" r:id="rId38" name="Check Box 17">
              <controlPr defaultSize="0" autoFill="0" autoLine="0" autoPict="0">
                <anchor moveWithCells="1" sizeWithCells="1">
                  <from>
                    <xdr:col>54</xdr:col>
                    <xdr:colOff>28575</xdr:colOff>
                    <xdr:row>32</xdr:row>
                    <xdr:rowOff>200025</xdr:rowOff>
                  </from>
                  <to>
                    <xdr:col>58</xdr:col>
                    <xdr:colOff>123825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DB2706AB-0E02-4B5F-B50D-34FE87916B7C}">
          <x14:formula1>
            <xm:f>リスト!$M$3:$M$5</xm:f>
          </x14:formula1>
          <xm:sqref>AC54 H54 AX12 H40 AC40 AX40 AX54</xm:sqref>
        </x14:dataValidation>
        <x14:dataValidation type="list" allowBlank="1" showInputMessage="1" showErrorMessage="1" xr:uid="{40D2EF81-514D-46DD-A8FC-1424493DC3C3}">
          <x14:formula1>
            <xm:f>リスト!$R$3:$R$4</xm:f>
          </x14:formula1>
          <xm:sqref>AQ14:AR14 V56:W56 A42:B42 V42:W42 AQ42:AR42 A56:B56 AQ56:AR56</xm:sqref>
        </x14:dataValidation>
        <x14:dataValidation type="list" allowBlank="1" showInputMessage="1" showErrorMessage="1" xr:uid="{45FA722A-ECCF-4C7F-8536-C1C35E5C93B9}">
          <x14:formula1>
            <xm:f>リスト!$S$3:$S$4</xm:f>
          </x14:formula1>
          <xm:sqref>AQ15:AR15 V57:W57 A43:B43 V43:W43 AQ43:AR43 A57:B57 AQ57:AR57</xm:sqref>
        </x14:dataValidation>
        <x14:dataValidation type="list" allowBlank="1" showInputMessage="1" showErrorMessage="1" xr:uid="{B9BF91E9-67BD-4C95-9734-F559F07A8636}">
          <x14:formula1>
            <xm:f>リスト!$T$3:$T$4</xm:f>
          </x14:formula1>
          <xm:sqref>AQ16:AR16 V58:W58 A44:B44 V44:W44 AQ44:AR44 A58:B58 AQ58:AR58</xm:sqref>
        </x14:dataValidation>
        <x14:dataValidation type="list" allowBlank="1" showInputMessage="1" showErrorMessage="1" xr:uid="{0F18FF9A-0F25-4FBC-856D-150AB8946D8D}">
          <x14:formula1>
            <xm:f>リスト!$U$3:$U$4</xm:f>
          </x14:formula1>
          <xm:sqref>AQ17:AR17 V59:W59 A45:B45 V45:W45 AQ45:AR45 A59:B59 AQ59:AR59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D39"/>
  <sheetViews>
    <sheetView showGridLines="0" view="pageBreakPreview" zoomScaleNormal="100" zoomScaleSheetLayoutView="100" workbookViewId="0">
      <selection activeCell="O105" sqref="O105:P105"/>
    </sheetView>
  </sheetViews>
  <sheetFormatPr defaultRowHeight="13.5"/>
  <cols>
    <col min="1" max="52" width="2.625" style="68" customWidth="1"/>
    <col min="53" max="53" width="0.875" style="68" customWidth="1"/>
    <col min="54" max="54" width="2.625" customWidth="1"/>
  </cols>
  <sheetData>
    <row r="1" spans="1:56" ht="12.95" customHeight="1" thickBot="1">
      <c r="A1" s="620" t="s">
        <v>20</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row>
    <row r="2" spans="1:56" s="1" customFormat="1" ht="12.95" customHeight="1">
      <c r="A2" s="620"/>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103"/>
      <c r="BC2" s="594" t="s">
        <v>662</v>
      </c>
      <c r="BD2" s="595"/>
    </row>
    <row r="3" spans="1:56" s="1" customFormat="1" ht="12.95" customHeight="1">
      <c r="A3" s="620"/>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103"/>
      <c r="BC3" s="596"/>
      <c r="BD3" s="597"/>
    </row>
    <row r="4" spans="1:56" s="1" customFormat="1" ht="15" customHeight="1" thickBo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5"/>
      <c r="AM4" s="105"/>
      <c r="AN4" s="653" t="s">
        <v>378</v>
      </c>
      <c r="AO4" s="653"/>
      <c r="AP4" s="653"/>
      <c r="AQ4" s="653"/>
      <c r="AR4" s="628"/>
      <c r="AS4" s="628"/>
      <c r="AT4" s="261" t="s">
        <v>377</v>
      </c>
      <c r="AU4" s="628"/>
      <c r="AV4" s="628"/>
      <c r="AW4" s="261" t="s">
        <v>376</v>
      </c>
      <c r="AX4" s="628"/>
      <c r="AY4" s="628"/>
      <c r="AZ4" s="261" t="s">
        <v>375</v>
      </c>
      <c r="BA4" s="103"/>
      <c r="BC4" s="598"/>
      <c r="BD4" s="599"/>
    </row>
    <row r="5" spans="1:56" s="1" customFormat="1" ht="15" customHeight="1">
      <c r="A5" s="629" t="s">
        <v>33</v>
      </c>
      <c r="B5" s="630"/>
      <c r="C5" s="630"/>
      <c r="D5" s="621"/>
      <c r="E5" s="621"/>
      <c r="F5" s="621"/>
      <c r="G5" s="621"/>
      <c r="H5" s="621"/>
      <c r="I5" s="621"/>
      <c r="J5" s="621"/>
      <c r="K5" s="621"/>
      <c r="L5" s="621"/>
      <c r="M5" s="621"/>
      <c r="N5" s="621"/>
      <c r="O5" s="621"/>
      <c r="P5" s="621"/>
      <c r="Q5" s="621"/>
      <c r="R5" s="621"/>
      <c r="S5" s="621"/>
      <c r="T5" s="621"/>
      <c r="U5" s="621"/>
      <c r="V5" s="621"/>
      <c r="W5" s="621"/>
      <c r="X5" s="621"/>
      <c r="Y5" s="621"/>
      <c r="Z5" s="621"/>
      <c r="AA5" s="633" t="s">
        <v>823</v>
      </c>
      <c r="AB5" s="617"/>
      <c r="AC5" s="617"/>
      <c r="AD5" s="617"/>
      <c r="AE5" s="617"/>
      <c r="AF5" s="617"/>
      <c r="AG5" s="617"/>
      <c r="AH5" s="617"/>
      <c r="AI5" s="617" t="s">
        <v>389</v>
      </c>
      <c r="AJ5" s="617"/>
      <c r="AK5" s="617"/>
      <c r="AL5" s="617"/>
      <c r="AM5" s="617"/>
      <c r="AN5" s="617"/>
      <c r="AO5" s="617"/>
      <c r="AP5" s="632"/>
      <c r="AQ5" s="616" t="s">
        <v>390</v>
      </c>
      <c r="AR5" s="617"/>
      <c r="AS5" s="617"/>
      <c r="AT5" s="617"/>
      <c r="AU5" s="617"/>
      <c r="AV5" s="617"/>
      <c r="AW5" s="617"/>
      <c r="AX5" s="618"/>
      <c r="AY5" s="610" t="s">
        <v>388</v>
      </c>
      <c r="AZ5" s="611"/>
      <c r="BA5" s="103"/>
    </row>
    <row r="6" spans="1:56" s="1" customFormat="1" ht="15" customHeight="1">
      <c r="A6" s="624" t="s">
        <v>0</v>
      </c>
      <c r="B6" s="625"/>
      <c r="C6" s="625"/>
      <c r="D6" s="622"/>
      <c r="E6" s="622"/>
      <c r="F6" s="622"/>
      <c r="G6" s="622"/>
      <c r="H6" s="622"/>
      <c r="I6" s="622"/>
      <c r="J6" s="622"/>
      <c r="K6" s="622"/>
      <c r="L6" s="622"/>
      <c r="M6" s="622"/>
      <c r="N6" s="622"/>
      <c r="O6" s="622"/>
      <c r="P6" s="622"/>
      <c r="Q6" s="622"/>
      <c r="R6" s="622"/>
      <c r="S6" s="622"/>
      <c r="T6" s="622"/>
      <c r="U6" s="622"/>
      <c r="V6" s="622"/>
      <c r="W6" s="622"/>
      <c r="X6" s="622"/>
      <c r="Y6" s="622"/>
      <c r="Z6" s="622"/>
      <c r="AA6" s="634"/>
      <c r="AB6" s="634"/>
      <c r="AC6" s="634"/>
      <c r="AD6" s="634"/>
      <c r="AE6" s="634"/>
      <c r="AF6" s="634"/>
      <c r="AG6" s="634"/>
      <c r="AH6" s="634"/>
      <c r="AI6" s="614" t="s">
        <v>391</v>
      </c>
      <c r="AJ6" s="614"/>
      <c r="AK6" s="614"/>
      <c r="AL6" s="614" t="s">
        <v>392</v>
      </c>
      <c r="AM6" s="614"/>
      <c r="AN6" s="614"/>
      <c r="AO6" s="614" t="s">
        <v>393</v>
      </c>
      <c r="AP6" s="631"/>
      <c r="AQ6" s="615" t="s">
        <v>391</v>
      </c>
      <c r="AR6" s="614"/>
      <c r="AS6" s="614"/>
      <c r="AT6" s="614" t="s">
        <v>392</v>
      </c>
      <c r="AU6" s="614"/>
      <c r="AV6" s="614"/>
      <c r="AW6" s="614" t="s">
        <v>393</v>
      </c>
      <c r="AX6" s="619"/>
      <c r="AY6" s="612"/>
      <c r="AZ6" s="613"/>
      <c r="BA6" s="103"/>
    </row>
    <row r="7" spans="1:56" s="1" customFormat="1" ht="15" customHeight="1">
      <c r="A7" s="626"/>
      <c r="B7" s="627"/>
      <c r="C7" s="627"/>
      <c r="D7" s="623"/>
      <c r="E7" s="623"/>
      <c r="F7" s="623"/>
      <c r="G7" s="623"/>
      <c r="H7" s="623"/>
      <c r="I7" s="623"/>
      <c r="J7" s="623"/>
      <c r="K7" s="623"/>
      <c r="L7" s="623"/>
      <c r="M7" s="623"/>
      <c r="N7" s="623"/>
      <c r="O7" s="623"/>
      <c r="P7" s="623"/>
      <c r="Q7" s="623"/>
      <c r="R7" s="623"/>
      <c r="S7" s="623"/>
      <c r="T7" s="623"/>
      <c r="U7" s="623"/>
      <c r="V7" s="623"/>
      <c r="W7" s="623"/>
      <c r="X7" s="623"/>
      <c r="Y7" s="623"/>
      <c r="Z7" s="623"/>
      <c r="AA7" s="637" t="s">
        <v>781</v>
      </c>
      <c r="AB7" s="638"/>
      <c r="AC7" s="638"/>
      <c r="AD7" s="638"/>
      <c r="AE7" s="638"/>
      <c r="AF7" s="638"/>
      <c r="AG7" s="638"/>
      <c r="AH7" s="638"/>
      <c r="AI7" s="657"/>
      <c r="AJ7" s="647"/>
      <c r="AK7" s="647"/>
      <c r="AL7" s="647"/>
      <c r="AM7" s="647"/>
      <c r="AN7" s="647"/>
      <c r="AO7" s="647" t="str">
        <f>IF(SUM(AI7:AN7)=0,"",SUM(AI7:AN7))</f>
        <v/>
      </c>
      <c r="AP7" s="654"/>
      <c r="AQ7" s="646"/>
      <c r="AR7" s="647"/>
      <c r="AS7" s="647"/>
      <c r="AT7" s="647"/>
      <c r="AU7" s="647"/>
      <c r="AV7" s="647"/>
      <c r="AW7" s="647" t="str">
        <f>IF(SUM(AQ7:AV7)=0,"",SUM(AQ7:AV7))</f>
        <v/>
      </c>
      <c r="AX7" s="654"/>
      <c r="AY7" s="649" t="str">
        <f>IF(SUM(AO7,AW7)=0,"",SUM(AO7,AW7))</f>
        <v/>
      </c>
      <c r="AZ7" s="650"/>
      <c r="BA7" s="103"/>
    </row>
    <row r="8" spans="1:56" s="1" customFormat="1" ht="15" customHeight="1">
      <c r="A8" s="690" t="s">
        <v>783</v>
      </c>
      <c r="B8" s="691"/>
      <c r="C8" s="691"/>
      <c r="D8" s="696"/>
      <c r="E8" s="697"/>
      <c r="F8" s="697"/>
      <c r="G8" s="697"/>
      <c r="H8" s="697"/>
      <c r="I8" s="697"/>
      <c r="J8" s="697"/>
      <c r="K8" s="697"/>
      <c r="L8" s="697"/>
      <c r="M8" s="697"/>
      <c r="N8" s="697"/>
      <c r="O8" s="697"/>
      <c r="P8" s="697"/>
      <c r="Q8" s="697"/>
      <c r="R8" s="697"/>
      <c r="S8" s="697"/>
      <c r="T8" s="697"/>
      <c r="U8" s="697"/>
      <c r="V8" s="697"/>
      <c r="W8" s="697"/>
      <c r="X8" s="697"/>
      <c r="Y8" s="697"/>
      <c r="Z8" s="698"/>
      <c r="AA8" s="637" t="s">
        <v>782</v>
      </c>
      <c r="AB8" s="638"/>
      <c r="AC8" s="638"/>
      <c r="AD8" s="638"/>
      <c r="AE8" s="638"/>
      <c r="AF8" s="638"/>
      <c r="AG8" s="638"/>
      <c r="AH8" s="638"/>
      <c r="AI8" s="578"/>
      <c r="AJ8" s="579"/>
      <c r="AK8" s="579"/>
      <c r="AL8" s="579"/>
      <c r="AM8" s="579"/>
      <c r="AN8" s="579"/>
      <c r="AO8" s="579" t="str">
        <f t="shared" ref="AO8:AO18" si="0">IF(SUM(AI8:AN8)=0,"",SUM(AI8:AN8))</f>
        <v/>
      </c>
      <c r="AP8" s="591"/>
      <c r="AQ8" s="655"/>
      <c r="AR8" s="656"/>
      <c r="AS8" s="656"/>
      <c r="AT8" s="656"/>
      <c r="AU8" s="656"/>
      <c r="AV8" s="656"/>
      <c r="AW8" s="579" t="str">
        <f t="shared" ref="AW8:AW18" si="1">IF(SUM(AQ8:AV8)=0,"",SUM(AQ8:AV8))</f>
        <v/>
      </c>
      <c r="AX8" s="591"/>
      <c r="AY8" s="651" t="str">
        <f t="shared" ref="AY8:AY18" si="2">IF(SUM(AO8,AW8)=0,"",SUM(AO8,AW8))</f>
        <v/>
      </c>
      <c r="AZ8" s="652"/>
      <c r="BA8" s="103"/>
    </row>
    <row r="9" spans="1:56" s="1" customFormat="1" ht="15" customHeight="1">
      <c r="A9" s="692"/>
      <c r="B9" s="693"/>
      <c r="C9" s="693"/>
      <c r="D9" s="699"/>
      <c r="E9" s="700"/>
      <c r="F9" s="700"/>
      <c r="G9" s="700"/>
      <c r="H9" s="700"/>
      <c r="I9" s="700"/>
      <c r="J9" s="700"/>
      <c r="K9" s="700"/>
      <c r="L9" s="700"/>
      <c r="M9" s="700"/>
      <c r="N9" s="700"/>
      <c r="O9" s="700"/>
      <c r="P9" s="700"/>
      <c r="Q9" s="700"/>
      <c r="R9" s="700"/>
      <c r="S9" s="700"/>
      <c r="T9" s="700"/>
      <c r="U9" s="700"/>
      <c r="V9" s="700"/>
      <c r="W9" s="700"/>
      <c r="X9" s="700"/>
      <c r="Y9" s="700"/>
      <c r="Z9" s="701"/>
      <c r="AA9" s="637" t="s">
        <v>405</v>
      </c>
      <c r="AB9" s="638"/>
      <c r="AC9" s="638"/>
      <c r="AD9" s="638"/>
      <c r="AE9" s="638"/>
      <c r="AF9" s="638"/>
      <c r="AG9" s="638"/>
      <c r="AH9" s="638"/>
      <c r="AI9" s="658"/>
      <c r="AJ9" s="656"/>
      <c r="AK9" s="656"/>
      <c r="AL9" s="656"/>
      <c r="AM9" s="656"/>
      <c r="AN9" s="656"/>
      <c r="AO9" s="579" t="str">
        <f t="shared" si="0"/>
        <v/>
      </c>
      <c r="AP9" s="591"/>
      <c r="AQ9" s="648"/>
      <c r="AR9" s="579"/>
      <c r="AS9" s="579"/>
      <c r="AT9" s="579"/>
      <c r="AU9" s="579"/>
      <c r="AV9" s="579"/>
      <c r="AW9" s="579" t="str">
        <f t="shared" si="1"/>
        <v/>
      </c>
      <c r="AX9" s="591"/>
      <c r="AY9" s="651" t="str">
        <f t="shared" si="2"/>
        <v/>
      </c>
      <c r="AZ9" s="652"/>
      <c r="BA9" s="103"/>
    </row>
    <row r="10" spans="1:56" s="1" customFormat="1" ht="15" customHeight="1">
      <c r="A10" s="692"/>
      <c r="B10" s="693"/>
      <c r="C10" s="693"/>
      <c r="D10" s="699"/>
      <c r="E10" s="700"/>
      <c r="F10" s="700"/>
      <c r="G10" s="700"/>
      <c r="H10" s="700"/>
      <c r="I10" s="700"/>
      <c r="J10" s="700"/>
      <c r="K10" s="700"/>
      <c r="L10" s="700"/>
      <c r="M10" s="700"/>
      <c r="N10" s="700"/>
      <c r="O10" s="700"/>
      <c r="P10" s="700"/>
      <c r="Q10" s="700"/>
      <c r="R10" s="700"/>
      <c r="S10" s="700"/>
      <c r="T10" s="700"/>
      <c r="U10" s="700"/>
      <c r="V10" s="700"/>
      <c r="W10" s="700"/>
      <c r="X10" s="700"/>
      <c r="Y10" s="700"/>
      <c r="Z10" s="701"/>
      <c r="AA10" s="637" t="s">
        <v>406</v>
      </c>
      <c r="AB10" s="638"/>
      <c r="AC10" s="638"/>
      <c r="AD10" s="638"/>
      <c r="AE10" s="638"/>
      <c r="AF10" s="638"/>
      <c r="AG10" s="638"/>
      <c r="AH10" s="638"/>
      <c r="AI10" s="578"/>
      <c r="AJ10" s="579"/>
      <c r="AK10" s="579"/>
      <c r="AL10" s="579"/>
      <c r="AM10" s="579"/>
      <c r="AN10" s="579"/>
      <c r="AO10" s="579" t="str">
        <f t="shared" si="0"/>
        <v/>
      </c>
      <c r="AP10" s="591"/>
      <c r="AQ10" s="648"/>
      <c r="AR10" s="579"/>
      <c r="AS10" s="579"/>
      <c r="AT10" s="579"/>
      <c r="AU10" s="579"/>
      <c r="AV10" s="579"/>
      <c r="AW10" s="579" t="str">
        <f t="shared" si="1"/>
        <v/>
      </c>
      <c r="AX10" s="591"/>
      <c r="AY10" s="651" t="str">
        <f t="shared" si="2"/>
        <v/>
      </c>
      <c r="AZ10" s="652"/>
      <c r="BA10" s="103"/>
    </row>
    <row r="11" spans="1:56" s="1" customFormat="1" ht="15" customHeight="1">
      <c r="A11" s="694"/>
      <c r="B11" s="695"/>
      <c r="C11" s="695"/>
      <c r="D11" s="702"/>
      <c r="E11" s="703"/>
      <c r="F11" s="703"/>
      <c r="G11" s="703"/>
      <c r="H11" s="703"/>
      <c r="I11" s="703"/>
      <c r="J11" s="703"/>
      <c r="K11" s="703"/>
      <c r="L11" s="703"/>
      <c r="M11" s="703"/>
      <c r="N11" s="703"/>
      <c r="O11" s="703"/>
      <c r="P11" s="703"/>
      <c r="Q11" s="703"/>
      <c r="R11" s="703"/>
      <c r="S11" s="703"/>
      <c r="T11" s="703"/>
      <c r="U11" s="703"/>
      <c r="V11" s="703"/>
      <c r="W11" s="703"/>
      <c r="X11" s="703"/>
      <c r="Y11" s="703"/>
      <c r="Z11" s="704"/>
      <c r="AA11" s="637" t="s">
        <v>407</v>
      </c>
      <c r="AB11" s="638"/>
      <c r="AC11" s="638"/>
      <c r="AD11" s="638"/>
      <c r="AE11" s="638"/>
      <c r="AF11" s="638"/>
      <c r="AG11" s="638"/>
      <c r="AH11" s="638"/>
      <c r="AI11" s="578"/>
      <c r="AJ11" s="579"/>
      <c r="AK11" s="579"/>
      <c r="AL11" s="579"/>
      <c r="AM11" s="579"/>
      <c r="AN11" s="579"/>
      <c r="AO11" s="579" t="str">
        <f t="shared" si="0"/>
        <v/>
      </c>
      <c r="AP11" s="591"/>
      <c r="AQ11" s="648"/>
      <c r="AR11" s="579"/>
      <c r="AS11" s="579"/>
      <c r="AT11" s="579"/>
      <c r="AU11" s="579"/>
      <c r="AV11" s="579"/>
      <c r="AW11" s="579" t="str">
        <f t="shared" si="1"/>
        <v/>
      </c>
      <c r="AX11" s="591"/>
      <c r="AY11" s="651" t="str">
        <f t="shared" si="2"/>
        <v/>
      </c>
      <c r="AZ11" s="652"/>
      <c r="BA11" s="103"/>
    </row>
    <row r="12" spans="1:56" s="1" customFormat="1" ht="15" customHeight="1">
      <c r="A12" s="635" t="s">
        <v>374</v>
      </c>
      <c r="B12" s="636"/>
      <c r="C12" s="636"/>
      <c r="D12" s="718" t="s">
        <v>372</v>
      </c>
      <c r="E12" s="719"/>
      <c r="F12" s="365" t="s">
        <v>17</v>
      </c>
      <c r="G12" s="674"/>
      <c r="H12" s="674"/>
      <c r="I12" s="674"/>
      <c r="J12" s="366" t="s">
        <v>9</v>
      </c>
      <c r="K12" s="674"/>
      <c r="L12" s="674"/>
      <c r="M12" s="366" t="s">
        <v>10</v>
      </c>
      <c r="N12" s="674"/>
      <c r="O12" s="674"/>
      <c r="P12" s="366" t="s">
        <v>11</v>
      </c>
      <c r="Q12" s="367" t="s">
        <v>12</v>
      </c>
      <c r="R12" s="722" t="str">
        <f>IFERROR(TEXT(DATE(G12,K12,N12),"aaa"),"")</f>
        <v/>
      </c>
      <c r="S12" s="722"/>
      <c r="T12" s="367" t="s">
        <v>13</v>
      </c>
      <c r="U12" s="674"/>
      <c r="V12" s="674"/>
      <c r="W12" s="366" t="s">
        <v>14</v>
      </c>
      <c r="X12" s="676"/>
      <c r="Y12" s="676"/>
      <c r="Z12" s="368" t="s">
        <v>15</v>
      </c>
      <c r="AA12" s="637" t="s">
        <v>408</v>
      </c>
      <c r="AB12" s="638"/>
      <c r="AC12" s="638"/>
      <c r="AD12" s="638"/>
      <c r="AE12" s="638"/>
      <c r="AF12" s="638"/>
      <c r="AG12" s="638"/>
      <c r="AH12" s="638"/>
      <c r="AI12" s="578"/>
      <c r="AJ12" s="579"/>
      <c r="AK12" s="579"/>
      <c r="AL12" s="579"/>
      <c r="AM12" s="579"/>
      <c r="AN12" s="579"/>
      <c r="AO12" s="579" t="str">
        <f t="shared" si="0"/>
        <v/>
      </c>
      <c r="AP12" s="591"/>
      <c r="AQ12" s="648"/>
      <c r="AR12" s="579"/>
      <c r="AS12" s="579"/>
      <c r="AT12" s="579"/>
      <c r="AU12" s="579"/>
      <c r="AV12" s="579"/>
      <c r="AW12" s="579" t="str">
        <f t="shared" si="1"/>
        <v/>
      </c>
      <c r="AX12" s="591"/>
      <c r="AY12" s="651" t="str">
        <f t="shared" si="2"/>
        <v/>
      </c>
      <c r="AZ12" s="652"/>
      <c r="BA12" s="103"/>
    </row>
    <row r="13" spans="1:56" s="1" customFormat="1" ht="15" customHeight="1">
      <c r="A13" s="562"/>
      <c r="B13" s="563"/>
      <c r="C13" s="563"/>
      <c r="D13" s="720" t="s">
        <v>373</v>
      </c>
      <c r="E13" s="721"/>
      <c r="F13" s="262" t="s">
        <v>17</v>
      </c>
      <c r="G13" s="675"/>
      <c r="H13" s="675"/>
      <c r="I13" s="675"/>
      <c r="J13" s="263" t="s">
        <v>9</v>
      </c>
      <c r="K13" s="675"/>
      <c r="L13" s="675"/>
      <c r="M13" s="263" t="s">
        <v>10</v>
      </c>
      <c r="N13" s="675"/>
      <c r="O13" s="675"/>
      <c r="P13" s="263" t="s">
        <v>11</v>
      </c>
      <c r="Q13" s="264" t="s">
        <v>12</v>
      </c>
      <c r="R13" s="673" t="str">
        <f>IFERROR(TEXT(DATE(G13,K13,N13),"aaa"),"")</f>
        <v/>
      </c>
      <c r="S13" s="673"/>
      <c r="T13" s="264" t="s">
        <v>13</v>
      </c>
      <c r="U13" s="675"/>
      <c r="V13" s="675"/>
      <c r="W13" s="263" t="s">
        <v>14</v>
      </c>
      <c r="X13" s="677"/>
      <c r="Y13" s="677"/>
      <c r="Z13" s="265" t="s">
        <v>15</v>
      </c>
      <c r="AA13" s="637" t="s">
        <v>409</v>
      </c>
      <c r="AB13" s="638"/>
      <c r="AC13" s="638"/>
      <c r="AD13" s="638"/>
      <c r="AE13" s="638"/>
      <c r="AF13" s="638"/>
      <c r="AG13" s="638"/>
      <c r="AH13" s="638"/>
      <c r="AI13" s="578"/>
      <c r="AJ13" s="579"/>
      <c r="AK13" s="579"/>
      <c r="AL13" s="579"/>
      <c r="AM13" s="579"/>
      <c r="AN13" s="579"/>
      <c r="AO13" s="579" t="str">
        <f t="shared" si="0"/>
        <v/>
      </c>
      <c r="AP13" s="591"/>
      <c r="AQ13" s="648"/>
      <c r="AR13" s="579"/>
      <c r="AS13" s="579"/>
      <c r="AT13" s="579"/>
      <c r="AU13" s="579"/>
      <c r="AV13" s="579"/>
      <c r="AW13" s="579" t="str">
        <f t="shared" si="1"/>
        <v/>
      </c>
      <c r="AX13" s="591"/>
      <c r="AY13" s="651" t="str">
        <f t="shared" si="2"/>
        <v/>
      </c>
      <c r="AZ13" s="652"/>
      <c r="BA13" s="103"/>
    </row>
    <row r="14" spans="1:56" s="1" customFormat="1" ht="15" customHeight="1">
      <c r="A14" s="600" t="s">
        <v>379</v>
      </c>
      <c r="B14" s="601"/>
      <c r="C14" s="602"/>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637" t="s">
        <v>410</v>
      </c>
      <c r="AB14" s="638"/>
      <c r="AC14" s="638"/>
      <c r="AD14" s="638"/>
      <c r="AE14" s="638"/>
      <c r="AF14" s="638"/>
      <c r="AG14" s="638"/>
      <c r="AH14" s="638"/>
      <c r="AI14" s="578"/>
      <c r="AJ14" s="579"/>
      <c r="AK14" s="579"/>
      <c r="AL14" s="579"/>
      <c r="AM14" s="579"/>
      <c r="AN14" s="579"/>
      <c r="AO14" s="579" t="str">
        <f t="shared" si="0"/>
        <v/>
      </c>
      <c r="AP14" s="591"/>
      <c r="AQ14" s="648"/>
      <c r="AR14" s="579"/>
      <c r="AS14" s="579"/>
      <c r="AT14" s="579"/>
      <c r="AU14" s="579"/>
      <c r="AV14" s="579"/>
      <c r="AW14" s="579" t="str">
        <f t="shared" si="1"/>
        <v/>
      </c>
      <c r="AX14" s="591"/>
      <c r="AY14" s="651" t="str">
        <f t="shared" si="2"/>
        <v/>
      </c>
      <c r="AZ14" s="652"/>
      <c r="BA14" s="103"/>
    </row>
    <row r="15" spans="1:56" s="1" customFormat="1" ht="15" customHeight="1">
      <c r="A15" s="603"/>
      <c r="B15" s="604"/>
      <c r="C15" s="60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637" t="s">
        <v>411</v>
      </c>
      <c r="AB15" s="638"/>
      <c r="AC15" s="638"/>
      <c r="AD15" s="638"/>
      <c r="AE15" s="638"/>
      <c r="AF15" s="638"/>
      <c r="AG15" s="638"/>
      <c r="AH15" s="638"/>
      <c r="AI15" s="578"/>
      <c r="AJ15" s="579"/>
      <c r="AK15" s="579"/>
      <c r="AL15" s="579"/>
      <c r="AM15" s="579"/>
      <c r="AN15" s="579"/>
      <c r="AO15" s="579" t="str">
        <f t="shared" si="0"/>
        <v/>
      </c>
      <c r="AP15" s="591"/>
      <c r="AQ15" s="648"/>
      <c r="AR15" s="579"/>
      <c r="AS15" s="579"/>
      <c r="AT15" s="579"/>
      <c r="AU15" s="579"/>
      <c r="AV15" s="579"/>
      <c r="AW15" s="579" t="str">
        <f t="shared" si="1"/>
        <v/>
      </c>
      <c r="AX15" s="591"/>
      <c r="AY15" s="651" t="str">
        <f t="shared" si="2"/>
        <v/>
      </c>
      <c r="AZ15" s="652"/>
      <c r="BA15" s="103"/>
    </row>
    <row r="16" spans="1:56" s="1" customFormat="1" ht="15" customHeight="1">
      <c r="A16" s="603"/>
      <c r="B16" s="604"/>
      <c r="C16" s="60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85" t="s">
        <v>394</v>
      </c>
      <c r="AB16" s="585"/>
      <c r="AC16" s="587" t="s">
        <v>412</v>
      </c>
      <c r="AD16" s="587"/>
      <c r="AE16" s="587"/>
      <c r="AF16" s="587"/>
      <c r="AG16" s="587"/>
      <c r="AH16" s="587"/>
      <c r="AI16" s="578"/>
      <c r="AJ16" s="579"/>
      <c r="AK16" s="579"/>
      <c r="AL16" s="579"/>
      <c r="AM16" s="579"/>
      <c r="AN16" s="579"/>
      <c r="AO16" s="579" t="str">
        <f t="shared" si="0"/>
        <v/>
      </c>
      <c r="AP16" s="591"/>
      <c r="AQ16" s="648"/>
      <c r="AR16" s="579"/>
      <c r="AS16" s="579"/>
      <c r="AT16" s="579"/>
      <c r="AU16" s="579"/>
      <c r="AV16" s="579"/>
      <c r="AW16" s="579" t="str">
        <f t="shared" si="1"/>
        <v/>
      </c>
      <c r="AX16" s="591"/>
      <c r="AY16" s="651" t="str">
        <f t="shared" si="2"/>
        <v/>
      </c>
      <c r="AZ16" s="652"/>
      <c r="BA16" s="103"/>
    </row>
    <row r="17" spans="1:53" s="1" customFormat="1" ht="15" customHeight="1">
      <c r="A17" s="603"/>
      <c r="B17" s="604"/>
      <c r="C17" s="605"/>
      <c r="D17" s="556" t="s">
        <v>380</v>
      </c>
      <c r="E17" s="556"/>
      <c r="F17" s="556"/>
      <c r="G17" s="556"/>
      <c r="H17" s="556"/>
      <c r="I17" s="556"/>
      <c r="J17" s="556"/>
      <c r="K17" s="556"/>
      <c r="L17" s="556"/>
      <c r="M17" s="556"/>
      <c r="N17" s="556"/>
      <c r="O17" s="556"/>
      <c r="P17" s="556"/>
      <c r="Q17" s="556"/>
      <c r="R17" s="556"/>
      <c r="S17" s="556"/>
      <c r="T17" s="556"/>
      <c r="U17" s="556"/>
      <c r="V17" s="556"/>
      <c r="W17" s="556"/>
      <c r="X17" s="556"/>
      <c r="Y17" s="556"/>
      <c r="Z17" s="556"/>
      <c r="AA17" s="585"/>
      <c r="AB17" s="585"/>
      <c r="AC17" s="587" t="s">
        <v>724</v>
      </c>
      <c r="AD17" s="587"/>
      <c r="AE17" s="587"/>
      <c r="AF17" s="587"/>
      <c r="AG17" s="587"/>
      <c r="AH17" s="587"/>
      <c r="AI17" s="578"/>
      <c r="AJ17" s="579"/>
      <c r="AK17" s="579"/>
      <c r="AL17" s="579"/>
      <c r="AM17" s="579"/>
      <c r="AN17" s="579"/>
      <c r="AO17" s="579" t="str">
        <f t="shared" si="0"/>
        <v/>
      </c>
      <c r="AP17" s="591"/>
      <c r="AQ17" s="648"/>
      <c r="AR17" s="579"/>
      <c r="AS17" s="579"/>
      <c r="AT17" s="579"/>
      <c r="AU17" s="579"/>
      <c r="AV17" s="579"/>
      <c r="AW17" s="579" t="str">
        <f t="shared" si="1"/>
        <v/>
      </c>
      <c r="AX17" s="591"/>
      <c r="AY17" s="651" t="str">
        <f t="shared" si="2"/>
        <v/>
      </c>
      <c r="AZ17" s="652"/>
      <c r="BA17" s="103"/>
    </row>
    <row r="18" spans="1:53" s="1" customFormat="1" ht="15" customHeight="1" thickBot="1">
      <c r="A18" s="603"/>
      <c r="B18" s="604"/>
      <c r="C18" s="605"/>
      <c r="D18" s="705"/>
      <c r="E18" s="706"/>
      <c r="F18" s="706"/>
      <c r="G18" s="706"/>
      <c r="H18" s="706"/>
      <c r="I18" s="706"/>
      <c r="J18" s="706"/>
      <c r="K18" s="706"/>
      <c r="L18" s="706"/>
      <c r="M18" s="706"/>
      <c r="N18" s="706"/>
      <c r="O18" s="706"/>
      <c r="P18" s="706"/>
      <c r="Q18" s="706"/>
      <c r="R18" s="706"/>
      <c r="S18" s="706"/>
      <c r="T18" s="706"/>
      <c r="U18" s="706"/>
      <c r="V18" s="706"/>
      <c r="W18" s="706"/>
      <c r="X18" s="706"/>
      <c r="Y18" s="706"/>
      <c r="Z18" s="707"/>
      <c r="AA18" s="586"/>
      <c r="AB18" s="586"/>
      <c r="AC18" s="672" t="s">
        <v>413</v>
      </c>
      <c r="AD18" s="672"/>
      <c r="AE18" s="672"/>
      <c r="AF18" s="672"/>
      <c r="AG18" s="672"/>
      <c r="AH18" s="672"/>
      <c r="AI18" s="660"/>
      <c r="AJ18" s="661"/>
      <c r="AK18" s="661"/>
      <c r="AL18" s="661"/>
      <c r="AM18" s="661"/>
      <c r="AN18" s="661"/>
      <c r="AO18" s="661" t="str">
        <f t="shared" si="0"/>
        <v/>
      </c>
      <c r="AP18" s="662"/>
      <c r="AQ18" s="663"/>
      <c r="AR18" s="661"/>
      <c r="AS18" s="661"/>
      <c r="AT18" s="661"/>
      <c r="AU18" s="661"/>
      <c r="AV18" s="661"/>
      <c r="AW18" s="661" t="str">
        <f t="shared" si="1"/>
        <v/>
      </c>
      <c r="AX18" s="662"/>
      <c r="AY18" s="664" t="str">
        <f t="shared" si="2"/>
        <v/>
      </c>
      <c r="AZ18" s="665"/>
      <c r="BA18" s="103"/>
    </row>
    <row r="19" spans="1:53" s="1" customFormat="1" ht="15" customHeight="1" thickTop="1">
      <c r="A19" s="603"/>
      <c r="B19" s="604"/>
      <c r="C19" s="605"/>
      <c r="D19" s="708"/>
      <c r="E19" s="709"/>
      <c r="F19" s="709"/>
      <c r="G19" s="709"/>
      <c r="H19" s="709"/>
      <c r="I19" s="709"/>
      <c r="J19" s="709"/>
      <c r="K19" s="709"/>
      <c r="L19" s="709"/>
      <c r="M19" s="709"/>
      <c r="N19" s="709"/>
      <c r="O19" s="709"/>
      <c r="P19" s="709"/>
      <c r="Q19" s="709"/>
      <c r="R19" s="709"/>
      <c r="S19" s="709"/>
      <c r="T19" s="709"/>
      <c r="U19" s="709"/>
      <c r="V19" s="709"/>
      <c r="W19" s="709"/>
      <c r="X19" s="709"/>
      <c r="Y19" s="709"/>
      <c r="Z19" s="710"/>
      <c r="AA19" s="716" t="s">
        <v>393</v>
      </c>
      <c r="AB19" s="717"/>
      <c r="AC19" s="717"/>
      <c r="AD19" s="717"/>
      <c r="AE19" s="717"/>
      <c r="AF19" s="717"/>
      <c r="AG19" s="717"/>
      <c r="AH19" s="717"/>
      <c r="AI19" s="668" t="str">
        <f>IF(SUM(AI7:AK18)=0,"",SUM(AI7:AK18))</f>
        <v/>
      </c>
      <c r="AJ19" s="666"/>
      <c r="AK19" s="666"/>
      <c r="AL19" s="666" t="str">
        <f>IF(SUM(AL7:AN18)=0,"",SUM(AL7:AN18))</f>
        <v/>
      </c>
      <c r="AM19" s="666"/>
      <c r="AN19" s="666"/>
      <c r="AO19" s="666" t="str">
        <f>IF(SUM(AO7:AP18)=0,"",SUM(AO7:AP18))</f>
        <v/>
      </c>
      <c r="AP19" s="667"/>
      <c r="AQ19" s="668" t="str">
        <f>IF(SUM(AQ7:AS18)=0,"",SUM(AQ7:AS18))</f>
        <v/>
      </c>
      <c r="AR19" s="666"/>
      <c r="AS19" s="666"/>
      <c r="AT19" s="666" t="str">
        <f>IF(SUM(AT7:AV18)=0,"",SUM(AT7:AV18))</f>
        <v/>
      </c>
      <c r="AU19" s="666"/>
      <c r="AV19" s="666"/>
      <c r="AW19" s="666" t="str">
        <f>IF(SUM(AW7:AX18)=0,"",SUM(AW7:AX18))</f>
        <v/>
      </c>
      <c r="AX19" s="667"/>
      <c r="AY19" s="577" t="str">
        <f>IF(SUM(AY7:AZ18)=0,"",SUM(AY7:AZ18))</f>
        <v/>
      </c>
      <c r="AZ19" s="659"/>
      <c r="BA19" s="103"/>
    </row>
    <row r="20" spans="1:53" s="1" customFormat="1" ht="15" customHeight="1">
      <c r="A20" s="606"/>
      <c r="B20" s="607"/>
      <c r="C20" s="608"/>
      <c r="D20" s="711"/>
      <c r="E20" s="712"/>
      <c r="F20" s="712"/>
      <c r="G20" s="712"/>
      <c r="H20" s="712"/>
      <c r="I20" s="712"/>
      <c r="J20" s="712"/>
      <c r="K20" s="712"/>
      <c r="L20" s="712"/>
      <c r="M20" s="712"/>
      <c r="N20" s="712"/>
      <c r="O20" s="712"/>
      <c r="P20" s="712"/>
      <c r="Q20" s="712"/>
      <c r="R20" s="712"/>
      <c r="S20" s="712"/>
      <c r="T20" s="712"/>
      <c r="U20" s="712"/>
      <c r="V20" s="712"/>
      <c r="W20" s="712"/>
      <c r="X20" s="712"/>
      <c r="Y20" s="712"/>
      <c r="Z20" s="713"/>
      <c r="AA20" s="588" t="s">
        <v>395</v>
      </c>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90"/>
      <c r="BA20" s="103"/>
    </row>
    <row r="21" spans="1:53" s="1" customFormat="1" ht="15" customHeight="1">
      <c r="A21" s="566" t="s">
        <v>381</v>
      </c>
      <c r="B21" s="567"/>
      <c r="C21" s="568"/>
      <c r="D21" s="572"/>
      <c r="E21" s="573"/>
      <c r="F21" s="573"/>
      <c r="G21" s="573"/>
      <c r="H21" s="573"/>
      <c r="I21" s="573"/>
      <c r="J21" s="573"/>
      <c r="K21" s="573"/>
      <c r="L21" s="573"/>
      <c r="M21" s="573"/>
      <c r="N21" s="573"/>
      <c r="O21" s="573"/>
      <c r="P21" s="573"/>
      <c r="Q21" s="573"/>
      <c r="R21" s="573"/>
      <c r="S21" s="573"/>
      <c r="T21" s="573"/>
      <c r="U21" s="573"/>
      <c r="V21" s="573"/>
      <c r="W21" s="573"/>
      <c r="X21" s="573"/>
      <c r="Y21" s="573"/>
      <c r="Z21" s="574"/>
      <c r="AA21" s="714" t="s">
        <v>396</v>
      </c>
      <c r="AB21" s="715"/>
      <c r="AC21" s="715"/>
      <c r="AD21" s="715"/>
      <c r="AE21" s="715"/>
      <c r="AF21" s="715"/>
      <c r="AG21" s="715"/>
      <c r="AH21" s="715"/>
      <c r="AI21" s="715"/>
      <c r="AJ21" s="715"/>
      <c r="AK21" s="715"/>
      <c r="AL21" s="715"/>
      <c r="AM21" s="669"/>
      <c r="AN21" s="669"/>
      <c r="AO21" s="669"/>
      <c r="AP21" s="669"/>
      <c r="AQ21" s="669"/>
      <c r="AR21" s="669"/>
      <c r="AS21" s="669"/>
      <c r="AT21" s="669"/>
      <c r="AU21" s="669"/>
      <c r="AV21" s="669"/>
      <c r="AW21" s="669"/>
      <c r="AX21" s="669"/>
      <c r="AY21" s="669"/>
      <c r="AZ21" s="670"/>
      <c r="BA21" s="103"/>
    </row>
    <row r="22" spans="1:53" s="1" customFormat="1" ht="15" customHeight="1">
      <c r="A22" s="569"/>
      <c r="B22" s="570"/>
      <c r="C22" s="571"/>
      <c r="D22" s="575"/>
      <c r="E22" s="576"/>
      <c r="F22" s="576"/>
      <c r="G22" s="576"/>
      <c r="H22" s="576"/>
      <c r="I22" s="576"/>
      <c r="J22" s="576"/>
      <c r="K22" s="576"/>
      <c r="L22" s="576"/>
      <c r="M22" s="576"/>
      <c r="N22" s="576"/>
      <c r="O22" s="576"/>
      <c r="P22" s="576"/>
      <c r="Q22" s="576"/>
      <c r="R22" s="576"/>
      <c r="S22" s="576"/>
      <c r="T22" s="576"/>
      <c r="U22" s="576"/>
      <c r="V22" s="576"/>
      <c r="W22" s="576"/>
      <c r="X22" s="576"/>
      <c r="Y22" s="576"/>
      <c r="Z22" s="577"/>
      <c r="AA22" s="639" t="s">
        <v>397</v>
      </c>
      <c r="AB22" s="582"/>
      <c r="AC22" s="582"/>
      <c r="AD22" s="582"/>
      <c r="AE22" s="582"/>
      <c r="AF22" s="582"/>
      <c r="AG22" s="582"/>
      <c r="AH22" s="582"/>
      <c r="AI22" s="582"/>
      <c r="AJ22" s="582"/>
      <c r="AK22" s="582"/>
      <c r="AL22" s="582"/>
      <c r="AM22" s="584"/>
      <c r="AN22" s="584"/>
      <c r="AO22" s="584"/>
      <c r="AP22" s="584"/>
      <c r="AQ22" s="584"/>
      <c r="AR22" s="584"/>
      <c r="AS22" s="593" t="s">
        <v>400</v>
      </c>
      <c r="AT22" s="593"/>
      <c r="AU22" s="106"/>
      <c r="AV22" s="107" t="s">
        <v>401</v>
      </c>
      <c r="AW22" s="671" t="s">
        <v>392</v>
      </c>
      <c r="AX22" s="671"/>
      <c r="AY22" s="106"/>
      <c r="AZ22" s="108" t="s">
        <v>402</v>
      </c>
      <c r="BA22" s="103"/>
    </row>
    <row r="23" spans="1:53" s="1" customFormat="1" ht="15" customHeight="1">
      <c r="A23" s="557" t="s">
        <v>382</v>
      </c>
      <c r="B23" s="558"/>
      <c r="C23" s="558"/>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92" t="s">
        <v>398</v>
      </c>
      <c r="AB23" s="593"/>
      <c r="AC23" s="593"/>
      <c r="AD23" s="593"/>
      <c r="AE23" s="593"/>
      <c r="AF23" s="593"/>
      <c r="AG23" s="593"/>
      <c r="AH23" s="593"/>
      <c r="AI23" s="593"/>
      <c r="AJ23" s="593"/>
      <c r="AK23" s="593"/>
      <c r="AL23" s="593"/>
      <c r="AM23" s="584"/>
      <c r="AN23" s="584"/>
      <c r="AO23" s="584"/>
      <c r="AP23" s="584"/>
      <c r="AQ23" s="584"/>
      <c r="AR23" s="584"/>
      <c r="AS23" s="109" t="s">
        <v>403</v>
      </c>
      <c r="AT23" s="584"/>
      <c r="AU23" s="584"/>
      <c r="AV23" s="584"/>
      <c r="AW23" s="584"/>
      <c r="AX23" s="584"/>
      <c r="AY23" s="584"/>
      <c r="AZ23" s="110" t="s">
        <v>404</v>
      </c>
      <c r="BA23" s="103"/>
    </row>
    <row r="24" spans="1:53" s="1" customFormat="1" ht="15" customHeight="1">
      <c r="A24" s="560" t="s">
        <v>33</v>
      </c>
      <c r="B24" s="561"/>
      <c r="C24" s="561"/>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639" t="s">
        <v>794</v>
      </c>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3"/>
      <c r="BA24" s="103"/>
    </row>
    <row r="25" spans="1:53" s="1" customFormat="1" ht="15" customHeight="1">
      <c r="A25" s="562" t="s">
        <v>383</v>
      </c>
      <c r="B25" s="563"/>
      <c r="C25" s="563"/>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80"/>
      <c r="AB25" s="581"/>
      <c r="AC25" s="581"/>
      <c r="AD25" s="581"/>
      <c r="AE25" s="581"/>
      <c r="AF25" s="581"/>
      <c r="AG25" s="581"/>
      <c r="AH25" s="581"/>
      <c r="AI25" s="581"/>
      <c r="AJ25" s="581"/>
      <c r="AK25" s="584"/>
      <c r="AL25" s="584"/>
      <c r="AM25" s="584"/>
      <c r="AN25" s="584"/>
      <c r="AO25" s="584"/>
      <c r="AP25" s="584"/>
      <c r="AQ25" s="584"/>
      <c r="AR25" s="584"/>
      <c r="AS25" s="584"/>
      <c r="AT25" s="584"/>
      <c r="AU25" s="584"/>
      <c r="AV25" s="584"/>
      <c r="AW25" s="584"/>
      <c r="AX25" s="584"/>
      <c r="AY25" s="582"/>
      <c r="AZ25" s="583"/>
      <c r="BA25" s="103"/>
    </row>
    <row r="26" spans="1:53" s="1" customFormat="1" ht="15" customHeight="1">
      <c r="A26" s="562"/>
      <c r="B26" s="563"/>
      <c r="C26" s="563"/>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386"/>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3"/>
      <c r="BA26" s="103"/>
    </row>
    <row r="27" spans="1:53" s="1" customFormat="1" ht="15" customHeight="1">
      <c r="A27" s="600" t="s">
        <v>1</v>
      </c>
      <c r="B27" s="601"/>
      <c r="C27" s="602"/>
      <c r="D27" s="411" t="s">
        <v>2</v>
      </c>
      <c r="E27" s="550"/>
      <c r="F27" s="550"/>
      <c r="G27" s="550"/>
      <c r="H27" s="550"/>
      <c r="I27" s="550"/>
      <c r="J27" s="550"/>
      <c r="K27" s="550"/>
      <c r="L27" s="550"/>
      <c r="M27" s="550"/>
      <c r="N27" s="550"/>
      <c r="O27" s="550"/>
      <c r="P27" s="550"/>
      <c r="Q27" s="550"/>
      <c r="R27" s="550"/>
      <c r="S27" s="550"/>
      <c r="T27" s="550"/>
      <c r="U27" s="550"/>
      <c r="V27" s="550"/>
      <c r="W27" s="550"/>
      <c r="X27" s="550"/>
      <c r="Y27" s="550"/>
      <c r="Z27" s="551"/>
      <c r="AA27" s="387"/>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9"/>
      <c r="BA27" s="103"/>
    </row>
    <row r="28" spans="1:53" s="1" customFormat="1" ht="15" customHeight="1">
      <c r="A28" s="603"/>
      <c r="B28" s="604"/>
      <c r="C28" s="605"/>
      <c r="D28" s="544"/>
      <c r="E28" s="545"/>
      <c r="F28" s="545"/>
      <c r="G28" s="545"/>
      <c r="H28" s="545"/>
      <c r="I28" s="545"/>
      <c r="J28" s="545"/>
      <c r="K28" s="545"/>
      <c r="L28" s="545"/>
      <c r="M28" s="545"/>
      <c r="N28" s="545"/>
      <c r="O28" s="545"/>
      <c r="P28" s="545"/>
      <c r="Q28" s="545"/>
      <c r="R28" s="545"/>
      <c r="S28" s="545"/>
      <c r="T28" s="545"/>
      <c r="U28" s="545"/>
      <c r="V28" s="545"/>
      <c r="W28" s="545"/>
      <c r="X28" s="545"/>
      <c r="Y28" s="545"/>
      <c r="Z28" s="546"/>
      <c r="AA28" s="639" t="s">
        <v>827</v>
      </c>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3"/>
      <c r="BA28" s="103"/>
    </row>
    <row r="29" spans="1:53" s="1" customFormat="1" ht="15" customHeight="1">
      <c r="A29" s="603"/>
      <c r="B29" s="604"/>
      <c r="C29" s="605"/>
      <c r="D29" s="544"/>
      <c r="E29" s="545"/>
      <c r="F29" s="545"/>
      <c r="G29" s="545"/>
      <c r="H29" s="545"/>
      <c r="I29" s="545"/>
      <c r="J29" s="545"/>
      <c r="K29" s="545"/>
      <c r="L29" s="545"/>
      <c r="M29" s="545"/>
      <c r="N29" s="545"/>
      <c r="O29" s="545"/>
      <c r="P29" s="545"/>
      <c r="Q29" s="545"/>
      <c r="R29" s="545"/>
      <c r="S29" s="545"/>
      <c r="T29" s="545"/>
      <c r="U29" s="545"/>
      <c r="V29" s="545"/>
      <c r="W29" s="545"/>
      <c r="X29" s="545"/>
      <c r="Y29" s="545"/>
      <c r="Z29" s="546"/>
      <c r="AA29" s="640" t="s">
        <v>770</v>
      </c>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2"/>
      <c r="BA29" s="103"/>
    </row>
    <row r="30" spans="1:53" s="1" customFormat="1" ht="15" customHeight="1">
      <c r="A30" s="606"/>
      <c r="B30" s="607"/>
      <c r="C30" s="608"/>
      <c r="D30" s="547"/>
      <c r="E30" s="548"/>
      <c r="F30" s="548"/>
      <c r="G30" s="548"/>
      <c r="H30" s="548"/>
      <c r="I30" s="548"/>
      <c r="J30" s="548"/>
      <c r="K30" s="548"/>
      <c r="L30" s="548"/>
      <c r="M30" s="548"/>
      <c r="N30" s="548"/>
      <c r="O30" s="548"/>
      <c r="P30" s="548"/>
      <c r="Q30" s="548"/>
      <c r="R30" s="548"/>
      <c r="S30" s="548"/>
      <c r="T30" s="548"/>
      <c r="U30" s="548"/>
      <c r="V30" s="548"/>
      <c r="W30" s="548"/>
      <c r="X30" s="548"/>
      <c r="Y30" s="548"/>
      <c r="Z30" s="549"/>
      <c r="AA30" s="643" t="s">
        <v>795</v>
      </c>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5"/>
      <c r="BA30" s="103"/>
    </row>
    <row r="31" spans="1:53" s="1" customFormat="1" ht="17.25" customHeight="1">
      <c r="A31" s="557" t="s">
        <v>384</v>
      </c>
      <c r="B31" s="558"/>
      <c r="C31" s="558"/>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387"/>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9"/>
      <c r="BA31" s="103"/>
    </row>
    <row r="32" spans="1:53" s="1" customFormat="1" ht="15" customHeight="1">
      <c r="A32" s="557"/>
      <c r="B32" s="558"/>
      <c r="C32" s="558"/>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39"/>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3"/>
      <c r="BA32" s="103"/>
    </row>
    <row r="33" spans="1:53" s="1" customFormat="1" ht="15" customHeight="1">
      <c r="A33" s="557" t="s">
        <v>3</v>
      </c>
      <c r="B33" s="558"/>
      <c r="C33" s="558"/>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325"/>
      <c r="BA33" s="103"/>
    </row>
    <row r="34" spans="1:53" s="1" customFormat="1" ht="15" customHeight="1">
      <c r="A34" s="557"/>
      <c r="B34" s="558"/>
      <c r="C34" s="558"/>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400" t="s">
        <v>779</v>
      </c>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325"/>
      <c r="BA34" s="103"/>
    </row>
    <row r="35" spans="1:53" s="1" customFormat="1" ht="15" customHeight="1">
      <c r="A35" s="557" t="s">
        <v>385</v>
      </c>
      <c r="B35" s="558"/>
      <c r="C35" s="558"/>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364" t="s">
        <v>780</v>
      </c>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325"/>
      <c r="BA35" s="103"/>
    </row>
    <row r="36" spans="1:53" s="1" customFormat="1" ht="15" customHeight="1">
      <c r="A36" s="557"/>
      <c r="B36" s="558"/>
      <c r="C36" s="558"/>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1"/>
      <c r="BA36" s="103"/>
    </row>
    <row r="37" spans="1:53" s="1" customFormat="1" ht="15" customHeight="1">
      <c r="A37" s="678" t="s">
        <v>386</v>
      </c>
      <c r="B37" s="679"/>
      <c r="C37" s="680"/>
      <c r="D37" s="684"/>
      <c r="E37" s="685"/>
      <c r="F37" s="685"/>
      <c r="G37" s="685"/>
      <c r="H37" s="685"/>
      <c r="I37" s="685"/>
      <c r="J37" s="685"/>
      <c r="K37" s="685"/>
      <c r="L37" s="685"/>
      <c r="M37" s="685"/>
      <c r="N37" s="685"/>
      <c r="O37" s="685"/>
      <c r="P37" s="685"/>
      <c r="Q37" s="685"/>
      <c r="R37" s="685"/>
      <c r="S37" s="685"/>
      <c r="T37" s="685"/>
      <c r="U37" s="685"/>
      <c r="V37" s="685"/>
      <c r="W37" s="685"/>
      <c r="X37" s="685"/>
      <c r="Y37" s="685"/>
      <c r="Z37" s="686"/>
      <c r="AA37" s="369"/>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1"/>
      <c r="BA37" s="103"/>
    </row>
    <row r="38" spans="1:53" s="1" customFormat="1" ht="15" customHeight="1" thickBot="1">
      <c r="A38" s="681"/>
      <c r="B38" s="682"/>
      <c r="C38" s="683"/>
      <c r="D38" s="687"/>
      <c r="E38" s="688"/>
      <c r="F38" s="688"/>
      <c r="G38" s="688"/>
      <c r="H38" s="688"/>
      <c r="I38" s="688"/>
      <c r="J38" s="688"/>
      <c r="K38" s="688"/>
      <c r="L38" s="688"/>
      <c r="M38" s="688"/>
      <c r="N38" s="688"/>
      <c r="O38" s="688"/>
      <c r="P38" s="688"/>
      <c r="Q38" s="688"/>
      <c r="R38" s="688"/>
      <c r="S38" s="688"/>
      <c r="T38" s="688"/>
      <c r="U38" s="688"/>
      <c r="V38" s="688"/>
      <c r="W38" s="688"/>
      <c r="X38" s="688"/>
      <c r="Y38" s="688"/>
      <c r="Z38" s="689"/>
      <c r="AA38" s="369"/>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1"/>
      <c r="BA38" s="103"/>
    </row>
    <row r="39" spans="1:53" s="1" customFormat="1" ht="13.5" customHeight="1">
      <c r="A39" s="552" t="s">
        <v>399</v>
      </c>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103"/>
    </row>
  </sheetData>
  <mergeCells count="184">
    <mergeCell ref="AY8:AZ8"/>
    <mergeCell ref="A37:C38"/>
    <mergeCell ref="D37:Z38"/>
    <mergeCell ref="A8:C11"/>
    <mergeCell ref="D8:Z11"/>
    <mergeCell ref="A14:C20"/>
    <mergeCell ref="D18:Z20"/>
    <mergeCell ref="AA8:AH8"/>
    <mergeCell ref="AI8:AK8"/>
    <mergeCell ref="AL8:AN8"/>
    <mergeCell ref="AB26:AZ26"/>
    <mergeCell ref="AA21:AL21"/>
    <mergeCell ref="AA28:AZ28"/>
    <mergeCell ref="AA19:AH19"/>
    <mergeCell ref="AI19:AK19"/>
    <mergeCell ref="D12:E12"/>
    <mergeCell ref="D13:E13"/>
    <mergeCell ref="G12:I12"/>
    <mergeCell ref="G13:I13"/>
    <mergeCell ref="K12:L12"/>
    <mergeCell ref="K13:L13"/>
    <mergeCell ref="N13:O13"/>
    <mergeCell ref="N12:O12"/>
    <mergeCell ref="R12:S12"/>
    <mergeCell ref="R13:S13"/>
    <mergeCell ref="U12:V12"/>
    <mergeCell ref="U13:V13"/>
    <mergeCell ref="X12:Y12"/>
    <mergeCell ref="X13:Y13"/>
    <mergeCell ref="AA10:AH10"/>
    <mergeCell ref="AA11:AH11"/>
    <mergeCell ref="AW16:AX16"/>
    <mergeCell ref="AY16:AZ16"/>
    <mergeCell ref="AA12:AH12"/>
    <mergeCell ref="AA13:AH13"/>
    <mergeCell ref="AA14:AH14"/>
    <mergeCell ref="AY14:AZ14"/>
    <mergeCell ref="AQ14:AS14"/>
    <mergeCell ref="AI15:AK15"/>
    <mergeCell ref="AT14:AV14"/>
    <mergeCell ref="AC18:AH18"/>
    <mergeCell ref="AL15:AN15"/>
    <mergeCell ref="AC17:AH17"/>
    <mergeCell ref="AT17:AV17"/>
    <mergeCell ref="AW17:AX17"/>
    <mergeCell ref="AY17:AZ17"/>
    <mergeCell ref="AL17:AN17"/>
    <mergeCell ref="AO17:AP17"/>
    <mergeCell ref="AQ17:AS17"/>
    <mergeCell ref="AI16:AK16"/>
    <mergeCell ref="AT15:AV15"/>
    <mergeCell ref="AT16:AV16"/>
    <mergeCell ref="AA24:AZ24"/>
    <mergeCell ref="AY19:AZ19"/>
    <mergeCell ref="AA15:AH15"/>
    <mergeCell ref="AY15:AZ15"/>
    <mergeCell ref="AQ15:AS15"/>
    <mergeCell ref="AI18:AK18"/>
    <mergeCell ref="AL18:AN18"/>
    <mergeCell ref="AO18:AP18"/>
    <mergeCell ref="AQ18:AS18"/>
    <mergeCell ref="AT18:AV18"/>
    <mergeCell ref="AW18:AX18"/>
    <mergeCell ref="AY18:AZ18"/>
    <mergeCell ref="AL19:AN19"/>
    <mergeCell ref="AO19:AP19"/>
    <mergeCell ref="AQ19:AS19"/>
    <mergeCell ref="AT19:AV19"/>
    <mergeCell ref="AW19:AX19"/>
    <mergeCell ref="AM21:AZ21"/>
    <mergeCell ref="AT23:AY23"/>
    <mergeCell ref="AW22:AX22"/>
    <mergeCell ref="AA22:AL22"/>
    <mergeCell ref="AO16:AP16"/>
    <mergeCell ref="AQ16:AS16"/>
    <mergeCell ref="AI17:AK17"/>
    <mergeCell ref="AI7:AK7"/>
    <mergeCell ref="AI9:AK9"/>
    <mergeCell ref="AI10:AK10"/>
    <mergeCell ref="AI11:AK11"/>
    <mergeCell ref="AI12:AK12"/>
    <mergeCell ref="AI13:AK13"/>
    <mergeCell ref="AL7:AN7"/>
    <mergeCell ref="AL9:AN9"/>
    <mergeCell ref="AL10:AN10"/>
    <mergeCell ref="AL11:AN11"/>
    <mergeCell ref="AL12:AN12"/>
    <mergeCell ref="AL13:AN13"/>
    <mergeCell ref="AS22:AT22"/>
    <mergeCell ref="AU4:AV4"/>
    <mergeCell ref="AR4:AS4"/>
    <mergeCell ref="AN4:AQ4"/>
    <mergeCell ref="AW7:AX7"/>
    <mergeCell ref="AW9:AX9"/>
    <mergeCell ref="AW10:AX10"/>
    <mergeCell ref="AW11:AX11"/>
    <mergeCell ref="AW12:AX12"/>
    <mergeCell ref="AW13:AX13"/>
    <mergeCell ref="AO7:AP7"/>
    <mergeCell ref="AO9:AP9"/>
    <mergeCell ref="AO10:AP10"/>
    <mergeCell ref="AO11:AP11"/>
    <mergeCell ref="AO12:AP12"/>
    <mergeCell ref="AO13:AP13"/>
    <mergeCell ref="AW8:AX8"/>
    <mergeCell ref="AT10:AV10"/>
    <mergeCell ref="AT11:AV11"/>
    <mergeCell ref="AT12:AV12"/>
    <mergeCell ref="AT13:AV13"/>
    <mergeCell ref="AO8:AP8"/>
    <mergeCell ref="AQ8:AS8"/>
    <mergeCell ref="AT8:AV8"/>
    <mergeCell ref="A12:C13"/>
    <mergeCell ref="AT9:AV9"/>
    <mergeCell ref="AA7:AH7"/>
    <mergeCell ref="AA9:AH9"/>
    <mergeCell ref="AA32:AZ32"/>
    <mergeCell ref="AA29:AZ29"/>
    <mergeCell ref="AA30:AZ30"/>
    <mergeCell ref="AQ7:AS7"/>
    <mergeCell ref="AQ9:AS9"/>
    <mergeCell ref="AQ10:AS10"/>
    <mergeCell ref="AQ11:AS11"/>
    <mergeCell ref="AQ12:AS12"/>
    <mergeCell ref="AQ13:AS13"/>
    <mergeCell ref="AT7:AV7"/>
    <mergeCell ref="AW14:AX14"/>
    <mergeCell ref="AW15:AX15"/>
    <mergeCell ref="AY7:AZ7"/>
    <mergeCell ref="AY9:AZ9"/>
    <mergeCell ref="AY10:AZ10"/>
    <mergeCell ref="AY11:AZ11"/>
    <mergeCell ref="AY12:AZ12"/>
    <mergeCell ref="AY13:AZ13"/>
    <mergeCell ref="AO14:AP14"/>
    <mergeCell ref="AM23:AR23"/>
    <mergeCell ref="AM22:AR22"/>
    <mergeCell ref="AL16:AN16"/>
    <mergeCell ref="BC2:BD4"/>
    <mergeCell ref="A27:C30"/>
    <mergeCell ref="A31:C32"/>
    <mergeCell ref="D31:Z32"/>
    <mergeCell ref="D33:Z34"/>
    <mergeCell ref="A33:C34"/>
    <mergeCell ref="AY5:AZ6"/>
    <mergeCell ref="AI6:AK6"/>
    <mergeCell ref="AL6:AN6"/>
    <mergeCell ref="AQ6:AS6"/>
    <mergeCell ref="AT6:AV6"/>
    <mergeCell ref="AQ5:AX5"/>
    <mergeCell ref="AW6:AX6"/>
    <mergeCell ref="A1:AZ3"/>
    <mergeCell ref="D5:Z5"/>
    <mergeCell ref="D6:Z7"/>
    <mergeCell ref="A6:C7"/>
    <mergeCell ref="AX4:AY4"/>
    <mergeCell ref="A5:C5"/>
    <mergeCell ref="AO6:AP6"/>
    <mergeCell ref="AI5:AP5"/>
    <mergeCell ref="AA5:AH6"/>
    <mergeCell ref="D28:Z30"/>
    <mergeCell ref="E27:Z27"/>
    <mergeCell ref="A39:AZ39"/>
    <mergeCell ref="D35:Z36"/>
    <mergeCell ref="D14:Z16"/>
    <mergeCell ref="D17:Z17"/>
    <mergeCell ref="A23:Z23"/>
    <mergeCell ref="A24:C24"/>
    <mergeCell ref="A25:C26"/>
    <mergeCell ref="D24:Z24"/>
    <mergeCell ref="D25:Z26"/>
    <mergeCell ref="A35:C36"/>
    <mergeCell ref="A21:C22"/>
    <mergeCell ref="D21:Z22"/>
    <mergeCell ref="AI14:AK14"/>
    <mergeCell ref="AL14:AN14"/>
    <mergeCell ref="AA25:AJ25"/>
    <mergeCell ref="AY25:AZ25"/>
    <mergeCell ref="AK25:AX25"/>
    <mergeCell ref="AA16:AB18"/>
    <mergeCell ref="AC16:AH16"/>
    <mergeCell ref="AA20:AZ20"/>
    <mergeCell ref="AO15:AP15"/>
    <mergeCell ref="AA23:AL23"/>
  </mergeCells>
  <phoneticPr fontId="3"/>
  <hyperlinks>
    <hyperlink ref="BC2:BD4" location="目次!B18" display="目次へ" xr:uid="{00000000-0004-0000-0100-000000000000}"/>
  </hyperlinks>
  <pageMargins left="0.51181102362204722" right="0.31496062992125984" top="0.59055118110236227" bottom="0.39370078740157483" header="0.31496062992125984" footer="0.31496062992125984"/>
  <pageSetup paperSize="9" scale="99" fitToWidth="0"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41</xdr:col>
                    <xdr:colOff>19050</xdr:colOff>
                    <xdr:row>19</xdr:row>
                    <xdr:rowOff>180975</xdr:rowOff>
                  </from>
                  <to>
                    <xdr:col>43</xdr:col>
                    <xdr:colOff>85725</xdr:colOff>
                    <xdr:row>21</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38</xdr:col>
                    <xdr:colOff>19050</xdr:colOff>
                    <xdr:row>19</xdr:row>
                    <xdr:rowOff>180975</xdr:rowOff>
                  </from>
                  <to>
                    <xdr:col>40</xdr:col>
                    <xdr:colOff>76200</xdr:colOff>
                    <xdr:row>21</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27</xdr:col>
                    <xdr:colOff>0</xdr:colOff>
                    <xdr:row>26</xdr:row>
                    <xdr:rowOff>38100</xdr:rowOff>
                  </from>
                  <to>
                    <xdr:col>51</xdr:col>
                    <xdr:colOff>142875</xdr:colOff>
                    <xdr:row>27</xdr:row>
                    <xdr:rowOff>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2</xdr:col>
                    <xdr:colOff>180975</xdr:colOff>
                    <xdr:row>13</xdr:row>
                    <xdr:rowOff>0</xdr:rowOff>
                  </from>
                  <to>
                    <xdr:col>10</xdr:col>
                    <xdr:colOff>123825</xdr:colOff>
                    <xdr:row>14</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11</xdr:col>
                    <xdr:colOff>19050</xdr:colOff>
                    <xdr:row>13</xdr:row>
                    <xdr:rowOff>0</xdr:rowOff>
                  </from>
                  <to>
                    <xdr:col>17</xdr:col>
                    <xdr:colOff>38100</xdr:colOff>
                    <xdr:row>14</xdr:row>
                    <xdr:rowOff>47625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17</xdr:col>
                    <xdr:colOff>28575</xdr:colOff>
                    <xdr:row>13</xdr:row>
                    <xdr:rowOff>0</xdr:rowOff>
                  </from>
                  <to>
                    <xdr:col>21</xdr:col>
                    <xdr:colOff>142875</xdr:colOff>
                    <xdr:row>14</xdr:row>
                    <xdr:rowOff>47625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22</xdr:col>
                    <xdr:colOff>19050</xdr:colOff>
                    <xdr:row>13</xdr:row>
                    <xdr:rowOff>0</xdr:rowOff>
                  </from>
                  <to>
                    <xdr:col>26</xdr:col>
                    <xdr:colOff>19050</xdr:colOff>
                    <xdr:row>14</xdr:row>
                    <xdr:rowOff>47625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2</xdr:col>
                    <xdr:colOff>180975</xdr:colOff>
                    <xdr:row>13</xdr:row>
                    <xdr:rowOff>161925</xdr:rowOff>
                  </from>
                  <to>
                    <xdr:col>12</xdr:col>
                    <xdr:colOff>133350</xdr:colOff>
                    <xdr:row>15</xdr:row>
                    <xdr:rowOff>19050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11</xdr:col>
                    <xdr:colOff>19050</xdr:colOff>
                    <xdr:row>13</xdr:row>
                    <xdr:rowOff>171450</xdr:rowOff>
                  </from>
                  <to>
                    <xdr:col>16</xdr:col>
                    <xdr:colOff>57150</xdr:colOff>
                    <xdr:row>15</xdr:row>
                    <xdr:rowOff>28575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17</xdr:col>
                    <xdr:colOff>28575</xdr:colOff>
                    <xdr:row>13</xdr:row>
                    <xdr:rowOff>171450</xdr:rowOff>
                  </from>
                  <to>
                    <xdr:col>21</xdr:col>
                    <xdr:colOff>76200</xdr:colOff>
                    <xdr:row>15</xdr:row>
                    <xdr:rowOff>28575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11</xdr:col>
                    <xdr:colOff>19050</xdr:colOff>
                    <xdr:row>14</xdr:row>
                    <xdr:rowOff>161925</xdr:rowOff>
                  </from>
                  <to>
                    <xdr:col>15</xdr:col>
                    <xdr:colOff>66675</xdr:colOff>
                    <xdr:row>16</xdr:row>
                    <xdr:rowOff>19050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17</xdr:col>
                    <xdr:colOff>28575</xdr:colOff>
                    <xdr:row>14</xdr:row>
                    <xdr:rowOff>171450</xdr:rowOff>
                  </from>
                  <to>
                    <xdr:col>21</xdr:col>
                    <xdr:colOff>76200</xdr:colOff>
                    <xdr:row>16</xdr:row>
                    <xdr:rowOff>28575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38</xdr:col>
                    <xdr:colOff>19050</xdr:colOff>
                    <xdr:row>20</xdr:row>
                    <xdr:rowOff>171450</xdr:rowOff>
                  </from>
                  <to>
                    <xdr:col>40</xdr:col>
                    <xdr:colOff>76200</xdr:colOff>
                    <xdr:row>22</xdr:row>
                    <xdr:rowOff>28575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41</xdr:col>
                    <xdr:colOff>19050</xdr:colOff>
                    <xdr:row>20</xdr:row>
                    <xdr:rowOff>171450</xdr:rowOff>
                  </from>
                  <to>
                    <xdr:col>43</xdr:col>
                    <xdr:colOff>95250</xdr:colOff>
                    <xdr:row>22</xdr:row>
                    <xdr:rowOff>28575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38</xdr:col>
                    <xdr:colOff>19050</xdr:colOff>
                    <xdr:row>21</xdr:row>
                    <xdr:rowOff>171450</xdr:rowOff>
                  </from>
                  <to>
                    <xdr:col>40</xdr:col>
                    <xdr:colOff>76200</xdr:colOff>
                    <xdr:row>23</xdr:row>
                    <xdr:rowOff>28575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41</xdr:col>
                    <xdr:colOff>19050</xdr:colOff>
                    <xdr:row>21</xdr:row>
                    <xdr:rowOff>180975</xdr:rowOff>
                  </from>
                  <to>
                    <xdr:col>43</xdr:col>
                    <xdr:colOff>85725</xdr:colOff>
                    <xdr:row>23</xdr:row>
                    <xdr:rowOff>38100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44</xdr:col>
                    <xdr:colOff>57150</xdr:colOff>
                    <xdr:row>21</xdr:row>
                    <xdr:rowOff>171450</xdr:rowOff>
                  </from>
                  <to>
                    <xdr:col>48</xdr:col>
                    <xdr:colOff>171450</xdr:colOff>
                    <xdr:row>23</xdr:row>
                    <xdr:rowOff>28575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47</xdr:col>
                    <xdr:colOff>180975</xdr:colOff>
                    <xdr:row>21</xdr:row>
                    <xdr:rowOff>180975</xdr:rowOff>
                  </from>
                  <to>
                    <xdr:col>53</xdr:col>
                    <xdr:colOff>38100</xdr:colOff>
                    <xdr:row>23</xdr:row>
                    <xdr:rowOff>38100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27</xdr:col>
                    <xdr:colOff>0</xdr:colOff>
                    <xdr:row>23</xdr:row>
                    <xdr:rowOff>171450</xdr:rowOff>
                  </from>
                  <to>
                    <xdr:col>51</xdr:col>
                    <xdr:colOff>57150</xdr:colOff>
                    <xdr:row>25</xdr:row>
                    <xdr:rowOff>28575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27</xdr:col>
                    <xdr:colOff>0</xdr:colOff>
                    <xdr:row>24</xdr:row>
                    <xdr:rowOff>171450</xdr:rowOff>
                  </from>
                  <to>
                    <xdr:col>51</xdr:col>
                    <xdr:colOff>142875</xdr:colOff>
                    <xdr:row>26</xdr:row>
                    <xdr:rowOff>28575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38</xdr:col>
                    <xdr:colOff>19050</xdr:colOff>
                    <xdr:row>26</xdr:row>
                    <xdr:rowOff>152400</xdr:rowOff>
                  </from>
                  <to>
                    <xdr:col>42</xdr:col>
                    <xdr:colOff>171450</xdr:colOff>
                    <xdr:row>28</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43</xdr:col>
                    <xdr:colOff>66675</xdr:colOff>
                    <xdr:row>26</xdr:row>
                    <xdr:rowOff>152400</xdr:rowOff>
                  </from>
                  <to>
                    <xdr:col>48</xdr:col>
                    <xdr:colOff>19050</xdr:colOff>
                    <xdr:row>28</xdr:row>
                    <xdr:rowOff>9525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26</xdr:col>
                    <xdr:colOff>180975</xdr:colOff>
                    <xdr:row>30</xdr:row>
                    <xdr:rowOff>19050</xdr:rowOff>
                  </from>
                  <to>
                    <xdr:col>28</xdr:col>
                    <xdr:colOff>19050</xdr:colOff>
                    <xdr:row>31</xdr:row>
                    <xdr:rowOff>38100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26</xdr:col>
                    <xdr:colOff>180975</xdr:colOff>
                    <xdr:row>30</xdr:row>
                    <xdr:rowOff>200025</xdr:rowOff>
                  </from>
                  <to>
                    <xdr:col>28</xdr:col>
                    <xdr:colOff>19050</xdr:colOff>
                    <xdr:row>32</xdr:row>
                    <xdr:rowOff>28575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26</xdr:col>
                    <xdr:colOff>180975</xdr:colOff>
                    <xdr:row>31</xdr:row>
                    <xdr:rowOff>161925</xdr:rowOff>
                  </from>
                  <to>
                    <xdr:col>28</xdr:col>
                    <xdr:colOff>19050</xdr:colOff>
                    <xdr:row>33</xdr:row>
                    <xdr:rowOff>19050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42</xdr:col>
                    <xdr:colOff>19050</xdr:colOff>
                    <xdr:row>32</xdr:row>
                    <xdr:rowOff>180975</xdr:rowOff>
                  </from>
                  <to>
                    <xdr:col>45</xdr:col>
                    <xdr:colOff>123825</xdr:colOff>
                    <xdr:row>34</xdr:row>
                    <xdr:rowOff>38100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45</xdr:col>
                    <xdr:colOff>171450</xdr:colOff>
                    <xdr:row>32</xdr:row>
                    <xdr:rowOff>180975</xdr:rowOff>
                  </from>
                  <to>
                    <xdr:col>51</xdr:col>
                    <xdr:colOff>114300</xdr:colOff>
                    <xdr:row>34</xdr:row>
                    <xdr:rowOff>38100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2</xdr:col>
                    <xdr:colOff>180975</xdr:colOff>
                    <xdr:row>14</xdr:row>
                    <xdr:rowOff>161925</xdr:rowOff>
                  </from>
                  <to>
                    <xdr:col>7</xdr:col>
                    <xdr:colOff>0</xdr:colOff>
                    <xdr:row>16</xdr:row>
                    <xdr:rowOff>19050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22</xdr:col>
                    <xdr:colOff>19050</xdr:colOff>
                    <xdr:row>13</xdr:row>
                    <xdr:rowOff>171450</xdr:rowOff>
                  </from>
                  <to>
                    <xdr:col>26</xdr:col>
                    <xdr:colOff>66675</xdr:colOff>
                    <xdr:row>15</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AG124"/>
  <sheetViews>
    <sheetView showZeros="0" view="pageBreakPreview" zoomScaleNormal="100" zoomScaleSheetLayoutView="100" workbookViewId="0">
      <selection activeCell="O105" sqref="O105:P105"/>
    </sheetView>
  </sheetViews>
  <sheetFormatPr defaultRowHeight="13.5"/>
  <cols>
    <col min="1" max="33" width="2.625" style="68" customWidth="1"/>
    <col min="34" max="149" width="2.625" customWidth="1"/>
  </cols>
  <sheetData>
    <row r="1" spans="1:33">
      <c r="A1" s="2013" t="s">
        <v>569</v>
      </c>
      <c r="B1" s="2013"/>
      <c r="C1" s="2013"/>
      <c r="D1" s="2013"/>
      <c r="E1" s="2013"/>
      <c r="F1" s="2013"/>
      <c r="G1" s="2013"/>
      <c r="H1" s="2013"/>
      <c r="I1" s="2013"/>
      <c r="J1" s="2013"/>
      <c r="K1" s="2013"/>
      <c r="L1" s="2013"/>
      <c r="M1" s="2013"/>
      <c r="N1" s="2013"/>
      <c r="O1" s="2013"/>
      <c r="P1" s="2013"/>
      <c r="Q1" s="2013"/>
      <c r="R1" s="2013"/>
      <c r="S1" s="2013"/>
      <c r="T1" s="2013"/>
      <c r="U1" s="2013"/>
      <c r="V1" s="2013"/>
      <c r="W1" s="2013"/>
      <c r="X1" s="2013"/>
      <c r="Y1" s="2013"/>
      <c r="Z1" s="2013"/>
      <c r="AA1" s="2013"/>
      <c r="AB1" s="2013"/>
      <c r="AC1" s="2013"/>
      <c r="AD1" s="2013"/>
      <c r="AE1" s="2013"/>
      <c r="AF1" s="2013"/>
      <c r="AG1" s="2013"/>
    </row>
    <row r="2" spans="1:33">
      <c r="A2" s="2013"/>
      <c r="B2" s="2013"/>
      <c r="C2" s="2013"/>
      <c r="D2" s="2013"/>
      <c r="E2" s="2013"/>
      <c r="F2" s="2013"/>
      <c r="G2" s="2013"/>
      <c r="H2" s="2013"/>
      <c r="I2" s="2013"/>
      <c r="J2" s="2013"/>
      <c r="K2" s="2013"/>
      <c r="L2" s="2013"/>
      <c r="M2" s="2013"/>
      <c r="N2" s="2013"/>
      <c r="O2" s="2013"/>
      <c r="P2" s="2013"/>
      <c r="Q2" s="2013"/>
      <c r="R2" s="2013"/>
      <c r="S2" s="2013"/>
      <c r="T2" s="2013"/>
      <c r="U2" s="2013"/>
      <c r="V2" s="2013"/>
      <c r="W2" s="2013"/>
      <c r="X2" s="2013"/>
      <c r="Y2" s="2013"/>
      <c r="Z2" s="2013"/>
      <c r="AA2" s="2013"/>
      <c r="AB2" s="2013"/>
      <c r="AC2" s="2013"/>
      <c r="AD2" s="2013"/>
      <c r="AE2" s="2013"/>
      <c r="AF2" s="2013"/>
      <c r="AG2" s="2013"/>
    </row>
    <row r="3" spans="1:33" ht="14.25" thickBot="1">
      <c r="A3" s="2014" t="s">
        <v>570</v>
      </c>
      <c r="B3" s="2014"/>
      <c r="C3" s="2014"/>
      <c r="D3" s="2014"/>
      <c r="E3" s="2014"/>
      <c r="F3" s="2014"/>
      <c r="G3" s="2014"/>
      <c r="H3" s="2014"/>
      <c r="I3" s="2014"/>
      <c r="J3" s="2014"/>
      <c r="K3" s="2014"/>
      <c r="L3" s="2014"/>
      <c r="M3" s="2014"/>
      <c r="N3" s="2014"/>
      <c r="O3" s="2014"/>
      <c r="P3" s="2014"/>
      <c r="Q3" s="2014"/>
      <c r="R3" s="2014"/>
      <c r="S3" s="2014"/>
      <c r="T3" s="2014"/>
      <c r="U3" s="2014"/>
      <c r="V3" s="2014"/>
      <c r="W3" s="2014"/>
      <c r="X3" s="2014"/>
      <c r="Y3" s="2014"/>
      <c r="Z3" s="2014"/>
      <c r="AA3" s="2014"/>
      <c r="AB3" s="2014"/>
      <c r="AC3" s="2014"/>
      <c r="AD3" s="2014"/>
      <c r="AE3" s="2014"/>
      <c r="AF3" s="2014"/>
      <c r="AG3" s="2014"/>
    </row>
    <row r="4" spans="1:33" ht="14.25" thickBot="1">
      <c r="A4" s="2015" t="s">
        <v>571</v>
      </c>
      <c r="B4" s="2016"/>
      <c r="C4" s="2016"/>
      <c r="D4" s="2016"/>
      <c r="E4" s="2016"/>
      <c r="F4" s="2016"/>
      <c r="G4" s="2016"/>
      <c r="H4" s="2016"/>
      <c r="I4" s="2016"/>
      <c r="J4" s="2016"/>
      <c r="K4" s="2016"/>
      <c r="L4" s="2016" t="s">
        <v>572</v>
      </c>
      <c r="M4" s="2016"/>
      <c r="N4" s="2016"/>
      <c r="O4" s="2016" t="s">
        <v>573</v>
      </c>
      <c r="P4" s="2016"/>
      <c r="Q4" s="2016"/>
      <c r="R4" s="2016" t="s">
        <v>574</v>
      </c>
      <c r="S4" s="2016"/>
      <c r="T4" s="2016"/>
      <c r="U4" s="2016"/>
      <c r="V4" s="2016" t="s">
        <v>214</v>
      </c>
      <c r="W4" s="2016"/>
      <c r="X4" s="2016"/>
      <c r="Y4" s="2016"/>
      <c r="Z4" s="2016"/>
      <c r="AA4" s="2016"/>
      <c r="AB4" s="2016"/>
      <c r="AC4" s="2016"/>
      <c r="AD4" s="2016"/>
      <c r="AE4" s="2016"/>
      <c r="AF4" s="2016"/>
      <c r="AG4" s="2017"/>
    </row>
    <row r="5" spans="1:33" ht="14.25" thickBot="1">
      <c r="A5" s="2004" t="s">
        <v>793</v>
      </c>
      <c r="B5" s="2005"/>
      <c r="C5" s="2005"/>
      <c r="D5" s="2005"/>
      <c r="E5" s="2005"/>
      <c r="F5" s="2005"/>
      <c r="G5" s="2005"/>
      <c r="H5" s="2005"/>
      <c r="I5" s="2005"/>
      <c r="J5" s="2005"/>
      <c r="K5" s="2005"/>
      <c r="L5" s="2005"/>
      <c r="M5" s="2005"/>
      <c r="N5" s="2005"/>
      <c r="O5" s="2005"/>
      <c r="P5" s="2005"/>
      <c r="Q5" s="2005"/>
      <c r="R5" s="2005"/>
      <c r="S5" s="2005"/>
      <c r="T5" s="2005"/>
      <c r="U5" s="2005"/>
      <c r="V5" s="2005"/>
      <c r="W5" s="2005"/>
      <c r="X5" s="2005"/>
      <c r="Y5" s="2005"/>
      <c r="Z5" s="2005"/>
      <c r="AA5" s="2005"/>
      <c r="AB5" s="2005"/>
      <c r="AC5" s="2005"/>
      <c r="AD5" s="2005"/>
      <c r="AE5" s="2005"/>
      <c r="AF5" s="2005"/>
      <c r="AG5" s="2048"/>
    </row>
    <row r="6" spans="1:33">
      <c r="A6" s="2310" t="s">
        <v>789</v>
      </c>
      <c r="B6" s="2311"/>
      <c r="C6" s="2311"/>
      <c r="D6" s="2311"/>
      <c r="E6" s="2311"/>
      <c r="F6" s="2311"/>
      <c r="G6" s="2311"/>
      <c r="H6" s="2311"/>
      <c r="I6" s="2311"/>
      <c r="J6" s="2311"/>
      <c r="K6" s="2312"/>
      <c r="L6" s="2018">
        <v>300</v>
      </c>
      <c r="M6" s="2018"/>
      <c r="N6" s="2018"/>
      <c r="O6" s="2019"/>
      <c r="P6" s="2019"/>
      <c r="Q6" s="2019"/>
      <c r="R6" s="2019">
        <f>L6*O6</f>
        <v>0</v>
      </c>
      <c r="S6" s="2019"/>
      <c r="T6" s="2019"/>
      <c r="U6" s="2019"/>
      <c r="V6" s="2318" t="s">
        <v>788</v>
      </c>
      <c r="W6" s="2319"/>
      <c r="X6" s="2319"/>
      <c r="Y6" s="2319"/>
      <c r="Z6" s="2319"/>
      <c r="AA6" s="2319"/>
      <c r="AB6" s="2319"/>
      <c r="AC6" s="2319"/>
      <c r="AD6" s="2319"/>
      <c r="AE6" s="2319"/>
      <c r="AF6" s="2319"/>
      <c r="AG6" s="2320"/>
    </row>
    <row r="7" spans="1:33">
      <c r="A7" s="2313" t="s">
        <v>790</v>
      </c>
      <c r="B7" s="2179"/>
      <c r="C7" s="2179"/>
      <c r="D7" s="2179"/>
      <c r="E7" s="2179"/>
      <c r="F7" s="2179"/>
      <c r="G7" s="2179"/>
      <c r="H7" s="2179"/>
      <c r="I7" s="2179"/>
      <c r="J7" s="2179"/>
      <c r="K7" s="2314"/>
      <c r="L7" s="2018">
        <v>600</v>
      </c>
      <c r="M7" s="2018"/>
      <c r="N7" s="2018"/>
      <c r="O7" s="2019"/>
      <c r="P7" s="2019"/>
      <c r="Q7" s="2019"/>
      <c r="R7" s="2019">
        <f>L7*O7</f>
        <v>0</v>
      </c>
      <c r="S7" s="2019"/>
      <c r="T7" s="2019"/>
      <c r="U7" s="2019"/>
      <c r="V7" s="2321"/>
      <c r="W7" s="2322"/>
      <c r="X7" s="2322"/>
      <c r="Y7" s="2322"/>
      <c r="Z7" s="2322"/>
      <c r="AA7" s="2322"/>
      <c r="AB7" s="2322"/>
      <c r="AC7" s="2322"/>
      <c r="AD7" s="2322"/>
      <c r="AE7" s="2322"/>
      <c r="AF7" s="2322"/>
      <c r="AG7" s="2323"/>
    </row>
    <row r="8" spans="1:33">
      <c r="A8" s="2313" t="s">
        <v>791</v>
      </c>
      <c r="B8" s="2179"/>
      <c r="C8" s="2179"/>
      <c r="D8" s="2179"/>
      <c r="E8" s="2179"/>
      <c r="F8" s="2179"/>
      <c r="G8" s="2179"/>
      <c r="H8" s="2179"/>
      <c r="I8" s="2179"/>
      <c r="J8" s="2179"/>
      <c r="K8" s="2314"/>
      <c r="L8" s="2018">
        <v>1200</v>
      </c>
      <c r="M8" s="2018"/>
      <c r="N8" s="2018"/>
      <c r="O8" s="2019"/>
      <c r="P8" s="2019"/>
      <c r="Q8" s="2019"/>
      <c r="R8" s="2019">
        <f>L8*O8</f>
        <v>0</v>
      </c>
      <c r="S8" s="2019"/>
      <c r="T8" s="2019"/>
      <c r="U8" s="2019"/>
      <c r="V8" s="2321"/>
      <c r="W8" s="2322"/>
      <c r="X8" s="2322"/>
      <c r="Y8" s="2322"/>
      <c r="Z8" s="2322"/>
      <c r="AA8" s="2322"/>
      <c r="AB8" s="2322"/>
      <c r="AC8" s="2322"/>
      <c r="AD8" s="2322"/>
      <c r="AE8" s="2322"/>
      <c r="AF8" s="2322"/>
      <c r="AG8" s="2323"/>
    </row>
    <row r="9" spans="1:33" ht="14.25" thickBot="1">
      <c r="A9" s="2315" t="s">
        <v>792</v>
      </c>
      <c r="B9" s="2316"/>
      <c r="C9" s="2316"/>
      <c r="D9" s="2316"/>
      <c r="E9" s="2316"/>
      <c r="F9" s="2316"/>
      <c r="G9" s="2316"/>
      <c r="H9" s="2316"/>
      <c r="I9" s="2316"/>
      <c r="J9" s="2316"/>
      <c r="K9" s="2317"/>
      <c r="L9" s="2215">
        <v>2500</v>
      </c>
      <c r="M9" s="2215"/>
      <c r="N9" s="2215"/>
      <c r="O9" s="2213"/>
      <c r="P9" s="2213"/>
      <c r="Q9" s="2213"/>
      <c r="R9" s="2019">
        <f>L9*O9</f>
        <v>0</v>
      </c>
      <c r="S9" s="2019"/>
      <c r="T9" s="2019"/>
      <c r="U9" s="2019"/>
      <c r="V9" s="2324"/>
      <c r="W9" s="2325"/>
      <c r="X9" s="2325"/>
      <c r="Y9" s="2325"/>
      <c r="Z9" s="2325"/>
      <c r="AA9" s="2325"/>
      <c r="AB9" s="2325"/>
      <c r="AC9" s="2325"/>
      <c r="AD9" s="2325"/>
      <c r="AE9" s="2325"/>
      <c r="AF9" s="2325"/>
      <c r="AG9" s="2326"/>
    </row>
    <row r="10" spans="1:33" ht="14.25" thickBot="1">
      <c r="A10" s="2004" t="s">
        <v>575</v>
      </c>
      <c r="B10" s="2005"/>
      <c r="C10" s="2005"/>
      <c r="D10" s="2005"/>
      <c r="E10" s="2005"/>
      <c r="F10" s="2005"/>
      <c r="G10" s="2005"/>
      <c r="H10" s="2005"/>
      <c r="I10" s="2005"/>
      <c r="J10" s="2005"/>
      <c r="K10" s="2005"/>
      <c r="L10" s="2006"/>
      <c r="M10" s="2006"/>
      <c r="N10" s="2006"/>
      <c r="O10" s="2006"/>
      <c r="P10" s="2006"/>
      <c r="Q10" s="2006"/>
      <c r="R10" s="2006"/>
      <c r="S10" s="2006"/>
      <c r="T10" s="2006"/>
      <c r="U10" s="2006"/>
      <c r="V10" s="2007"/>
      <c r="W10" s="2007"/>
      <c r="X10" s="2007"/>
      <c r="Y10" s="2007"/>
      <c r="Z10" s="2007"/>
      <c r="AA10" s="2007"/>
      <c r="AB10" s="2007"/>
      <c r="AC10" s="2007"/>
      <c r="AD10" s="2007"/>
      <c r="AE10" s="2007"/>
      <c r="AF10" s="2007"/>
      <c r="AG10" s="2008"/>
    </row>
    <row r="11" spans="1:33">
      <c r="A11" s="2009" t="s">
        <v>576</v>
      </c>
      <c r="B11" s="2010"/>
      <c r="C11" s="2010"/>
      <c r="D11" s="2010"/>
      <c r="E11" s="2010"/>
      <c r="F11" s="2010"/>
      <c r="G11" s="2010"/>
      <c r="H11" s="2010"/>
      <c r="I11" s="2010"/>
      <c r="J11" s="2010"/>
      <c r="K11" s="2010"/>
      <c r="L11" s="2011">
        <v>9000</v>
      </c>
      <c r="M11" s="2011"/>
      <c r="N11" s="2011"/>
      <c r="O11" s="2012"/>
      <c r="P11" s="2012"/>
      <c r="Q11" s="2012"/>
      <c r="R11" s="2012">
        <f>L11*O11</f>
        <v>0</v>
      </c>
      <c r="S11" s="2012"/>
      <c r="T11" s="2012"/>
      <c r="U11" s="2012"/>
      <c r="V11" s="2020" t="s">
        <v>610</v>
      </c>
      <c r="W11" s="2020"/>
      <c r="X11" s="2020"/>
      <c r="Y11" s="2020"/>
      <c r="Z11" s="2020"/>
      <c r="AA11" s="2020"/>
      <c r="AB11" s="2020"/>
      <c r="AC11" s="2020"/>
      <c r="AD11" s="2020"/>
      <c r="AE11" s="2020"/>
      <c r="AF11" s="2020"/>
      <c r="AG11" s="2021"/>
    </row>
    <row r="12" spans="1:33">
      <c r="A12" s="2022" t="s">
        <v>577</v>
      </c>
      <c r="B12" s="2023"/>
      <c r="C12" s="2023"/>
      <c r="D12" s="2023"/>
      <c r="E12" s="2023"/>
      <c r="F12" s="2023"/>
      <c r="G12" s="2023"/>
      <c r="H12" s="2023"/>
      <c r="I12" s="2023"/>
      <c r="J12" s="2023"/>
      <c r="K12" s="2023"/>
      <c r="L12" s="2024">
        <v>6000</v>
      </c>
      <c r="M12" s="2024"/>
      <c r="N12" s="2024"/>
      <c r="O12" s="2025"/>
      <c r="P12" s="2025"/>
      <c r="Q12" s="2025"/>
      <c r="R12" s="2026">
        <f t="shared" ref="R12:R15" si="0">L12*O12</f>
        <v>0</v>
      </c>
      <c r="S12" s="2026"/>
      <c r="T12" s="2026"/>
      <c r="U12" s="2026"/>
      <c r="V12" s="2027" t="s">
        <v>611</v>
      </c>
      <c r="W12" s="2027"/>
      <c r="X12" s="2027"/>
      <c r="Y12" s="2027"/>
      <c r="Z12" s="2027"/>
      <c r="AA12" s="2027"/>
      <c r="AB12" s="2027"/>
      <c r="AC12" s="2027"/>
      <c r="AD12" s="2027"/>
      <c r="AE12" s="2027"/>
      <c r="AF12" s="2027"/>
      <c r="AG12" s="2028"/>
    </row>
    <row r="13" spans="1:33" hidden="1">
      <c r="A13" s="2029" t="s">
        <v>578</v>
      </c>
      <c r="B13" s="2030"/>
      <c r="C13" s="2030"/>
      <c r="D13" s="2030"/>
      <c r="E13" s="2030"/>
      <c r="F13" s="2030"/>
      <c r="G13" s="2030"/>
      <c r="H13" s="2030"/>
      <c r="I13" s="2030"/>
      <c r="J13" s="2030"/>
      <c r="K13" s="2030"/>
      <c r="L13" s="2031">
        <v>5000</v>
      </c>
      <c r="M13" s="2031"/>
      <c r="N13" s="2031"/>
      <c r="O13" s="2032"/>
      <c r="P13" s="2032"/>
      <c r="Q13" s="2032"/>
      <c r="R13" s="2012">
        <f t="shared" si="0"/>
        <v>0</v>
      </c>
      <c r="S13" s="2012"/>
      <c r="T13" s="2012"/>
      <c r="U13" s="2012"/>
      <c r="V13" s="2033" t="s">
        <v>612</v>
      </c>
      <c r="W13" s="2033"/>
      <c r="X13" s="2033"/>
      <c r="Y13" s="2033"/>
      <c r="Z13" s="2033"/>
      <c r="AA13" s="2033"/>
      <c r="AB13" s="2033"/>
      <c r="AC13" s="2033"/>
      <c r="AD13" s="2033"/>
      <c r="AE13" s="2033"/>
      <c r="AF13" s="2033"/>
      <c r="AG13" s="2034"/>
    </row>
    <row r="14" spans="1:33" hidden="1">
      <c r="A14" s="2029" t="s">
        <v>195</v>
      </c>
      <c r="B14" s="2030"/>
      <c r="C14" s="2030"/>
      <c r="D14" s="2030"/>
      <c r="E14" s="2030"/>
      <c r="F14" s="2030"/>
      <c r="G14" s="2030"/>
      <c r="H14" s="2030"/>
      <c r="I14" s="2030"/>
      <c r="J14" s="2030"/>
      <c r="K14" s="2030"/>
      <c r="L14" s="2031">
        <v>5000</v>
      </c>
      <c r="M14" s="2031"/>
      <c r="N14" s="2031"/>
      <c r="O14" s="2032"/>
      <c r="P14" s="2032"/>
      <c r="Q14" s="2032"/>
      <c r="R14" s="2012">
        <f t="shared" si="0"/>
        <v>0</v>
      </c>
      <c r="S14" s="2012"/>
      <c r="T14" s="2012"/>
      <c r="U14" s="2012"/>
      <c r="V14" s="2033" t="s">
        <v>621</v>
      </c>
      <c r="W14" s="2033"/>
      <c r="X14" s="2033"/>
      <c r="Y14" s="2033"/>
      <c r="Z14" s="2033"/>
      <c r="AA14" s="2033"/>
      <c r="AB14" s="2033"/>
      <c r="AC14" s="2033"/>
      <c r="AD14" s="2033"/>
      <c r="AE14" s="2033"/>
      <c r="AF14" s="2033"/>
      <c r="AG14" s="2034"/>
    </row>
    <row r="15" spans="1:33" ht="14.25" thickBot="1">
      <c r="A15" s="2037" t="s">
        <v>196</v>
      </c>
      <c r="B15" s="2038"/>
      <c r="C15" s="2038"/>
      <c r="D15" s="2038"/>
      <c r="E15" s="2038"/>
      <c r="F15" s="2038"/>
      <c r="G15" s="2038"/>
      <c r="H15" s="2038"/>
      <c r="I15" s="2038"/>
      <c r="J15" s="2038"/>
      <c r="K15" s="2038"/>
      <c r="L15" s="2039">
        <v>5000</v>
      </c>
      <c r="M15" s="2039"/>
      <c r="N15" s="2039"/>
      <c r="O15" s="2040"/>
      <c r="P15" s="2040"/>
      <c r="Q15" s="2040"/>
      <c r="R15" s="2019">
        <f t="shared" si="0"/>
        <v>0</v>
      </c>
      <c r="S15" s="2019"/>
      <c r="T15" s="2019"/>
      <c r="U15" s="2019"/>
      <c r="V15" s="2041" t="s">
        <v>613</v>
      </c>
      <c r="W15" s="2041"/>
      <c r="X15" s="2041"/>
      <c r="Y15" s="2041"/>
      <c r="Z15" s="2041"/>
      <c r="AA15" s="2041"/>
      <c r="AB15" s="2041"/>
      <c r="AC15" s="2041"/>
      <c r="AD15" s="2041"/>
      <c r="AE15" s="2041"/>
      <c r="AF15" s="2041"/>
      <c r="AG15" s="2042"/>
    </row>
    <row r="16" spans="1:33" ht="15" thickTop="1" thickBot="1">
      <c r="A16" s="2043" t="s">
        <v>579</v>
      </c>
      <c r="B16" s="2044"/>
      <c r="C16" s="2044"/>
      <c r="D16" s="2044"/>
      <c r="E16" s="2044"/>
      <c r="F16" s="2044"/>
      <c r="G16" s="2044"/>
      <c r="H16" s="2044"/>
      <c r="I16" s="2044"/>
      <c r="J16" s="2044"/>
      <c r="K16" s="2044"/>
      <c r="L16" s="2044"/>
      <c r="M16" s="2044"/>
      <c r="N16" s="2044"/>
      <c r="O16" s="2044"/>
      <c r="P16" s="2044"/>
      <c r="Q16" s="2044"/>
      <c r="R16" s="2044"/>
      <c r="S16" s="2044"/>
      <c r="T16" s="2044"/>
      <c r="U16" s="2044"/>
      <c r="V16" s="2045">
        <f>SUM(R6:U9,R11:U15)</f>
        <v>0</v>
      </c>
      <c r="W16" s="2046"/>
      <c r="X16" s="2046"/>
      <c r="Y16" s="2046"/>
      <c r="Z16" s="2046"/>
      <c r="AA16" s="2046"/>
      <c r="AB16" s="2046"/>
      <c r="AC16" s="2046"/>
      <c r="AD16" s="2046"/>
      <c r="AE16" s="2046"/>
      <c r="AF16" s="2046"/>
      <c r="AG16" s="2047"/>
    </row>
    <row r="17" spans="1:33">
      <c r="A17" s="2035"/>
      <c r="B17" s="2035"/>
      <c r="C17" s="2035"/>
      <c r="D17" s="2035"/>
      <c r="E17" s="2035"/>
      <c r="F17" s="2035"/>
      <c r="G17" s="2035"/>
      <c r="H17" s="2035"/>
      <c r="I17" s="2035"/>
      <c r="J17" s="2035"/>
      <c r="K17" s="2035"/>
      <c r="L17" s="2036"/>
      <c r="M17" s="2036"/>
      <c r="N17" s="2036"/>
      <c r="O17" s="2036"/>
      <c r="P17" s="2036"/>
      <c r="Q17" s="2036"/>
      <c r="R17" s="2036"/>
      <c r="S17" s="2036"/>
      <c r="T17" s="2036"/>
      <c r="U17" s="2036"/>
      <c r="V17" s="1007"/>
      <c r="W17" s="1007"/>
      <c r="X17" s="1007"/>
      <c r="Y17" s="1007"/>
      <c r="Z17" s="1007"/>
      <c r="AA17" s="1007"/>
      <c r="AB17" s="1007"/>
      <c r="AC17" s="1007"/>
      <c r="AD17" s="1007"/>
      <c r="AE17" s="1007"/>
      <c r="AF17" s="1007"/>
      <c r="AG17" s="1007"/>
    </row>
    <row r="18" spans="1:33" ht="14.25" thickBot="1">
      <c r="A18" s="1019"/>
      <c r="B18" s="1019"/>
      <c r="C18" s="1019"/>
      <c r="D18" s="1019"/>
      <c r="E18" s="1019"/>
      <c r="F18" s="1019"/>
      <c r="G18" s="1019"/>
      <c r="H18" s="1019"/>
      <c r="I18" s="1019"/>
      <c r="J18" s="1019"/>
      <c r="K18" s="1019"/>
      <c r="L18" s="2303"/>
      <c r="M18" s="2303"/>
      <c r="N18" s="2303"/>
      <c r="O18" s="2303"/>
      <c r="P18" s="2303"/>
      <c r="Q18" s="2303"/>
      <c r="R18" s="2303"/>
      <c r="S18" s="2303"/>
      <c r="T18" s="2303"/>
      <c r="U18" s="2303"/>
      <c r="V18" s="2302"/>
      <c r="W18" s="2302"/>
      <c r="X18" s="2302"/>
      <c r="Y18" s="2302"/>
      <c r="Z18" s="2302"/>
      <c r="AA18" s="2302"/>
      <c r="AB18" s="2302"/>
      <c r="AC18" s="2302"/>
      <c r="AD18" s="2302"/>
      <c r="AE18" s="2302"/>
      <c r="AF18" s="2302"/>
      <c r="AG18" s="2302"/>
    </row>
    <row r="19" spans="1:33" ht="14.25" thickBot="1">
      <c r="A19" s="2015" t="s">
        <v>571</v>
      </c>
      <c r="B19" s="2016"/>
      <c r="C19" s="2016"/>
      <c r="D19" s="2016"/>
      <c r="E19" s="2016"/>
      <c r="F19" s="2016"/>
      <c r="G19" s="2016"/>
      <c r="H19" s="2016"/>
      <c r="I19" s="2016"/>
      <c r="J19" s="2016"/>
      <c r="K19" s="2016"/>
      <c r="L19" s="2016" t="s">
        <v>572</v>
      </c>
      <c r="M19" s="2016"/>
      <c r="N19" s="2016"/>
      <c r="O19" s="2016" t="s">
        <v>573</v>
      </c>
      <c r="P19" s="2016"/>
      <c r="Q19" s="2016"/>
      <c r="R19" s="2016" t="s">
        <v>574</v>
      </c>
      <c r="S19" s="2016"/>
      <c r="T19" s="2016"/>
      <c r="U19" s="2016"/>
      <c r="V19" s="2016" t="s">
        <v>214</v>
      </c>
      <c r="W19" s="2016"/>
      <c r="X19" s="2016"/>
      <c r="Y19" s="2016"/>
      <c r="Z19" s="2016"/>
      <c r="AA19" s="2016"/>
      <c r="AB19" s="2016"/>
      <c r="AC19" s="2016"/>
      <c r="AD19" s="2016"/>
      <c r="AE19" s="2016"/>
      <c r="AF19" s="2016"/>
      <c r="AG19" s="2017"/>
    </row>
    <row r="20" spans="1:33" ht="14.25" thickBot="1">
      <c r="A20" s="2004" t="s">
        <v>580</v>
      </c>
      <c r="B20" s="2005"/>
      <c r="C20" s="2005"/>
      <c r="D20" s="2005"/>
      <c r="E20" s="2005"/>
      <c r="F20" s="2005"/>
      <c r="G20" s="2005"/>
      <c r="H20" s="2005"/>
      <c r="I20" s="2005"/>
      <c r="J20" s="2005"/>
      <c r="K20" s="2005"/>
      <c r="L20" s="2005"/>
      <c r="M20" s="2005"/>
      <c r="N20" s="2005"/>
      <c r="O20" s="2005"/>
      <c r="P20" s="2005"/>
      <c r="Q20" s="2005"/>
      <c r="R20" s="2005"/>
      <c r="S20" s="2005"/>
      <c r="T20" s="2005"/>
      <c r="U20" s="2005"/>
      <c r="V20" s="2005"/>
      <c r="W20" s="2005"/>
      <c r="X20" s="2005"/>
      <c r="Y20" s="2005"/>
      <c r="Z20" s="2005"/>
      <c r="AA20" s="2005"/>
      <c r="AB20" s="2005"/>
      <c r="AC20" s="2005"/>
      <c r="AD20" s="2005"/>
      <c r="AE20" s="2005"/>
      <c r="AF20" s="2005"/>
      <c r="AG20" s="2048"/>
    </row>
    <row r="21" spans="1:33">
      <c r="A21" s="2054" t="s">
        <v>26</v>
      </c>
      <c r="B21" s="2055"/>
      <c r="C21" s="2055"/>
      <c r="D21" s="2055"/>
      <c r="E21" s="2056"/>
      <c r="F21" s="2057" t="s">
        <v>818</v>
      </c>
      <c r="G21" s="2057"/>
      <c r="H21" s="2057"/>
      <c r="I21" s="2057"/>
      <c r="J21" s="2057"/>
      <c r="K21" s="2058"/>
      <c r="L21" s="2059">
        <v>410</v>
      </c>
      <c r="M21" s="2059"/>
      <c r="N21" s="2059"/>
      <c r="O21" s="2060">
        <f>SUM(③【2ヵ月前】食事注文票!H17:I28)</f>
        <v>0</v>
      </c>
      <c r="P21" s="2060"/>
      <c r="Q21" s="2060"/>
      <c r="R21" s="2060">
        <f t="shared" ref="R21:R29" si="1">L21*O21</f>
        <v>0</v>
      </c>
      <c r="S21" s="2060"/>
      <c r="T21" s="2060"/>
      <c r="U21" s="2060"/>
      <c r="V21" s="2076" t="s">
        <v>832</v>
      </c>
      <c r="W21" s="2077"/>
      <c r="X21" s="2077"/>
      <c r="Y21" s="2077"/>
      <c r="Z21" s="2077"/>
      <c r="AA21" s="2077"/>
      <c r="AB21" s="2077"/>
      <c r="AC21" s="2077"/>
      <c r="AD21" s="2077"/>
      <c r="AE21" s="2077"/>
      <c r="AF21" s="2077"/>
      <c r="AG21" s="2078"/>
    </row>
    <row r="22" spans="1:33">
      <c r="A22" s="2049"/>
      <c r="B22" s="2050"/>
      <c r="C22" s="2050"/>
      <c r="D22" s="2050"/>
      <c r="E22" s="2051"/>
      <c r="F22" s="2061" t="s">
        <v>39</v>
      </c>
      <c r="G22" s="2061"/>
      <c r="H22" s="2061"/>
      <c r="I22" s="2061"/>
      <c r="J22" s="2061"/>
      <c r="K22" s="2062"/>
      <c r="L22" s="2024">
        <v>510</v>
      </c>
      <c r="M22" s="2024"/>
      <c r="N22" s="2024"/>
      <c r="O22" s="2025">
        <f>SUM(③【2ヵ月前】食事注文票!I17:K28)</f>
        <v>0</v>
      </c>
      <c r="P22" s="2025"/>
      <c r="Q22" s="2025"/>
      <c r="R22" s="2025">
        <f t="shared" si="1"/>
        <v>0</v>
      </c>
      <c r="S22" s="2025"/>
      <c r="T22" s="2025"/>
      <c r="U22" s="2025"/>
      <c r="V22" s="2079"/>
      <c r="W22" s="1112"/>
      <c r="X22" s="1112"/>
      <c r="Y22" s="1112"/>
      <c r="Z22" s="1112"/>
      <c r="AA22" s="1112"/>
      <c r="AB22" s="1112"/>
      <c r="AC22" s="1112"/>
      <c r="AD22" s="1112"/>
      <c r="AE22" s="1112"/>
      <c r="AF22" s="1112"/>
      <c r="AG22" s="2080"/>
    </row>
    <row r="23" spans="1:33">
      <c r="A23" s="2049"/>
      <c r="B23" s="2050"/>
      <c r="C23" s="2050"/>
      <c r="D23" s="2050"/>
      <c r="E23" s="2051"/>
      <c r="F23" s="2050" t="s">
        <v>40</v>
      </c>
      <c r="G23" s="2050"/>
      <c r="H23" s="2050"/>
      <c r="I23" s="2050"/>
      <c r="J23" s="2050"/>
      <c r="K23" s="2051"/>
      <c r="L23" s="2031">
        <v>530</v>
      </c>
      <c r="M23" s="2031"/>
      <c r="N23" s="2031"/>
      <c r="O23" s="2032">
        <f>SUM(③【2ヵ月前】食事注文票!L17:O28)</f>
        <v>0</v>
      </c>
      <c r="P23" s="2032"/>
      <c r="Q23" s="2032"/>
      <c r="R23" s="2032">
        <f t="shared" si="1"/>
        <v>0</v>
      </c>
      <c r="S23" s="2032"/>
      <c r="T23" s="2032"/>
      <c r="U23" s="2032"/>
      <c r="V23" s="2079"/>
      <c r="W23" s="1112"/>
      <c r="X23" s="1112"/>
      <c r="Y23" s="1112"/>
      <c r="Z23" s="1112"/>
      <c r="AA23" s="1112"/>
      <c r="AB23" s="1112"/>
      <c r="AC23" s="1112"/>
      <c r="AD23" s="1112"/>
      <c r="AE23" s="1112"/>
      <c r="AF23" s="1112"/>
      <c r="AG23" s="2080"/>
    </row>
    <row r="24" spans="1:33">
      <c r="A24" s="2049" t="s">
        <v>27</v>
      </c>
      <c r="B24" s="2050"/>
      <c r="C24" s="2050"/>
      <c r="D24" s="2050"/>
      <c r="E24" s="2051"/>
      <c r="F24" s="2052" t="s">
        <v>818</v>
      </c>
      <c r="G24" s="2052"/>
      <c r="H24" s="2052"/>
      <c r="I24" s="2052"/>
      <c r="J24" s="2052"/>
      <c r="K24" s="2053"/>
      <c r="L24" s="2024">
        <v>560</v>
      </c>
      <c r="M24" s="2024"/>
      <c r="N24" s="2024"/>
      <c r="O24" s="2025">
        <f>SUM(③【2ヵ月前】食事注文票!R17:S28)</f>
        <v>0</v>
      </c>
      <c r="P24" s="2025"/>
      <c r="Q24" s="2025"/>
      <c r="R24" s="2025">
        <f t="shared" si="1"/>
        <v>0</v>
      </c>
      <c r="S24" s="2025"/>
      <c r="T24" s="2025"/>
      <c r="U24" s="2025"/>
      <c r="V24" s="2079"/>
      <c r="W24" s="1112"/>
      <c r="X24" s="1112"/>
      <c r="Y24" s="1112"/>
      <c r="Z24" s="1112"/>
      <c r="AA24" s="1112"/>
      <c r="AB24" s="1112"/>
      <c r="AC24" s="1112"/>
      <c r="AD24" s="1112"/>
      <c r="AE24" s="1112"/>
      <c r="AF24" s="1112"/>
      <c r="AG24" s="2080"/>
    </row>
    <row r="25" spans="1:33">
      <c r="A25" s="2049"/>
      <c r="B25" s="2050"/>
      <c r="C25" s="2050"/>
      <c r="D25" s="2050"/>
      <c r="E25" s="2051"/>
      <c r="F25" s="2050" t="s">
        <v>39</v>
      </c>
      <c r="G25" s="2050"/>
      <c r="H25" s="2050"/>
      <c r="I25" s="2050"/>
      <c r="J25" s="2050"/>
      <c r="K25" s="2051"/>
      <c r="L25" s="2031">
        <v>700</v>
      </c>
      <c r="M25" s="2031"/>
      <c r="N25" s="2031"/>
      <c r="O25" s="2032">
        <f>SUM(③【2ヵ月前】食事注文票!S17:U28)</f>
        <v>0</v>
      </c>
      <c r="P25" s="2032"/>
      <c r="Q25" s="2032"/>
      <c r="R25" s="2032">
        <f t="shared" si="1"/>
        <v>0</v>
      </c>
      <c r="S25" s="2032"/>
      <c r="T25" s="2032"/>
      <c r="U25" s="2032"/>
      <c r="V25" s="2079"/>
      <c r="W25" s="1112"/>
      <c r="X25" s="1112"/>
      <c r="Y25" s="1112"/>
      <c r="Z25" s="1112"/>
      <c r="AA25" s="1112"/>
      <c r="AB25" s="1112"/>
      <c r="AC25" s="1112"/>
      <c r="AD25" s="1112"/>
      <c r="AE25" s="1112"/>
      <c r="AF25" s="1112"/>
      <c r="AG25" s="2080"/>
    </row>
    <row r="26" spans="1:33">
      <c r="A26" s="2049"/>
      <c r="B26" s="2050"/>
      <c r="C26" s="2050"/>
      <c r="D26" s="2050"/>
      <c r="E26" s="2051"/>
      <c r="F26" s="2061" t="s">
        <v>40</v>
      </c>
      <c r="G26" s="2061"/>
      <c r="H26" s="2061"/>
      <c r="I26" s="2061"/>
      <c r="J26" s="2061"/>
      <c r="K26" s="2062"/>
      <c r="L26" s="2024">
        <v>730</v>
      </c>
      <c r="M26" s="2024"/>
      <c r="N26" s="2024"/>
      <c r="O26" s="2025">
        <f>SUM(③【2ヵ月前】食事注文票!V17:Y28)</f>
        <v>0</v>
      </c>
      <c r="P26" s="2025"/>
      <c r="Q26" s="2025"/>
      <c r="R26" s="2025">
        <f t="shared" si="1"/>
        <v>0</v>
      </c>
      <c r="S26" s="2025"/>
      <c r="T26" s="2025"/>
      <c r="U26" s="2025"/>
      <c r="V26" s="2079"/>
      <c r="W26" s="1112"/>
      <c r="X26" s="1112"/>
      <c r="Y26" s="1112"/>
      <c r="Z26" s="1112"/>
      <c r="AA26" s="1112"/>
      <c r="AB26" s="1112"/>
      <c r="AC26" s="1112"/>
      <c r="AD26" s="1112"/>
      <c r="AE26" s="1112"/>
      <c r="AF26" s="1112"/>
      <c r="AG26" s="2080"/>
    </row>
    <row r="27" spans="1:33">
      <c r="A27" s="2049" t="s">
        <v>28</v>
      </c>
      <c r="B27" s="2050"/>
      <c r="C27" s="2050"/>
      <c r="D27" s="2050"/>
      <c r="E27" s="2051"/>
      <c r="F27" s="2074" t="s">
        <v>818</v>
      </c>
      <c r="G27" s="2074"/>
      <c r="H27" s="2074"/>
      <c r="I27" s="2074"/>
      <c r="J27" s="2074"/>
      <c r="K27" s="2075"/>
      <c r="L27" s="2031">
        <v>660</v>
      </c>
      <c r="M27" s="2031"/>
      <c r="N27" s="2031"/>
      <c r="O27" s="2032">
        <f>SUM(③【2ヵ月前】食事注文票!AB17:AC28)</f>
        <v>0</v>
      </c>
      <c r="P27" s="2032"/>
      <c r="Q27" s="2032"/>
      <c r="R27" s="2032">
        <f t="shared" si="1"/>
        <v>0</v>
      </c>
      <c r="S27" s="2032"/>
      <c r="T27" s="2032"/>
      <c r="U27" s="2032"/>
      <c r="V27" s="2079"/>
      <c r="W27" s="1112"/>
      <c r="X27" s="1112"/>
      <c r="Y27" s="1112"/>
      <c r="Z27" s="1112"/>
      <c r="AA27" s="1112"/>
      <c r="AB27" s="1112"/>
      <c r="AC27" s="1112"/>
      <c r="AD27" s="1112"/>
      <c r="AE27" s="1112"/>
      <c r="AF27" s="1112"/>
      <c r="AG27" s="2080"/>
    </row>
    <row r="28" spans="1:33">
      <c r="A28" s="2049"/>
      <c r="B28" s="2050"/>
      <c r="C28" s="2050"/>
      <c r="D28" s="2050"/>
      <c r="E28" s="2051"/>
      <c r="F28" s="2061" t="s">
        <v>39</v>
      </c>
      <c r="G28" s="2061"/>
      <c r="H28" s="2061"/>
      <c r="I28" s="2061"/>
      <c r="J28" s="2061"/>
      <c r="K28" s="2062"/>
      <c r="L28" s="2024">
        <v>830</v>
      </c>
      <c r="M28" s="2024"/>
      <c r="N28" s="2024"/>
      <c r="O28" s="2025">
        <f>SUM(③【2ヵ月前】食事注文票!AC17:AE28)</f>
        <v>0</v>
      </c>
      <c r="P28" s="2025"/>
      <c r="Q28" s="2025"/>
      <c r="R28" s="2025">
        <f t="shared" si="1"/>
        <v>0</v>
      </c>
      <c r="S28" s="2025"/>
      <c r="T28" s="2025"/>
      <c r="U28" s="2025"/>
      <c r="V28" s="2079"/>
      <c r="W28" s="1112"/>
      <c r="X28" s="1112"/>
      <c r="Y28" s="1112"/>
      <c r="Z28" s="1112"/>
      <c r="AA28" s="1112"/>
      <c r="AB28" s="1112"/>
      <c r="AC28" s="1112"/>
      <c r="AD28" s="1112"/>
      <c r="AE28" s="1112"/>
      <c r="AF28" s="1112"/>
      <c r="AG28" s="2080"/>
    </row>
    <row r="29" spans="1:33" ht="14.25" thickBot="1">
      <c r="A29" s="2071"/>
      <c r="B29" s="2072"/>
      <c r="C29" s="2072"/>
      <c r="D29" s="2072"/>
      <c r="E29" s="2073"/>
      <c r="F29" s="2072" t="s">
        <v>40</v>
      </c>
      <c r="G29" s="2072"/>
      <c r="H29" s="2072"/>
      <c r="I29" s="2072"/>
      <c r="J29" s="2072"/>
      <c r="K29" s="2073"/>
      <c r="L29" s="2063">
        <v>840</v>
      </c>
      <c r="M29" s="2063"/>
      <c r="N29" s="2063"/>
      <c r="O29" s="2064">
        <f>SUM(③【2ヵ月前】食事注文票!AF17:AI28)</f>
        <v>0</v>
      </c>
      <c r="P29" s="2064"/>
      <c r="Q29" s="2064"/>
      <c r="R29" s="2065">
        <f t="shared" si="1"/>
        <v>0</v>
      </c>
      <c r="S29" s="2065"/>
      <c r="T29" s="2065"/>
      <c r="U29" s="2065"/>
      <c r="V29" s="2081"/>
      <c r="W29" s="2082"/>
      <c r="X29" s="2082"/>
      <c r="Y29" s="2082"/>
      <c r="Z29" s="2082"/>
      <c r="AA29" s="2082"/>
      <c r="AB29" s="2082"/>
      <c r="AC29" s="2082"/>
      <c r="AD29" s="2082"/>
      <c r="AE29" s="2082"/>
      <c r="AF29" s="2082"/>
      <c r="AG29" s="2083"/>
    </row>
    <row r="30" spans="1:33" ht="15" thickTop="1" thickBot="1">
      <c r="A30" s="2043" t="s">
        <v>581</v>
      </c>
      <c r="B30" s="2044"/>
      <c r="C30" s="2044"/>
      <c r="D30" s="2044"/>
      <c r="E30" s="2044"/>
      <c r="F30" s="2044"/>
      <c r="G30" s="2044"/>
      <c r="H30" s="2044"/>
      <c r="I30" s="2044"/>
      <c r="J30" s="2044"/>
      <c r="K30" s="2044"/>
      <c r="L30" s="2044"/>
      <c r="M30" s="2044"/>
      <c r="N30" s="2044"/>
      <c r="O30" s="2044"/>
      <c r="P30" s="2044"/>
      <c r="Q30" s="2044"/>
      <c r="R30" s="2044"/>
      <c r="S30" s="2044"/>
      <c r="T30" s="2044"/>
      <c r="U30" s="2044"/>
      <c r="V30" s="2066">
        <f>SUM(R21:U29)</f>
        <v>0</v>
      </c>
      <c r="W30" s="2067"/>
      <c r="X30" s="2067"/>
      <c r="Y30" s="2067"/>
      <c r="Z30" s="2067"/>
      <c r="AA30" s="2067"/>
      <c r="AB30" s="2067"/>
      <c r="AC30" s="2067"/>
      <c r="AD30" s="2067"/>
      <c r="AE30" s="2067"/>
      <c r="AF30" s="2067"/>
      <c r="AG30" s="2068"/>
    </row>
    <row r="31" spans="1:33" s="8" customFormat="1">
      <c r="A31" s="486"/>
      <c r="B31" s="486"/>
      <c r="C31" s="486"/>
      <c r="D31" s="486"/>
      <c r="E31" s="486"/>
      <c r="F31" s="486"/>
      <c r="G31" s="486"/>
      <c r="H31" s="486"/>
      <c r="I31" s="486"/>
      <c r="J31" s="486"/>
      <c r="K31" s="486"/>
      <c r="L31" s="486"/>
      <c r="M31" s="486"/>
      <c r="N31" s="486"/>
      <c r="O31" s="486"/>
      <c r="P31" s="486"/>
      <c r="Q31" s="486"/>
      <c r="R31" s="486"/>
      <c r="S31" s="486"/>
      <c r="T31" s="486"/>
      <c r="U31" s="486"/>
      <c r="V31" s="487"/>
      <c r="W31" s="488"/>
      <c r="X31" s="488"/>
      <c r="Y31" s="488"/>
      <c r="Z31" s="488"/>
      <c r="AA31" s="488"/>
      <c r="AB31" s="488"/>
      <c r="AC31" s="488"/>
      <c r="AD31" s="488"/>
      <c r="AE31" s="488"/>
      <c r="AF31" s="488"/>
      <c r="AG31" s="488"/>
    </row>
    <row r="32" spans="1:33" ht="14.25" thickBot="1">
      <c r="A32" s="489"/>
      <c r="B32" s="489"/>
      <c r="C32" s="489"/>
      <c r="D32" s="489"/>
      <c r="E32" s="489"/>
      <c r="F32" s="489"/>
      <c r="G32" s="489"/>
      <c r="H32" s="489"/>
      <c r="I32" s="489"/>
      <c r="J32" s="489"/>
      <c r="K32" s="489"/>
      <c r="L32" s="489"/>
      <c r="M32" s="489"/>
      <c r="N32" s="489"/>
      <c r="O32" s="489"/>
      <c r="P32" s="489"/>
      <c r="Q32" s="489"/>
      <c r="R32" s="489"/>
      <c r="S32" s="489"/>
      <c r="T32" s="489"/>
      <c r="U32" s="489"/>
      <c r="V32" s="487"/>
      <c r="W32" s="488"/>
      <c r="X32" s="488"/>
      <c r="Y32" s="488"/>
      <c r="Z32" s="488"/>
      <c r="AA32" s="488"/>
      <c r="AB32" s="488"/>
      <c r="AC32" s="488"/>
      <c r="AD32" s="488"/>
      <c r="AE32" s="488"/>
      <c r="AF32" s="488"/>
      <c r="AG32" s="488"/>
    </row>
    <row r="33" spans="1:33" ht="14.25" thickBot="1">
      <c r="A33" s="2015" t="s">
        <v>571</v>
      </c>
      <c r="B33" s="2016"/>
      <c r="C33" s="2016"/>
      <c r="D33" s="2016"/>
      <c r="E33" s="2016"/>
      <c r="F33" s="2016"/>
      <c r="G33" s="2016"/>
      <c r="H33" s="2016"/>
      <c r="I33" s="2016"/>
      <c r="J33" s="2016"/>
      <c r="K33" s="2016"/>
      <c r="L33" s="2016" t="s">
        <v>572</v>
      </c>
      <c r="M33" s="2016"/>
      <c r="N33" s="2016"/>
      <c r="O33" s="2016" t="s">
        <v>573</v>
      </c>
      <c r="P33" s="2016"/>
      <c r="Q33" s="2016"/>
      <c r="R33" s="2016" t="s">
        <v>574</v>
      </c>
      <c r="S33" s="2016"/>
      <c r="T33" s="2016"/>
      <c r="U33" s="2016"/>
      <c r="V33" s="2016" t="s">
        <v>214</v>
      </c>
      <c r="W33" s="2016"/>
      <c r="X33" s="2016"/>
      <c r="Y33" s="2016"/>
      <c r="Z33" s="2016"/>
      <c r="AA33" s="2016"/>
      <c r="AB33" s="2016"/>
      <c r="AC33" s="2016"/>
      <c r="AD33" s="2016"/>
      <c r="AE33" s="2016"/>
      <c r="AF33" s="2016"/>
      <c r="AG33" s="2017"/>
    </row>
    <row r="34" spans="1:33" ht="14.25" thickBot="1">
      <c r="A34" s="2004" t="s">
        <v>24</v>
      </c>
      <c r="B34" s="2005"/>
      <c r="C34" s="2005"/>
      <c r="D34" s="2005"/>
      <c r="E34" s="2005"/>
      <c r="F34" s="2005"/>
      <c r="G34" s="2005"/>
      <c r="H34" s="2005"/>
      <c r="I34" s="2005"/>
      <c r="J34" s="2005"/>
      <c r="K34" s="2005"/>
      <c r="L34" s="2005"/>
      <c r="M34" s="2005"/>
      <c r="N34" s="2005"/>
      <c r="O34" s="2005"/>
      <c r="P34" s="2005"/>
      <c r="Q34" s="2005"/>
      <c r="R34" s="2005"/>
      <c r="S34" s="2005"/>
      <c r="T34" s="2005"/>
      <c r="U34" s="2005"/>
      <c r="V34" s="2069"/>
      <c r="W34" s="2069"/>
      <c r="X34" s="2069"/>
      <c r="Y34" s="2069"/>
      <c r="Z34" s="2069"/>
      <c r="AA34" s="2069"/>
      <c r="AB34" s="2069"/>
      <c r="AC34" s="2069"/>
      <c r="AD34" s="2069"/>
      <c r="AE34" s="2069"/>
      <c r="AF34" s="2069"/>
      <c r="AG34" s="2070"/>
    </row>
    <row r="35" spans="1:33">
      <c r="A35" s="2084" t="s">
        <v>65</v>
      </c>
      <c r="B35" s="2085"/>
      <c r="C35" s="2085"/>
      <c r="D35" s="2085"/>
      <c r="E35" s="2085"/>
      <c r="F35" s="2085"/>
      <c r="G35" s="2085"/>
      <c r="H35" s="2085"/>
      <c r="I35" s="2085"/>
      <c r="J35" s="2085"/>
      <c r="K35" s="2085"/>
      <c r="L35" s="2059">
        <v>600</v>
      </c>
      <c r="M35" s="2059"/>
      <c r="N35" s="2059"/>
      <c r="O35" s="2060">
        <f>③【2ヵ月前】食事注文票!AW24</f>
        <v>0</v>
      </c>
      <c r="P35" s="2060"/>
      <c r="Q35" s="2060"/>
      <c r="R35" s="2060">
        <f t="shared" ref="R35:R56" si="2">L35*O35</f>
        <v>0</v>
      </c>
      <c r="S35" s="2060"/>
      <c r="T35" s="2060"/>
      <c r="U35" s="2060"/>
      <c r="V35" s="2086"/>
      <c r="W35" s="2086"/>
      <c r="X35" s="2086"/>
      <c r="Y35" s="2086"/>
      <c r="Z35" s="2086"/>
      <c r="AA35" s="2086"/>
      <c r="AB35" s="2086"/>
      <c r="AC35" s="2086"/>
      <c r="AD35" s="2086"/>
      <c r="AE35" s="2086"/>
      <c r="AF35" s="2086"/>
      <c r="AG35" s="2087"/>
    </row>
    <row r="36" spans="1:33">
      <c r="A36" s="2022" t="s">
        <v>582</v>
      </c>
      <c r="B36" s="2023"/>
      <c r="C36" s="2023"/>
      <c r="D36" s="2023"/>
      <c r="E36" s="2023"/>
      <c r="F36" s="2023"/>
      <c r="G36" s="2023"/>
      <c r="H36" s="2023"/>
      <c r="I36" s="2023"/>
      <c r="J36" s="2023"/>
      <c r="K36" s="2023"/>
      <c r="L36" s="2024">
        <v>600</v>
      </c>
      <c r="M36" s="2024"/>
      <c r="N36" s="2024"/>
      <c r="O36" s="2025">
        <f>③【2ヵ月前】食事注文票!AW25</f>
        <v>0</v>
      </c>
      <c r="P36" s="2025"/>
      <c r="Q36" s="2025"/>
      <c r="R36" s="2025">
        <f t="shared" si="2"/>
        <v>0</v>
      </c>
      <c r="S36" s="2025"/>
      <c r="T36" s="2025"/>
      <c r="U36" s="2025"/>
      <c r="V36" s="2027"/>
      <c r="W36" s="2027"/>
      <c r="X36" s="2027"/>
      <c r="Y36" s="2027"/>
      <c r="Z36" s="2027"/>
      <c r="AA36" s="2027"/>
      <c r="AB36" s="2027"/>
      <c r="AC36" s="2027"/>
      <c r="AD36" s="2027"/>
      <c r="AE36" s="2027"/>
      <c r="AF36" s="2027"/>
      <c r="AG36" s="2028"/>
    </row>
    <row r="37" spans="1:33">
      <c r="A37" s="2029" t="s">
        <v>66</v>
      </c>
      <c r="B37" s="2030"/>
      <c r="C37" s="2030"/>
      <c r="D37" s="2030"/>
      <c r="E37" s="2030"/>
      <c r="F37" s="2030"/>
      <c r="G37" s="2030"/>
      <c r="H37" s="2030"/>
      <c r="I37" s="2030"/>
      <c r="J37" s="2030"/>
      <c r="K37" s="2030"/>
      <c r="L37" s="2031">
        <v>600</v>
      </c>
      <c r="M37" s="2031"/>
      <c r="N37" s="2031"/>
      <c r="O37" s="2032">
        <f>③【2ヵ月前】食事注文票!AW26</f>
        <v>0</v>
      </c>
      <c r="P37" s="2032"/>
      <c r="Q37" s="2032"/>
      <c r="R37" s="2032">
        <f t="shared" si="2"/>
        <v>0</v>
      </c>
      <c r="S37" s="2032"/>
      <c r="T37" s="2032"/>
      <c r="U37" s="2032"/>
      <c r="V37" s="2033"/>
      <c r="W37" s="2033"/>
      <c r="X37" s="2033"/>
      <c r="Y37" s="2033"/>
      <c r="Z37" s="2033"/>
      <c r="AA37" s="2033"/>
      <c r="AB37" s="2033"/>
      <c r="AC37" s="2033"/>
      <c r="AD37" s="2033"/>
      <c r="AE37" s="2033"/>
      <c r="AF37" s="2033"/>
      <c r="AG37" s="2034"/>
    </row>
    <row r="38" spans="1:33">
      <c r="A38" s="2022" t="s">
        <v>583</v>
      </c>
      <c r="B38" s="2023"/>
      <c r="C38" s="2023"/>
      <c r="D38" s="2023"/>
      <c r="E38" s="2023"/>
      <c r="F38" s="2023"/>
      <c r="G38" s="2023"/>
      <c r="H38" s="2023"/>
      <c r="I38" s="2023"/>
      <c r="J38" s="2023"/>
      <c r="K38" s="2023"/>
      <c r="L38" s="2024">
        <v>600</v>
      </c>
      <c r="M38" s="2024"/>
      <c r="N38" s="2024"/>
      <c r="O38" s="2025">
        <f>③【2ヵ月前】食事注文票!AW27</f>
        <v>0</v>
      </c>
      <c r="P38" s="2025"/>
      <c r="Q38" s="2025"/>
      <c r="R38" s="2025">
        <f t="shared" si="2"/>
        <v>0</v>
      </c>
      <c r="S38" s="2025"/>
      <c r="T38" s="2025"/>
      <c r="U38" s="2025"/>
      <c r="V38" s="2027"/>
      <c r="W38" s="2027"/>
      <c r="X38" s="2027"/>
      <c r="Y38" s="2027"/>
      <c r="Z38" s="2027"/>
      <c r="AA38" s="2027"/>
      <c r="AB38" s="2027"/>
      <c r="AC38" s="2027"/>
      <c r="AD38" s="2027"/>
      <c r="AE38" s="2027"/>
      <c r="AF38" s="2027"/>
      <c r="AG38" s="2028"/>
    </row>
    <row r="39" spans="1:33">
      <c r="A39" s="2029" t="s">
        <v>67</v>
      </c>
      <c r="B39" s="2030"/>
      <c r="C39" s="2030"/>
      <c r="D39" s="2030"/>
      <c r="E39" s="2030"/>
      <c r="F39" s="2030"/>
      <c r="G39" s="2030"/>
      <c r="H39" s="2030"/>
      <c r="I39" s="2030"/>
      <c r="J39" s="2030"/>
      <c r="K39" s="2030"/>
      <c r="L39" s="2031">
        <v>600</v>
      </c>
      <c r="M39" s="2031"/>
      <c r="N39" s="2031"/>
      <c r="O39" s="2032">
        <f>③【2ヵ月前】食事注文票!AW28</f>
        <v>0</v>
      </c>
      <c r="P39" s="2032"/>
      <c r="Q39" s="2032"/>
      <c r="R39" s="2032">
        <f t="shared" si="2"/>
        <v>0</v>
      </c>
      <c r="S39" s="2032"/>
      <c r="T39" s="2032"/>
      <c r="U39" s="2032"/>
      <c r="V39" s="2033"/>
      <c r="W39" s="2033"/>
      <c r="X39" s="2033"/>
      <c r="Y39" s="2033"/>
      <c r="Z39" s="2033"/>
      <c r="AA39" s="2033"/>
      <c r="AB39" s="2033"/>
      <c r="AC39" s="2033"/>
      <c r="AD39" s="2033"/>
      <c r="AE39" s="2033"/>
      <c r="AF39" s="2033"/>
      <c r="AG39" s="2034"/>
    </row>
    <row r="40" spans="1:33">
      <c r="A40" s="2022" t="s">
        <v>68</v>
      </c>
      <c r="B40" s="2023"/>
      <c r="C40" s="2023"/>
      <c r="D40" s="2023"/>
      <c r="E40" s="2023"/>
      <c r="F40" s="2023"/>
      <c r="G40" s="2023"/>
      <c r="H40" s="2023"/>
      <c r="I40" s="2023"/>
      <c r="J40" s="2023"/>
      <c r="K40" s="2023"/>
      <c r="L40" s="2024">
        <v>600</v>
      </c>
      <c r="M40" s="2024"/>
      <c r="N40" s="2024"/>
      <c r="O40" s="2025">
        <f>③【2ヵ月前】食事注文票!AW29</f>
        <v>0</v>
      </c>
      <c r="P40" s="2025"/>
      <c r="Q40" s="2025"/>
      <c r="R40" s="2025">
        <f t="shared" si="2"/>
        <v>0</v>
      </c>
      <c r="S40" s="2025"/>
      <c r="T40" s="2025"/>
      <c r="U40" s="2025"/>
      <c r="V40" s="2027"/>
      <c r="W40" s="2027"/>
      <c r="X40" s="2027"/>
      <c r="Y40" s="2027"/>
      <c r="Z40" s="2027"/>
      <c r="AA40" s="2027"/>
      <c r="AB40" s="2027"/>
      <c r="AC40" s="2027"/>
      <c r="AD40" s="2027"/>
      <c r="AE40" s="2027"/>
      <c r="AF40" s="2027"/>
      <c r="AG40" s="2028"/>
    </row>
    <row r="41" spans="1:33">
      <c r="A41" s="2029" t="s">
        <v>69</v>
      </c>
      <c r="B41" s="2030"/>
      <c r="C41" s="2030"/>
      <c r="D41" s="2030"/>
      <c r="E41" s="2030"/>
      <c r="F41" s="2030"/>
      <c r="G41" s="2030"/>
      <c r="H41" s="2030"/>
      <c r="I41" s="2030"/>
      <c r="J41" s="2030"/>
      <c r="K41" s="2030"/>
      <c r="L41" s="2031">
        <v>600</v>
      </c>
      <c r="M41" s="2031"/>
      <c r="N41" s="2031"/>
      <c r="O41" s="2032">
        <f>③【2ヵ月前】食事注文票!AW30</f>
        <v>0</v>
      </c>
      <c r="P41" s="2032"/>
      <c r="Q41" s="2032"/>
      <c r="R41" s="2032">
        <f t="shared" si="2"/>
        <v>0</v>
      </c>
      <c r="S41" s="2032"/>
      <c r="T41" s="2032"/>
      <c r="U41" s="2032"/>
      <c r="V41" s="2033"/>
      <c r="W41" s="2033"/>
      <c r="X41" s="2033"/>
      <c r="Y41" s="2033"/>
      <c r="Z41" s="2033"/>
      <c r="AA41" s="2033"/>
      <c r="AB41" s="2033"/>
      <c r="AC41" s="2033"/>
      <c r="AD41" s="2033"/>
      <c r="AE41" s="2033"/>
      <c r="AF41" s="2033"/>
      <c r="AG41" s="2034"/>
    </row>
    <row r="42" spans="1:33">
      <c r="A42" s="2022" t="s">
        <v>584</v>
      </c>
      <c r="B42" s="2023"/>
      <c r="C42" s="2023"/>
      <c r="D42" s="2023"/>
      <c r="E42" s="2023"/>
      <c r="F42" s="2023"/>
      <c r="G42" s="2023"/>
      <c r="H42" s="2023"/>
      <c r="I42" s="2023"/>
      <c r="J42" s="2023"/>
      <c r="K42" s="2023"/>
      <c r="L42" s="2024">
        <v>600</v>
      </c>
      <c r="M42" s="2024"/>
      <c r="N42" s="2024"/>
      <c r="O42" s="2025">
        <f>③【2ヵ月前】食事注文票!AW31</f>
        <v>0</v>
      </c>
      <c r="P42" s="2025"/>
      <c r="Q42" s="2025"/>
      <c r="R42" s="2025">
        <f t="shared" si="2"/>
        <v>0</v>
      </c>
      <c r="S42" s="2025"/>
      <c r="T42" s="2025"/>
      <c r="U42" s="2025"/>
      <c r="V42" s="2027"/>
      <c r="W42" s="2027"/>
      <c r="X42" s="2027"/>
      <c r="Y42" s="2027"/>
      <c r="Z42" s="2027"/>
      <c r="AA42" s="2027"/>
      <c r="AB42" s="2027"/>
      <c r="AC42" s="2027"/>
      <c r="AD42" s="2027"/>
      <c r="AE42" s="2027"/>
      <c r="AF42" s="2027"/>
      <c r="AG42" s="2028"/>
    </row>
    <row r="43" spans="1:33">
      <c r="A43" s="2029" t="s">
        <v>70</v>
      </c>
      <c r="B43" s="2030"/>
      <c r="C43" s="2030"/>
      <c r="D43" s="2030"/>
      <c r="E43" s="2030"/>
      <c r="F43" s="2030"/>
      <c r="G43" s="2030"/>
      <c r="H43" s="2030"/>
      <c r="I43" s="2030"/>
      <c r="J43" s="2030"/>
      <c r="K43" s="2030"/>
      <c r="L43" s="2031">
        <v>600</v>
      </c>
      <c r="M43" s="2031"/>
      <c r="N43" s="2031"/>
      <c r="O43" s="2032">
        <f>③【2ヵ月前】食事注文票!AW32</f>
        <v>0</v>
      </c>
      <c r="P43" s="2032"/>
      <c r="Q43" s="2032"/>
      <c r="R43" s="2032">
        <f t="shared" si="2"/>
        <v>0</v>
      </c>
      <c r="S43" s="2032"/>
      <c r="T43" s="2032"/>
      <c r="U43" s="2032"/>
      <c r="V43" s="2033"/>
      <c r="W43" s="2033"/>
      <c r="X43" s="2033"/>
      <c r="Y43" s="2033"/>
      <c r="Z43" s="2033"/>
      <c r="AA43" s="2033"/>
      <c r="AB43" s="2033"/>
      <c r="AC43" s="2033"/>
      <c r="AD43" s="2033"/>
      <c r="AE43" s="2033"/>
      <c r="AF43" s="2033"/>
      <c r="AG43" s="2034"/>
    </row>
    <row r="44" spans="1:33">
      <c r="A44" s="2022" t="s">
        <v>71</v>
      </c>
      <c r="B44" s="2023"/>
      <c r="C44" s="2023"/>
      <c r="D44" s="2023"/>
      <c r="E44" s="2023"/>
      <c r="F44" s="2023"/>
      <c r="G44" s="2023"/>
      <c r="H44" s="2023"/>
      <c r="I44" s="2023"/>
      <c r="J44" s="2023"/>
      <c r="K44" s="2023"/>
      <c r="L44" s="2024">
        <v>400</v>
      </c>
      <c r="M44" s="2024"/>
      <c r="N44" s="2024"/>
      <c r="O44" s="2025">
        <f>③【2ヵ月前】食事注文票!AW33</f>
        <v>0</v>
      </c>
      <c r="P44" s="2025"/>
      <c r="Q44" s="2025"/>
      <c r="R44" s="2025">
        <f t="shared" si="2"/>
        <v>0</v>
      </c>
      <c r="S44" s="2025"/>
      <c r="T44" s="2025"/>
      <c r="U44" s="2025"/>
      <c r="V44" s="2027"/>
      <c r="W44" s="2027"/>
      <c r="X44" s="2027"/>
      <c r="Y44" s="2027"/>
      <c r="Z44" s="2027"/>
      <c r="AA44" s="2027"/>
      <c r="AB44" s="2027"/>
      <c r="AC44" s="2027"/>
      <c r="AD44" s="2027"/>
      <c r="AE44" s="2027"/>
      <c r="AF44" s="2027"/>
      <c r="AG44" s="2028"/>
    </row>
    <row r="45" spans="1:33">
      <c r="A45" s="2102" t="s">
        <v>585</v>
      </c>
      <c r="B45" s="2103"/>
      <c r="C45" s="2103"/>
      <c r="D45" s="2103"/>
      <c r="E45" s="2103"/>
      <c r="F45" s="2103"/>
      <c r="G45" s="2103"/>
      <c r="H45" s="2103"/>
      <c r="I45" s="2103"/>
      <c r="J45" s="2103"/>
      <c r="K45" s="2103"/>
      <c r="L45" s="2031">
        <v>400</v>
      </c>
      <c r="M45" s="2031"/>
      <c r="N45" s="2031"/>
      <c r="O45" s="2032">
        <f>③【2ヵ月前】食事注文票!AW34</f>
        <v>0</v>
      </c>
      <c r="P45" s="2032"/>
      <c r="Q45" s="2032"/>
      <c r="R45" s="2032">
        <f t="shared" si="2"/>
        <v>0</v>
      </c>
      <c r="S45" s="2032"/>
      <c r="T45" s="2032"/>
      <c r="U45" s="2032"/>
      <c r="V45" s="2033"/>
      <c r="W45" s="2033"/>
      <c r="X45" s="2033"/>
      <c r="Y45" s="2033"/>
      <c r="Z45" s="2033"/>
      <c r="AA45" s="2033"/>
      <c r="AB45" s="2033"/>
      <c r="AC45" s="2033"/>
      <c r="AD45" s="2033"/>
      <c r="AE45" s="2033"/>
      <c r="AF45" s="2033"/>
      <c r="AG45" s="2034"/>
    </row>
    <row r="46" spans="1:33">
      <c r="A46" s="2309" t="s">
        <v>622</v>
      </c>
      <c r="B46" s="2061"/>
      <c r="C46" s="2061"/>
      <c r="D46" s="2061"/>
      <c r="E46" s="2061"/>
      <c r="F46" s="2061"/>
      <c r="G46" s="2061"/>
      <c r="H46" s="2061"/>
      <c r="I46" s="2061"/>
      <c r="J46" s="2061"/>
      <c r="K46" s="2062"/>
      <c r="L46" s="2024">
        <v>950</v>
      </c>
      <c r="M46" s="2024"/>
      <c r="N46" s="2024"/>
      <c r="O46" s="2025">
        <f>③【2ヵ月前】食事注文票!AW35</f>
        <v>0</v>
      </c>
      <c r="P46" s="2025"/>
      <c r="Q46" s="2025"/>
      <c r="R46" s="2025">
        <f t="shared" si="2"/>
        <v>0</v>
      </c>
      <c r="S46" s="2025"/>
      <c r="T46" s="2025"/>
      <c r="U46" s="2025"/>
      <c r="V46" s="2027" t="s">
        <v>614</v>
      </c>
      <c r="W46" s="2027"/>
      <c r="X46" s="2027"/>
      <c r="Y46" s="2027"/>
      <c r="Z46" s="2027"/>
      <c r="AA46" s="2027"/>
      <c r="AB46" s="2027"/>
      <c r="AC46" s="2027"/>
      <c r="AD46" s="2027"/>
      <c r="AE46" s="2027"/>
      <c r="AF46" s="2027"/>
      <c r="AG46" s="2028"/>
    </row>
    <row r="47" spans="1:33">
      <c r="A47" s="2108" t="s">
        <v>623</v>
      </c>
      <c r="B47" s="2092"/>
      <c r="C47" s="2092"/>
      <c r="D47" s="2092"/>
      <c r="E47" s="2092"/>
      <c r="F47" s="2092"/>
      <c r="G47" s="2092"/>
      <c r="H47" s="2092"/>
      <c r="I47" s="2092"/>
      <c r="J47" s="2092"/>
      <c r="K47" s="2093"/>
      <c r="L47" s="2088">
        <v>650</v>
      </c>
      <c r="M47" s="2088"/>
      <c r="N47" s="2088"/>
      <c r="O47" s="2089">
        <f>③【2ヵ月前】食事注文票!AW36</f>
        <v>0</v>
      </c>
      <c r="P47" s="2089"/>
      <c r="Q47" s="2089"/>
      <c r="R47" s="2089">
        <f t="shared" si="2"/>
        <v>0</v>
      </c>
      <c r="S47" s="2089"/>
      <c r="T47" s="2089"/>
      <c r="U47" s="2089"/>
      <c r="V47" s="2090" t="s">
        <v>614</v>
      </c>
      <c r="W47" s="2090"/>
      <c r="X47" s="2090"/>
      <c r="Y47" s="2090"/>
      <c r="Z47" s="2090"/>
      <c r="AA47" s="2090"/>
      <c r="AB47" s="2090"/>
      <c r="AC47" s="2090"/>
      <c r="AD47" s="2090"/>
      <c r="AE47" s="2090"/>
      <c r="AF47" s="2090"/>
      <c r="AG47" s="2091"/>
    </row>
    <row r="48" spans="1:33">
      <c r="A48" s="2309" t="s">
        <v>814</v>
      </c>
      <c r="B48" s="2061"/>
      <c r="C48" s="2061"/>
      <c r="D48" s="2061"/>
      <c r="E48" s="2061"/>
      <c r="F48" s="2061"/>
      <c r="G48" s="2061"/>
      <c r="H48" s="2061"/>
      <c r="I48" s="2061"/>
      <c r="J48" s="2061"/>
      <c r="K48" s="2062"/>
      <c r="L48" s="2024">
        <v>650</v>
      </c>
      <c r="M48" s="2024"/>
      <c r="N48" s="2024"/>
      <c r="O48" s="2025">
        <f>③【2ヵ月前】食事注文票!AW37</f>
        <v>0</v>
      </c>
      <c r="P48" s="2025"/>
      <c r="Q48" s="2025"/>
      <c r="R48" s="2025">
        <f t="shared" si="2"/>
        <v>0</v>
      </c>
      <c r="S48" s="2025"/>
      <c r="T48" s="2025"/>
      <c r="U48" s="2025"/>
      <c r="V48" s="2027" t="s">
        <v>614</v>
      </c>
      <c r="W48" s="2027"/>
      <c r="X48" s="2027"/>
      <c r="Y48" s="2027"/>
      <c r="Z48" s="2027"/>
      <c r="AA48" s="2027"/>
      <c r="AB48" s="2027"/>
      <c r="AC48" s="2027"/>
      <c r="AD48" s="2027"/>
      <c r="AE48" s="2027"/>
      <c r="AF48" s="2027"/>
      <c r="AG48" s="2028"/>
    </row>
    <row r="49" spans="1:33">
      <c r="A49" s="2096" t="s">
        <v>817</v>
      </c>
      <c r="B49" s="2097"/>
      <c r="C49" s="2097"/>
      <c r="D49" s="2097"/>
      <c r="E49" s="2030" t="s">
        <v>624</v>
      </c>
      <c r="F49" s="2030"/>
      <c r="G49" s="2030"/>
      <c r="H49" s="2030"/>
      <c r="I49" s="2030"/>
      <c r="J49" s="2030"/>
      <c r="K49" s="2030"/>
      <c r="L49" s="2031">
        <v>100</v>
      </c>
      <c r="M49" s="2031"/>
      <c r="N49" s="2031"/>
      <c r="O49" s="2032">
        <f>④【2ヵ月前】追加食材・補助食注文票!N10</f>
        <v>0</v>
      </c>
      <c r="P49" s="2032"/>
      <c r="Q49" s="2032"/>
      <c r="R49" s="2032">
        <f t="shared" si="2"/>
        <v>0</v>
      </c>
      <c r="S49" s="2032"/>
      <c r="T49" s="2032"/>
      <c r="U49" s="2032"/>
      <c r="V49" s="2033"/>
      <c r="W49" s="2033"/>
      <c r="X49" s="2033"/>
      <c r="Y49" s="2033"/>
      <c r="Z49" s="2033"/>
      <c r="AA49" s="2033"/>
      <c r="AB49" s="2033"/>
      <c r="AC49" s="2033"/>
      <c r="AD49" s="2033"/>
      <c r="AE49" s="2033"/>
      <c r="AF49" s="2033"/>
      <c r="AG49" s="2034"/>
    </row>
    <row r="50" spans="1:33">
      <c r="A50" s="2098"/>
      <c r="B50" s="2099"/>
      <c r="C50" s="2099"/>
      <c r="D50" s="2099"/>
      <c r="E50" s="2023" t="s">
        <v>625</v>
      </c>
      <c r="F50" s="2023"/>
      <c r="G50" s="2023"/>
      <c r="H50" s="2023"/>
      <c r="I50" s="2023"/>
      <c r="J50" s="2023"/>
      <c r="K50" s="2023"/>
      <c r="L50" s="2024">
        <v>1000</v>
      </c>
      <c r="M50" s="2024"/>
      <c r="N50" s="2024"/>
      <c r="O50" s="2025">
        <f>④【2ヵ月前】追加食材・補助食注文票!N15</f>
        <v>0</v>
      </c>
      <c r="P50" s="2025"/>
      <c r="Q50" s="2025"/>
      <c r="R50" s="2025">
        <f t="shared" si="2"/>
        <v>0</v>
      </c>
      <c r="S50" s="2025"/>
      <c r="T50" s="2025"/>
      <c r="U50" s="2025"/>
      <c r="V50" s="2027"/>
      <c r="W50" s="2027"/>
      <c r="X50" s="2027"/>
      <c r="Y50" s="2027"/>
      <c r="Z50" s="2027"/>
      <c r="AA50" s="2027"/>
      <c r="AB50" s="2027"/>
      <c r="AC50" s="2027"/>
      <c r="AD50" s="2027"/>
      <c r="AE50" s="2027"/>
      <c r="AF50" s="2027"/>
      <c r="AG50" s="2028"/>
    </row>
    <row r="51" spans="1:33">
      <c r="A51" s="2098"/>
      <c r="B51" s="2099"/>
      <c r="C51" s="2099"/>
      <c r="D51" s="2099"/>
      <c r="E51" s="2030" t="s">
        <v>626</v>
      </c>
      <c r="F51" s="2030"/>
      <c r="G51" s="2030"/>
      <c r="H51" s="2030"/>
      <c r="I51" s="2030"/>
      <c r="J51" s="2030"/>
      <c r="K51" s="2030"/>
      <c r="L51" s="2031">
        <v>600</v>
      </c>
      <c r="M51" s="2031"/>
      <c r="N51" s="2031"/>
      <c r="O51" s="2032">
        <f>④【2ヵ月前】追加食材・補助食注文票!N13</f>
        <v>0</v>
      </c>
      <c r="P51" s="2032"/>
      <c r="Q51" s="2032"/>
      <c r="R51" s="2032">
        <f t="shared" si="2"/>
        <v>0</v>
      </c>
      <c r="S51" s="2032"/>
      <c r="T51" s="2032"/>
      <c r="U51" s="2032"/>
      <c r="V51" s="2033"/>
      <c r="W51" s="2033"/>
      <c r="X51" s="2033"/>
      <c r="Y51" s="2033"/>
      <c r="Z51" s="2033"/>
      <c r="AA51" s="2033"/>
      <c r="AB51" s="2033"/>
      <c r="AC51" s="2033"/>
      <c r="AD51" s="2033"/>
      <c r="AE51" s="2033"/>
      <c r="AF51" s="2033"/>
      <c r="AG51" s="2034"/>
    </row>
    <row r="52" spans="1:33">
      <c r="A52" s="2098"/>
      <c r="B52" s="2099"/>
      <c r="C52" s="2099"/>
      <c r="D52" s="2099"/>
      <c r="E52" s="2023" t="s">
        <v>815</v>
      </c>
      <c r="F52" s="2023"/>
      <c r="G52" s="2023"/>
      <c r="H52" s="2023"/>
      <c r="I52" s="2023"/>
      <c r="J52" s="2023"/>
      <c r="K52" s="2023"/>
      <c r="L52" s="2024">
        <v>600</v>
      </c>
      <c r="M52" s="2024"/>
      <c r="N52" s="2024"/>
      <c r="O52" s="2025">
        <f>④【2ヵ月前】追加食材・補助食注文票!N14</f>
        <v>0</v>
      </c>
      <c r="P52" s="2025"/>
      <c r="Q52" s="2025"/>
      <c r="R52" s="2025">
        <f t="shared" si="2"/>
        <v>0</v>
      </c>
      <c r="S52" s="2025"/>
      <c r="T52" s="2025"/>
      <c r="U52" s="2025"/>
      <c r="V52" s="2027"/>
      <c r="W52" s="2027"/>
      <c r="X52" s="2027"/>
      <c r="Y52" s="2027"/>
      <c r="Z52" s="2027"/>
      <c r="AA52" s="2027"/>
      <c r="AB52" s="2027"/>
      <c r="AC52" s="2027"/>
      <c r="AD52" s="2027"/>
      <c r="AE52" s="2027"/>
      <c r="AF52" s="2027"/>
      <c r="AG52" s="2028"/>
    </row>
    <row r="53" spans="1:33">
      <c r="A53" s="2098"/>
      <c r="B53" s="2099"/>
      <c r="C53" s="2099"/>
      <c r="D53" s="2099"/>
      <c r="E53" s="2030" t="s">
        <v>627</v>
      </c>
      <c r="F53" s="2030"/>
      <c r="G53" s="2030"/>
      <c r="H53" s="2030"/>
      <c r="I53" s="2030"/>
      <c r="J53" s="2030"/>
      <c r="K53" s="2030"/>
      <c r="L53" s="2031">
        <v>270</v>
      </c>
      <c r="M53" s="2031"/>
      <c r="N53" s="2031"/>
      <c r="O53" s="2032">
        <f>④【2ヵ月前】追加食材・補助食注文票!N11</f>
        <v>0</v>
      </c>
      <c r="P53" s="2032"/>
      <c r="Q53" s="2032"/>
      <c r="R53" s="2032">
        <f t="shared" si="2"/>
        <v>0</v>
      </c>
      <c r="S53" s="2032"/>
      <c r="T53" s="2032"/>
      <c r="U53" s="2032"/>
      <c r="V53" s="2033"/>
      <c r="W53" s="2033"/>
      <c r="X53" s="2033"/>
      <c r="Y53" s="2033"/>
      <c r="Z53" s="2033"/>
      <c r="AA53" s="2033"/>
      <c r="AB53" s="2033"/>
      <c r="AC53" s="2033"/>
      <c r="AD53" s="2033"/>
      <c r="AE53" s="2033"/>
      <c r="AF53" s="2033"/>
      <c r="AG53" s="2034"/>
    </row>
    <row r="54" spans="1:33">
      <c r="A54" s="2098"/>
      <c r="B54" s="2099"/>
      <c r="C54" s="2099"/>
      <c r="D54" s="2099"/>
      <c r="E54" s="2250" t="s">
        <v>816</v>
      </c>
      <c r="F54" s="2250"/>
      <c r="G54" s="2250"/>
      <c r="H54" s="2250"/>
      <c r="I54" s="2250"/>
      <c r="J54" s="2250"/>
      <c r="K54" s="2250"/>
      <c r="L54" s="2024">
        <v>250</v>
      </c>
      <c r="M54" s="2024"/>
      <c r="N54" s="2024"/>
      <c r="O54" s="2025">
        <f>④【2ヵ月前】追加食材・補助食注文票!N12</f>
        <v>0</v>
      </c>
      <c r="P54" s="2025"/>
      <c r="Q54" s="2025"/>
      <c r="R54" s="2025">
        <f t="shared" ref="R54" si="3">L54*O54</f>
        <v>0</v>
      </c>
      <c r="S54" s="2025"/>
      <c r="T54" s="2025"/>
      <c r="U54" s="2025"/>
      <c r="V54" s="2027"/>
      <c r="W54" s="2027"/>
      <c r="X54" s="2027"/>
      <c r="Y54" s="2027"/>
      <c r="Z54" s="2027"/>
      <c r="AA54" s="2027"/>
      <c r="AB54" s="2027"/>
      <c r="AC54" s="2027"/>
      <c r="AD54" s="2027"/>
      <c r="AE54" s="2027"/>
      <c r="AF54" s="2027"/>
      <c r="AG54" s="2028"/>
    </row>
    <row r="55" spans="1:33">
      <c r="A55" s="2098"/>
      <c r="B55" s="2099"/>
      <c r="C55" s="2099"/>
      <c r="D55" s="2099"/>
      <c r="E55" s="2092" t="s">
        <v>812</v>
      </c>
      <c r="F55" s="2092"/>
      <c r="G55" s="2092"/>
      <c r="H55" s="2092"/>
      <c r="I55" s="2092"/>
      <c r="J55" s="2092"/>
      <c r="K55" s="2093"/>
      <c r="L55" s="2088">
        <v>30</v>
      </c>
      <c r="M55" s="2088"/>
      <c r="N55" s="2088"/>
      <c r="O55" s="2089">
        <f>④【2ヵ月前】追加食材・補助食注文票!N16</f>
        <v>0</v>
      </c>
      <c r="P55" s="2089"/>
      <c r="Q55" s="2089"/>
      <c r="R55" s="2089">
        <f>L55*O55</f>
        <v>0</v>
      </c>
      <c r="S55" s="2089"/>
      <c r="T55" s="2089"/>
      <c r="U55" s="2089"/>
      <c r="V55" s="2090"/>
      <c r="W55" s="2090"/>
      <c r="X55" s="2090"/>
      <c r="Y55" s="2090"/>
      <c r="Z55" s="2090"/>
      <c r="AA55" s="2090"/>
      <c r="AB55" s="2090"/>
      <c r="AC55" s="2090"/>
      <c r="AD55" s="2090"/>
      <c r="AE55" s="2090"/>
      <c r="AF55" s="2090"/>
      <c r="AG55" s="2091"/>
    </row>
    <row r="56" spans="1:33">
      <c r="A56" s="2100"/>
      <c r="B56" s="2101"/>
      <c r="C56" s="2101"/>
      <c r="D56" s="2101"/>
      <c r="E56" s="2094" t="s">
        <v>813</v>
      </c>
      <c r="F56" s="2094"/>
      <c r="G56" s="2094"/>
      <c r="H56" s="2094"/>
      <c r="I56" s="2094"/>
      <c r="J56" s="2094"/>
      <c r="K56" s="2095"/>
      <c r="L56" s="2107">
        <v>30</v>
      </c>
      <c r="M56" s="2107"/>
      <c r="N56" s="2107"/>
      <c r="O56" s="2104">
        <f>④【2ヵ月前】追加食材・補助食注文票!N17</f>
        <v>0</v>
      </c>
      <c r="P56" s="2104"/>
      <c r="Q56" s="2104"/>
      <c r="R56" s="2104">
        <f t="shared" si="2"/>
        <v>0</v>
      </c>
      <c r="S56" s="2104"/>
      <c r="T56" s="2104"/>
      <c r="U56" s="2104"/>
      <c r="V56" s="2105"/>
      <c r="W56" s="2105"/>
      <c r="X56" s="2105"/>
      <c r="Y56" s="2105"/>
      <c r="Z56" s="2105"/>
      <c r="AA56" s="2105"/>
      <c r="AB56" s="2105"/>
      <c r="AC56" s="2105"/>
      <c r="AD56" s="2105"/>
      <c r="AE56" s="2105"/>
      <c r="AF56" s="2105"/>
      <c r="AG56" s="2106"/>
    </row>
    <row r="57" spans="1:33" ht="14.25" thickBot="1">
      <c r="A57" s="2108" t="s">
        <v>730</v>
      </c>
      <c r="B57" s="2092"/>
      <c r="C57" s="2092"/>
      <c r="D57" s="2092"/>
      <c r="E57" s="2092"/>
      <c r="F57" s="2092"/>
      <c r="G57" s="2092"/>
      <c r="H57" s="2092"/>
      <c r="I57" s="2092"/>
      <c r="J57" s="2092"/>
      <c r="K57" s="2093"/>
      <c r="L57" s="2088">
        <v>700</v>
      </c>
      <c r="M57" s="2088"/>
      <c r="N57" s="2088"/>
      <c r="O57" s="2089">
        <f>③【2ヵ月前】食事注文票!AW41</f>
        <v>0</v>
      </c>
      <c r="P57" s="2089"/>
      <c r="Q57" s="2089"/>
      <c r="R57" s="2089">
        <f>L57*O57</f>
        <v>0</v>
      </c>
      <c r="S57" s="2089"/>
      <c r="T57" s="2089"/>
      <c r="U57" s="2089"/>
      <c r="V57" s="2090" t="s">
        <v>731</v>
      </c>
      <c r="W57" s="2090"/>
      <c r="X57" s="2090"/>
      <c r="Y57" s="2090"/>
      <c r="Z57" s="2090"/>
      <c r="AA57" s="2090"/>
      <c r="AB57" s="2090"/>
      <c r="AC57" s="2090"/>
      <c r="AD57" s="2090"/>
      <c r="AE57" s="2090"/>
      <c r="AF57" s="2090"/>
      <c r="AG57" s="2091"/>
    </row>
    <row r="58" spans="1:33" ht="15" thickTop="1" thickBot="1">
      <c r="A58" s="2043" t="s">
        <v>581</v>
      </c>
      <c r="B58" s="2044"/>
      <c r="C58" s="2044"/>
      <c r="D58" s="2044"/>
      <c r="E58" s="2044"/>
      <c r="F58" s="2044"/>
      <c r="G58" s="2044"/>
      <c r="H58" s="2044"/>
      <c r="I58" s="2044"/>
      <c r="J58" s="2044"/>
      <c r="K58" s="2044"/>
      <c r="L58" s="2044"/>
      <c r="M58" s="2044"/>
      <c r="N58" s="2044"/>
      <c r="O58" s="2044"/>
      <c r="P58" s="2044"/>
      <c r="Q58" s="2044"/>
      <c r="R58" s="2044"/>
      <c r="S58" s="2044"/>
      <c r="T58" s="2044"/>
      <c r="U58" s="2044"/>
      <c r="V58" s="2066">
        <f>SUM(R35:U57)</f>
        <v>0</v>
      </c>
      <c r="W58" s="2067"/>
      <c r="X58" s="2067"/>
      <c r="Y58" s="2067"/>
      <c r="Z58" s="2067"/>
      <c r="AA58" s="2067"/>
      <c r="AB58" s="2067"/>
      <c r="AC58" s="2067"/>
      <c r="AD58" s="2067"/>
      <c r="AE58" s="2067"/>
      <c r="AF58" s="2067"/>
      <c r="AG58" s="2068"/>
    </row>
    <row r="59" spans="1:33">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row>
    <row r="60" spans="1:33" ht="14.25" thickBo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3" ht="14.25" thickBot="1">
      <c r="A61" s="2015" t="s">
        <v>571</v>
      </c>
      <c r="B61" s="2016"/>
      <c r="C61" s="2016"/>
      <c r="D61" s="2016"/>
      <c r="E61" s="2016"/>
      <c r="F61" s="2016"/>
      <c r="G61" s="2016"/>
      <c r="H61" s="2016"/>
      <c r="I61" s="2016"/>
      <c r="J61" s="2016"/>
      <c r="K61" s="2016"/>
      <c r="L61" s="2016" t="s">
        <v>572</v>
      </c>
      <c r="M61" s="2016"/>
      <c r="N61" s="2016"/>
      <c r="O61" s="2016" t="s">
        <v>573</v>
      </c>
      <c r="P61" s="2016"/>
      <c r="Q61" s="2016"/>
      <c r="R61" s="2016" t="s">
        <v>574</v>
      </c>
      <c r="S61" s="2016"/>
      <c r="T61" s="2016"/>
      <c r="U61" s="2016"/>
      <c r="V61" s="2016" t="s">
        <v>214</v>
      </c>
      <c r="W61" s="2016"/>
      <c r="X61" s="2016"/>
      <c r="Y61" s="2016"/>
      <c r="Z61" s="2016"/>
      <c r="AA61" s="2016"/>
      <c r="AB61" s="2016"/>
      <c r="AC61" s="2016"/>
      <c r="AD61" s="2016"/>
      <c r="AE61" s="2016"/>
      <c r="AF61" s="2016"/>
      <c r="AG61" s="2017"/>
    </row>
    <row r="62" spans="1:33" ht="14.25" thickBot="1">
      <c r="A62" s="2004" t="s">
        <v>587</v>
      </c>
      <c r="B62" s="2005"/>
      <c r="C62" s="2005"/>
      <c r="D62" s="2005"/>
      <c r="E62" s="2005"/>
      <c r="F62" s="2005"/>
      <c r="G62" s="2005"/>
      <c r="H62" s="2005"/>
      <c r="I62" s="2005"/>
      <c r="J62" s="2005"/>
      <c r="K62" s="2005"/>
      <c r="L62" s="2005"/>
      <c r="M62" s="2005"/>
      <c r="N62" s="2005"/>
      <c r="O62" s="2005"/>
      <c r="P62" s="2005"/>
      <c r="Q62" s="2005"/>
      <c r="R62" s="2005"/>
      <c r="S62" s="2005"/>
      <c r="T62" s="2005"/>
      <c r="U62" s="2005"/>
      <c r="V62" s="2005"/>
      <c r="W62" s="2005"/>
      <c r="X62" s="2005"/>
      <c r="Y62" s="2005"/>
      <c r="Z62" s="2005"/>
      <c r="AA62" s="2005"/>
      <c r="AB62" s="2005"/>
      <c r="AC62" s="2005"/>
      <c r="AD62" s="2005"/>
      <c r="AE62" s="2005"/>
      <c r="AF62" s="2005"/>
      <c r="AG62" s="2048"/>
    </row>
    <row r="63" spans="1:33">
      <c r="A63" s="2109" t="s">
        <v>588</v>
      </c>
      <c r="B63" s="2110"/>
      <c r="C63" s="2110"/>
      <c r="D63" s="2110"/>
      <c r="E63" s="2111"/>
      <c r="F63" s="2110" t="s">
        <v>29</v>
      </c>
      <c r="G63" s="2110"/>
      <c r="H63" s="2110"/>
      <c r="I63" s="2110"/>
      <c r="J63" s="2110"/>
      <c r="K63" s="2111"/>
      <c r="L63" s="2112">
        <v>550</v>
      </c>
      <c r="M63" s="2112"/>
      <c r="N63" s="2112"/>
      <c r="O63" s="2060">
        <f>③【2ヵ月前】食事注文票!AW22</f>
        <v>0</v>
      </c>
      <c r="P63" s="2060"/>
      <c r="Q63" s="2060"/>
      <c r="R63" s="2060">
        <f t="shared" ref="R63:R66" si="4">L63*O63</f>
        <v>0</v>
      </c>
      <c r="S63" s="2060"/>
      <c r="T63" s="2060"/>
      <c r="U63" s="2060"/>
      <c r="V63" s="2113" t="s">
        <v>589</v>
      </c>
      <c r="W63" s="2114"/>
      <c r="X63" s="2114"/>
      <c r="Y63" s="2114"/>
      <c r="Z63" s="2114"/>
      <c r="AA63" s="2114"/>
      <c r="AB63" s="2114"/>
      <c r="AC63" s="2114"/>
      <c r="AD63" s="2114"/>
      <c r="AE63" s="2114"/>
      <c r="AF63" s="2114"/>
      <c r="AG63" s="2115"/>
    </row>
    <row r="64" spans="1:33">
      <c r="A64" s="2120" t="s">
        <v>590</v>
      </c>
      <c r="B64" s="2121"/>
      <c r="C64" s="2121"/>
      <c r="D64" s="2121"/>
      <c r="E64" s="2122"/>
      <c r="F64" s="2123" t="s">
        <v>591</v>
      </c>
      <c r="G64" s="2123"/>
      <c r="H64" s="2123"/>
      <c r="I64" s="2123"/>
      <c r="J64" s="2123"/>
      <c r="K64" s="2124"/>
      <c r="L64" s="2024">
        <v>620</v>
      </c>
      <c r="M64" s="2024"/>
      <c r="N64" s="2024"/>
      <c r="O64" s="2025">
        <f>③【2ヵ月前】食事注文票!AW18</f>
        <v>0</v>
      </c>
      <c r="P64" s="2025"/>
      <c r="Q64" s="2025"/>
      <c r="R64" s="2025">
        <f t="shared" si="4"/>
        <v>0</v>
      </c>
      <c r="S64" s="2025"/>
      <c r="T64" s="2025"/>
      <c r="U64" s="2025"/>
      <c r="V64" s="2125" t="s">
        <v>806</v>
      </c>
      <c r="W64" s="2123"/>
      <c r="X64" s="2123"/>
      <c r="Y64" s="2123"/>
      <c r="Z64" s="2123"/>
      <c r="AA64" s="2123"/>
      <c r="AB64" s="2123"/>
      <c r="AC64" s="2123"/>
      <c r="AD64" s="2123"/>
      <c r="AE64" s="2123"/>
      <c r="AF64" s="2123"/>
      <c r="AG64" s="2126"/>
    </row>
    <row r="65" spans="1:33">
      <c r="A65" s="2120"/>
      <c r="B65" s="2121"/>
      <c r="C65" s="2121"/>
      <c r="D65" s="2121"/>
      <c r="E65" s="2122"/>
      <c r="F65" s="2121" t="s">
        <v>722</v>
      </c>
      <c r="G65" s="2121"/>
      <c r="H65" s="2121"/>
      <c r="I65" s="2121"/>
      <c r="J65" s="2121"/>
      <c r="K65" s="2122"/>
      <c r="L65" s="2031">
        <v>620</v>
      </c>
      <c r="M65" s="2031"/>
      <c r="N65" s="2031"/>
      <c r="O65" s="2032">
        <f>③【2ヵ月前】食事注文票!AW19</f>
        <v>0</v>
      </c>
      <c r="P65" s="2032"/>
      <c r="Q65" s="2032"/>
      <c r="R65" s="2032">
        <f>L65*O65</f>
        <v>0</v>
      </c>
      <c r="S65" s="2032"/>
      <c r="T65" s="2032"/>
      <c r="U65" s="2032"/>
      <c r="V65" s="2116" t="s">
        <v>615</v>
      </c>
      <c r="W65" s="2050"/>
      <c r="X65" s="2050"/>
      <c r="Y65" s="2050"/>
      <c r="Z65" s="2050"/>
      <c r="AA65" s="2050"/>
      <c r="AB65" s="2050"/>
      <c r="AC65" s="2050"/>
      <c r="AD65" s="2050"/>
      <c r="AE65" s="2050"/>
      <c r="AF65" s="2050"/>
      <c r="AG65" s="2117"/>
    </row>
    <row r="66" spans="1:33" ht="14.25" thickBot="1">
      <c r="A66" s="2120"/>
      <c r="B66" s="2121"/>
      <c r="C66" s="2121"/>
      <c r="D66" s="2121"/>
      <c r="E66" s="2122"/>
      <c r="F66" s="2052" t="s">
        <v>721</v>
      </c>
      <c r="G66" s="2052"/>
      <c r="H66" s="2052"/>
      <c r="I66" s="2052"/>
      <c r="J66" s="2052"/>
      <c r="K66" s="2053"/>
      <c r="L66" s="2024">
        <v>550</v>
      </c>
      <c r="M66" s="2024"/>
      <c r="N66" s="2024"/>
      <c r="O66" s="2025">
        <f>③【2ヵ月前】食事注文票!AW21</f>
        <v>0</v>
      </c>
      <c r="P66" s="2025"/>
      <c r="Q66" s="2025"/>
      <c r="R66" s="2025">
        <f t="shared" si="4"/>
        <v>0</v>
      </c>
      <c r="S66" s="2025"/>
      <c r="T66" s="2025"/>
      <c r="U66" s="2025"/>
      <c r="V66" s="2118" t="s">
        <v>723</v>
      </c>
      <c r="W66" s="2061"/>
      <c r="X66" s="2061"/>
      <c r="Y66" s="2061"/>
      <c r="Z66" s="2061"/>
      <c r="AA66" s="2061"/>
      <c r="AB66" s="2061"/>
      <c r="AC66" s="2061"/>
      <c r="AD66" s="2061"/>
      <c r="AE66" s="2061"/>
      <c r="AF66" s="2061"/>
      <c r="AG66" s="2119"/>
    </row>
    <row r="67" spans="1:33" ht="15" thickTop="1" thickBot="1">
      <c r="A67" s="2043" t="s">
        <v>581</v>
      </c>
      <c r="B67" s="2044"/>
      <c r="C67" s="2044"/>
      <c r="D67" s="2044"/>
      <c r="E67" s="2044"/>
      <c r="F67" s="2044"/>
      <c r="G67" s="2044"/>
      <c r="H67" s="2044"/>
      <c r="I67" s="2044"/>
      <c r="J67" s="2044"/>
      <c r="K67" s="2044"/>
      <c r="L67" s="2044"/>
      <c r="M67" s="2044"/>
      <c r="N67" s="2044"/>
      <c r="O67" s="2044"/>
      <c r="P67" s="2044"/>
      <c r="Q67" s="2044"/>
      <c r="R67" s="2044"/>
      <c r="S67" s="2044"/>
      <c r="T67" s="2044"/>
      <c r="U67" s="2044"/>
      <c r="V67" s="2127">
        <f>SUM(R63:U66)</f>
        <v>0</v>
      </c>
      <c r="W67" s="2128"/>
      <c r="X67" s="2128"/>
      <c r="Y67" s="2128"/>
      <c r="Z67" s="2128"/>
      <c r="AA67" s="2128"/>
      <c r="AB67" s="2128"/>
      <c r="AC67" s="2128"/>
      <c r="AD67" s="2128"/>
      <c r="AE67" s="2128"/>
      <c r="AF67" s="2128"/>
      <c r="AG67" s="2129"/>
    </row>
    <row r="68" spans="1:33">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row>
    <row r="69" spans="1:33" ht="14.25" thickBo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spans="1:33" ht="14.25" thickBot="1">
      <c r="A70" s="2015" t="s">
        <v>571</v>
      </c>
      <c r="B70" s="2016"/>
      <c r="C70" s="2016"/>
      <c r="D70" s="2016"/>
      <c r="E70" s="2016"/>
      <c r="F70" s="2016"/>
      <c r="G70" s="2016"/>
      <c r="H70" s="2016"/>
      <c r="I70" s="2016"/>
      <c r="J70" s="2016"/>
      <c r="K70" s="2016"/>
      <c r="L70" s="2016" t="s">
        <v>572</v>
      </c>
      <c r="M70" s="2016"/>
      <c r="N70" s="2016"/>
      <c r="O70" s="2016" t="s">
        <v>573</v>
      </c>
      <c r="P70" s="2016"/>
      <c r="Q70" s="2016"/>
      <c r="R70" s="2016" t="s">
        <v>574</v>
      </c>
      <c r="S70" s="2016"/>
      <c r="T70" s="2016"/>
      <c r="U70" s="2016"/>
      <c r="V70" s="2016" t="s">
        <v>214</v>
      </c>
      <c r="W70" s="2016"/>
      <c r="X70" s="2016"/>
      <c r="Y70" s="2016"/>
      <c r="Z70" s="2016"/>
      <c r="AA70" s="2016"/>
      <c r="AB70" s="2016"/>
      <c r="AC70" s="2016"/>
      <c r="AD70" s="2016"/>
      <c r="AE70" s="2016"/>
      <c r="AF70" s="2016"/>
      <c r="AG70" s="2017"/>
    </row>
    <row r="71" spans="1:33" ht="14.25" thickBot="1">
      <c r="A71" s="2004" t="s">
        <v>641</v>
      </c>
      <c r="B71" s="2005"/>
      <c r="C71" s="2005"/>
      <c r="D71" s="2005"/>
      <c r="E71" s="2005"/>
      <c r="F71" s="2005"/>
      <c r="G71" s="2005"/>
      <c r="H71" s="2005"/>
      <c r="I71" s="2005"/>
      <c r="J71" s="2005"/>
      <c r="K71" s="2005"/>
      <c r="L71" s="2005"/>
      <c r="M71" s="2005"/>
      <c r="N71" s="2005"/>
      <c r="O71" s="2005"/>
      <c r="P71" s="2005"/>
      <c r="Q71" s="2005"/>
      <c r="R71" s="2005"/>
      <c r="S71" s="2005"/>
      <c r="T71" s="2005"/>
      <c r="U71" s="2005"/>
      <c r="V71" s="2005"/>
      <c r="W71" s="2005"/>
      <c r="X71" s="2005"/>
      <c r="Y71" s="2005"/>
      <c r="Z71" s="2005"/>
      <c r="AA71" s="2005"/>
      <c r="AB71" s="2005"/>
      <c r="AC71" s="2005"/>
      <c r="AD71" s="2005"/>
      <c r="AE71" s="2005"/>
      <c r="AF71" s="2005"/>
      <c r="AG71" s="2048"/>
    </row>
    <row r="72" spans="1:33">
      <c r="A72" s="2136" t="s">
        <v>592</v>
      </c>
      <c r="B72" s="2110"/>
      <c r="C72" s="2110"/>
      <c r="D72" s="2110"/>
      <c r="E72" s="2110"/>
      <c r="F72" s="2110"/>
      <c r="G72" s="2110"/>
      <c r="H72" s="2110"/>
      <c r="I72" s="2110"/>
      <c r="J72" s="2110"/>
      <c r="K72" s="2111"/>
      <c r="L72" s="2031">
        <v>140</v>
      </c>
      <c r="M72" s="2031"/>
      <c r="N72" s="2031"/>
      <c r="O72" s="2032">
        <f>SUM(④【2ヵ月前】追加食材・補助食注文票!N23:P25)</f>
        <v>0</v>
      </c>
      <c r="P72" s="2032"/>
      <c r="Q72" s="2032"/>
      <c r="R72" s="2032">
        <f t="shared" ref="R72:R73" si="5">L72*O72</f>
        <v>0</v>
      </c>
      <c r="S72" s="2032"/>
      <c r="T72" s="2032"/>
      <c r="U72" s="2032"/>
      <c r="V72" s="2116" t="s">
        <v>839</v>
      </c>
      <c r="W72" s="2050"/>
      <c r="X72" s="2050"/>
      <c r="Y72" s="2050"/>
      <c r="Z72" s="2050"/>
      <c r="AA72" s="2050"/>
      <c r="AB72" s="2050"/>
      <c r="AC72" s="2050"/>
      <c r="AD72" s="2050"/>
      <c r="AE72" s="2050"/>
      <c r="AF72" s="2050"/>
      <c r="AG72" s="2117"/>
    </row>
    <row r="73" spans="1:33">
      <c r="A73" s="2130" t="s">
        <v>636</v>
      </c>
      <c r="B73" s="2131"/>
      <c r="C73" s="2131"/>
      <c r="D73" s="2131"/>
      <c r="E73" s="2131"/>
      <c r="F73" s="2131"/>
      <c r="G73" s="2131"/>
      <c r="H73" s="2131"/>
      <c r="I73" s="2131"/>
      <c r="J73" s="2131"/>
      <c r="K73" s="2132"/>
      <c r="L73" s="2205">
        <v>110</v>
      </c>
      <c r="M73" s="2205"/>
      <c r="N73" s="2205"/>
      <c r="O73" s="2191">
        <f>SUM(④【2ヵ月前】追加食材・補助食注文票!N28:P29)</f>
        <v>0</v>
      </c>
      <c r="P73" s="2191"/>
      <c r="Q73" s="2191"/>
      <c r="R73" s="2191">
        <f t="shared" si="5"/>
        <v>0</v>
      </c>
      <c r="S73" s="2191"/>
      <c r="T73" s="2191"/>
      <c r="U73" s="2191"/>
      <c r="V73" s="2137" t="s">
        <v>635</v>
      </c>
      <c r="W73" s="2138"/>
      <c r="X73" s="2138"/>
      <c r="Y73" s="2138"/>
      <c r="Z73" s="2138"/>
      <c r="AA73" s="2138"/>
      <c r="AB73" s="2138"/>
      <c r="AC73" s="2138"/>
      <c r="AD73" s="2138"/>
      <c r="AE73" s="2138"/>
      <c r="AF73" s="2138"/>
      <c r="AG73" s="2139"/>
    </row>
    <row r="74" spans="1:33">
      <c r="A74" s="2133" t="s">
        <v>586</v>
      </c>
      <c r="B74" s="2134"/>
      <c r="C74" s="2134"/>
      <c r="D74" s="2134"/>
      <c r="E74" s="2134"/>
      <c r="F74" s="2134"/>
      <c r="G74" s="2134"/>
      <c r="H74" s="2134"/>
      <c r="I74" s="2134"/>
      <c r="J74" s="2134"/>
      <c r="K74" s="2135"/>
      <c r="L74" s="2088">
        <v>110</v>
      </c>
      <c r="M74" s="2088"/>
      <c r="N74" s="2088"/>
      <c r="O74" s="2089">
        <f>SUM(④【2ヵ月前】追加食材・補助食注文票!N26:P27)</f>
        <v>0</v>
      </c>
      <c r="P74" s="2089"/>
      <c r="Q74" s="2089"/>
      <c r="R74" s="2089">
        <f t="shared" ref="R74:R82" si="6">L74*O74</f>
        <v>0</v>
      </c>
      <c r="S74" s="2089"/>
      <c r="T74" s="2089"/>
      <c r="U74" s="2089"/>
      <c r="V74" s="2162" t="s">
        <v>637</v>
      </c>
      <c r="W74" s="2092"/>
      <c r="X74" s="2092"/>
      <c r="Y74" s="2092"/>
      <c r="Z74" s="2092"/>
      <c r="AA74" s="2092"/>
      <c r="AB74" s="2092"/>
      <c r="AC74" s="2092"/>
      <c r="AD74" s="2092"/>
      <c r="AE74" s="2092"/>
      <c r="AF74" s="2092"/>
      <c r="AG74" s="2214"/>
    </row>
    <row r="75" spans="1:33">
      <c r="A75" s="2130" t="s">
        <v>638</v>
      </c>
      <c r="B75" s="2131"/>
      <c r="C75" s="2131"/>
      <c r="D75" s="2131"/>
      <c r="E75" s="2131"/>
      <c r="F75" s="2131"/>
      <c r="G75" s="2131"/>
      <c r="H75" s="2131"/>
      <c r="I75" s="2131"/>
      <c r="J75" s="2131"/>
      <c r="K75" s="2132"/>
      <c r="L75" s="2205">
        <v>60</v>
      </c>
      <c r="M75" s="2205"/>
      <c r="N75" s="2205"/>
      <c r="O75" s="2191">
        <f>SUM(④【2ヵ月前】追加食材・補助食注文票!N19:P20)</f>
        <v>0</v>
      </c>
      <c r="P75" s="2191"/>
      <c r="Q75" s="2191"/>
      <c r="R75" s="2191">
        <f t="shared" si="6"/>
        <v>0</v>
      </c>
      <c r="S75" s="2191"/>
      <c r="T75" s="2191"/>
      <c r="U75" s="2191"/>
      <c r="V75" s="2137"/>
      <c r="W75" s="2138"/>
      <c r="X75" s="2138"/>
      <c r="Y75" s="2138"/>
      <c r="Z75" s="2138"/>
      <c r="AA75" s="2138"/>
      <c r="AB75" s="2138"/>
      <c r="AC75" s="2138"/>
      <c r="AD75" s="2138"/>
      <c r="AE75" s="2138"/>
      <c r="AF75" s="2138"/>
      <c r="AG75" s="2139"/>
    </row>
    <row r="76" spans="1:33">
      <c r="A76" s="2208" t="s">
        <v>639</v>
      </c>
      <c r="B76" s="2209"/>
      <c r="C76" s="2209"/>
      <c r="D76" s="2209"/>
      <c r="E76" s="2209"/>
      <c r="F76" s="2209"/>
      <c r="G76" s="2209"/>
      <c r="H76" s="2209"/>
      <c r="I76" s="2209"/>
      <c r="J76" s="2209"/>
      <c r="K76" s="2210"/>
      <c r="L76" s="2215">
        <v>200</v>
      </c>
      <c r="M76" s="2215"/>
      <c r="N76" s="2215"/>
      <c r="O76" s="2213">
        <f>④【2ヵ月前】追加食材・補助食注文票!N21</f>
        <v>0</v>
      </c>
      <c r="P76" s="2213"/>
      <c r="Q76" s="2213"/>
      <c r="R76" s="2089">
        <f t="shared" si="6"/>
        <v>0</v>
      </c>
      <c r="S76" s="2089"/>
      <c r="T76" s="2089"/>
      <c r="U76" s="2089"/>
      <c r="V76" s="2162" t="s">
        <v>640</v>
      </c>
      <c r="W76" s="2092"/>
      <c r="X76" s="2092"/>
      <c r="Y76" s="2092"/>
      <c r="Z76" s="2092"/>
      <c r="AA76" s="2092"/>
      <c r="AB76" s="2092"/>
      <c r="AC76" s="2092"/>
      <c r="AD76" s="2092"/>
      <c r="AE76" s="2092"/>
      <c r="AF76" s="2092"/>
      <c r="AG76" s="2214"/>
    </row>
    <row r="77" spans="1:33">
      <c r="A77" s="2130" t="s">
        <v>642</v>
      </c>
      <c r="B77" s="2131"/>
      <c r="C77" s="2131"/>
      <c r="D77" s="2131"/>
      <c r="E77" s="2131"/>
      <c r="F77" s="2131"/>
      <c r="G77" s="2131"/>
      <c r="H77" s="2131"/>
      <c r="I77" s="2131"/>
      <c r="J77" s="2131"/>
      <c r="K77" s="2132"/>
      <c r="L77" s="2205">
        <v>130</v>
      </c>
      <c r="M77" s="2205"/>
      <c r="N77" s="2205"/>
      <c r="O77" s="2191">
        <f>④【2ヵ月前】追加食材・補助食注文票!N31</f>
        <v>0</v>
      </c>
      <c r="P77" s="2191"/>
      <c r="Q77" s="2191"/>
      <c r="R77" s="2212">
        <f t="shared" si="6"/>
        <v>0</v>
      </c>
      <c r="S77" s="2212"/>
      <c r="T77" s="2212"/>
      <c r="U77" s="2212"/>
      <c r="V77" s="2137" t="s">
        <v>647</v>
      </c>
      <c r="W77" s="2138"/>
      <c r="X77" s="2138"/>
      <c r="Y77" s="2138"/>
      <c r="Z77" s="2138"/>
      <c r="AA77" s="2138"/>
      <c r="AB77" s="2138"/>
      <c r="AC77" s="2138"/>
      <c r="AD77" s="2138"/>
      <c r="AE77" s="2138"/>
      <c r="AF77" s="2138"/>
      <c r="AG77" s="2139"/>
    </row>
    <row r="78" spans="1:33">
      <c r="A78" s="2133" t="s">
        <v>642</v>
      </c>
      <c r="B78" s="2134"/>
      <c r="C78" s="2134"/>
      <c r="D78" s="2134"/>
      <c r="E78" s="2134"/>
      <c r="F78" s="2134"/>
      <c r="G78" s="2134"/>
      <c r="H78" s="2134"/>
      <c r="I78" s="2134"/>
      <c r="J78" s="2134"/>
      <c r="K78" s="2135"/>
      <c r="L78" s="2088">
        <v>160</v>
      </c>
      <c r="M78" s="2088"/>
      <c r="N78" s="2088"/>
      <c r="O78" s="2089">
        <f>④【2ヵ月前】追加食材・補助食注文票!N32</f>
        <v>0</v>
      </c>
      <c r="P78" s="2089"/>
      <c r="Q78" s="2089"/>
      <c r="R78" s="2089">
        <f t="shared" si="6"/>
        <v>0</v>
      </c>
      <c r="S78" s="2089"/>
      <c r="T78" s="2089"/>
      <c r="U78" s="2089"/>
      <c r="V78" s="2161" t="s">
        <v>648</v>
      </c>
      <c r="W78" s="2161"/>
      <c r="X78" s="2161"/>
      <c r="Y78" s="2161"/>
      <c r="Z78" s="2161"/>
      <c r="AA78" s="2161"/>
      <c r="AB78" s="2161"/>
      <c r="AC78" s="2161"/>
      <c r="AD78" s="2161"/>
      <c r="AE78" s="2161"/>
      <c r="AF78" s="2161"/>
      <c r="AG78" s="2211"/>
    </row>
    <row r="79" spans="1:33">
      <c r="A79" s="2186" t="s">
        <v>679</v>
      </c>
      <c r="B79" s="2138"/>
      <c r="C79" s="2138"/>
      <c r="D79" s="2138"/>
      <c r="E79" s="2138"/>
      <c r="F79" s="2138"/>
      <c r="G79" s="2138"/>
      <c r="H79" s="2138"/>
      <c r="I79" s="2138"/>
      <c r="J79" s="2138"/>
      <c r="K79" s="2187"/>
      <c r="L79" s="2188">
        <v>160</v>
      </c>
      <c r="M79" s="2189"/>
      <c r="N79" s="2190"/>
      <c r="O79" s="2191">
        <f>④【2ヵ月前】追加食材・補助食注文票!N33</f>
        <v>0</v>
      </c>
      <c r="P79" s="2191"/>
      <c r="Q79" s="2191"/>
      <c r="R79" s="2191">
        <f t="shared" ref="R79" si="7">L79*O79</f>
        <v>0</v>
      </c>
      <c r="S79" s="2191"/>
      <c r="T79" s="2191"/>
      <c r="U79" s="2191"/>
      <c r="V79" s="2206" t="s">
        <v>648</v>
      </c>
      <c r="W79" s="2206"/>
      <c r="X79" s="2206"/>
      <c r="Y79" s="2206"/>
      <c r="Z79" s="2206"/>
      <c r="AA79" s="2206"/>
      <c r="AB79" s="2206"/>
      <c r="AC79" s="2206"/>
      <c r="AD79" s="2206"/>
      <c r="AE79" s="2206"/>
      <c r="AF79" s="2206"/>
      <c r="AG79" s="2207"/>
    </row>
    <row r="80" spans="1:33">
      <c r="A80" s="2108" t="s">
        <v>643</v>
      </c>
      <c r="B80" s="2092"/>
      <c r="C80" s="2092"/>
      <c r="D80" s="2092"/>
      <c r="E80" s="2092"/>
      <c r="F80" s="2092"/>
      <c r="G80" s="2092"/>
      <c r="H80" s="2092"/>
      <c r="I80" s="2092"/>
      <c r="J80" s="2092"/>
      <c r="K80" s="2093"/>
      <c r="L80" s="2088">
        <v>120</v>
      </c>
      <c r="M80" s="2088"/>
      <c r="N80" s="2088"/>
      <c r="O80" s="2089">
        <f>④【2ヵ月前】追加食材・補助食注文票!N34</f>
        <v>0</v>
      </c>
      <c r="P80" s="2089"/>
      <c r="Q80" s="2089"/>
      <c r="R80" s="2089">
        <f t="shared" si="6"/>
        <v>0</v>
      </c>
      <c r="S80" s="2089"/>
      <c r="T80" s="2089"/>
      <c r="U80" s="2089"/>
      <c r="V80" s="2161" t="s">
        <v>649</v>
      </c>
      <c r="W80" s="2161"/>
      <c r="X80" s="2161"/>
      <c r="Y80" s="2161"/>
      <c r="Z80" s="2161"/>
      <c r="AA80" s="2161"/>
      <c r="AB80" s="2161"/>
      <c r="AC80" s="2161"/>
      <c r="AD80" s="2161"/>
      <c r="AE80" s="2161"/>
      <c r="AF80" s="2161"/>
      <c r="AG80" s="2211"/>
    </row>
    <row r="81" spans="1:33">
      <c r="A81" s="2186" t="s">
        <v>644</v>
      </c>
      <c r="B81" s="2138"/>
      <c r="C81" s="2138"/>
      <c r="D81" s="2138"/>
      <c r="E81" s="2138"/>
      <c r="F81" s="2138"/>
      <c r="G81" s="2138"/>
      <c r="H81" s="2138"/>
      <c r="I81" s="2138"/>
      <c r="J81" s="2138"/>
      <c r="K81" s="2187"/>
      <c r="L81" s="2205">
        <v>240</v>
      </c>
      <c r="M81" s="2205"/>
      <c r="N81" s="2205"/>
      <c r="O81" s="2191">
        <f>④【2ヵ月前】追加食材・補助食注文票!N36</f>
        <v>0</v>
      </c>
      <c r="P81" s="2191"/>
      <c r="Q81" s="2191"/>
      <c r="R81" s="2191">
        <f t="shared" si="6"/>
        <v>0</v>
      </c>
      <c r="S81" s="2191"/>
      <c r="T81" s="2191"/>
      <c r="U81" s="2191"/>
      <c r="V81" s="2197"/>
      <c r="W81" s="2197"/>
      <c r="X81" s="2197"/>
      <c r="Y81" s="2197"/>
      <c r="Z81" s="2197"/>
      <c r="AA81" s="2197"/>
      <c r="AB81" s="2197"/>
      <c r="AC81" s="2197"/>
      <c r="AD81" s="2197"/>
      <c r="AE81" s="2197"/>
      <c r="AF81" s="2197"/>
      <c r="AG81" s="2198"/>
    </row>
    <row r="82" spans="1:33" ht="14.25" thickBot="1">
      <c r="A82" s="2243" t="s">
        <v>645</v>
      </c>
      <c r="B82" s="2244"/>
      <c r="C82" s="2244"/>
      <c r="D82" s="2244"/>
      <c r="E82" s="2244"/>
      <c r="F82" s="2244"/>
      <c r="G82" s="2244"/>
      <c r="H82" s="2244"/>
      <c r="I82" s="2244"/>
      <c r="J82" s="2244"/>
      <c r="K82" s="2245"/>
      <c r="L82" s="2199">
        <v>150</v>
      </c>
      <c r="M82" s="2200"/>
      <c r="N82" s="2201"/>
      <c r="O82" s="2202"/>
      <c r="P82" s="2203"/>
      <c r="Q82" s="2204"/>
      <c r="R82" s="2202">
        <f t="shared" si="6"/>
        <v>0</v>
      </c>
      <c r="S82" s="2203"/>
      <c r="T82" s="2203"/>
      <c r="U82" s="2204"/>
      <c r="V82" s="2240" t="s">
        <v>646</v>
      </c>
      <c r="W82" s="2241"/>
      <c r="X82" s="2241"/>
      <c r="Y82" s="2241"/>
      <c r="Z82" s="2241"/>
      <c r="AA82" s="2241"/>
      <c r="AB82" s="2241"/>
      <c r="AC82" s="2241"/>
      <c r="AD82" s="2241"/>
      <c r="AE82" s="2241"/>
      <c r="AF82" s="2241"/>
      <c r="AG82" s="2242"/>
    </row>
    <row r="83" spans="1:33" ht="15" thickTop="1" thickBot="1">
      <c r="A83" s="2043" t="s">
        <v>581</v>
      </c>
      <c r="B83" s="2044"/>
      <c r="C83" s="2044"/>
      <c r="D83" s="2044"/>
      <c r="E83" s="2044"/>
      <c r="F83" s="2044"/>
      <c r="G83" s="2044"/>
      <c r="H83" s="2044"/>
      <c r="I83" s="2044"/>
      <c r="J83" s="2044"/>
      <c r="K83" s="2044"/>
      <c r="L83" s="2044"/>
      <c r="M83" s="2044"/>
      <c r="N83" s="2044"/>
      <c r="O83" s="2044"/>
      <c r="P83" s="2044"/>
      <c r="Q83" s="2044"/>
      <c r="R83" s="2044"/>
      <c r="S83" s="2044"/>
      <c r="T83" s="2044"/>
      <c r="U83" s="2044"/>
      <c r="V83" s="2127">
        <f>SUM(R72:U82)</f>
        <v>0</v>
      </c>
      <c r="W83" s="2128"/>
      <c r="X83" s="2128"/>
      <c r="Y83" s="2128"/>
      <c r="Z83" s="2128"/>
      <c r="AA83" s="2128"/>
      <c r="AB83" s="2128"/>
      <c r="AC83" s="2128"/>
      <c r="AD83" s="2128"/>
      <c r="AE83" s="2128"/>
      <c r="AF83" s="2128"/>
      <c r="AG83" s="2129"/>
    </row>
    <row r="84" spans="1:33" s="8" customFormat="1">
      <c r="A84" s="488"/>
      <c r="B84" s="488"/>
      <c r="C84" s="488"/>
      <c r="D84" s="488"/>
      <c r="E84" s="488"/>
      <c r="F84" s="488"/>
      <c r="G84" s="488"/>
      <c r="H84" s="488"/>
      <c r="I84" s="488"/>
      <c r="J84" s="488"/>
      <c r="K84" s="488"/>
      <c r="L84" s="488"/>
      <c r="M84" s="488"/>
      <c r="N84" s="488"/>
      <c r="O84" s="488"/>
      <c r="P84" s="488"/>
      <c r="Q84" s="488"/>
      <c r="R84" s="488"/>
      <c r="S84" s="488"/>
      <c r="T84" s="488"/>
      <c r="U84" s="488"/>
      <c r="V84" s="487"/>
      <c r="W84" s="488"/>
      <c r="X84" s="488"/>
      <c r="Y84" s="488"/>
      <c r="Z84" s="488"/>
      <c r="AA84" s="488"/>
      <c r="AB84" s="488"/>
      <c r="AC84" s="488"/>
      <c r="AD84" s="488"/>
      <c r="AE84" s="488"/>
      <c r="AF84" s="488"/>
      <c r="AG84" s="488"/>
    </row>
    <row r="85" spans="1:33" ht="14.25" thickBo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row>
    <row r="86" spans="1:33">
      <c r="A86" s="2246" t="s">
        <v>571</v>
      </c>
      <c r="B86" s="2220"/>
      <c r="C86" s="2220"/>
      <c r="D86" s="2220"/>
      <c r="E86" s="2220"/>
      <c r="F86" s="2220"/>
      <c r="G86" s="2220"/>
      <c r="H86" s="2220"/>
      <c r="I86" s="2220"/>
      <c r="J86" s="2220"/>
      <c r="K86" s="2220"/>
      <c r="L86" s="2248" t="s">
        <v>572</v>
      </c>
      <c r="M86" s="2248"/>
      <c r="N86" s="2248"/>
      <c r="O86" s="2216" t="s">
        <v>650</v>
      </c>
      <c r="P86" s="2216"/>
      <c r="Q86" s="2216" t="s">
        <v>651</v>
      </c>
      <c r="R86" s="2216"/>
      <c r="S86" s="2216" t="s">
        <v>652</v>
      </c>
      <c r="T86" s="2216"/>
      <c r="U86" s="2216"/>
      <c r="V86" s="2218" t="s">
        <v>653</v>
      </c>
      <c r="W86" s="2218"/>
      <c r="X86" s="2218"/>
      <c r="Y86" s="2220" t="s">
        <v>214</v>
      </c>
      <c r="Z86" s="2220"/>
      <c r="AA86" s="2220"/>
      <c r="AB86" s="2220"/>
      <c r="AC86" s="2220"/>
      <c r="AD86" s="2220"/>
      <c r="AE86" s="2220"/>
      <c r="AF86" s="2220"/>
      <c r="AG86" s="2221"/>
    </row>
    <row r="87" spans="1:33" ht="14.25" customHeight="1" thickBot="1">
      <c r="A87" s="2247"/>
      <c r="B87" s="2222"/>
      <c r="C87" s="2222"/>
      <c r="D87" s="2222"/>
      <c r="E87" s="2222"/>
      <c r="F87" s="2222"/>
      <c r="G87" s="2222"/>
      <c r="H87" s="2222"/>
      <c r="I87" s="2222"/>
      <c r="J87" s="2222"/>
      <c r="K87" s="2222"/>
      <c r="L87" s="2249"/>
      <c r="M87" s="2249"/>
      <c r="N87" s="2249"/>
      <c r="O87" s="2217"/>
      <c r="P87" s="2217"/>
      <c r="Q87" s="2217"/>
      <c r="R87" s="2217"/>
      <c r="S87" s="2217"/>
      <c r="T87" s="2217"/>
      <c r="U87" s="2217"/>
      <c r="V87" s="2219"/>
      <c r="W87" s="2219"/>
      <c r="X87" s="2219"/>
      <c r="Y87" s="2222"/>
      <c r="Z87" s="2222"/>
      <c r="AA87" s="2222"/>
      <c r="AB87" s="2222"/>
      <c r="AC87" s="2222"/>
      <c r="AD87" s="2222"/>
      <c r="AE87" s="2222"/>
      <c r="AF87" s="2222"/>
      <c r="AG87" s="2223"/>
    </row>
    <row r="88" spans="1:33" ht="14.25" thickBot="1">
      <c r="A88" s="2004" t="s">
        <v>593</v>
      </c>
      <c r="B88" s="2005"/>
      <c r="C88" s="2005"/>
      <c r="D88" s="2005"/>
      <c r="E88" s="2005"/>
      <c r="F88" s="2005"/>
      <c r="G88" s="2005"/>
      <c r="H88" s="2005"/>
      <c r="I88" s="2005"/>
      <c r="J88" s="2005"/>
      <c r="K88" s="2005"/>
      <c r="L88" s="2005"/>
      <c r="M88" s="2005"/>
      <c r="N88" s="2005"/>
      <c r="O88" s="2226"/>
      <c r="P88" s="2228"/>
      <c r="Q88" s="2226"/>
      <c r="R88" s="2227"/>
      <c r="S88" s="2226"/>
      <c r="T88" s="2227"/>
      <c r="U88" s="2228"/>
      <c r="V88" s="2226"/>
      <c r="W88" s="2227"/>
      <c r="X88" s="2228"/>
      <c r="Y88" s="2226"/>
      <c r="Z88" s="2227"/>
      <c r="AA88" s="2227"/>
      <c r="AB88" s="2227"/>
      <c r="AC88" s="2227"/>
      <c r="AD88" s="2227"/>
      <c r="AE88" s="2227"/>
      <c r="AF88" s="2227"/>
      <c r="AG88" s="2232"/>
    </row>
    <row r="89" spans="1:33">
      <c r="A89" s="2252" t="s">
        <v>594</v>
      </c>
      <c r="B89" s="2253"/>
      <c r="C89" s="2253"/>
      <c r="D89" s="2253"/>
      <c r="E89" s="2253"/>
      <c r="F89" s="2085" t="s">
        <v>628</v>
      </c>
      <c r="G89" s="2085"/>
      <c r="H89" s="2085"/>
      <c r="I89" s="2085"/>
      <c r="J89" s="2085"/>
      <c r="K89" s="2085"/>
      <c r="L89" s="2059">
        <v>6600</v>
      </c>
      <c r="M89" s="2059"/>
      <c r="N89" s="2059"/>
      <c r="O89" s="2259">
        <f>⑤【2ヵ月前】活動教材注文票!AC12</f>
        <v>0</v>
      </c>
      <c r="P89" s="2225"/>
      <c r="Q89" s="2229"/>
      <c r="R89" s="2230"/>
      <c r="S89" s="2224">
        <f>L89*O89</f>
        <v>0</v>
      </c>
      <c r="T89" s="2224"/>
      <c r="U89" s="2225"/>
      <c r="V89" s="2229"/>
      <c r="W89" s="2230"/>
      <c r="X89" s="2231"/>
      <c r="Y89" s="2233"/>
      <c r="Z89" s="2234"/>
      <c r="AA89" s="2234"/>
      <c r="AB89" s="2234"/>
      <c r="AC89" s="2234"/>
      <c r="AD89" s="2234"/>
      <c r="AE89" s="2234"/>
      <c r="AF89" s="2234"/>
      <c r="AG89" s="2235"/>
    </row>
    <row r="90" spans="1:33">
      <c r="A90" s="2254"/>
      <c r="B90" s="2255"/>
      <c r="C90" s="2255"/>
      <c r="D90" s="2255"/>
      <c r="E90" s="2255"/>
      <c r="F90" s="2023" t="s">
        <v>629</v>
      </c>
      <c r="G90" s="2023"/>
      <c r="H90" s="2023"/>
      <c r="I90" s="2023"/>
      <c r="J90" s="2023"/>
      <c r="K90" s="2023"/>
      <c r="L90" s="2024">
        <v>100</v>
      </c>
      <c r="M90" s="2024"/>
      <c r="N90" s="2024"/>
      <c r="O90" s="2140">
        <f>⑤【2ヵ月前】活動教材注文票!AC13</f>
        <v>0</v>
      </c>
      <c r="P90" s="2142"/>
      <c r="Q90" s="2236"/>
      <c r="R90" s="2237"/>
      <c r="S90" s="2140">
        <f>L90*O90</f>
        <v>0</v>
      </c>
      <c r="T90" s="2141"/>
      <c r="U90" s="2142"/>
      <c r="V90" s="2236"/>
      <c r="W90" s="2307"/>
      <c r="X90" s="2237"/>
      <c r="Y90" s="2151" t="s">
        <v>595</v>
      </c>
      <c r="Z90" s="2152"/>
      <c r="AA90" s="2152"/>
      <c r="AB90" s="2152"/>
      <c r="AC90" s="2152"/>
      <c r="AD90" s="2152"/>
      <c r="AE90" s="2152"/>
      <c r="AF90" s="2152"/>
      <c r="AG90" s="2153"/>
    </row>
    <row r="91" spans="1:33">
      <c r="A91" s="2254"/>
      <c r="B91" s="2255"/>
      <c r="C91" s="2255"/>
      <c r="D91" s="2255"/>
      <c r="E91" s="2255"/>
      <c r="F91" s="2195" t="s">
        <v>630</v>
      </c>
      <c r="G91" s="2196"/>
      <c r="H91" s="2196"/>
      <c r="I91" s="2196"/>
      <c r="J91" s="2196"/>
      <c r="K91" s="2196"/>
      <c r="L91" s="2031">
        <v>120</v>
      </c>
      <c r="M91" s="2031"/>
      <c r="N91" s="2031"/>
      <c r="O91" s="2143">
        <f>⑤【2ヵ月前】活動教材注文票!AC14</f>
        <v>0</v>
      </c>
      <c r="P91" s="2145"/>
      <c r="Q91" s="2238"/>
      <c r="R91" s="2239"/>
      <c r="S91" s="2143">
        <f>L91*O91</f>
        <v>0</v>
      </c>
      <c r="T91" s="2144"/>
      <c r="U91" s="2145"/>
      <c r="V91" s="2238"/>
      <c r="W91" s="2308"/>
      <c r="X91" s="2239"/>
      <c r="Y91" s="2148" t="s">
        <v>596</v>
      </c>
      <c r="Z91" s="2149"/>
      <c r="AA91" s="2149"/>
      <c r="AB91" s="2149"/>
      <c r="AC91" s="2149"/>
      <c r="AD91" s="2149"/>
      <c r="AE91" s="2149"/>
      <c r="AF91" s="2149"/>
      <c r="AG91" s="2150"/>
    </row>
    <row r="92" spans="1:33">
      <c r="A92" s="2267" t="s">
        <v>597</v>
      </c>
      <c r="B92" s="2268"/>
      <c r="C92" s="2268"/>
      <c r="D92" s="2268"/>
      <c r="E92" s="2268"/>
      <c r="F92" s="2250" t="s">
        <v>810</v>
      </c>
      <c r="G92" s="2250"/>
      <c r="H92" s="2250"/>
      <c r="I92" s="2250"/>
      <c r="J92" s="2250"/>
      <c r="K92" s="2250"/>
      <c r="L92" s="2270">
        <v>300</v>
      </c>
      <c r="M92" s="2270"/>
      <c r="N92" s="2270"/>
      <c r="O92" s="2140">
        <f>⑤【2ヵ月前】活動教材注文票!AC15</f>
        <v>0</v>
      </c>
      <c r="P92" s="2142"/>
      <c r="Q92" s="2140">
        <f>⑤【2ヵ月前】活動教材注文票!AE15</f>
        <v>0</v>
      </c>
      <c r="R92" s="2142"/>
      <c r="S92" s="2140">
        <f>L92*O92</f>
        <v>0</v>
      </c>
      <c r="T92" s="2141"/>
      <c r="U92" s="2142"/>
      <c r="V92" s="2140">
        <f>IFERROR(L92*Q92,"")</f>
        <v>0</v>
      </c>
      <c r="W92" s="2141"/>
      <c r="X92" s="2142"/>
      <c r="Y92" s="2146" t="s">
        <v>811</v>
      </c>
      <c r="Z92" s="2052"/>
      <c r="AA92" s="2052"/>
      <c r="AB92" s="2052"/>
      <c r="AC92" s="2052"/>
      <c r="AD92" s="2052"/>
      <c r="AE92" s="2052"/>
      <c r="AF92" s="2052"/>
      <c r="AG92" s="2147"/>
    </row>
    <row r="93" spans="1:33">
      <c r="A93" s="2269"/>
      <c r="B93" s="2268"/>
      <c r="C93" s="2268"/>
      <c r="D93" s="2268"/>
      <c r="E93" s="2268"/>
      <c r="F93" s="2103" t="s">
        <v>631</v>
      </c>
      <c r="G93" s="2103"/>
      <c r="H93" s="2103"/>
      <c r="I93" s="2103"/>
      <c r="J93" s="2103"/>
      <c r="K93" s="2103"/>
      <c r="L93" s="2031">
        <v>10</v>
      </c>
      <c r="M93" s="2031"/>
      <c r="N93" s="2031"/>
      <c r="O93" s="2143">
        <f>⑤【2ヵ月前】活動教材注文票!AC16</f>
        <v>0</v>
      </c>
      <c r="P93" s="2145"/>
      <c r="Q93" s="2143">
        <f>⑤【2ヵ月前】活動教材注文票!AE16</f>
        <v>0</v>
      </c>
      <c r="R93" s="2145"/>
      <c r="S93" s="2143">
        <f t="shared" ref="S93:S108" si="8">L93*O93</f>
        <v>0</v>
      </c>
      <c r="T93" s="2144"/>
      <c r="U93" s="2145"/>
      <c r="V93" s="2143">
        <f>IFERROR(L93*Q93,"")</f>
        <v>0</v>
      </c>
      <c r="W93" s="2144"/>
      <c r="X93" s="2145"/>
      <c r="Y93" s="2148" t="s">
        <v>598</v>
      </c>
      <c r="Z93" s="2149"/>
      <c r="AA93" s="2149"/>
      <c r="AB93" s="2149"/>
      <c r="AC93" s="2149"/>
      <c r="AD93" s="2149"/>
      <c r="AE93" s="2149"/>
      <c r="AF93" s="2149"/>
      <c r="AG93" s="2150"/>
    </row>
    <row r="94" spans="1:33">
      <c r="A94" s="2251" t="s">
        <v>599</v>
      </c>
      <c r="B94" s="2250"/>
      <c r="C94" s="2250"/>
      <c r="D94" s="2250"/>
      <c r="E94" s="2250"/>
      <c r="F94" s="2250"/>
      <c r="G94" s="2250"/>
      <c r="H94" s="2250"/>
      <c r="I94" s="2250"/>
      <c r="J94" s="2250"/>
      <c r="K94" s="2250"/>
      <c r="L94" s="2023">
        <v>400</v>
      </c>
      <c r="M94" s="2023"/>
      <c r="N94" s="2023"/>
      <c r="O94" s="2140">
        <f>⑤【2ヵ月前】活動教材注文票!AC17</f>
        <v>0</v>
      </c>
      <c r="P94" s="2142"/>
      <c r="Q94" s="2140">
        <f>⑤【2ヵ月前】活動教材注文票!AE17</f>
        <v>0</v>
      </c>
      <c r="R94" s="2142"/>
      <c r="S94" s="2140">
        <f t="shared" si="8"/>
        <v>0</v>
      </c>
      <c r="T94" s="2141"/>
      <c r="U94" s="2142"/>
      <c r="V94" s="2140">
        <f t="shared" ref="V94:V108" si="9">L94*Q94</f>
        <v>0</v>
      </c>
      <c r="W94" s="2141"/>
      <c r="X94" s="2142"/>
      <c r="Y94" s="2151" t="s">
        <v>616</v>
      </c>
      <c r="Z94" s="2152"/>
      <c r="AA94" s="2152"/>
      <c r="AB94" s="2152"/>
      <c r="AC94" s="2152"/>
      <c r="AD94" s="2152"/>
      <c r="AE94" s="2152"/>
      <c r="AF94" s="2152"/>
      <c r="AG94" s="2153"/>
    </row>
    <row r="95" spans="1:33">
      <c r="A95" s="2264" t="s">
        <v>600</v>
      </c>
      <c r="B95" s="2103"/>
      <c r="C95" s="2103"/>
      <c r="D95" s="2103"/>
      <c r="E95" s="2103"/>
      <c r="F95" s="2265" t="s">
        <v>848</v>
      </c>
      <c r="G95" s="2265"/>
      <c r="H95" s="2265"/>
      <c r="I95" s="2265"/>
      <c r="J95" s="2265"/>
      <c r="K95" s="2265"/>
      <c r="L95" s="2161">
        <v>150</v>
      </c>
      <c r="M95" s="2161"/>
      <c r="N95" s="2161"/>
      <c r="O95" s="2143">
        <f>⑤【2ヵ月前】活動教材注文票!AC18</f>
        <v>0</v>
      </c>
      <c r="P95" s="2145"/>
      <c r="Q95" s="2143">
        <f>⑤【2ヵ月前】活動教材注文票!AE18</f>
        <v>0</v>
      </c>
      <c r="R95" s="2145"/>
      <c r="S95" s="2143">
        <f t="shared" si="8"/>
        <v>0</v>
      </c>
      <c r="T95" s="2144"/>
      <c r="U95" s="2145"/>
      <c r="V95" s="2143">
        <f t="shared" si="9"/>
        <v>0</v>
      </c>
      <c r="W95" s="2144"/>
      <c r="X95" s="2145"/>
      <c r="Y95" s="2148"/>
      <c r="Z95" s="2149"/>
      <c r="AA95" s="2149"/>
      <c r="AB95" s="2149"/>
      <c r="AC95" s="2149"/>
      <c r="AD95" s="2149"/>
      <c r="AE95" s="2149"/>
      <c r="AF95" s="2149"/>
      <c r="AG95" s="2150"/>
    </row>
    <row r="96" spans="1:33">
      <c r="A96" s="2264"/>
      <c r="B96" s="2103"/>
      <c r="C96" s="2103"/>
      <c r="D96" s="2103"/>
      <c r="E96" s="2103"/>
      <c r="F96" s="2266" t="s">
        <v>849</v>
      </c>
      <c r="G96" s="2266"/>
      <c r="H96" s="2266"/>
      <c r="I96" s="2266"/>
      <c r="J96" s="2266"/>
      <c r="K96" s="2266"/>
      <c r="L96" s="2205">
        <v>200</v>
      </c>
      <c r="M96" s="2205"/>
      <c r="N96" s="2205"/>
      <c r="O96" s="2140">
        <f>⑤【2ヵ月前】活動教材注文票!AC19</f>
        <v>0</v>
      </c>
      <c r="P96" s="2142"/>
      <c r="Q96" s="2140">
        <f>⑤【2ヵ月前】活動教材注文票!AE19</f>
        <v>0</v>
      </c>
      <c r="R96" s="2142"/>
      <c r="S96" s="2140">
        <f t="shared" si="8"/>
        <v>0</v>
      </c>
      <c r="T96" s="2141"/>
      <c r="U96" s="2142"/>
      <c r="V96" s="2140">
        <f t="shared" si="9"/>
        <v>0</v>
      </c>
      <c r="W96" s="2141"/>
      <c r="X96" s="2142"/>
      <c r="Y96" s="2151"/>
      <c r="Z96" s="2152"/>
      <c r="AA96" s="2152"/>
      <c r="AB96" s="2152"/>
      <c r="AC96" s="2152"/>
      <c r="AD96" s="2152"/>
      <c r="AE96" s="2152"/>
      <c r="AF96" s="2152"/>
      <c r="AG96" s="2153"/>
    </row>
    <row r="97" spans="1:33" hidden="1">
      <c r="A97" s="2264"/>
      <c r="B97" s="2103"/>
      <c r="C97" s="2103"/>
      <c r="D97" s="2103"/>
      <c r="E97" s="2103"/>
      <c r="F97" s="2103" t="s">
        <v>601</v>
      </c>
      <c r="G97" s="2103"/>
      <c r="H97" s="2103"/>
      <c r="I97" s="2103"/>
      <c r="J97" s="2103"/>
      <c r="K97" s="2103"/>
      <c r="L97" s="2031">
        <v>5</v>
      </c>
      <c r="M97" s="2031"/>
      <c r="N97" s="2031"/>
      <c r="O97" s="2143"/>
      <c r="P97" s="2145"/>
      <c r="Q97" s="2143"/>
      <c r="R97" s="2145"/>
      <c r="S97" s="2143"/>
      <c r="T97" s="2144"/>
      <c r="U97" s="2145"/>
      <c r="V97" s="2143"/>
      <c r="W97" s="2144"/>
      <c r="X97" s="2145"/>
      <c r="Y97" s="2148"/>
      <c r="Z97" s="2149"/>
      <c r="AA97" s="2149"/>
      <c r="AB97" s="2149"/>
      <c r="AC97" s="2149"/>
      <c r="AD97" s="2149"/>
      <c r="AE97" s="2149"/>
      <c r="AF97" s="2149"/>
      <c r="AG97" s="2150"/>
    </row>
    <row r="98" spans="1:33" hidden="1">
      <c r="A98" s="2264"/>
      <c r="B98" s="2103"/>
      <c r="C98" s="2103"/>
      <c r="D98" s="2103"/>
      <c r="E98" s="2103"/>
      <c r="F98" s="2250" t="s">
        <v>632</v>
      </c>
      <c r="G98" s="2250"/>
      <c r="H98" s="2250"/>
      <c r="I98" s="2250"/>
      <c r="J98" s="2250"/>
      <c r="K98" s="2250"/>
      <c r="L98" s="2023">
        <v>60</v>
      </c>
      <c r="M98" s="2023"/>
      <c r="N98" s="2023"/>
      <c r="O98" s="2140"/>
      <c r="P98" s="2142"/>
      <c r="Q98" s="2140"/>
      <c r="R98" s="2142"/>
      <c r="S98" s="2140"/>
      <c r="T98" s="2141"/>
      <c r="U98" s="2142"/>
      <c r="V98" s="2140"/>
      <c r="W98" s="2141"/>
      <c r="X98" s="2142"/>
      <c r="Y98" s="2151"/>
      <c r="Z98" s="2152"/>
      <c r="AA98" s="2152"/>
      <c r="AB98" s="2152"/>
      <c r="AC98" s="2152"/>
      <c r="AD98" s="2152"/>
      <c r="AE98" s="2152"/>
      <c r="AF98" s="2152"/>
      <c r="AG98" s="2153"/>
    </row>
    <row r="99" spans="1:33" hidden="1">
      <c r="A99" s="2264"/>
      <c r="B99" s="2103"/>
      <c r="C99" s="2103"/>
      <c r="D99" s="2103"/>
      <c r="E99" s="2103"/>
      <c r="F99" s="2103" t="s">
        <v>633</v>
      </c>
      <c r="G99" s="2103"/>
      <c r="H99" s="2103"/>
      <c r="I99" s="2103"/>
      <c r="J99" s="2103"/>
      <c r="K99" s="2103"/>
      <c r="L99" s="2031">
        <v>10</v>
      </c>
      <c r="M99" s="2031"/>
      <c r="N99" s="2031"/>
      <c r="O99" s="2143"/>
      <c r="P99" s="2145"/>
      <c r="Q99" s="2143"/>
      <c r="R99" s="2145"/>
      <c r="S99" s="2143"/>
      <c r="T99" s="2144"/>
      <c r="U99" s="2145"/>
      <c r="V99" s="2143"/>
      <c r="W99" s="2144"/>
      <c r="X99" s="2145"/>
      <c r="Y99" s="2148"/>
      <c r="Z99" s="2149"/>
      <c r="AA99" s="2149"/>
      <c r="AB99" s="2149"/>
      <c r="AC99" s="2149"/>
      <c r="AD99" s="2149"/>
      <c r="AE99" s="2149"/>
      <c r="AF99" s="2149"/>
      <c r="AG99" s="2150"/>
    </row>
    <row r="100" spans="1:33" s="8" customFormat="1">
      <c r="A100" s="2260" t="s">
        <v>113</v>
      </c>
      <c r="B100" s="2261"/>
      <c r="C100" s="2261"/>
      <c r="D100" s="2261"/>
      <c r="E100" s="2261"/>
      <c r="F100" s="2261"/>
      <c r="G100" s="2261"/>
      <c r="H100" s="2261"/>
      <c r="I100" s="2261"/>
      <c r="J100" s="2261"/>
      <c r="K100" s="2261"/>
      <c r="L100" s="2161">
        <v>120</v>
      </c>
      <c r="M100" s="2161"/>
      <c r="N100" s="2161"/>
      <c r="O100" s="2157">
        <f>⑤【2ヵ月前】活動教材注文票!AC20</f>
        <v>0</v>
      </c>
      <c r="P100" s="2159"/>
      <c r="Q100" s="2157">
        <f>⑤【2ヵ月前】活動教材注文票!AE20</f>
        <v>0</v>
      </c>
      <c r="R100" s="2159"/>
      <c r="S100" s="2157">
        <f t="shared" si="8"/>
        <v>0</v>
      </c>
      <c r="T100" s="2158"/>
      <c r="U100" s="2159"/>
      <c r="V100" s="2157">
        <f t="shared" si="9"/>
        <v>0</v>
      </c>
      <c r="W100" s="2158"/>
      <c r="X100" s="2159"/>
      <c r="Y100" s="2256" t="s">
        <v>617</v>
      </c>
      <c r="Z100" s="2257"/>
      <c r="AA100" s="2257"/>
      <c r="AB100" s="2257"/>
      <c r="AC100" s="2257"/>
      <c r="AD100" s="2257"/>
      <c r="AE100" s="2257"/>
      <c r="AF100" s="2257"/>
      <c r="AG100" s="2258"/>
    </row>
    <row r="101" spans="1:33" s="8" customFormat="1">
      <c r="A101" s="2262" t="s">
        <v>602</v>
      </c>
      <c r="B101" s="2263"/>
      <c r="C101" s="2263"/>
      <c r="D101" s="2263"/>
      <c r="E101" s="2263"/>
      <c r="F101" s="2263"/>
      <c r="G101" s="2263"/>
      <c r="H101" s="2263"/>
      <c r="I101" s="2263"/>
      <c r="J101" s="2263"/>
      <c r="K101" s="2263"/>
      <c r="L101" s="2107">
        <v>500</v>
      </c>
      <c r="M101" s="2107"/>
      <c r="N101" s="2107"/>
      <c r="O101" s="2154"/>
      <c r="P101" s="2156"/>
      <c r="Q101" s="2154">
        <f>⑤【2ヵ月前】活動教材注文票!AE21</f>
        <v>0</v>
      </c>
      <c r="R101" s="2156"/>
      <c r="S101" s="2154">
        <f t="shared" si="8"/>
        <v>0</v>
      </c>
      <c r="T101" s="2155"/>
      <c r="U101" s="2156"/>
      <c r="V101" s="2154">
        <f t="shared" si="9"/>
        <v>0</v>
      </c>
      <c r="W101" s="2155"/>
      <c r="X101" s="2156"/>
      <c r="Y101" s="2296" t="s">
        <v>618</v>
      </c>
      <c r="Z101" s="2297"/>
      <c r="AA101" s="2297"/>
      <c r="AB101" s="2297"/>
      <c r="AC101" s="2297"/>
      <c r="AD101" s="2297"/>
      <c r="AE101" s="2297"/>
      <c r="AF101" s="2297"/>
      <c r="AG101" s="2298"/>
    </row>
    <row r="102" spans="1:33" s="8" customFormat="1" hidden="1">
      <c r="A102" s="2160" t="s">
        <v>195</v>
      </c>
      <c r="B102" s="2161"/>
      <c r="C102" s="2161"/>
      <c r="D102" s="2161"/>
      <c r="E102" s="2161"/>
      <c r="F102" s="2161"/>
      <c r="G102" s="2161"/>
      <c r="H102" s="2161"/>
      <c r="I102" s="2161"/>
      <c r="J102" s="2161"/>
      <c r="K102" s="2161"/>
      <c r="L102" s="2088">
        <v>550</v>
      </c>
      <c r="M102" s="2088"/>
      <c r="N102" s="2088"/>
      <c r="O102" s="2157">
        <f>⑤【2ヵ月前】活動教材注文票!AC23</f>
        <v>0</v>
      </c>
      <c r="P102" s="2158"/>
      <c r="Q102" s="2158"/>
      <c r="R102" s="2159"/>
      <c r="S102" s="2157">
        <f t="shared" si="8"/>
        <v>0</v>
      </c>
      <c r="T102" s="2158"/>
      <c r="U102" s="2159"/>
      <c r="V102" s="2157">
        <f t="shared" ref="V102" si="10">L102*O102</f>
        <v>0</v>
      </c>
      <c r="W102" s="2158"/>
      <c r="X102" s="2159"/>
      <c r="Y102" s="2178" t="s">
        <v>656</v>
      </c>
      <c r="Z102" s="2179"/>
      <c r="AA102" s="2179"/>
      <c r="AB102" s="2179"/>
      <c r="AC102" s="2179"/>
      <c r="AD102" s="2179"/>
      <c r="AE102" s="2179"/>
      <c r="AF102" s="2179"/>
      <c r="AG102" s="2180"/>
    </row>
    <row r="103" spans="1:33" s="8" customFormat="1" hidden="1">
      <c r="A103" s="2108" t="s">
        <v>115</v>
      </c>
      <c r="B103" s="2092"/>
      <c r="C103" s="2092"/>
      <c r="D103" s="2092"/>
      <c r="E103" s="2093"/>
      <c r="F103" s="2162" t="s">
        <v>603</v>
      </c>
      <c r="G103" s="2092"/>
      <c r="H103" s="2092"/>
      <c r="I103" s="2092"/>
      <c r="J103" s="2092"/>
      <c r="K103" s="2093"/>
      <c r="L103" s="2161">
        <v>200</v>
      </c>
      <c r="M103" s="2161"/>
      <c r="N103" s="2161"/>
      <c r="O103" s="2157">
        <f>⑤【2ヵ月前】活動教材注文票!AC26</f>
        <v>0</v>
      </c>
      <c r="P103" s="2158"/>
      <c r="Q103" s="2158"/>
      <c r="R103" s="2159"/>
      <c r="S103" s="2157">
        <f t="shared" si="8"/>
        <v>0</v>
      </c>
      <c r="T103" s="2158"/>
      <c r="U103" s="2159"/>
      <c r="V103" s="2157">
        <f>L103*O103</f>
        <v>0</v>
      </c>
      <c r="W103" s="2158"/>
      <c r="X103" s="2159"/>
      <c r="Y103" s="2178"/>
      <c r="Z103" s="2179"/>
      <c r="AA103" s="2179"/>
      <c r="AB103" s="2179"/>
      <c r="AC103" s="2179"/>
      <c r="AD103" s="2179"/>
      <c r="AE103" s="2179"/>
      <c r="AF103" s="2179"/>
      <c r="AG103" s="2180"/>
    </row>
    <row r="104" spans="1:33" s="8" customFormat="1" hidden="1">
      <c r="A104" s="2108"/>
      <c r="B104" s="2092"/>
      <c r="C104" s="2092"/>
      <c r="D104" s="2092"/>
      <c r="E104" s="2093"/>
      <c r="F104" s="2162" t="s">
        <v>119</v>
      </c>
      <c r="G104" s="2092"/>
      <c r="H104" s="2092"/>
      <c r="I104" s="2092"/>
      <c r="J104" s="2092"/>
      <c r="K104" s="2093"/>
      <c r="L104" s="2162">
        <v>150</v>
      </c>
      <c r="M104" s="2092"/>
      <c r="N104" s="2093"/>
      <c r="O104" s="2157">
        <f>⑤【2ヵ月前】活動教材注文票!AC27</f>
        <v>0</v>
      </c>
      <c r="P104" s="2158"/>
      <c r="Q104" s="2158"/>
      <c r="R104" s="2159"/>
      <c r="S104" s="2157">
        <f t="shared" si="8"/>
        <v>0</v>
      </c>
      <c r="T104" s="2158"/>
      <c r="U104" s="2159"/>
      <c r="V104" s="2157">
        <f>L104*O104</f>
        <v>0</v>
      </c>
      <c r="W104" s="2158"/>
      <c r="X104" s="2159"/>
      <c r="Y104" s="2178"/>
      <c r="Z104" s="2179"/>
      <c r="AA104" s="2179"/>
      <c r="AB104" s="2179"/>
      <c r="AC104" s="2179"/>
      <c r="AD104" s="2179"/>
      <c r="AE104" s="2179"/>
      <c r="AF104" s="2179"/>
      <c r="AG104" s="2180"/>
    </row>
    <row r="105" spans="1:33" s="8" customFormat="1" hidden="1">
      <c r="A105" s="2160" t="s">
        <v>604</v>
      </c>
      <c r="B105" s="2161"/>
      <c r="C105" s="2161"/>
      <c r="D105" s="2161"/>
      <c r="E105" s="2161"/>
      <c r="F105" s="2161"/>
      <c r="G105" s="2161"/>
      <c r="H105" s="2161"/>
      <c r="I105" s="2161"/>
      <c r="J105" s="2161"/>
      <c r="K105" s="2161"/>
      <c r="L105" s="2161">
        <v>80</v>
      </c>
      <c r="M105" s="2161"/>
      <c r="N105" s="2161"/>
      <c r="O105" s="2157">
        <f>⑤【2ヵ月前】活動教材注文票!AC28</f>
        <v>0</v>
      </c>
      <c r="P105" s="2159"/>
      <c r="Q105" s="2157">
        <f>⑤【2ヵ月前】活動教材注文票!AE28</f>
        <v>0</v>
      </c>
      <c r="R105" s="2159"/>
      <c r="S105" s="2157">
        <f t="shared" si="8"/>
        <v>0</v>
      </c>
      <c r="T105" s="2158"/>
      <c r="U105" s="2159"/>
      <c r="V105" s="2157">
        <f t="shared" si="9"/>
        <v>0</v>
      </c>
      <c r="W105" s="2158"/>
      <c r="X105" s="2159"/>
      <c r="Y105" s="2178" t="s">
        <v>605</v>
      </c>
      <c r="Z105" s="2179"/>
      <c r="AA105" s="2179"/>
      <c r="AB105" s="2179"/>
      <c r="AC105" s="2179"/>
      <c r="AD105" s="2179"/>
      <c r="AE105" s="2179"/>
      <c r="AF105" s="2179"/>
      <c r="AG105" s="2180"/>
    </row>
    <row r="106" spans="1:33" s="8" customFormat="1">
      <c r="A106" s="2160" t="s">
        <v>114</v>
      </c>
      <c r="B106" s="2161"/>
      <c r="C106" s="2161"/>
      <c r="D106" s="2161"/>
      <c r="E106" s="2161"/>
      <c r="F106" s="2161"/>
      <c r="G106" s="2161"/>
      <c r="H106" s="2161"/>
      <c r="I106" s="2161"/>
      <c r="J106" s="2161"/>
      <c r="K106" s="2161"/>
      <c r="L106" s="2162">
        <v>15</v>
      </c>
      <c r="M106" s="2092"/>
      <c r="N106" s="2093"/>
      <c r="O106" s="2157">
        <f>⑤【2ヵ月前】活動教材注文票!AC25</f>
        <v>0</v>
      </c>
      <c r="P106" s="2159"/>
      <c r="Q106" s="2157">
        <f>⑤【2ヵ月前】活動教材注文票!AE28</f>
        <v>0</v>
      </c>
      <c r="R106" s="2159"/>
      <c r="S106" s="2157">
        <f t="shared" ref="S106" si="11">L106*O106</f>
        <v>0</v>
      </c>
      <c r="T106" s="2158"/>
      <c r="U106" s="2159"/>
      <c r="V106" s="2157">
        <f t="shared" ref="V106" si="12">L106*Q106</f>
        <v>0</v>
      </c>
      <c r="W106" s="2158"/>
      <c r="X106" s="2159"/>
      <c r="Y106" s="2178"/>
      <c r="Z106" s="2179"/>
      <c r="AA106" s="2179"/>
      <c r="AB106" s="2179"/>
      <c r="AC106" s="2179"/>
      <c r="AD106" s="2179"/>
      <c r="AE106" s="2179"/>
      <c r="AF106" s="2179"/>
      <c r="AG106" s="2180"/>
    </row>
    <row r="107" spans="1:33" s="8" customFormat="1">
      <c r="A107" s="2163" t="s">
        <v>116</v>
      </c>
      <c r="B107" s="2164"/>
      <c r="C107" s="2164"/>
      <c r="D107" s="2164"/>
      <c r="E107" s="2164"/>
      <c r="F107" s="2164"/>
      <c r="G107" s="2164"/>
      <c r="H107" s="2164"/>
      <c r="I107" s="2164"/>
      <c r="J107" s="2164"/>
      <c r="K107" s="2164"/>
      <c r="L107" s="2177">
        <v>50</v>
      </c>
      <c r="M107" s="2094"/>
      <c r="N107" s="2095"/>
      <c r="O107" s="2154">
        <f>⑤【2ヵ月前】活動教材注文票!AC29</f>
        <v>0</v>
      </c>
      <c r="P107" s="2156"/>
      <c r="Q107" s="2154">
        <f>⑤【2ヵ月前】活動教材注文票!AE29</f>
        <v>0</v>
      </c>
      <c r="R107" s="2156"/>
      <c r="S107" s="2154">
        <f t="shared" si="8"/>
        <v>0</v>
      </c>
      <c r="T107" s="2155"/>
      <c r="U107" s="2156"/>
      <c r="V107" s="2154">
        <f t="shared" si="9"/>
        <v>0</v>
      </c>
      <c r="W107" s="2155"/>
      <c r="X107" s="2156"/>
      <c r="Y107" s="2282" t="s">
        <v>619</v>
      </c>
      <c r="Z107" s="2283"/>
      <c r="AA107" s="2283"/>
      <c r="AB107" s="2283"/>
      <c r="AC107" s="2283"/>
      <c r="AD107" s="2283"/>
      <c r="AE107" s="2283"/>
      <c r="AF107" s="2283"/>
      <c r="AG107" s="2284"/>
    </row>
    <row r="108" spans="1:33" s="8" customFormat="1">
      <c r="A108" s="2160" t="s">
        <v>606</v>
      </c>
      <c r="B108" s="2161"/>
      <c r="C108" s="2161"/>
      <c r="D108" s="2161"/>
      <c r="E108" s="2161"/>
      <c r="F108" s="2161"/>
      <c r="G108" s="2161"/>
      <c r="H108" s="2161"/>
      <c r="I108" s="2161"/>
      <c r="J108" s="2161"/>
      <c r="K108" s="2161"/>
      <c r="L108" s="2161">
        <v>150</v>
      </c>
      <c r="M108" s="2161"/>
      <c r="N108" s="2161"/>
      <c r="O108" s="2157">
        <f>⑤【2ヵ月前】活動教材注文票!AC30</f>
        <v>0</v>
      </c>
      <c r="P108" s="2159"/>
      <c r="Q108" s="2157">
        <f>⑤【2ヵ月前】活動教材注文票!AE30</f>
        <v>0</v>
      </c>
      <c r="R108" s="2159"/>
      <c r="S108" s="2157">
        <f t="shared" si="8"/>
        <v>0</v>
      </c>
      <c r="T108" s="2158"/>
      <c r="U108" s="2159"/>
      <c r="V108" s="2157">
        <f t="shared" si="9"/>
        <v>0</v>
      </c>
      <c r="W108" s="2158"/>
      <c r="X108" s="2159"/>
      <c r="Y108" s="2178" t="s">
        <v>620</v>
      </c>
      <c r="Z108" s="2179"/>
      <c r="AA108" s="2179"/>
      <c r="AB108" s="2179"/>
      <c r="AC108" s="2179"/>
      <c r="AD108" s="2179"/>
      <c r="AE108" s="2179"/>
      <c r="AF108" s="2179"/>
      <c r="AG108" s="2180"/>
    </row>
    <row r="109" spans="1:33" s="8" customFormat="1">
      <c r="A109" s="2299" t="s">
        <v>634</v>
      </c>
      <c r="B109" s="2300"/>
      <c r="C109" s="2300"/>
      <c r="D109" s="2300"/>
      <c r="E109" s="2300"/>
      <c r="F109" s="2300"/>
      <c r="G109" s="2300"/>
      <c r="H109" s="2300"/>
      <c r="I109" s="2300"/>
      <c r="J109" s="2300"/>
      <c r="K109" s="2301"/>
      <c r="L109" s="2285">
        <v>700</v>
      </c>
      <c r="M109" s="2285"/>
      <c r="N109" s="2285"/>
      <c r="O109" s="2154">
        <f>⑤【2ヵ月前】活動教材注文票!AC31</f>
        <v>0</v>
      </c>
      <c r="P109" s="2156"/>
      <c r="Q109" s="2154">
        <f>⑤【2ヵ月前】活動教材注文票!AE31</f>
        <v>0</v>
      </c>
      <c r="R109" s="2156"/>
      <c r="S109" s="2304">
        <f>L109*O109</f>
        <v>0</v>
      </c>
      <c r="T109" s="2305"/>
      <c r="U109" s="2306"/>
      <c r="V109" s="2304">
        <f>L109*Q109</f>
        <v>0</v>
      </c>
      <c r="W109" s="2305"/>
      <c r="X109" s="2306"/>
      <c r="Y109" s="2279" t="s">
        <v>807</v>
      </c>
      <c r="Z109" s="2280"/>
      <c r="AA109" s="2280"/>
      <c r="AB109" s="2280"/>
      <c r="AC109" s="2280"/>
      <c r="AD109" s="2280"/>
      <c r="AE109" s="2280"/>
      <c r="AF109" s="2280"/>
      <c r="AG109" s="2281"/>
    </row>
    <row r="110" spans="1:33" s="8" customFormat="1">
      <c r="A110" s="2160" t="s">
        <v>756</v>
      </c>
      <c r="B110" s="2161"/>
      <c r="C110" s="2161"/>
      <c r="D110" s="2161"/>
      <c r="E110" s="2161"/>
      <c r="F110" s="2161"/>
      <c r="G110" s="2161"/>
      <c r="H110" s="2161"/>
      <c r="I110" s="2161"/>
      <c r="J110" s="2161"/>
      <c r="K110" s="2161"/>
      <c r="L110" s="2161">
        <v>300</v>
      </c>
      <c r="M110" s="2161"/>
      <c r="N110" s="2161"/>
      <c r="O110" s="2157">
        <f>⑤【2ヵ月前】活動教材注文票!AC32</f>
        <v>0</v>
      </c>
      <c r="P110" s="2159"/>
      <c r="Q110" s="2157">
        <f>⑤【2ヵ月前】活動教材注文票!AE32</f>
        <v>0</v>
      </c>
      <c r="R110" s="2159"/>
      <c r="S110" s="2157">
        <f t="shared" ref="S110" si="13">L110*O110</f>
        <v>0</v>
      </c>
      <c r="T110" s="2158"/>
      <c r="U110" s="2159"/>
      <c r="V110" s="2157">
        <f t="shared" ref="V110" si="14">L110*Q110</f>
        <v>0</v>
      </c>
      <c r="W110" s="2158"/>
      <c r="X110" s="2159"/>
      <c r="Y110" s="2178" t="s">
        <v>758</v>
      </c>
      <c r="Z110" s="2179"/>
      <c r="AA110" s="2179"/>
      <c r="AB110" s="2179"/>
      <c r="AC110" s="2179"/>
      <c r="AD110" s="2179"/>
      <c r="AE110" s="2179"/>
      <c r="AF110" s="2179"/>
      <c r="AG110" s="2180"/>
    </row>
    <row r="111" spans="1:33" s="8" customFormat="1" ht="14.25" thickBot="1">
      <c r="A111" s="2286" t="s">
        <v>757</v>
      </c>
      <c r="B111" s="2287"/>
      <c r="C111" s="2287"/>
      <c r="D111" s="2287"/>
      <c r="E111" s="2287"/>
      <c r="F111" s="2287"/>
      <c r="G111" s="2287"/>
      <c r="H111" s="2287"/>
      <c r="I111" s="2287"/>
      <c r="J111" s="2287"/>
      <c r="K111" s="2288"/>
      <c r="L111" s="2289">
        <v>300</v>
      </c>
      <c r="M111" s="2289"/>
      <c r="N111" s="2289"/>
      <c r="O111" s="2290">
        <f>⑤【2ヵ月前】活動教材注文票!AC33</f>
        <v>0</v>
      </c>
      <c r="P111" s="2291"/>
      <c r="Q111" s="2290">
        <f>⑤【2ヵ月前】活動教材注文票!AE33</f>
        <v>0</v>
      </c>
      <c r="R111" s="2291"/>
      <c r="S111" s="2290">
        <f>L111*O111</f>
        <v>0</v>
      </c>
      <c r="T111" s="2292"/>
      <c r="U111" s="2291"/>
      <c r="V111" s="2293">
        <f>L111*Q111</f>
        <v>0</v>
      </c>
      <c r="W111" s="2294"/>
      <c r="X111" s="2295"/>
      <c r="Y111" s="2276"/>
      <c r="Z111" s="2277"/>
      <c r="AA111" s="2277"/>
      <c r="AB111" s="2277"/>
      <c r="AC111" s="2277"/>
      <c r="AD111" s="2277"/>
      <c r="AE111" s="2277"/>
      <c r="AF111" s="2277"/>
      <c r="AG111" s="2278"/>
    </row>
    <row r="112" spans="1:33" ht="14.25" thickBot="1">
      <c r="A112" s="2181" t="s">
        <v>654</v>
      </c>
      <c r="B112" s="2182"/>
      <c r="C112" s="2182"/>
      <c r="D112" s="2182"/>
      <c r="E112" s="2182"/>
      <c r="F112" s="2182"/>
      <c r="G112" s="2182"/>
      <c r="H112" s="2182"/>
      <c r="I112" s="2182"/>
      <c r="J112" s="2182"/>
      <c r="K112" s="2182"/>
      <c r="L112" s="2182"/>
      <c r="M112" s="2182"/>
      <c r="N112" s="2182"/>
      <c r="O112" s="2182"/>
      <c r="P112" s="2182"/>
      <c r="Q112" s="2182"/>
      <c r="R112" s="2182"/>
      <c r="S112" s="2182"/>
      <c r="T112" s="2182"/>
      <c r="U112" s="2182"/>
      <c r="V112" s="2183">
        <f>SUM(S89:U111)</f>
        <v>0</v>
      </c>
      <c r="W112" s="2184"/>
      <c r="X112" s="2184"/>
      <c r="Y112" s="2184"/>
      <c r="Z112" s="2184"/>
      <c r="AA112" s="2184"/>
      <c r="AB112" s="2184"/>
      <c r="AC112" s="2184"/>
      <c r="AD112" s="2184"/>
      <c r="AE112" s="2184"/>
      <c r="AF112" s="2184"/>
      <c r="AG112" s="2185"/>
    </row>
    <row r="113" spans="1:33" ht="15" thickTop="1" thickBot="1">
      <c r="A113" s="2043" t="s">
        <v>655</v>
      </c>
      <c r="B113" s="2044"/>
      <c r="C113" s="2044"/>
      <c r="D113" s="2044"/>
      <c r="E113" s="2044"/>
      <c r="F113" s="2044"/>
      <c r="G113" s="2044"/>
      <c r="H113" s="2044"/>
      <c r="I113" s="2044"/>
      <c r="J113" s="2044"/>
      <c r="K113" s="2044"/>
      <c r="L113" s="2044"/>
      <c r="M113" s="2044"/>
      <c r="N113" s="2044"/>
      <c r="O113" s="2044"/>
      <c r="P113" s="2044"/>
      <c r="Q113" s="2044"/>
      <c r="R113" s="2044"/>
      <c r="S113" s="2044"/>
      <c r="T113" s="2044"/>
      <c r="U113" s="2044"/>
      <c r="V113" s="2192">
        <f>SUM(V92:X111)</f>
        <v>0</v>
      </c>
      <c r="W113" s="2193"/>
      <c r="X113" s="2193"/>
      <c r="Y113" s="2193"/>
      <c r="Z113" s="2193"/>
      <c r="AA113" s="2193"/>
      <c r="AB113" s="2193"/>
      <c r="AC113" s="2193"/>
      <c r="AD113" s="2193"/>
      <c r="AE113" s="2193"/>
      <c r="AF113" s="2193"/>
      <c r="AG113" s="2194"/>
    </row>
    <row r="114" spans="1:33">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1:33" ht="14.25" thickBo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row>
    <row r="116" spans="1:33" ht="14.25" thickBot="1">
      <c r="A116" s="2015" t="s">
        <v>571</v>
      </c>
      <c r="B116" s="2016"/>
      <c r="C116" s="2016"/>
      <c r="D116" s="2016"/>
      <c r="E116" s="2016"/>
      <c r="F116" s="2016"/>
      <c r="G116" s="2016"/>
      <c r="H116" s="2016"/>
      <c r="I116" s="2016"/>
      <c r="J116" s="2016"/>
      <c r="K116" s="2016"/>
      <c r="L116" s="2016" t="s">
        <v>572</v>
      </c>
      <c r="M116" s="2016"/>
      <c r="N116" s="2016"/>
      <c r="O116" s="2016" t="s">
        <v>573</v>
      </c>
      <c r="P116" s="2016"/>
      <c r="Q116" s="2016"/>
      <c r="R116" s="2016" t="s">
        <v>574</v>
      </c>
      <c r="S116" s="2016"/>
      <c r="T116" s="2016"/>
      <c r="U116" s="2016"/>
      <c r="V116" s="2016" t="s">
        <v>214</v>
      </c>
      <c r="W116" s="2016"/>
      <c r="X116" s="2016"/>
      <c r="Y116" s="2016"/>
      <c r="Z116" s="2016"/>
      <c r="AA116" s="2016"/>
      <c r="AB116" s="2016"/>
      <c r="AC116" s="2016"/>
      <c r="AD116" s="2016"/>
      <c r="AE116" s="2016"/>
      <c r="AF116" s="2016"/>
      <c r="AG116" s="2017"/>
    </row>
    <row r="117" spans="1:33" ht="14.25" thickBot="1">
      <c r="A117" s="2004" t="s">
        <v>154</v>
      </c>
      <c r="B117" s="2005"/>
      <c r="C117" s="2005"/>
      <c r="D117" s="2005"/>
      <c r="E117" s="2005"/>
      <c r="F117" s="2005"/>
      <c r="G117" s="2005"/>
      <c r="H117" s="2005"/>
      <c r="I117" s="2005"/>
      <c r="J117" s="2005"/>
      <c r="K117" s="2005"/>
      <c r="L117" s="2005"/>
      <c r="M117" s="2005"/>
      <c r="N117" s="2005"/>
      <c r="O117" s="2005"/>
      <c r="P117" s="2005"/>
      <c r="Q117" s="2005"/>
      <c r="R117" s="2005"/>
      <c r="S117" s="2005"/>
      <c r="T117" s="2005"/>
      <c r="U117" s="2005"/>
      <c r="V117" s="2005"/>
      <c r="W117" s="2005"/>
      <c r="X117" s="2005"/>
      <c r="Y117" s="2005"/>
      <c r="Z117" s="2005"/>
      <c r="AA117" s="2005"/>
      <c r="AB117" s="2005"/>
      <c r="AC117" s="2005"/>
      <c r="AD117" s="2005"/>
      <c r="AE117" s="2005"/>
      <c r="AF117" s="2005"/>
      <c r="AG117" s="2048"/>
    </row>
    <row r="118" spans="1:33" ht="13.5" customHeight="1">
      <c r="A118" s="2165" t="s">
        <v>607</v>
      </c>
      <c r="B118" s="2166"/>
      <c r="C118" s="2166"/>
      <c r="D118" s="2166"/>
      <c r="E118" s="2167"/>
      <c r="F118" s="2085" t="s">
        <v>608</v>
      </c>
      <c r="G118" s="2085"/>
      <c r="H118" s="2085"/>
      <c r="I118" s="2085"/>
      <c r="J118" s="2085"/>
      <c r="K118" s="2085"/>
      <c r="L118" s="2059">
        <v>1220</v>
      </c>
      <c r="M118" s="2059"/>
      <c r="N118" s="2059"/>
      <c r="O118" s="2060"/>
      <c r="P118" s="2060"/>
      <c r="Q118" s="2060"/>
      <c r="R118" s="2060">
        <f t="shared" ref="R118:R119" si="15">L118*O118</f>
        <v>0</v>
      </c>
      <c r="S118" s="2060"/>
      <c r="T118" s="2060"/>
      <c r="U118" s="2060"/>
      <c r="V118" s="2171" t="s">
        <v>808</v>
      </c>
      <c r="W118" s="2172"/>
      <c r="X118" s="2172"/>
      <c r="Y118" s="2172"/>
      <c r="Z118" s="2172"/>
      <c r="AA118" s="2172"/>
      <c r="AB118" s="2172"/>
      <c r="AC118" s="2172"/>
      <c r="AD118" s="2172"/>
      <c r="AE118" s="2172"/>
      <c r="AF118" s="2172"/>
      <c r="AG118" s="2173"/>
    </row>
    <row r="119" spans="1:33" ht="14.25" thickBot="1">
      <c r="A119" s="2168"/>
      <c r="B119" s="2169"/>
      <c r="C119" s="2169"/>
      <c r="D119" s="2169"/>
      <c r="E119" s="2170"/>
      <c r="F119" s="2195" t="s">
        <v>609</v>
      </c>
      <c r="G119" s="2196"/>
      <c r="H119" s="2196"/>
      <c r="I119" s="2196"/>
      <c r="J119" s="2196"/>
      <c r="K119" s="2196"/>
      <c r="L119" s="2031">
        <v>1220</v>
      </c>
      <c r="M119" s="2031"/>
      <c r="N119" s="2031"/>
      <c r="O119" s="2032"/>
      <c r="P119" s="2032"/>
      <c r="Q119" s="2032"/>
      <c r="R119" s="2032">
        <f t="shared" si="15"/>
        <v>0</v>
      </c>
      <c r="S119" s="2032"/>
      <c r="T119" s="2032"/>
      <c r="U119" s="2032"/>
      <c r="V119" s="2174"/>
      <c r="W119" s="2175"/>
      <c r="X119" s="2175"/>
      <c r="Y119" s="2175"/>
      <c r="Z119" s="2175"/>
      <c r="AA119" s="2175"/>
      <c r="AB119" s="2175"/>
      <c r="AC119" s="2175"/>
      <c r="AD119" s="2175"/>
      <c r="AE119" s="2175"/>
      <c r="AF119" s="2175"/>
      <c r="AG119" s="2176"/>
    </row>
    <row r="120" spans="1:33" ht="15" thickTop="1" thickBot="1">
      <c r="A120" s="2043" t="s">
        <v>581</v>
      </c>
      <c r="B120" s="2044"/>
      <c r="C120" s="2044"/>
      <c r="D120" s="2044"/>
      <c r="E120" s="2044"/>
      <c r="F120" s="2044"/>
      <c r="G120" s="2044"/>
      <c r="H120" s="2044"/>
      <c r="I120" s="2044"/>
      <c r="J120" s="2044"/>
      <c r="K120" s="2044"/>
      <c r="L120" s="2044"/>
      <c r="M120" s="2044"/>
      <c r="N120" s="2044"/>
      <c r="O120" s="2044"/>
      <c r="P120" s="2044"/>
      <c r="Q120" s="2044"/>
      <c r="R120" s="2044"/>
      <c r="S120" s="2044"/>
      <c r="T120" s="2044"/>
      <c r="U120" s="2044"/>
      <c r="V120" s="2066">
        <f>SUM(R118:U119)</f>
        <v>0</v>
      </c>
      <c r="W120" s="2067"/>
      <c r="X120" s="2067"/>
      <c r="Y120" s="2067"/>
      <c r="Z120" s="2067"/>
      <c r="AA120" s="2067"/>
      <c r="AB120" s="2067"/>
      <c r="AC120" s="2067"/>
      <c r="AD120" s="2067"/>
      <c r="AE120" s="2067"/>
      <c r="AF120" s="2067"/>
      <c r="AG120" s="2068"/>
    </row>
    <row r="121" spans="1:33" ht="14.25" thickBo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row>
    <row r="122" spans="1:33" ht="15" thickTop="1" thickBot="1">
      <c r="A122" s="88"/>
      <c r="B122" s="88"/>
      <c r="C122" s="88"/>
      <c r="D122" s="88"/>
      <c r="E122" s="88"/>
      <c r="F122" s="88"/>
      <c r="G122" s="88"/>
      <c r="H122" s="88"/>
      <c r="I122" s="88"/>
      <c r="J122" s="88"/>
      <c r="K122" s="88"/>
      <c r="L122" s="88"/>
      <c r="M122" s="88"/>
      <c r="N122" s="2274" t="s">
        <v>368</v>
      </c>
      <c r="O122" s="2274"/>
      <c r="P122" s="2274"/>
      <c r="Q122" s="2274"/>
      <c r="R122" s="2274"/>
      <c r="S122" s="2274"/>
      <c r="T122" s="2274"/>
      <c r="U122" s="2275"/>
      <c r="V122" s="2271">
        <f>SUM(V120,V112,V67,V58,V30,V16,V83)</f>
        <v>0</v>
      </c>
      <c r="W122" s="2272"/>
      <c r="X122" s="2272"/>
      <c r="Y122" s="2272"/>
      <c r="Z122" s="2272"/>
      <c r="AA122" s="2272"/>
      <c r="AB122" s="2272"/>
      <c r="AC122" s="2272"/>
      <c r="AD122" s="2272"/>
      <c r="AE122" s="2272"/>
      <c r="AF122" s="2272"/>
      <c r="AG122" s="2273"/>
    </row>
    <row r="123" spans="1:33" ht="15" thickTop="1" thickBot="1">
      <c r="A123" s="88"/>
      <c r="B123" s="88"/>
      <c r="C123" s="88"/>
      <c r="D123" s="88"/>
      <c r="E123" s="88"/>
      <c r="F123" s="88"/>
      <c r="G123" s="88"/>
      <c r="H123" s="88"/>
      <c r="I123" s="88"/>
      <c r="J123" s="88"/>
      <c r="K123" s="88"/>
      <c r="L123" s="88"/>
      <c r="M123" s="88"/>
      <c r="N123" s="2274" t="s">
        <v>367</v>
      </c>
      <c r="O123" s="2274"/>
      <c r="P123" s="2274"/>
      <c r="Q123" s="2274"/>
      <c r="R123" s="2274"/>
      <c r="S123" s="2274"/>
      <c r="T123" s="2274"/>
      <c r="U123" s="2275"/>
      <c r="V123" s="2271">
        <f>SUM(V120,V113,V67,V58,V30,V16,V83)</f>
        <v>0</v>
      </c>
      <c r="W123" s="2272"/>
      <c r="X123" s="2272"/>
      <c r="Y123" s="2272"/>
      <c r="Z123" s="2272"/>
      <c r="AA123" s="2272"/>
      <c r="AB123" s="2272"/>
      <c r="AC123" s="2272"/>
      <c r="AD123" s="2272"/>
      <c r="AE123" s="2272"/>
      <c r="AF123" s="2272"/>
      <c r="AG123" s="2273"/>
    </row>
    <row r="124" spans="1:33" ht="14.25" thickTop="1"/>
  </sheetData>
  <sheetProtection sheet="1" formatCells="0" formatColumns="0" formatRows="0" insertColumns="0" insertRows="0" insertHyperlinks="0" deleteColumns="0" deleteRows="0" sort="0"/>
  <mergeCells count="558">
    <mergeCell ref="R53:U53"/>
    <mergeCell ref="V5:AG5"/>
    <mergeCell ref="A6:K6"/>
    <mergeCell ref="A7:K7"/>
    <mergeCell ref="A8:K8"/>
    <mergeCell ref="A9:K9"/>
    <mergeCell ref="L7:N7"/>
    <mergeCell ref="O7:Q7"/>
    <mergeCell ref="R7:U7"/>
    <mergeCell ref="V6:AG9"/>
    <mergeCell ref="L8:N8"/>
    <mergeCell ref="O8:Q8"/>
    <mergeCell ref="R8:U8"/>
    <mergeCell ref="L9:N9"/>
    <mergeCell ref="O9:Q9"/>
    <mergeCell ref="R9:U9"/>
    <mergeCell ref="V53:AG53"/>
    <mergeCell ref="E50:K50"/>
    <mergeCell ref="L50:N50"/>
    <mergeCell ref="O50:Q50"/>
    <mergeCell ref="R50:U50"/>
    <mergeCell ref="V50:AG50"/>
    <mergeCell ref="L48:N48"/>
    <mergeCell ref="O48:Q48"/>
    <mergeCell ref="Y101:AG101"/>
    <mergeCell ref="V33:AG33"/>
    <mergeCell ref="A109:K109"/>
    <mergeCell ref="V18:AG18"/>
    <mergeCell ref="R18:U18"/>
    <mergeCell ref="O18:Q18"/>
    <mergeCell ref="L18:N18"/>
    <mergeCell ref="A18:K18"/>
    <mergeCell ref="A33:K33"/>
    <mergeCell ref="L33:N33"/>
    <mergeCell ref="O33:Q33"/>
    <mergeCell ref="V107:X107"/>
    <mergeCell ref="V108:X108"/>
    <mergeCell ref="S109:U109"/>
    <mergeCell ref="V109:X109"/>
    <mergeCell ref="S88:U88"/>
    <mergeCell ref="V90:X90"/>
    <mergeCell ref="V91:X91"/>
    <mergeCell ref="A46:K46"/>
    <mergeCell ref="A47:K47"/>
    <mergeCell ref="A48:K48"/>
    <mergeCell ref="E54:K54"/>
    <mergeCell ref="L54:N54"/>
    <mergeCell ref="O54:Q54"/>
    <mergeCell ref="V110:X110"/>
    <mergeCell ref="Y110:AG110"/>
    <mergeCell ref="A111:K111"/>
    <mergeCell ref="L111:N111"/>
    <mergeCell ref="O111:P111"/>
    <mergeCell ref="Q111:R111"/>
    <mergeCell ref="S111:U111"/>
    <mergeCell ref="V111:X111"/>
    <mergeCell ref="S103:U103"/>
    <mergeCell ref="S104:U104"/>
    <mergeCell ref="O108:P108"/>
    <mergeCell ref="V123:AG123"/>
    <mergeCell ref="N122:U122"/>
    <mergeCell ref="N123:U123"/>
    <mergeCell ref="V102:X102"/>
    <mergeCell ref="V103:X103"/>
    <mergeCell ref="V104:X104"/>
    <mergeCell ref="V105:X105"/>
    <mergeCell ref="V122:AG122"/>
    <mergeCell ref="Y111:AG111"/>
    <mergeCell ref="Y109:AG109"/>
    <mergeCell ref="Y102:AG102"/>
    <mergeCell ref="Y103:AG103"/>
    <mergeCell ref="Y104:AG104"/>
    <mergeCell ref="Y105:AG105"/>
    <mergeCell ref="Y107:AG107"/>
    <mergeCell ref="Y108:AG108"/>
    <mergeCell ref="Q108:R108"/>
    <mergeCell ref="Q107:R107"/>
    <mergeCell ref="O102:R102"/>
    <mergeCell ref="O103:R103"/>
    <mergeCell ref="L109:N109"/>
    <mergeCell ref="A120:U120"/>
    <mergeCell ref="O109:P109"/>
    <mergeCell ref="O107:P107"/>
    <mergeCell ref="Q95:R95"/>
    <mergeCell ref="O105:P105"/>
    <mergeCell ref="O88:P88"/>
    <mergeCell ref="O104:R104"/>
    <mergeCell ref="O101:P101"/>
    <mergeCell ref="O95:P95"/>
    <mergeCell ref="O96:P96"/>
    <mergeCell ref="O97:P97"/>
    <mergeCell ref="O93:P93"/>
    <mergeCell ref="O94:P94"/>
    <mergeCell ref="O98:P98"/>
    <mergeCell ref="O99:P99"/>
    <mergeCell ref="O100:P100"/>
    <mergeCell ref="Y100:AG100"/>
    <mergeCell ref="V100:X100"/>
    <mergeCell ref="V101:X101"/>
    <mergeCell ref="V96:X96"/>
    <mergeCell ref="V97:X97"/>
    <mergeCell ref="V95:X95"/>
    <mergeCell ref="F89:K89"/>
    <mergeCell ref="L89:N89"/>
    <mergeCell ref="F90:K90"/>
    <mergeCell ref="O89:P89"/>
    <mergeCell ref="O90:P90"/>
    <mergeCell ref="O91:P91"/>
    <mergeCell ref="A100:K100"/>
    <mergeCell ref="L100:N100"/>
    <mergeCell ref="A101:K101"/>
    <mergeCell ref="L101:N101"/>
    <mergeCell ref="A95:E99"/>
    <mergeCell ref="F95:K95"/>
    <mergeCell ref="L95:N95"/>
    <mergeCell ref="F96:K96"/>
    <mergeCell ref="L96:N96"/>
    <mergeCell ref="A92:E93"/>
    <mergeCell ref="F92:K92"/>
    <mergeCell ref="L92:N92"/>
    <mergeCell ref="A81:K81"/>
    <mergeCell ref="A82:K82"/>
    <mergeCell ref="Q98:R98"/>
    <mergeCell ref="Q99:R99"/>
    <mergeCell ref="Q100:R100"/>
    <mergeCell ref="Q101:R101"/>
    <mergeCell ref="Q96:R96"/>
    <mergeCell ref="Q97:R97"/>
    <mergeCell ref="A86:K87"/>
    <mergeCell ref="L86:N87"/>
    <mergeCell ref="O86:P87"/>
    <mergeCell ref="Q86:R87"/>
    <mergeCell ref="F98:K98"/>
    <mergeCell ref="L98:N98"/>
    <mergeCell ref="F99:K99"/>
    <mergeCell ref="L99:N99"/>
    <mergeCell ref="F97:K97"/>
    <mergeCell ref="L97:N97"/>
    <mergeCell ref="A94:K94"/>
    <mergeCell ref="L94:N94"/>
    <mergeCell ref="F91:K91"/>
    <mergeCell ref="L91:N91"/>
    <mergeCell ref="A89:E91"/>
    <mergeCell ref="Q88:R88"/>
    <mergeCell ref="V75:AG75"/>
    <mergeCell ref="L76:N76"/>
    <mergeCell ref="S86:U87"/>
    <mergeCell ref="V86:X87"/>
    <mergeCell ref="Y86:AG87"/>
    <mergeCell ref="S89:U89"/>
    <mergeCell ref="S90:U90"/>
    <mergeCell ref="S91:U91"/>
    <mergeCell ref="V88:X88"/>
    <mergeCell ref="V89:X89"/>
    <mergeCell ref="Y88:AG88"/>
    <mergeCell ref="Y89:AG89"/>
    <mergeCell ref="Y90:AG90"/>
    <mergeCell ref="Y91:AG91"/>
    <mergeCell ref="Q89:R89"/>
    <mergeCell ref="Q90:R90"/>
    <mergeCell ref="Q91:R91"/>
    <mergeCell ref="L75:N75"/>
    <mergeCell ref="O75:Q75"/>
    <mergeCell ref="R75:U75"/>
    <mergeCell ref="A83:U83"/>
    <mergeCell ref="V83:AG83"/>
    <mergeCell ref="R82:U82"/>
    <mergeCell ref="V82:AG82"/>
    <mergeCell ref="A75:K75"/>
    <mergeCell ref="A76:K76"/>
    <mergeCell ref="A77:K77"/>
    <mergeCell ref="A78:K78"/>
    <mergeCell ref="O73:Q73"/>
    <mergeCell ref="R73:U73"/>
    <mergeCell ref="L74:N74"/>
    <mergeCell ref="V78:AG78"/>
    <mergeCell ref="L80:N80"/>
    <mergeCell ref="O80:Q80"/>
    <mergeCell ref="R80:U80"/>
    <mergeCell ref="V80:AG80"/>
    <mergeCell ref="A80:K80"/>
    <mergeCell ref="L77:N77"/>
    <mergeCell ref="O77:Q77"/>
    <mergeCell ref="R77:U77"/>
    <mergeCell ref="V77:AG77"/>
    <mergeCell ref="O76:Q76"/>
    <mergeCell ref="R76:U76"/>
    <mergeCell ref="V76:AG76"/>
    <mergeCell ref="L73:N73"/>
    <mergeCell ref="O74:Q74"/>
    <mergeCell ref="R74:U74"/>
    <mergeCell ref="V74:AG74"/>
    <mergeCell ref="R78:U78"/>
    <mergeCell ref="R81:U81"/>
    <mergeCell ref="V81:AG81"/>
    <mergeCell ref="L82:N82"/>
    <mergeCell ref="O82:Q82"/>
    <mergeCell ref="L78:N78"/>
    <mergeCell ref="O78:Q78"/>
    <mergeCell ref="L81:N81"/>
    <mergeCell ref="V79:AG79"/>
    <mergeCell ref="R79:U79"/>
    <mergeCell ref="A79:K79"/>
    <mergeCell ref="L79:N79"/>
    <mergeCell ref="O79:Q79"/>
    <mergeCell ref="O81:Q81"/>
    <mergeCell ref="V120:AG120"/>
    <mergeCell ref="R118:U118"/>
    <mergeCell ref="A113:U113"/>
    <mergeCell ref="V113:AG113"/>
    <mergeCell ref="A116:K116"/>
    <mergeCell ref="L116:N116"/>
    <mergeCell ref="O116:Q116"/>
    <mergeCell ref="R116:U116"/>
    <mergeCell ref="V116:AG116"/>
    <mergeCell ref="A117:K117"/>
    <mergeCell ref="L117:N117"/>
    <mergeCell ref="O117:Q117"/>
    <mergeCell ref="R117:U117"/>
    <mergeCell ref="V117:AG117"/>
    <mergeCell ref="F118:K118"/>
    <mergeCell ref="L118:N118"/>
    <mergeCell ref="O118:Q118"/>
    <mergeCell ref="F119:K119"/>
    <mergeCell ref="L119:N119"/>
    <mergeCell ref="O119:Q119"/>
    <mergeCell ref="R119:U119"/>
    <mergeCell ref="A118:E119"/>
    <mergeCell ref="V118:AG119"/>
    <mergeCell ref="A108:K108"/>
    <mergeCell ref="L108:N108"/>
    <mergeCell ref="A105:K105"/>
    <mergeCell ref="L105:N105"/>
    <mergeCell ref="A103:E104"/>
    <mergeCell ref="F103:K103"/>
    <mergeCell ref="L103:N103"/>
    <mergeCell ref="F104:K104"/>
    <mergeCell ref="L104:N104"/>
    <mergeCell ref="L107:N107"/>
    <mergeCell ref="V106:X106"/>
    <mergeCell ref="Y106:AG106"/>
    <mergeCell ref="S108:U108"/>
    <mergeCell ref="A112:U112"/>
    <mergeCell ref="V112:AG112"/>
    <mergeCell ref="Q109:R109"/>
    <mergeCell ref="A110:K110"/>
    <mergeCell ref="L110:N110"/>
    <mergeCell ref="O110:P110"/>
    <mergeCell ref="Q110:R110"/>
    <mergeCell ref="S110:U110"/>
    <mergeCell ref="S101:U101"/>
    <mergeCell ref="S100:U100"/>
    <mergeCell ref="A106:K106"/>
    <mergeCell ref="L106:N106"/>
    <mergeCell ref="O106:P106"/>
    <mergeCell ref="Q106:R106"/>
    <mergeCell ref="S106:U106"/>
    <mergeCell ref="Q105:R105"/>
    <mergeCell ref="A107:K107"/>
    <mergeCell ref="S102:U102"/>
    <mergeCell ref="S105:U105"/>
    <mergeCell ref="S107:U107"/>
    <mergeCell ref="A102:K102"/>
    <mergeCell ref="L102:N102"/>
    <mergeCell ref="S95:U95"/>
    <mergeCell ref="S96:U96"/>
    <mergeCell ref="S97:U97"/>
    <mergeCell ref="S98:U98"/>
    <mergeCell ref="S99:U99"/>
    <mergeCell ref="V98:X98"/>
    <mergeCell ref="V99:X99"/>
    <mergeCell ref="Y93:AG93"/>
    <mergeCell ref="Y94:AG94"/>
    <mergeCell ref="V94:X94"/>
    <mergeCell ref="Y95:AG95"/>
    <mergeCell ref="Y96:AG96"/>
    <mergeCell ref="Y97:AG97"/>
    <mergeCell ref="Y98:AG98"/>
    <mergeCell ref="Y99:AG99"/>
    <mergeCell ref="S92:U92"/>
    <mergeCell ref="S93:U93"/>
    <mergeCell ref="S94:U94"/>
    <mergeCell ref="Y92:AG92"/>
    <mergeCell ref="V92:X92"/>
    <mergeCell ref="V93:X93"/>
    <mergeCell ref="L90:N90"/>
    <mergeCell ref="A88:K88"/>
    <mergeCell ref="L88:N88"/>
    <mergeCell ref="F93:K93"/>
    <mergeCell ref="L93:N93"/>
    <mergeCell ref="O92:P92"/>
    <mergeCell ref="Q92:R92"/>
    <mergeCell ref="Q93:R93"/>
    <mergeCell ref="Q94:R94"/>
    <mergeCell ref="A67:U67"/>
    <mergeCell ref="V67:AG67"/>
    <mergeCell ref="A73:K73"/>
    <mergeCell ref="A74:K74"/>
    <mergeCell ref="A70:K70"/>
    <mergeCell ref="L70:N70"/>
    <mergeCell ref="O70:Q70"/>
    <mergeCell ref="R70:U70"/>
    <mergeCell ref="V70:AG70"/>
    <mergeCell ref="A71:K71"/>
    <mergeCell ref="L71:N71"/>
    <mergeCell ref="O71:Q71"/>
    <mergeCell ref="R71:U71"/>
    <mergeCell ref="V71:AG71"/>
    <mergeCell ref="L72:N72"/>
    <mergeCell ref="O72:Q72"/>
    <mergeCell ref="R72:U72"/>
    <mergeCell ref="V72:AG72"/>
    <mergeCell ref="A72:K72"/>
    <mergeCell ref="V73:AG73"/>
    <mergeCell ref="V65:AG65"/>
    <mergeCell ref="F66:K66"/>
    <mergeCell ref="L66:N66"/>
    <mergeCell ref="O66:Q66"/>
    <mergeCell ref="R66:U66"/>
    <mergeCell ref="V66:AG66"/>
    <mergeCell ref="A64:E66"/>
    <mergeCell ref="F64:K64"/>
    <mergeCell ref="L64:N64"/>
    <mergeCell ref="O64:Q64"/>
    <mergeCell ref="R64:U64"/>
    <mergeCell ref="V64:AG64"/>
    <mergeCell ref="F65:K65"/>
    <mergeCell ref="L65:N65"/>
    <mergeCell ref="O65:Q65"/>
    <mergeCell ref="R65:U65"/>
    <mergeCell ref="A63:E63"/>
    <mergeCell ref="F63:K63"/>
    <mergeCell ref="L63:N63"/>
    <mergeCell ref="O63:Q63"/>
    <mergeCell ref="R63:U63"/>
    <mergeCell ref="V63:AG63"/>
    <mergeCell ref="A61:K61"/>
    <mergeCell ref="L61:N61"/>
    <mergeCell ref="O61:Q61"/>
    <mergeCell ref="R61:U61"/>
    <mergeCell ref="V61:AG61"/>
    <mergeCell ref="A62:K62"/>
    <mergeCell ref="L62:N62"/>
    <mergeCell ref="O62:Q62"/>
    <mergeCell ref="R62:U62"/>
    <mergeCell ref="V62:AG62"/>
    <mergeCell ref="A58:U58"/>
    <mergeCell ref="V58:AG58"/>
    <mergeCell ref="O56:Q56"/>
    <mergeCell ref="V56:AG56"/>
    <mergeCell ref="R55:U55"/>
    <mergeCell ref="R56:U56"/>
    <mergeCell ref="V55:AG55"/>
    <mergeCell ref="L55:N55"/>
    <mergeCell ref="L56:N56"/>
    <mergeCell ref="O55:Q55"/>
    <mergeCell ref="A57:K57"/>
    <mergeCell ref="L57:N57"/>
    <mergeCell ref="O57:Q57"/>
    <mergeCell ref="R57:U57"/>
    <mergeCell ref="V57:AG57"/>
    <mergeCell ref="V54:AG54"/>
    <mergeCell ref="E55:K55"/>
    <mergeCell ref="E56:K56"/>
    <mergeCell ref="A49:D56"/>
    <mergeCell ref="R54:U54"/>
    <mergeCell ref="E53:K53"/>
    <mergeCell ref="L53:N53"/>
    <mergeCell ref="O53:Q53"/>
    <mergeCell ref="A45:K45"/>
    <mergeCell ref="E51:K51"/>
    <mergeCell ref="L51:N51"/>
    <mergeCell ref="O51:Q51"/>
    <mergeCell ref="R51:U51"/>
    <mergeCell ref="V51:AG51"/>
    <mergeCell ref="L52:N52"/>
    <mergeCell ref="O52:Q52"/>
    <mergeCell ref="R52:U52"/>
    <mergeCell ref="V52:AG52"/>
    <mergeCell ref="E52:K52"/>
    <mergeCell ref="L46:N46"/>
    <mergeCell ref="O46:Q46"/>
    <mergeCell ref="R46:U46"/>
    <mergeCell ref="R49:U49"/>
    <mergeCell ref="V49:AG49"/>
    <mergeCell ref="R48:U48"/>
    <mergeCell ref="V48:AG48"/>
    <mergeCell ref="E49:K49"/>
    <mergeCell ref="L49:N49"/>
    <mergeCell ref="O49:Q49"/>
    <mergeCell ref="V46:AG46"/>
    <mergeCell ref="L47:N47"/>
    <mergeCell ref="O47:Q47"/>
    <mergeCell ref="R47:U47"/>
    <mergeCell ref="V47:AG47"/>
    <mergeCell ref="L45:N45"/>
    <mergeCell ref="A41:K41"/>
    <mergeCell ref="L41:N41"/>
    <mergeCell ref="O41:Q41"/>
    <mergeCell ref="R41:U41"/>
    <mergeCell ref="V41:AG41"/>
    <mergeCell ref="A42:K42"/>
    <mergeCell ref="L42:N42"/>
    <mergeCell ref="O42:Q42"/>
    <mergeCell ref="R42:U42"/>
    <mergeCell ref="V42:AG42"/>
    <mergeCell ref="A43:K43"/>
    <mergeCell ref="L43:N43"/>
    <mergeCell ref="O43:Q43"/>
    <mergeCell ref="R43:U43"/>
    <mergeCell ref="V43:AG43"/>
    <mergeCell ref="A44:K44"/>
    <mergeCell ref="L44:N44"/>
    <mergeCell ref="O44:Q44"/>
    <mergeCell ref="R44:U44"/>
    <mergeCell ref="V44:AG44"/>
    <mergeCell ref="O45:Q45"/>
    <mergeCell ref="R45:U45"/>
    <mergeCell ref="V45:AG45"/>
    <mergeCell ref="A39:K39"/>
    <mergeCell ref="L39:N39"/>
    <mergeCell ref="O39:Q39"/>
    <mergeCell ref="R39:U39"/>
    <mergeCell ref="V39:AG39"/>
    <mergeCell ref="A40:K40"/>
    <mergeCell ref="L40:N40"/>
    <mergeCell ref="O40:Q40"/>
    <mergeCell ref="R40:U40"/>
    <mergeCell ref="V40:AG40"/>
    <mergeCell ref="A37:K37"/>
    <mergeCell ref="L37:N37"/>
    <mergeCell ref="O37:Q37"/>
    <mergeCell ref="R37:U37"/>
    <mergeCell ref="V37:AG37"/>
    <mergeCell ref="A38:K38"/>
    <mergeCell ref="L38:N38"/>
    <mergeCell ref="O38:Q38"/>
    <mergeCell ref="R38:U38"/>
    <mergeCell ref="V38:AG38"/>
    <mergeCell ref="A35:K35"/>
    <mergeCell ref="L35:N35"/>
    <mergeCell ref="O35:Q35"/>
    <mergeCell ref="R35:U35"/>
    <mergeCell ref="V35:AG35"/>
    <mergeCell ref="A36:K36"/>
    <mergeCell ref="L36:N36"/>
    <mergeCell ref="O36:Q36"/>
    <mergeCell ref="R36:U36"/>
    <mergeCell ref="V36:AG36"/>
    <mergeCell ref="O23:Q23"/>
    <mergeCell ref="R23:U23"/>
    <mergeCell ref="L29:N29"/>
    <mergeCell ref="O29:Q29"/>
    <mergeCell ref="R29:U29"/>
    <mergeCell ref="A30:U30"/>
    <mergeCell ref="V30:AG30"/>
    <mergeCell ref="A34:K34"/>
    <mergeCell ref="L34:N34"/>
    <mergeCell ref="O34:Q34"/>
    <mergeCell ref="R34:U34"/>
    <mergeCell ref="V34:AG34"/>
    <mergeCell ref="A27:E29"/>
    <mergeCell ref="F27:K27"/>
    <mergeCell ref="L27:N27"/>
    <mergeCell ref="O27:Q27"/>
    <mergeCell ref="R27:U27"/>
    <mergeCell ref="F28:K28"/>
    <mergeCell ref="L28:N28"/>
    <mergeCell ref="O28:Q28"/>
    <mergeCell ref="R28:U28"/>
    <mergeCell ref="F29:K29"/>
    <mergeCell ref="V21:AG29"/>
    <mergeCell ref="R33:U33"/>
    <mergeCell ref="A24:E26"/>
    <mergeCell ref="F24:K24"/>
    <mergeCell ref="L24:N24"/>
    <mergeCell ref="O24:Q24"/>
    <mergeCell ref="R24:U24"/>
    <mergeCell ref="F25:K25"/>
    <mergeCell ref="A21:E23"/>
    <mergeCell ref="F21:K21"/>
    <mergeCell ref="L21:N21"/>
    <mergeCell ref="O21:Q21"/>
    <mergeCell ref="R21:U21"/>
    <mergeCell ref="F22:K22"/>
    <mergeCell ref="L22:N22"/>
    <mergeCell ref="O22:Q22"/>
    <mergeCell ref="R22:U22"/>
    <mergeCell ref="L25:N25"/>
    <mergeCell ref="O25:Q25"/>
    <mergeCell ref="R25:U25"/>
    <mergeCell ref="F26:K26"/>
    <mergeCell ref="L26:N26"/>
    <mergeCell ref="O26:Q26"/>
    <mergeCell ref="R26:U26"/>
    <mergeCell ref="F23:K23"/>
    <mergeCell ref="L23:N23"/>
    <mergeCell ref="A19:K19"/>
    <mergeCell ref="L19:N19"/>
    <mergeCell ref="O19:Q19"/>
    <mergeCell ref="R19:U19"/>
    <mergeCell ref="V19:AG19"/>
    <mergeCell ref="A20:K20"/>
    <mergeCell ref="L20:N20"/>
    <mergeCell ref="O20:Q20"/>
    <mergeCell ref="R20:U20"/>
    <mergeCell ref="V20:AG20"/>
    <mergeCell ref="A14:K14"/>
    <mergeCell ref="L14:N14"/>
    <mergeCell ref="O14:Q14"/>
    <mergeCell ref="R14:U14"/>
    <mergeCell ref="V14:AG14"/>
    <mergeCell ref="A17:K17"/>
    <mergeCell ref="L17:N17"/>
    <mergeCell ref="O17:Q17"/>
    <mergeCell ref="R17:U17"/>
    <mergeCell ref="V17:AG17"/>
    <mergeCell ref="A15:K15"/>
    <mergeCell ref="L15:N15"/>
    <mergeCell ref="O15:Q15"/>
    <mergeCell ref="R15:U15"/>
    <mergeCell ref="V15:AG15"/>
    <mergeCell ref="A16:U16"/>
    <mergeCell ref="V16:AG16"/>
    <mergeCell ref="A12:K12"/>
    <mergeCell ref="L12:N12"/>
    <mergeCell ref="O12:Q12"/>
    <mergeCell ref="R12:U12"/>
    <mergeCell ref="V12:AG12"/>
    <mergeCell ref="A13:K13"/>
    <mergeCell ref="L13:N13"/>
    <mergeCell ref="O13:Q13"/>
    <mergeCell ref="R13:U13"/>
    <mergeCell ref="V13:AG13"/>
    <mergeCell ref="A10:K10"/>
    <mergeCell ref="L10:N10"/>
    <mergeCell ref="O10:Q10"/>
    <mergeCell ref="R10:U10"/>
    <mergeCell ref="V10:AG10"/>
    <mergeCell ref="A11:K11"/>
    <mergeCell ref="L11:N11"/>
    <mergeCell ref="O11:Q11"/>
    <mergeCell ref="A1:AG2"/>
    <mergeCell ref="A3:AG3"/>
    <mergeCell ref="A4:K4"/>
    <mergeCell ref="L4:N4"/>
    <mergeCell ref="O4:Q4"/>
    <mergeCell ref="R4:U4"/>
    <mergeCell ref="V4:AG4"/>
    <mergeCell ref="L6:N6"/>
    <mergeCell ref="O6:Q6"/>
    <mergeCell ref="R6:U6"/>
    <mergeCell ref="R11:U11"/>
    <mergeCell ref="V11:AG11"/>
    <mergeCell ref="A5:K5"/>
    <mergeCell ref="L5:N5"/>
    <mergeCell ref="O5:Q5"/>
    <mergeCell ref="R5:U5"/>
  </mergeCells>
  <phoneticPr fontId="3"/>
  <dataValidations count="3">
    <dataValidation type="whole" imeMode="halfAlpha" operator="lessThanOrEqual" allowBlank="1" showInputMessage="1" showErrorMessage="1" errorTitle="入力に誤りがあります" error="洋室シングルは7室しかありません。_x000a_7以下の数字を入力してください。" sqref="O118:Q118" xr:uid="{00000000-0002-0000-1000-000000000000}">
      <formula1>7</formula1>
    </dataValidation>
    <dataValidation type="whole" imeMode="halfAlpha" operator="lessThanOrEqual" allowBlank="1" showInputMessage="1" showErrorMessage="1" errorTitle="入力に誤りがあります" error="和室は1室しかありません。_x000a_1以外の数字は入力できません。" sqref="O119:Q119" xr:uid="{00000000-0002-0000-1000-000002000000}">
      <formula1>1</formula1>
    </dataValidation>
    <dataValidation imeMode="halfAlpha" allowBlank="1" showInputMessage="1" showErrorMessage="1" sqref="O21:Q29 O63:Q66 Q89:Q101 O6:Q9 O11:Q15 O72:Q82 O35:Q57 O89:O111 Q105:Q111" xr:uid="{00000000-0002-0000-1000-000003000000}"/>
  </dataValidations>
  <pageMargins left="0.70866141732283472" right="0.70866141732283472" top="0.74803149606299213" bottom="0.74803149606299213" header="0.31496062992125984" footer="0.31496062992125984"/>
  <pageSetup paperSize="9" scale="98" fitToWidth="0" fitToHeight="2" orientation="portrait" r:id="rId1"/>
  <rowBreaks count="2" manualBreakCount="2">
    <brk id="59" max="32" man="1"/>
    <brk id="115"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499984740745262"/>
  </sheetPr>
  <dimension ref="A2:W20"/>
  <sheetViews>
    <sheetView topLeftCell="B1" workbookViewId="0">
      <selection activeCell="F18" sqref="F18"/>
    </sheetView>
  </sheetViews>
  <sheetFormatPr defaultRowHeight="13.5"/>
  <sheetData>
    <row r="2" spans="1:23">
      <c r="B2" t="s">
        <v>26</v>
      </c>
      <c r="C2" t="s">
        <v>27</v>
      </c>
      <c r="D2" t="s">
        <v>28</v>
      </c>
      <c r="F2" t="s">
        <v>64</v>
      </c>
      <c r="H2" t="s">
        <v>84</v>
      </c>
      <c r="J2" t="s">
        <v>133</v>
      </c>
      <c r="K2" t="s">
        <v>137</v>
      </c>
      <c r="L2" t="s">
        <v>139</v>
      </c>
      <c r="M2" t="s">
        <v>142</v>
      </c>
      <c r="N2" t="s">
        <v>131</v>
      </c>
      <c r="O2" t="s">
        <v>165</v>
      </c>
      <c r="P2" t="s">
        <v>170</v>
      </c>
    </row>
    <row r="3" spans="1:23">
      <c r="A3" t="s">
        <v>210</v>
      </c>
      <c r="B3" s="4" t="s">
        <v>23</v>
      </c>
      <c r="C3" s="4" t="s">
        <v>23</v>
      </c>
      <c r="D3" s="4" t="s">
        <v>23</v>
      </c>
      <c r="E3" s="4" t="s">
        <v>343</v>
      </c>
      <c r="J3" t="s">
        <v>134</v>
      </c>
      <c r="K3" s="20" t="s">
        <v>138</v>
      </c>
      <c r="L3" t="s">
        <v>676</v>
      </c>
      <c r="M3" t="s">
        <v>143</v>
      </c>
      <c r="N3" t="s">
        <v>676</v>
      </c>
      <c r="O3" t="s">
        <v>166</v>
      </c>
      <c r="P3" t="s">
        <v>171</v>
      </c>
      <c r="R3" s="23">
        <v>1</v>
      </c>
      <c r="S3" s="23">
        <v>2</v>
      </c>
      <c r="T3" s="23">
        <v>3</v>
      </c>
      <c r="U3" s="23">
        <v>4</v>
      </c>
      <c r="V3" s="23">
        <v>5</v>
      </c>
      <c r="W3" s="23">
        <v>6</v>
      </c>
    </row>
    <row r="4" spans="1:23">
      <c r="A4" t="s">
        <v>211</v>
      </c>
      <c r="B4" s="4" t="s">
        <v>29</v>
      </c>
      <c r="C4" s="4" t="s">
        <v>24</v>
      </c>
      <c r="D4" s="4" t="s">
        <v>24</v>
      </c>
      <c r="E4" s="4" t="s">
        <v>344</v>
      </c>
      <c r="F4" s="4" t="s">
        <v>65</v>
      </c>
      <c r="H4" s="4" t="s">
        <v>30</v>
      </c>
      <c r="J4" t="s">
        <v>135</v>
      </c>
      <c r="L4" t="s">
        <v>140</v>
      </c>
      <c r="M4" t="s">
        <v>144</v>
      </c>
      <c r="N4" t="s">
        <v>140</v>
      </c>
      <c r="O4" t="s">
        <v>167</v>
      </c>
      <c r="P4" t="s">
        <v>172</v>
      </c>
      <c r="R4" s="317" t="s">
        <v>197</v>
      </c>
      <c r="S4" s="23" t="s">
        <v>198</v>
      </c>
      <c r="T4" s="23" t="s">
        <v>199</v>
      </c>
      <c r="U4" s="23" t="s">
        <v>200</v>
      </c>
      <c r="V4" s="23" t="s">
        <v>201</v>
      </c>
      <c r="W4" s="23" t="s">
        <v>202</v>
      </c>
    </row>
    <row r="5" spans="1:23">
      <c r="A5" t="s">
        <v>212</v>
      </c>
      <c r="B5" s="4" t="s">
        <v>25</v>
      </c>
      <c r="C5" s="4" t="s">
        <v>30</v>
      </c>
      <c r="D5" s="4"/>
      <c r="F5" s="4" t="s">
        <v>566</v>
      </c>
      <c r="H5" s="4" t="s">
        <v>722</v>
      </c>
      <c r="J5" t="s">
        <v>136</v>
      </c>
      <c r="L5" t="s">
        <v>141</v>
      </c>
      <c r="M5" t="s">
        <v>693</v>
      </c>
      <c r="N5" t="s">
        <v>141</v>
      </c>
      <c r="O5" t="s">
        <v>168</v>
      </c>
      <c r="P5" t="s">
        <v>173</v>
      </c>
    </row>
    <row r="6" spans="1:23">
      <c r="B6" s="4"/>
      <c r="C6" s="4" t="s">
        <v>722</v>
      </c>
      <c r="D6" s="4"/>
      <c r="F6" s="4" t="s">
        <v>66</v>
      </c>
      <c r="H6" s="4" t="s">
        <v>721</v>
      </c>
      <c r="L6" t="s">
        <v>718</v>
      </c>
      <c r="N6" t="s">
        <v>154</v>
      </c>
      <c r="O6" t="s">
        <v>169</v>
      </c>
    </row>
    <row r="7" spans="1:23">
      <c r="B7" s="4" t="s">
        <v>25</v>
      </c>
      <c r="C7" s="4" t="s">
        <v>721</v>
      </c>
      <c r="D7" s="4"/>
      <c r="F7" s="4" t="s">
        <v>73</v>
      </c>
      <c r="H7" s="4" t="s">
        <v>29</v>
      </c>
      <c r="N7" t="s">
        <v>717</v>
      </c>
    </row>
    <row r="8" spans="1:23">
      <c r="B8" s="4"/>
      <c r="C8" s="4" t="s">
        <v>29</v>
      </c>
      <c r="D8" s="4"/>
      <c r="F8" s="4" t="s">
        <v>67</v>
      </c>
      <c r="H8" s="4"/>
    </row>
    <row r="9" spans="1:23">
      <c r="B9" s="4"/>
      <c r="C9" s="4"/>
      <c r="D9" s="4" t="s">
        <v>25</v>
      </c>
      <c r="F9" s="4" t="s">
        <v>68</v>
      </c>
    </row>
    <row r="10" spans="1:23">
      <c r="C10" t="s">
        <v>25</v>
      </c>
      <c r="F10" s="4" t="s">
        <v>69</v>
      </c>
    </row>
    <row r="11" spans="1:23">
      <c r="F11" s="4" t="s">
        <v>74</v>
      </c>
    </row>
    <row r="12" spans="1:23">
      <c r="F12" s="4" t="s">
        <v>70</v>
      </c>
    </row>
    <row r="13" spans="1:23">
      <c r="F13" s="4" t="s">
        <v>71</v>
      </c>
    </row>
    <row r="14" spans="1:23">
      <c r="F14" s="4" t="s">
        <v>72</v>
      </c>
    </row>
    <row r="15" spans="1:23">
      <c r="F15" s="4" t="s">
        <v>75</v>
      </c>
    </row>
    <row r="16" spans="1:23">
      <c r="F16" s="4" t="s">
        <v>76</v>
      </c>
    </row>
    <row r="17" spans="6:6">
      <c r="F17" s="4" t="s">
        <v>831</v>
      </c>
    </row>
    <row r="18" spans="6:6">
      <c r="F18" s="4"/>
    </row>
    <row r="19" spans="6:6">
      <c r="F19" s="4"/>
    </row>
    <row r="20" spans="6:6">
      <c r="F20" s="4"/>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C42"/>
  <sheetViews>
    <sheetView showGridLines="0" showZeros="0" view="pageBreakPreview" topLeftCell="A13" zoomScaleNormal="100" zoomScaleSheetLayoutView="100" workbookViewId="0">
      <selection activeCell="O105" sqref="O105:P105"/>
    </sheetView>
  </sheetViews>
  <sheetFormatPr defaultRowHeight="13.5"/>
  <cols>
    <col min="1" max="1" width="3.625" style="68" customWidth="1"/>
    <col min="2" max="10" width="3.125" style="68" customWidth="1"/>
    <col min="11" max="11" width="3.625" style="68" customWidth="1"/>
    <col min="12" max="13" width="4.625" style="68" customWidth="1"/>
    <col min="14" max="14" width="3.625" style="68" customWidth="1"/>
    <col min="15" max="18" width="3.125" style="68" customWidth="1"/>
    <col min="19" max="19" width="4.625" style="68" customWidth="1"/>
    <col min="20" max="42" width="3.125" style="68" customWidth="1"/>
    <col min="43" max="55" width="3.125" customWidth="1"/>
    <col min="56" max="62" width="2.625" customWidth="1"/>
  </cols>
  <sheetData>
    <row r="1" spans="1:55" ht="13.5" customHeight="1" thickBot="1">
      <c r="A1" s="812" t="s">
        <v>826</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3"/>
      <c r="AR1" s="3"/>
      <c r="AS1" s="3"/>
      <c r="AT1" s="3"/>
      <c r="AU1" s="3"/>
      <c r="AV1" s="3"/>
      <c r="AW1" s="3"/>
      <c r="AX1" s="3"/>
      <c r="AY1" s="3"/>
      <c r="AZ1" s="3"/>
    </row>
    <row r="2" spans="1:55" ht="13.5" customHeigh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3"/>
      <c r="AR2" s="736" t="s">
        <v>662</v>
      </c>
      <c r="AS2" s="737"/>
      <c r="AT2" s="737"/>
      <c r="AU2" s="737"/>
      <c r="AV2" s="738"/>
      <c r="AW2" s="3"/>
      <c r="AX2" s="3"/>
      <c r="AY2" s="3"/>
      <c r="AZ2" s="3"/>
    </row>
    <row r="3" spans="1:55" s="2" customFormat="1" ht="11.2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3"/>
      <c r="AR3" s="739"/>
      <c r="AS3" s="740"/>
      <c r="AT3" s="740"/>
      <c r="AU3" s="740"/>
      <c r="AV3" s="741"/>
      <c r="AW3" s="3"/>
      <c r="AX3" s="3"/>
      <c r="AY3" s="3"/>
      <c r="AZ3" s="3"/>
    </row>
    <row r="4" spans="1:55" s="2" customFormat="1" ht="13.5" customHeight="1" thickBot="1">
      <c r="A4" s="100"/>
      <c r="B4" s="100"/>
      <c r="C4" s="100"/>
      <c r="D4" s="100"/>
      <c r="E4" s="100"/>
      <c r="F4" s="100"/>
      <c r="G4" s="67"/>
      <c r="H4" s="67"/>
      <c r="I4" s="67"/>
      <c r="J4" s="67"/>
      <c r="K4" s="67"/>
      <c r="L4" s="67"/>
      <c r="M4" s="67"/>
      <c r="N4" s="67"/>
      <c r="O4" s="67"/>
      <c r="P4" s="67"/>
      <c r="Q4" s="67"/>
      <c r="R4" s="67"/>
      <c r="S4" s="67"/>
      <c r="T4" s="67"/>
      <c r="U4" s="67"/>
      <c r="V4" s="67"/>
      <c r="W4" s="100"/>
      <c r="X4" s="100"/>
      <c r="Y4" s="100"/>
      <c r="Z4" s="67"/>
      <c r="AA4" s="67"/>
      <c r="AB4" s="67"/>
      <c r="AC4" s="813" t="s">
        <v>378</v>
      </c>
      <c r="AD4" s="813"/>
      <c r="AE4" s="813"/>
      <c r="AF4" s="813"/>
      <c r="AG4" s="813">
        <f>①【2ヵ月前】利用申込書!AR4</f>
        <v>0</v>
      </c>
      <c r="AH4" s="813"/>
      <c r="AI4" s="813"/>
      <c r="AJ4" s="261" t="s">
        <v>9</v>
      </c>
      <c r="AK4" s="813">
        <f>①【2ヵ月前】利用申込書!AU4</f>
        <v>0</v>
      </c>
      <c r="AL4" s="813"/>
      <c r="AM4" s="261" t="s">
        <v>10</v>
      </c>
      <c r="AN4" s="628">
        <f>①【2ヵ月前】利用申込書!AX4</f>
        <v>0</v>
      </c>
      <c r="AO4" s="628"/>
      <c r="AP4" s="66" t="s">
        <v>11</v>
      </c>
      <c r="AR4" s="742"/>
      <c r="AS4" s="743"/>
      <c r="AT4" s="743"/>
      <c r="AU4" s="743"/>
      <c r="AV4" s="744"/>
      <c r="AW4" s="3"/>
    </row>
    <row r="5" spans="1:55" s="46" customFormat="1" ht="24.95" customHeight="1" thickBot="1">
      <c r="A5" s="810" t="s">
        <v>22</v>
      </c>
      <c r="B5" s="811"/>
      <c r="C5" s="811"/>
      <c r="D5" s="814">
        <f>①【2ヵ月前】利用申込書!D6</f>
        <v>0</v>
      </c>
      <c r="E5" s="814"/>
      <c r="F5" s="814"/>
      <c r="G5" s="814"/>
      <c r="H5" s="814"/>
      <c r="I5" s="814"/>
      <c r="J5" s="814"/>
      <c r="K5" s="814"/>
      <c r="L5" s="814"/>
      <c r="M5" s="814"/>
      <c r="N5" s="818" t="s">
        <v>339</v>
      </c>
      <c r="O5" s="819"/>
      <c r="P5" s="819"/>
      <c r="Q5" s="814">
        <f>①【2ヵ月前】利用申込書!D25</f>
        <v>0</v>
      </c>
      <c r="R5" s="814"/>
      <c r="S5" s="814"/>
      <c r="T5" s="814"/>
      <c r="U5" s="814"/>
      <c r="V5" s="814"/>
      <c r="W5" s="814"/>
      <c r="X5" s="814"/>
      <c r="Y5" s="820"/>
      <c r="Z5" s="818" t="s">
        <v>564</v>
      </c>
      <c r="AA5" s="819"/>
      <c r="AB5" s="819"/>
      <c r="AC5" s="814">
        <f>①【2ヵ月前】利用申込書!D31</f>
        <v>0</v>
      </c>
      <c r="AD5" s="814"/>
      <c r="AE5" s="814"/>
      <c r="AF5" s="814"/>
      <c r="AG5" s="814"/>
      <c r="AH5" s="814"/>
      <c r="AI5" s="814"/>
      <c r="AJ5" s="814"/>
      <c r="AK5" s="814"/>
      <c r="AL5" s="815"/>
      <c r="AM5" s="816"/>
      <c r="AN5" s="816"/>
      <c r="AO5" s="816"/>
      <c r="AP5" s="817"/>
      <c r="AR5" s="316"/>
      <c r="AS5" s="316"/>
      <c r="AT5" s="316"/>
      <c r="AU5" s="316"/>
      <c r="AV5" s="316"/>
    </row>
    <row r="6" spans="1:55" s="48" customFormat="1" ht="14.25" customHeight="1">
      <c r="A6" s="723" t="s">
        <v>414</v>
      </c>
      <c r="B6" s="723"/>
      <c r="C6" s="723"/>
      <c r="D6" s="723">
        <v>6</v>
      </c>
      <c r="E6" s="723"/>
      <c r="F6" s="723">
        <v>7</v>
      </c>
      <c r="G6" s="723"/>
      <c r="H6" s="723">
        <v>8</v>
      </c>
      <c r="I6" s="723"/>
      <c r="J6" s="723">
        <v>9</v>
      </c>
      <c r="K6" s="735"/>
      <c r="L6" s="735">
        <v>10</v>
      </c>
      <c r="M6" s="735"/>
      <c r="N6" s="735">
        <v>11</v>
      </c>
      <c r="O6" s="723"/>
      <c r="P6" s="723">
        <v>12</v>
      </c>
      <c r="Q6" s="723"/>
      <c r="R6" s="723">
        <v>13</v>
      </c>
      <c r="S6" s="735"/>
      <c r="T6" s="735">
        <v>14</v>
      </c>
      <c r="U6" s="735"/>
      <c r="V6" s="735">
        <v>15</v>
      </c>
      <c r="W6" s="735"/>
      <c r="X6" s="735">
        <v>16</v>
      </c>
      <c r="Y6" s="735"/>
      <c r="Z6" s="723">
        <v>17</v>
      </c>
      <c r="AA6" s="723"/>
      <c r="AB6" s="723">
        <v>18</v>
      </c>
      <c r="AC6" s="723"/>
      <c r="AD6" s="723">
        <v>19</v>
      </c>
      <c r="AE6" s="723"/>
      <c r="AF6" s="723">
        <v>20</v>
      </c>
      <c r="AG6" s="723"/>
      <c r="AH6" s="723">
        <v>21</v>
      </c>
      <c r="AI6" s="723"/>
      <c r="AJ6" s="723">
        <v>22</v>
      </c>
      <c r="AK6" s="723"/>
      <c r="AL6" s="833" t="s">
        <v>424</v>
      </c>
      <c r="AM6" s="833"/>
      <c r="AN6" s="833"/>
      <c r="AO6" s="833"/>
      <c r="AP6" s="833"/>
      <c r="AQ6" s="47"/>
      <c r="AR6" s="594" t="s">
        <v>665</v>
      </c>
      <c r="AS6" s="828"/>
      <c r="AT6" s="828"/>
      <c r="AU6" s="828"/>
      <c r="AV6" s="595"/>
      <c r="AX6" s="47"/>
      <c r="AY6" s="47"/>
      <c r="AZ6" s="47"/>
      <c r="BA6" s="47"/>
      <c r="BB6" s="47"/>
      <c r="BC6" s="47"/>
    </row>
    <row r="7" spans="1:55" s="46" customFormat="1" ht="13.5" customHeight="1">
      <c r="A7" s="785">
        <f>①【2ヵ月前】利用申込書!K12</f>
        <v>0</v>
      </c>
      <c r="B7" s="777" t="s">
        <v>415</v>
      </c>
      <c r="C7" s="790" t="s">
        <v>416</v>
      </c>
      <c r="D7" s="795" t="s">
        <v>418</v>
      </c>
      <c r="E7" s="796"/>
      <c r="F7" s="793" t="s">
        <v>21</v>
      </c>
      <c r="G7" s="823" t="s">
        <v>4</v>
      </c>
      <c r="H7" s="824"/>
      <c r="I7" s="824"/>
      <c r="J7" s="825"/>
      <c r="K7" s="748"/>
      <c r="L7" s="749"/>
      <c r="M7" s="749"/>
      <c r="N7" s="750"/>
      <c r="O7" s="823" t="s">
        <v>5</v>
      </c>
      <c r="P7" s="824"/>
      <c r="Q7" s="824"/>
      <c r="R7" s="825"/>
      <c r="S7" s="837"/>
      <c r="T7" s="838"/>
      <c r="U7" s="838"/>
      <c r="V7" s="838"/>
      <c r="W7" s="838"/>
      <c r="X7" s="838"/>
      <c r="Y7" s="838"/>
      <c r="Z7" s="839"/>
      <c r="AA7" s="823" t="s">
        <v>6</v>
      </c>
      <c r="AB7" s="824"/>
      <c r="AC7" s="824"/>
      <c r="AD7" s="825"/>
      <c r="AE7" s="748"/>
      <c r="AF7" s="749"/>
      <c r="AG7" s="749"/>
      <c r="AH7" s="749"/>
      <c r="AI7" s="749"/>
      <c r="AJ7" s="750"/>
      <c r="AK7" s="752" t="s">
        <v>423</v>
      </c>
      <c r="AL7" s="751"/>
      <c r="AM7" s="751"/>
      <c r="AN7" s="751"/>
      <c r="AO7" s="751"/>
      <c r="AP7" s="751"/>
      <c r="AR7" s="596"/>
      <c r="AS7" s="829"/>
      <c r="AT7" s="829"/>
      <c r="AU7" s="829"/>
      <c r="AV7" s="597"/>
    </row>
    <row r="8" spans="1:55" s="46" customFormat="1" ht="13.5" customHeight="1" thickBot="1">
      <c r="A8" s="785"/>
      <c r="B8" s="778"/>
      <c r="C8" s="780"/>
      <c r="D8" s="795"/>
      <c r="E8" s="796"/>
      <c r="F8" s="793"/>
      <c r="G8" s="402"/>
      <c r="H8" s="403"/>
      <c r="I8" s="403"/>
      <c r="J8" s="404"/>
      <c r="K8" s="745"/>
      <c r="L8" s="746"/>
      <c r="M8" s="746"/>
      <c r="N8" s="747"/>
      <c r="O8" s="402"/>
      <c r="P8" s="403"/>
      <c r="Q8" s="403"/>
      <c r="R8" s="404"/>
      <c r="S8" s="840"/>
      <c r="T8" s="841"/>
      <c r="U8" s="841"/>
      <c r="V8" s="841"/>
      <c r="W8" s="841"/>
      <c r="X8" s="841"/>
      <c r="Y8" s="841"/>
      <c r="Z8" s="842"/>
      <c r="AA8" s="402"/>
      <c r="AB8" s="403"/>
      <c r="AC8" s="403"/>
      <c r="AD8" s="404"/>
      <c r="AE8" s="745"/>
      <c r="AF8" s="746"/>
      <c r="AG8" s="746"/>
      <c r="AH8" s="746"/>
      <c r="AI8" s="746"/>
      <c r="AJ8" s="747"/>
      <c r="AK8" s="752"/>
      <c r="AL8" s="751"/>
      <c r="AM8" s="751"/>
      <c r="AN8" s="751"/>
      <c r="AO8" s="751"/>
      <c r="AP8" s="751"/>
      <c r="AR8" s="598"/>
      <c r="AS8" s="830"/>
      <c r="AT8" s="830"/>
      <c r="AU8" s="830"/>
      <c r="AV8" s="599"/>
    </row>
    <row r="9" spans="1:55" s="46" customFormat="1" ht="13.5" customHeight="1">
      <c r="A9" s="785"/>
      <c r="B9" s="778"/>
      <c r="C9" s="780"/>
      <c r="D9" s="795"/>
      <c r="E9" s="796"/>
      <c r="F9" s="793"/>
      <c r="G9" s="402"/>
      <c r="H9" s="403"/>
      <c r="I9" s="403"/>
      <c r="J9" s="404"/>
      <c r="K9" s="745"/>
      <c r="L9" s="746"/>
      <c r="M9" s="746"/>
      <c r="N9" s="747"/>
      <c r="O9" s="402"/>
      <c r="P9" s="403"/>
      <c r="Q9" s="403"/>
      <c r="R9" s="404"/>
      <c r="S9" s="840"/>
      <c r="T9" s="841"/>
      <c r="U9" s="841"/>
      <c r="V9" s="841"/>
      <c r="W9" s="841"/>
      <c r="X9" s="841"/>
      <c r="Y9" s="841"/>
      <c r="Z9" s="842"/>
      <c r="AA9" s="402"/>
      <c r="AB9" s="403"/>
      <c r="AC9" s="403"/>
      <c r="AD9" s="404"/>
      <c r="AE9" s="745"/>
      <c r="AF9" s="746"/>
      <c r="AG9" s="746"/>
      <c r="AH9" s="746"/>
      <c r="AI9" s="746"/>
      <c r="AJ9" s="747"/>
      <c r="AK9" s="752"/>
      <c r="AL9" s="751"/>
      <c r="AM9" s="751"/>
      <c r="AN9" s="751"/>
      <c r="AO9" s="751"/>
      <c r="AP9" s="751"/>
    </row>
    <row r="10" spans="1:55" s="46" customFormat="1" ht="13.5" customHeight="1">
      <c r="A10" s="101" t="s">
        <v>7</v>
      </c>
      <c r="B10" s="778"/>
      <c r="C10" s="780"/>
      <c r="D10" s="795"/>
      <c r="E10" s="796"/>
      <c r="F10" s="793"/>
      <c r="G10" s="821"/>
      <c r="H10" s="826"/>
      <c r="I10" s="826"/>
      <c r="J10" s="733"/>
      <c r="K10" s="745"/>
      <c r="L10" s="746"/>
      <c r="M10" s="746"/>
      <c r="N10" s="747"/>
      <c r="O10" s="402"/>
      <c r="P10" s="403"/>
      <c r="Q10" s="403"/>
      <c r="R10" s="404"/>
      <c r="S10" s="840"/>
      <c r="T10" s="841"/>
      <c r="U10" s="841"/>
      <c r="V10" s="841"/>
      <c r="W10" s="841"/>
      <c r="X10" s="841"/>
      <c r="Y10" s="841"/>
      <c r="Z10" s="842"/>
      <c r="AA10" s="402"/>
      <c r="AB10" s="403"/>
      <c r="AC10" s="403"/>
      <c r="AD10" s="404"/>
      <c r="AE10" s="745"/>
      <c r="AF10" s="746"/>
      <c r="AG10" s="746"/>
      <c r="AH10" s="746"/>
      <c r="AI10" s="746"/>
      <c r="AJ10" s="747"/>
      <c r="AK10" s="752"/>
      <c r="AL10" s="751"/>
      <c r="AM10" s="751"/>
      <c r="AN10" s="751"/>
      <c r="AO10" s="751"/>
      <c r="AP10" s="751"/>
    </row>
    <row r="11" spans="1:55" s="46" customFormat="1" ht="13.5" customHeight="1">
      <c r="A11" s="785">
        <f>①【2ヵ月前】利用申込書!N12</f>
        <v>0</v>
      </c>
      <c r="B11" s="778"/>
      <c r="C11" s="780"/>
      <c r="D11" s="795"/>
      <c r="E11" s="796"/>
      <c r="F11" s="793"/>
      <c r="G11" s="822"/>
      <c r="H11" s="827"/>
      <c r="I11" s="827"/>
      <c r="J11" s="734"/>
      <c r="K11" s="745"/>
      <c r="L11" s="746"/>
      <c r="M11" s="746"/>
      <c r="N11" s="747"/>
      <c r="O11" s="756"/>
      <c r="P11" s="758"/>
      <c r="Q11" s="758"/>
      <c r="R11" s="733"/>
      <c r="S11" s="840"/>
      <c r="T11" s="841"/>
      <c r="U11" s="841"/>
      <c r="V11" s="841"/>
      <c r="W11" s="841"/>
      <c r="X11" s="841"/>
      <c r="Y11" s="841"/>
      <c r="Z11" s="842"/>
      <c r="AA11" s="756"/>
      <c r="AB11" s="758"/>
      <c r="AC11" s="758"/>
      <c r="AD11" s="733"/>
      <c r="AE11" s="745"/>
      <c r="AF11" s="746"/>
      <c r="AG11" s="746"/>
      <c r="AH11" s="746"/>
      <c r="AI11" s="746"/>
      <c r="AJ11" s="747"/>
      <c r="AK11" s="752"/>
      <c r="AL11" s="751"/>
      <c r="AM11" s="751"/>
      <c r="AN11" s="751"/>
      <c r="AO11" s="751"/>
      <c r="AP11" s="751"/>
    </row>
    <row r="12" spans="1:55" s="46" customFormat="1" ht="13.5" customHeight="1">
      <c r="A12" s="785"/>
      <c r="B12" s="778"/>
      <c r="C12" s="780"/>
      <c r="D12" s="795"/>
      <c r="E12" s="796"/>
      <c r="F12" s="793"/>
      <c r="G12" s="797" t="s">
        <v>419</v>
      </c>
      <c r="H12" s="798"/>
      <c r="I12" s="798"/>
      <c r="J12" s="831"/>
      <c r="K12" s="745"/>
      <c r="L12" s="746"/>
      <c r="M12" s="746"/>
      <c r="N12" s="747"/>
      <c r="O12" s="756"/>
      <c r="P12" s="758"/>
      <c r="Q12" s="758"/>
      <c r="R12" s="733"/>
      <c r="S12" s="840"/>
      <c r="T12" s="841"/>
      <c r="U12" s="841"/>
      <c r="V12" s="841"/>
      <c r="W12" s="841"/>
      <c r="X12" s="841"/>
      <c r="Y12" s="841"/>
      <c r="Z12" s="842"/>
      <c r="AA12" s="757"/>
      <c r="AB12" s="759"/>
      <c r="AC12" s="759"/>
      <c r="AD12" s="734"/>
      <c r="AE12" s="745"/>
      <c r="AF12" s="746"/>
      <c r="AG12" s="746"/>
      <c r="AH12" s="746"/>
      <c r="AI12" s="746"/>
      <c r="AJ12" s="747"/>
      <c r="AK12" s="752"/>
      <c r="AL12" s="751"/>
      <c r="AM12" s="751"/>
      <c r="AN12" s="751"/>
      <c r="AO12" s="751"/>
      <c r="AP12" s="751"/>
    </row>
    <row r="13" spans="1:55" s="46" customFormat="1" ht="13.5" customHeight="1">
      <c r="A13" s="785"/>
      <c r="B13" s="778"/>
      <c r="C13" s="780" t="s">
        <v>417</v>
      </c>
      <c r="D13" s="795"/>
      <c r="E13" s="796"/>
      <c r="F13" s="793"/>
      <c r="G13" s="799"/>
      <c r="H13" s="800"/>
      <c r="I13" s="800"/>
      <c r="J13" s="832"/>
      <c r="K13" s="748"/>
      <c r="L13" s="749"/>
      <c r="M13" s="749"/>
      <c r="N13" s="750"/>
      <c r="O13" s="756"/>
      <c r="P13" s="758"/>
      <c r="Q13" s="758"/>
      <c r="R13" s="733"/>
      <c r="S13" s="837"/>
      <c r="T13" s="838"/>
      <c r="U13" s="838"/>
      <c r="V13" s="838"/>
      <c r="W13" s="838"/>
      <c r="X13" s="838"/>
      <c r="Y13" s="838"/>
      <c r="Z13" s="839"/>
      <c r="AA13" s="760" t="s">
        <v>674</v>
      </c>
      <c r="AB13" s="761"/>
      <c r="AC13" s="761"/>
      <c r="AD13" s="762"/>
      <c r="AE13" s="748"/>
      <c r="AF13" s="749"/>
      <c r="AG13" s="749"/>
      <c r="AH13" s="749"/>
      <c r="AI13" s="749"/>
      <c r="AJ13" s="750"/>
      <c r="AK13" s="752"/>
      <c r="AL13" s="751"/>
      <c r="AM13" s="751"/>
      <c r="AN13" s="751"/>
      <c r="AO13" s="751"/>
      <c r="AP13" s="751"/>
    </row>
    <row r="14" spans="1:55" s="46" customFormat="1" ht="13.5" customHeight="1">
      <c r="A14" s="101" t="s">
        <v>8</v>
      </c>
      <c r="B14" s="778"/>
      <c r="C14" s="780"/>
      <c r="D14" s="795"/>
      <c r="E14" s="796"/>
      <c r="F14" s="793"/>
      <c r="G14" s="801" t="s">
        <v>425</v>
      </c>
      <c r="H14" s="802"/>
      <c r="I14" s="802"/>
      <c r="J14" s="803"/>
      <c r="K14" s="745"/>
      <c r="L14" s="746"/>
      <c r="M14" s="746"/>
      <c r="N14" s="747"/>
      <c r="O14" s="756"/>
      <c r="P14" s="758"/>
      <c r="Q14" s="758"/>
      <c r="R14" s="733"/>
      <c r="S14" s="840"/>
      <c r="T14" s="841"/>
      <c r="U14" s="841"/>
      <c r="V14" s="841"/>
      <c r="W14" s="841"/>
      <c r="X14" s="841"/>
      <c r="Y14" s="841"/>
      <c r="Z14" s="842"/>
      <c r="AA14" s="763"/>
      <c r="AB14" s="764"/>
      <c r="AC14" s="764"/>
      <c r="AD14" s="765"/>
      <c r="AE14" s="745"/>
      <c r="AF14" s="746"/>
      <c r="AG14" s="746"/>
      <c r="AH14" s="746"/>
      <c r="AI14" s="746"/>
      <c r="AJ14" s="747"/>
      <c r="AK14" s="752"/>
      <c r="AL14" s="751"/>
      <c r="AM14" s="751"/>
      <c r="AN14" s="751"/>
      <c r="AO14" s="751"/>
      <c r="AP14" s="751"/>
    </row>
    <row r="15" spans="1:55" s="46" customFormat="1" ht="13.5" customHeight="1">
      <c r="A15" s="788"/>
      <c r="B15" s="778"/>
      <c r="C15" s="780"/>
      <c r="D15" s="795"/>
      <c r="E15" s="796"/>
      <c r="F15" s="793"/>
      <c r="G15" s="804"/>
      <c r="H15" s="805"/>
      <c r="I15" s="805"/>
      <c r="J15" s="806"/>
      <c r="K15" s="745"/>
      <c r="L15" s="746"/>
      <c r="M15" s="746"/>
      <c r="N15" s="747"/>
      <c r="O15" s="727"/>
      <c r="P15" s="728"/>
      <c r="Q15" s="728"/>
      <c r="R15" s="729"/>
      <c r="S15" s="840"/>
      <c r="T15" s="841"/>
      <c r="U15" s="841"/>
      <c r="V15" s="841"/>
      <c r="W15" s="841"/>
      <c r="X15" s="841"/>
      <c r="Y15" s="841"/>
      <c r="Z15" s="842"/>
      <c r="AA15" s="766"/>
      <c r="AB15" s="767"/>
      <c r="AC15" s="767"/>
      <c r="AD15" s="768"/>
      <c r="AE15" s="745"/>
      <c r="AF15" s="746"/>
      <c r="AG15" s="746"/>
      <c r="AH15" s="746"/>
      <c r="AI15" s="746"/>
      <c r="AJ15" s="747"/>
      <c r="AK15" s="752"/>
      <c r="AL15" s="751"/>
      <c r="AM15" s="751"/>
      <c r="AN15" s="751"/>
      <c r="AO15" s="751"/>
      <c r="AP15" s="751"/>
    </row>
    <row r="16" spans="1:55" s="46" customFormat="1" ht="13.5" customHeight="1">
      <c r="A16" s="788"/>
      <c r="B16" s="778"/>
      <c r="C16" s="780"/>
      <c r="D16" s="795"/>
      <c r="E16" s="796"/>
      <c r="F16" s="793"/>
      <c r="G16" s="804"/>
      <c r="H16" s="805"/>
      <c r="I16" s="805"/>
      <c r="J16" s="806"/>
      <c r="K16" s="745"/>
      <c r="L16" s="746"/>
      <c r="M16" s="746"/>
      <c r="N16" s="747"/>
      <c r="O16" s="727"/>
      <c r="P16" s="728"/>
      <c r="Q16" s="728"/>
      <c r="R16" s="729"/>
      <c r="S16" s="840"/>
      <c r="T16" s="841"/>
      <c r="U16" s="841"/>
      <c r="V16" s="841"/>
      <c r="W16" s="841"/>
      <c r="X16" s="841"/>
      <c r="Y16" s="841"/>
      <c r="Z16" s="842"/>
      <c r="AA16" s="769" t="s">
        <v>420</v>
      </c>
      <c r="AB16" s="770"/>
      <c r="AC16" s="770"/>
      <c r="AD16" s="771"/>
      <c r="AE16" s="745"/>
      <c r="AF16" s="746"/>
      <c r="AG16" s="746"/>
      <c r="AH16" s="746"/>
      <c r="AI16" s="746"/>
      <c r="AJ16" s="747"/>
      <c r="AK16" s="752"/>
      <c r="AL16" s="751"/>
      <c r="AM16" s="751"/>
      <c r="AN16" s="751"/>
      <c r="AO16" s="751"/>
      <c r="AP16" s="751"/>
    </row>
    <row r="17" spans="1:42" s="46" customFormat="1" ht="13.5" customHeight="1">
      <c r="A17" s="788"/>
      <c r="B17" s="778"/>
      <c r="C17" s="780"/>
      <c r="D17" s="795"/>
      <c r="E17" s="796"/>
      <c r="F17" s="793"/>
      <c r="G17" s="804"/>
      <c r="H17" s="805"/>
      <c r="I17" s="805"/>
      <c r="J17" s="806"/>
      <c r="K17" s="745"/>
      <c r="L17" s="746"/>
      <c r="M17" s="746"/>
      <c r="N17" s="747"/>
      <c r="O17" s="727"/>
      <c r="P17" s="728"/>
      <c r="Q17" s="728"/>
      <c r="R17" s="729"/>
      <c r="S17" s="840"/>
      <c r="T17" s="841"/>
      <c r="U17" s="841"/>
      <c r="V17" s="841"/>
      <c r="W17" s="841"/>
      <c r="X17" s="841"/>
      <c r="Y17" s="841"/>
      <c r="Z17" s="842"/>
      <c r="AA17" s="772"/>
      <c r="AB17" s="773" t="s">
        <v>422</v>
      </c>
      <c r="AC17" s="774"/>
      <c r="AD17" s="754" t="s">
        <v>421</v>
      </c>
      <c r="AE17" s="745"/>
      <c r="AF17" s="746"/>
      <c r="AG17" s="746"/>
      <c r="AH17" s="746"/>
      <c r="AI17" s="746"/>
      <c r="AJ17" s="747"/>
      <c r="AK17" s="752"/>
      <c r="AL17" s="751"/>
      <c r="AM17" s="751"/>
      <c r="AN17" s="751"/>
      <c r="AO17" s="751"/>
      <c r="AP17" s="751"/>
    </row>
    <row r="18" spans="1:42" s="46" customFormat="1" ht="13.5" customHeight="1">
      <c r="A18" s="788"/>
      <c r="B18" s="779"/>
      <c r="C18" s="791"/>
      <c r="D18" s="795"/>
      <c r="E18" s="796"/>
      <c r="F18" s="793"/>
      <c r="G18" s="804"/>
      <c r="H18" s="805"/>
      <c r="I18" s="805"/>
      <c r="J18" s="806"/>
      <c r="K18" s="745"/>
      <c r="L18" s="746"/>
      <c r="M18" s="746"/>
      <c r="N18" s="747"/>
      <c r="O18" s="727"/>
      <c r="P18" s="728"/>
      <c r="Q18" s="728"/>
      <c r="R18" s="729"/>
      <c r="S18" s="843"/>
      <c r="T18" s="844"/>
      <c r="U18" s="844"/>
      <c r="V18" s="844"/>
      <c r="W18" s="844"/>
      <c r="X18" s="844"/>
      <c r="Y18" s="844"/>
      <c r="Z18" s="845"/>
      <c r="AA18" s="772"/>
      <c r="AB18" s="773"/>
      <c r="AC18" s="774"/>
      <c r="AD18" s="754"/>
      <c r="AE18" s="745"/>
      <c r="AF18" s="746"/>
      <c r="AG18" s="746"/>
      <c r="AH18" s="746"/>
      <c r="AI18" s="746"/>
      <c r="AJ18" s="747"/>
      <c r="AK18" s="753"/>
      <c r="AL18" s="751"/>
      <c r="AM18" s="751"/>
      <c r="AN18" s="751"/>
      <c r="AO18" s="751"/>
      <c r="AP18" s="751"/>
    </row>
    <row r="19" spans="1:42" s="46" customFormat="1" ht="13.5" customHeight="1">
      <c r="A19" s="784"/>
      <c r="B19" s="778" t="s">
        <v>415</v>
      </c>
      <c r="C19" s="780" t="s">
        <v>416</v>
      </c>
      <c r="D19" s="797" t="s">
        <v>418</v>
      </c>
      <c r="E19" s="798"/>
      <c r="F19" s="792" t="s">
        <v>21</v>
      </c>
      <c r="G19" s="823" t="s">
        <v>4</v>
      </c>
      <c r="H19" s="824"/>
      <c r="I19" s="824"/>
      <c r="J19" s="825"/>
      <c r="K19" s="748"/>
      <c r="L19" s="749"/>
      <c r="M19" s="749"/>
      <c r="N19" s="750"/>
      <c r="O19" s="823" t="s">
        <v>5</v>
      </c>
      <c r="P19" s="824"/>
      <c r="Q19" s="824"/>
      <c r="R19" s="825"/>
      <c r="S19" s="837"/>
      <c r="T19" s="838"/>
      <c r="U19" s="838"/>
      <c r="V19" s="838"/>
      <c r="W19" s="838"/>
      <c r="X19" s="838"/>
      <c r="Y19" s="838"/>
      <c r="Z19" s="839"/>
      <c r="AA19" s="823" t="s">
        <v>6</v>
      </c>
      <c r="AB19" s="824"/>
      <c r="AC19" s="824"/>
      <c r="AD19" s="825"/>
      <c r="AE19" s="748"/>
      <c r="AF19" s="749"/>
      <c r="AG19" s="749"/>
      <c r="AH19" s="749"/>
      <c r="AI19" s="749"/>
      <c r="AJ19" s="750"/>
      <c r="AK19" s="752" t="s">
        <v>423</v>
      </c>
      <c r="AL19" s="751"/>
      <c r="AM19" s="751"/>
      <c r="AN19" s="751"/>
      <c r="AO19" s="751"/>
      <c r="AP19" s="751"/>
    </row>
    <row r="20" spans="1:42" s="46" customFormat="1" ht="13.5" customHeight="1">
      <c r="A20" s="785"/>
      <c r="B20" s="778"/>
      <c r="C20" s="780"/>
      <c r="D20" s="795"/>
      <c r="E20" s="796"/>
      <c r="F20" s="793"/>
      <c r="G20" s="402"/>
      <c r="H20" s="403"/>
      <c r="I20" s="403"/>
      <c r="J20" s="404"/>
      <c r="K20" s="745"/>
      <c r="L20" s="746"/>
      <c r="M20" s="746"/>
      <c r="N20" s="747"/>
      <c r="O20" s="402"/>
      <c r="P20" s="403"/>
      <c r="Q20" s="403"/>
      <c r="R20" s="404"/>
      <c r="S20" s="840"/>
      <c r="T20" s="841"/>
      <c r="U20" s="841"/>
      <c r="V20" s="841"/>
      <c r="W20" s="841"/>
      <c r="X20" s="841"/>
      <c r="Y20" s="841"/>
      <c r="Z20" s="842"/>
      <c r="AA20" s="405"/>
      <c r="AB20" s="406"/>
      <c r="AC20" s="406"/>
      <c r="AD20" s="407"/>
      <c r="AE20" s="745"/>
      <c r="AF20" s="746"/>
      <c r="AG20" s="746"/>
      <c r="AH20" s="746"/>
      <c r="AI20" s="746"/>
      <c r="AJ20" s="747"/>
      <c r="AK20" s="752"/>
      <c r="AL20" s="751"/>
      <c r="AM20" s="751"/>
      <c r="AN20" s="751"/>
      <c r="AO20" s="751"/>
      <c r="AP20" s="751"/>
    </row>
    <row r="21" spans="1:42" s="46" customFormat="1" ht="13.5" customHeight="1">
      <c r="A21" s="785"/>
      <c r="B21" s="778"/>
      <c r="C21" s="780"/>
      <c r="D21" s="795"/>
      <c r="E21" s="796"/>
      <c r="F21" s="793"/>
      <c r="G21" s="402"/>
      <c r="H21" s="403"/>
      <c r="I21" s="403"/>
      <c r="J21" s="404"/>
      <c r="K21" s="745"/>
      <c r="L21" s="746"/>
      <c r="M21" s="746"/>
      <c r="N21" s="747"/>
      <c r="O21" s="402"/>
      <c r="P21" s="403"/>
      <c r="Q21" s="403"/>
      <c r="R21" s="404"/>
      <c r="S21" s="840"/>
      <c r="T21" s="841"/>
      <c r="U21" s="841"/>
      <c r="V21" s="841"/>
      <c r="W21" s="841"/>
      <c r="X21" s="841"/>
      <c r="Y21" s="841"/>
      <c r="Z21" s="842"/>
      <c r="AA21" s="405"/>
      <c r="AB21" s="406"/>
      <c r="AC21" s="406"/>
      <c r="AD21" s="407"/>
      <c r="AE21" s="745"/>
      <c r="AF21" s="746"/>
      <c r="AG21" s="746"/>
      <c r="AH21" s="746"/>
      <c r="AI21" s="746"/>
      <c r="AJ21" s="747"/>
      <c r="AK21" s="752"/>
      <c r="AL21" s="751"/>
      <c r="AM21" s="751"/>
      <c r="AN21" s="751"/>
      <c r="AO21" s="751"/>
      <c r="AP21" s="751"/>
    </row>
    <row r="22" spans="1:42" s="46" customFormat="1" ht="13.5" customHeight="1">
      <c r="A22" s="101" t="s">
        <v>7</v>
      </c>
      <c r="B22" s="778"/>
      <c r="C22" s="780"/>
      <c r="D22" s="795"/>
      <c r="E22" s="796"/>
      <c r="F22" s="793"/>
      <c r="G22" s="821"/>
      <c r="H22" s="826"/>
      <c r="I22" s="826"/>
      <c r="J22" s="733"/>
      <c r="K22" s="745"/>
      <c r="L22" s="746"/>
      <c r="M22" s="746"/>
      <c r="N22" s="747"/>
      <c r="O22" s="402"/>
      <c r="P22" s="403"/>
      <c r="Q22" s="403"/>
      <c r="R22" s="404"/>
      <c r="S22" s="840"/>
      <c r="T22" s="841"/>
      <c r="U22" s="841"/>
      <c r="V22" s="841"/>
      <c r="W22" s="841"/>
      <c r="X22" s="841"/>
      <c r="Y22" s="841"/>
      <c r="Z22" s="842"/>
      <c r="AA22" s="405"/>
      <c r="AB22" s="406"/>
      <c r="AC22" s="406"/>
      <c r="AD22" s="407"/>
      <c r="AE22" s="745"/>
      <c r="AF22" s="746"/>
      <c r="AG22" s="746"/>
      <c r="AH22" s="746"/>
      <c r="AI22" s="746"/>
      <c r="AJ22" s="747"/>
      <c r="AK22" s="752"/>
      <c r="AL22" s="751"/>
      <c r="AM22" s="751"/>
      <c r="AN22" s="751"/>
      <c r="AO22" s="751"/>
      <c r="AP22" s="751"/>
    </row>
    <row r="23" spans="1:42" s="46" customFormat="1" ht="13.5" customHeight="1">
      <c r="A23" s="785"/>
      <c r="B23" s="778"/>
      <c r="C23" s="780"/>
      <c r="D23" s="795"/>
      <c r="E23" s="796"/>
      <c r="F23" s="793"/>
      <c r="G23" s="822"/>
      <c r="H23" s="827"/>
      <c r="I23" s="827"/>
      <c r="J23" s="734"/>
      <c r="K23" s="745"/>
      <c r="L23" s="746"/>
      <c r="M23" s="746"/>
      <c r="N23" s="747"/>
      <c r="O23" s="756"/>
      <c r="P23" s="758"/>
      <c r="Q23" s="758"/>
      <c r="R23" s="733"/>
      <c r="S23" s="840"/>
      <c r="T23" s="841"/>
      <c r="U23" s="841"/>
      <c r="V23" s="841"/>
      <c r="W23" s="841"/>
      <c r="X23" s="841"/>
      <c r="Y23" s="841"/>
      <c r="Z23" s="842"/>
      <c r="AA23" s="846"/>
      <c r="AB23" s="848"/>
      <c r="AC23" s="848"/>
      <c r="AD23" s="850"/>
      <c r="AE23" s="745"/>
      <c r="AF23" s="746"/>
      <c r="AG23" s="746"/>
      <c r="AH23" s="746"/>
      <c r="AI23" s="746"/>
      <c r="AJ23" s="747"/>
      <c r="AK23" s="752"/>
      <c r="AL23" s="751"/>
      <c r="AM23" s="751"/>
      <c r="AN23" s="751"/>
      <c r="AO23" s="751"/>
      <c r="AP23" s="751"/>
    </row>
    <row r="24" spans="1:42" s="46" customFormat="1" ht="13.5" customHeight="1">
      <c r="A24" s="785"/>
      <c r="B24" s="778"/>
      <c r="C24" s="780"/>
      <c r="D24" s="795"/>
      <c r="E24" s="796"/>
      <c r="F24" s="793"/>
      <c r="G24" s="797" t="s">
        <v>419</v>
      </c>
      <c r="H24" s="798"/>
      <c r="I24" s="798"/>
      <c r="J24" s="831"/>
      <c r="K24" s="745"/>
      <c r="L24" s="746"/>
      <c r="M24" s="746"/>
      <c r="N24" s="747"/>
      <c r="O24" s="756"/>
      <c r="P24" s="758"/>
      <c r="Q24" s="758"/>
      <c r="R24" s="733"/>
      <c r="S24" s="840"/>
      <c r="T24" s="841"/>
      <c r="U24" s="841"/>
      <c r="V24" s="841"/>
      <c r="W24" s="841"/>
      <c r="X24" s="841"/>
      <c r="Y24" s="841"/>
      <c r="Z24" s="842"/>
      <c r="AA24" s="847"/>
      <c r="AB24" s="849"/>
      <c r="AC24" s="849"/>
      <c r="AD24" s="851"/>
      <c r="AE24" s="745"/>
      <c r="AF24" s="746"/>
      <c r="AG24" s="746"/>
      <c r="AH24" s="746"/>
      <c r="AI24" s="746"/>
      <c r="AJ24" s="747"/>
      <c r="AK24" s="752"/>
      <c r="AL24" s="751"/>
      <c r="AM24" s="751"/>
      <c r="AN24" s="751"/>
      <c r="AO24" s="751"/>
      <c r="AP24" s="751"/>
    </row>
    <row r="25" spans="1:42" s="46" customFormat="1" ht="13.5" customHeight="1">
      <c r="A25" s="785"/>
      <c r="B25" s="778"/>
      <c r="C25" s="780" t="s">
        <v>417</v>
      </c>
      <c r="D25" s="795"/>
      <c r="E25" s="796"/>
      <c r="F25" s="793"/>
      <c r="G25" s="799"/>
      <c r="H25" s="800"/>
      <c r="I25" s="800"/>
      <c r="J25" s="832"/>
      <c r="K25" s="748"/>
      <c r="L25" s="749"/>
      <c r="M25" s="749"/>
      <c r="N25" s="750"/>
      <c r="O25" s="756"/>
      <c r="P25" s="758"/>
      <c r="Q25" s="758"/>
      <c r="R25" s="733"/>
      <c r="S25" s="837"/>
      <c r="T25" s="838"/>
      <c r="U25" s="838"/>
      <c r="V25" s="838"/>
      <c r="W25" s="838"/>
      <c r="X25" s="838"/>
      <c r="Y25" s="838"/>
      <c r="Z25" s="839"/>
      <c r="AA25" s="760" t="s">
        <v>674</v>
      </c>
      <c r="AB25" s="761"/>
      <c r="AC25" s="761"/>
      <c r="AD25" s="762"/>
      <c r="AE25" s="748"/>
      <c r="AF25" s="749"/>
      <c r="AG25" s="749"/>
      <c r="AH25" s="749"/>
      <c r="AI25" s="749"/>
      <c r="AJ25" s="750"/>
      <c r="AK25" s="752"/>
      <c r="AL25" s="751"/>
      <c r="AM25" s="751"/>
      <c r="AN25" s="751"/>
      <c r="AO25" s="751"/>
      <c r="AP25" s="751"/>
    </row>
    <row r="26" spans="1:42" s="46" customFormat="1" ht="13.5" customHeight="1">
      <c r="A26" s="101" t="s">
        <v>8</v>
      </c>
      <c r="B26" s="778"/>
      <c r="C26" s="780"/>
      <c r="D26" s="795"/>
      <c r="E26" s="796"/>
      <c r="F26" s="793"/>
      <c r="G26" s="801" t="s">
        <v>425</v>
      </c>
      <c r="H26" s="802"/>
      <c r="I26" s="802"/>
      <c r="J26" s="803"/>
      <c r="K26" s="745"/>
      <c r="L26" s="746"/>
      <c r="M26" s="746"/>
      <c r="N26" s="747"/>
      <c r="O26" s="756"/>
      <c r="P26" s="758"/>
      <c r="Q26" s="758"/>
      <c r="R26" s="733"/>
      <c r="S26" s="840"/>
      <c r="T26" s="841"/>
      <c r="U26" s="841"/>
      <c r="V26" s="841"/>
      <c r="W26" s="841"/>
      <c r="X26" s="841"/>
      <c r="Y26" s="841"/>
      <c r="Z26" s="842"/>
      <c r="AA26" s="763"/>
      <c r="AB26" s="764"/>
      <c r="AC26" s="764"/>
      <c r="AD26" s="765"/>
      <c r="AE26" s="745"/>
      <c r="AF26" s="746"/>
      <c r="AG26" s="746"/>
      <c r="AH26" s="746"/>
      <c r="AI26" s="746"/>
      <c r="AJ26" s="747"/>
      <c r="AK26" s="752"/>
      <c r="AL26" s="751"/>
      <c r="AM26" s="751"/>
      <c r="AN26" s="751"/>
      <c r="AO26" s="751"/>
      <c r="AP26" s="751"/>
    </row>
    <row r="27" spans="1:42" s="46" customFormat="1" ht="13.5" customHeight="1">
      <c r="A27" s="788"/>
      <c r="B27" s="778"/>
      <c r="C27" s="780"/>
      <c r="D27" s="795"/>
      <c r="E27" s="796"/>
      <c r="F27" s="793"/>
      <c r="G27" s="804"/>
      <c r="H27" s="805"/>
      <c r="I27" s="805"/>
      <c r="J27" s="806"/>
      <c r="K27" s="745"/>
      <c r="L27" s="746"/>
      <c r="M27" s="746"/>
      <c r="N27" s="747"/>
      <c r="O27" s="727"/>
      <c r="P27" s="728"/>
      <c r="Q27" s="728"/>
      <c r="R27" s="729"/>
      <c r="S27" s="840"/>
      <c r="T27" s="841"/>
      <c r="U27" s="841"/>
      <c r="V27" s="841"/>
      <c r="W27" s="841"/>
      <c r="X27" s="841"/>
      <c r="Y27" s="841"/>
      <c r="Z27" s="842"/>
      <c r="AA27" s="766"/>
      <c r="AB27" s="767"/>
      <c r="AC27" s="767"/>
      <c r="AD27" s="768"/>
      <c r="AE27" s="745"/>
      <c r="AF27" s="746"/>
      <c r="AG27" s="746"/>
      <c r="AH27" s="746"/>
      <c r="AI27" s="746"/>
      <c r="AJ27" s="747"/>
      <c r="AK27" s="752"/>
      <c r="AL27" s="751"/>
      <c r="AM27" s="751"/>
      <c r="AN27" s="751"/>
      <c r="AO27" s="751"/>
      <c r="AP27" s="751"/>
    </row>
    <row r="28" spans="1:42" s="46" customFormat="1" ht="13.5" customHeight="1">
      <c r="A28" s="788"/>
      <c r="B28" s="778"/>
      <c r="C28" s="780"/>
      <c r="D28" s="795"/>
      <c r="E28" s="796"/>
      <c r="F28" s="793"/>
      <c r="G28" s="804"/>
      <c r="H28" s="805"/>
      <c r="I28" s="805"/>
      <c r="J28" s="806"/>
      <c r="K28" s="745"/>
      <c r="L28" s="746"/>
      <c r="M28" s="746"/>
      <c r="N28" s="747"/>
      <c r="O28" s="727"/>
      <c r="P28" s="728"/>
      <c r="Q28" s="728"/>
      <c r="R28" s="729"/>
      <c r="S28" s="840"/>
      <c r="T28" s="841"/>
      <c r="U28" s="841"/>
      <c r="V28" s="841"/>
      <c r="W28" s="841"/>
      <c r="X28" s="841"/>
      <c r="Y28" s="841"/>
      <c r="Z28" s="842"/>
      <c r="AA28" s="769" t="s">
        <v>420</v>
      </c>
      <c r="AB28" s="770"/>
      <c r="AC28" s="770"/>
      <c r="AD28" s="771"/>
      <c r="AE28" s="745"/>
      <c r="AF28" s="746"/>
      <c r="AG28" s="746"/>
      <c r="AH28" s="746"/>
      <c r="AI28" s="746"/>
      <c r="AJ28" s="747"/>
      <c r="AK28" s="752"/>
      <c r="AL28" s="751"/>
      <c r="AM28" s="751"/>
      <c r="AN28" s="751"/>
      <c r="AO28" s="751"/>
      <c r="AP28" s="751"/>
    </row>
    <row r="29" spans="1:42" s="46" customFormat="1" ht="13.5" customHeight="1">
      <c r="A29" s="788"/>
      <c r="B29" s="778"/>
      <c r="C29" s="780"/>
      <c r="D29" s="795"/>
      <c r="E29" s="796"/>
      <c r="F29" s="793"/>
      <c r="G29" s="804"/>
      <c r="H29" s="805"/>
      <c r="I29" s="805"/>
      <c r="J29" s="806"/>
      <c r="K29" s="745"/>
      <c r="L29" s="746"/>
      <c r="M29" s="746"/>
      <c r="N29" s="747"/>
      <c r="O29" s="727"/>
      <c r="P29" s="728"/>
      <c r="Q29" s="728"/>
      <c r="R29" s="729"/>
      <c r="S29" s="840"/>
      <c r="T29" s="841"/>
      <c r="U29" s="841"/>
      <c r="V29" s="841"/>
      <c r="W29" s="841"/>
      <c r="X29" s="841"/>
      <c r="Y29" s="841"/>
      <c r="Z29" s="842"/>
      <c r="AA29" s="772"/>
      <c r="AB29" s="773" t="s">
        <v>31</v>
      </c>
      <c r="AC29" s="774"/>
      <c r="AD29" s="754" t="s">
        <v>32</v>
      </c>
      <c r="AE29" s="745"/>
      <c r="AF29" s="746"/>
      <c r="AG29" s="746"/>
      <c r="AH29" s="746"/>
      <c r="AI29" s="746"/>
      <c r="AJ29" s="747"/>
      <c r="AK29" s="752"/>
      <c r="AL29" s="751"/>
      <c r="AM29" s="751"/>
      <c r="AN29" s="751"/>
      <c r="AO29" s="751"/>
      <c r="AP29" s="751"/>
    </row>
    <row r="30" spans="1:42" s="46" customFormat="1" ht="13.5" customHeight="1">
      <c r="A30" s="789"/>
      <c r="B30" s="778"/>
      <c r="C30" s="780"/>
      <c r="D30" s="799"/>
      <c r="E30" s="800"/>
      <c r="F30" s="794"/>
      <c r="G30" s="807"/>
      <c r="H30" s="808"/>
      <c r="I30" s="808"/>
      <c r="J30" s="809"/>
      <c r="K30" s="745"/>
      <c r="L30" s="746"/>
      <c r="M30" s="746"/>
      <c r="N30" s="747"/>
      <c r="O30" s="730"/>
      <c r="P30" s="731"/>
      <c r="Q30" s="731"/>
      <c r="R30" s="732"/>
      <c r="S30" s="843"/>
      <c r="T30" s="844"/>
      <c r="U30" s="844"/>
      <c r="V30" s="844"/>
      <c r="W30" s="844"/>
      <c r="X30" s="844"/>
      <c r="Y30" s="844"/>
      <c r="Z30" s="845"/>
      <c r="AA30" s="772"/>
      <c r="AB30" s="773"/>
      <c r="AC30" s="774"/>
      <c r="AD30" s="754"/>
      <c r="AE30" s="745"/>
      <c r="AF30" s="746"/>
      <c r="AG30" s="746"/>
      <c r="AH30" s="746"/>
      <c r="AI30" s="746"/>
      <c r="AJ30" s="747"/>
      <c r="AK30" s="752"/>
      <c r="AL30" s="751"/>
      <c r="AM30" s="751"/>
      <c r="AN30" s="751"/>
      <c r="AO30" s="751"/>
      <c r="AP30" s="751"/>
    </row>
    <row r="31" spans="1:42" s="46" customFormat="1" ht="13.5" customHeight="1">
      <c r="A31" s="786"/>
      <c r="B31" s="781" t="s">
        <v>415</v>
      </c>
      <c r="C31" s="780" t="s">
        <v>416</v>
      </c>
      <c r="D31" s="797" t="s">
        <v>418</v>
      </c>
      <c r="E31" s="798"/>
      <c r="F31" s="792" t="s">
        <v>21</v>
      </c>
      <c r="G31" s="823" t="s">
        <v>4</v>
      </c>
      <c r="H31" s="824"/>
      <c r="I31" s="824"/>
      <c r="J31" s="825"/>
      <c r="K31" s="748"/>
      <c r="L31" s="749"/>
      <c r="M31" s="749"/>
      <c r="N31" s="750"/>
      <c r="O31" s="823" t="s">
        <v>5</v>
      </c>
      <c r="P31" s="824"/>
      <c r="Q31" s="824"/>
      <c r="R31" s="825"/>
      <c r="S31" s="837"/>
      <c r="T31" s="838"/>
      <c r="U31" s="838"/>
      <c r="V31" s="838"/>
      <c r="W31" s="838"/>
      <c r="X31" s="838"/>
      <c r="Y31" s="838"/>
      <c r="Z31" s="839"/>
      <c r="AA31" s="823" t="s">
        <v>6</v>
      </c>
      <c r="AB31" s="824"/>
      <c r="AC31" s="824"/>
      <c r="AD31" s="825"/>
      <c r="AE31" s="748"/>
      <c r="AF31" s="749"/>
      <c r="AG31" s="749"/>
      <c r="AH31" s="749"/>
      <c r="AI31" s="749"/>
      <c r="AJ31" s="750"/>
      <c r="AK31" s="752" t="s">
        <v>423</v>
      </c>
      <c r="AL31" s="751"/>
      <c r="AM31" s="751"/>
      <c r="AN31" s="751"/>
      <c r="AO31" s="751"/>
      <c r="AP31" s="751"/>
    </row>
    <row r="32" spans="1:42" s="46" customFormat="1" ht="13.5" customHeight="1">
      <c r="A32" s="787"/>
      <c r="B32" s="782"/>
      <c r="C32" s="780"/>
      <c r="D32" s="795"/>
      <c r="E32" s="796"/>
      <c r="F32" s="793"/>
      <c r="G32" s="402"/>
      <c r="H32" s="403"/>
      <c r="I32" s="403"/>
      <c r="J32" s="404"/>
      <c r="K32" s="745"/>
      <c r="L32" s="746"/>
      <c r="M32" s="746"/>
      <c r="N32" s="747"/>
      <c r="O32" s="402"/>
      <c r="P32" s="403"/>
      <c r="Q32" s="403"/>
      <c r="R32" s="404"/>
      <c r="S32" s="840"/>
      <c r="T32" s="841"/>
      <c r="U32" s="841"/>
      <c r="V32" s="841"/>
      <c r="W32" s="841"/>
      <c r="X32" s="841"/>
      <c r="Y32" s="841"/>
      <c r="Z32" s="842"/>
      <c r="AA32" s="402"/>
      <c r="AB32" s="403"/>
      <c r="AC32" s="403"/>
      <c r="AD32" s="404"/>
      <c r="AE32" s="745"/>
      <c r="AF32" s="746"/>
      <c r="AG32" s="746"/>
      <c r="AH32" s="746"/>
      <c r="AI32" s="746"/>
      <c r="AJ32" s="747"/>
      <c r="AK32" s="752"/>
      <c r="AL32" s="751"/>
      <c r="AM32" s="751"/>
      <c r="AN32" s="751"/>
      <c r="AO32" s="751"/>
      <c r="AP32" s="751"/>
    </row>
    <row r="33" spans="1:42" s="46" customFormat="1" ht="13.5" customHeight="1">
      <c r="A33" s="787"/>
      <c r="B33" s="782"/>
      <c r="C33" s="780"/>
      <c r="D33" s="795"/>
      <c r="E33" s="796"/>
      <c r="F33" s="793"/>
      <c r="G33" s="402"/>
      <c r="H33" s="403"/>
      <c r="I33" s="403"/>
      <c r="J33" s="404"/>
      <c r="K33" s="745"/>
      <c r="L33" s="746"/>
      <c r="M33" s="746"/>
      <c r="N33" s="747"/>
      <c r="O33" s="402"/>
      <c r="P33" s="403"/>
      <c r="Q33" s="403"/>
      <c r="R33" s="404"/>
      <c r="S33" s="840"/>
      <c r="T33" s="841"/>
      <c r="U33" s="841"/>
      <c r="V33" s="841"/>
      <c r="W33" s="841"/>
      <c r="X33" s="841"/>
      <c r="Y33" s="841"/>
      <c r="Z33" s="842"/>
      <c r="AA33" s="402"/>
      <c r="AB33" s="403"/>
      <c r="AC33" s="403"/>
      <c r="AD33" s="404"/>
      <c r="AE33" s="745"/>
      <c r="AF33" s="746"/>
      <c r="AG33" s="746"/>
      <c r="AH33" s="746"/>
      <c r="AI33" s="746"/>
      <c r="AJ33" s="747"/>
      <c r="AK33" s="752"/>
      <c r="AL33" s="751"/>
      <c r="AM33" s="751"/>
      <c r="AN33" s="751"/>
      <c r="AO33" s="751"/>
      <c r="AP33" s="751"/>
    </row>
    <row r="34" spans="1:42" s="46" customFormat="1" ht="13.5" customHeight="1">
      <c r="A34" s="102" t="s">
        <v>7</v>
      </c>
      <c r="B34" s="782"/>
      <c r="C34" s="780"/>
      <c r="D34" s="795"/>
      <c r="E34" s="796"/>
      <c r="F34" s="793"/>
      <c r="G34" s="821"/>
      <c r="H34" s="826"/>
      <c r="I34" s="826"/>
      <c r="J34" s="733"/>
      <c r="K34" s="745"/>
      <c r="L34" s="746"/>
      <c r="M34" s="746"/>
      <c r="N34" s="747"/>
      <c r="O34" s="402"/>
      <c r="P34" s="403"/>
      <c r="Q34" s="403"/>
      <c r="R34" s="404"/>
      <c r="S34" s="840"/>
      <c r="T34" s="841"/>
      <c r="U34" s="841"/>
      <c r="V34" s="841"/>
      <c r="W34" s="841"/>
      <c r="X34" s="841"/>
      <c r="Y34" s="841"/>
      <c r="Z34" s="842"/>
      <c r="AA34" s="402"/>
      <c r="AB34" s="403"/>
      <c r="AC34" s="403"/>
      <c r="AD34" s="404"/>
      <c r="AE34" s="745"/>
      <c r="AF34" s="746"/>
      <c r="AG34" s="746"/>
      <c r="AH34" s="746"/>
      <c r="AI34" s="746"/>
      <c r="AJ34" s="747"/>
      <c r="AK34" s="752"/>
      <c r="AL34" s="751"/>
      <c r="AM34" s="751"/>
      <c r="AN34" s="751"/>
      <c r="AO34" s="751"/>
      <c r="AP34" s="751"/>
    </row>
    <row r="35" spans="1:42" s="46" customFormat="1" ht="13.5" customHeight="1">
      <c r="A35" s="787"/>
      <c r="B35" s="782"/>
      <c r="C35" s="780"/>
      <c r="D35" s="795"/>
      <c r="E35" s="796"/>
      <c r="F35" s="793"/>
      <c r="G35" s="822"/>
      <c r="H35" s="827"/>
      <c r="I35" s="827"/>
      <c r="J35" s="734"/>
      <c r="K35" s="745"/>
      <c r="L35" s="746"/>
      <c r="M35" s="746"/>
      <c r="N35" s="747"/>
      <c r="O35" s="756"/>
      <c r="P35" s="758"/>
      <c r="Q35" s="758"/>
      <c r="R35" s="733"/>
      <c r="S35" s="840"/>
      <c r="T35" s="841"/>
      <c r="U35" s="841"/>
      <c r="V35" s="841"/>
      <c r="W35" s="841"/>
      <c r="X35" s="841"/>
      <c r="Y35" s="841"/>
      <c r="Z35" s="842"/>
      <c r="AA35" s="756"/>
      <c r="AB35" s="758"/>
      <c r="AC35" s="758"/>
      <c r="AD35" s="733"/>
      <c r="AE35" s="745"/>
      <c r="AF35" s="746"/>
      <c r="AG35" s="746"/>
      <c r="AH35" s="746"/>
      <c r="AI35" s="746"/>
      <c r="AJ35" s="747"/>
      <c r="AK35" s="752"/>
      <c r="AL35" s="751"/>
      <c r="AM35" s="751"/>
      <c r="AN35" s="751"/>
      <c r="AO35" s="751"/>
      <c r="AP35" s="751"/>
    </row>
    <row r="36" spans="1:42" s="46" customFormat="1" ht="13.5" customHeight="1">
      <c r="A36" s="787"/>
      <c r="B36" s="782"/>
      <c r="C36" s="780"/>
      <c r="D36" s="795"/>
      <c r="E36" s="796"/>
      <c r="F36" s="793"/>
      <c r="G36" s="797" t="s">
        <v>419</v>
      </c>
      <c r="H36" s="798"/>
      <c r="I36" s="798"/>
      <c r="J36" s="831"/>
      <c r="K36" s="745"/>
      <c r="L36" s="746"/>
      <c r="M36" s="746"/>
      <c r="N36" s="747"/>
      <c r="O36" s="756"/>
      <c r="P36" s="758"/>
      <c r="Q36" s="758"/>
      <c r="R36" s="733"/>
      <c r="S36" s="840"/>
      <c r="T36" s="841"/>
      <c r="U36" s="841"/>
      <c r="V36" s="841"/>
      <c r="W36" s="841"/>
      <c r="X36" s="841"/>
      <c r="Y36" s="841"/>
      <c r="Z36" s="842"/>
      <c r="AA36" s="757"/>
      <c r="AB36" s="759"/>
      <c r="AC36" s="759"/>
      <c r="AD36" s="734"/>
      <c r="AE36" s="745"/>
      <c r="AF36" s="746"/>
      <c r="AG36" s="746"/>
      <c r="AH36" s="746"/>
      <c r="AI36" s="746"/>
      <c r="AJ36" s="747"/>
      <c r="AK36" s="752"/>
      <c r="AL36" s="751"/>
      <c r="AM36" s="751"/>
      <c r="AN36" s="751"/>
      <c r="AO36" s="751"/>
      <c r="AP36" s="751"/>
    </row>
    <row r="37" spans="1:42" s="46" customFormat="1" ht="13.5" customHeight="1">
      <c r="A37" s="787"/>
      <c r="B37" s="782"/>
      <c r="C37" s="780" t="s">
        <v>417</v>
      </c>
      <c r="D37" s="795"/>
      <c r="E37" s="796"/>
      <c r="F37" s="793"/>
      <c r="G37" s="799"/>
      <c r="H37" s="800"/>
      <c r="I37" s="800"/>
      <c r="J37" s="832"/>
      <c r="K37" s="748"/>
      <c r="L37" s="749"/>
      <c r="M37" s="749"/>
      <c r="N37" s="750"/>
      <c r="O37" s="756"/>
      <c r="P37" s="758"/>
      <c r="Q37" s="758"/>
      <c r="R37" s="733"/>
      <c r="S37" s="837"/>
      <c r="T37" s="838"/>
      <c r="U37" s="838"/>
      <c r="V37" s="838"/>
      <c r="W37" s="838"/>
      <c r="X37" s="838"/>
      <c r="Y37" s="838"/>
      <c r="Z37" s="839"/>
      <c r="AA37" s="760" t="s">
        <v>674</v>
      </c>
      <c r="AB37" s="761"/>
      <c r="AC37" s="761"/>
      <c r="AD37" s="762"/>
      <c r="AE37" s="748"/>
      <c r="AF37" s="749"/>
      <c r="AG37" s="749"/>
      <c r="AH37" s="749"/>
      <c r="AI37" s="749"/>
      <c r="AJ37" s="750"/>
      <c r="AK37" s="752"/>
      <c r="AL37" s="751"/>
      <c r="AM37" s="751"/>
      <c r="AN37" s="751"/>
      <c r="AO37" s="751"/>
      <c r="AP37" s="751"/>
    </row>
    <row r="38" spans="1:42" s="46" customFormat="1" ht="13.5" customHeight="1">
      <c r="A38" s="102" t="s">
        <v>8</v>
      </c>
      <c r="B38" s="782"/>
      <c r="C38" s="780"/>
      <c r="D38" s="795"/>
      <c r="E38" s="796"/>
      <c r="F38" s="793"/>
      <c r="G38" s="801" t="s">
        <v>425</v>
      </c>
      <c r="H38" s="802"/>
      <c r="I38" s="802"/>
      <c r="J38" s="803"/>
      <c r="K38" s="745"/>
      <c r="L38" s="746"/>
      <c r="M38" s="746"/>
      <c r="N38" s="747"/>
      <c r="O38" s="756"/>
      <c r="P38" s="758"/>
      <c r="Q38" s="758"/>
      <c r="R38" s="733"/>
      <c r="S38" s="840"/>
      <c r="T38" s="841"/>
      <c r="U38" s="841"/>
      <c r="V38" s="841"/>
      <c r="W38" s="841"/>
      <c r="X38" s="841"/>
      <c r="Y38" s="841"/>
      <c r="Z38" s="842"/>
      <c r="AA38" s="763"/>
      <c r="AB38" s="764"/>
      <c r="AC38" s="764"/>
      <c r="AD38" s="765"/>
      <c r="AE38" s="745"/>
      <c r="AF38" s="746"/>
      <c r="AG38" s="746"/>
      <c r="AH38" s="746"/>
      <c r="AI38" s="746"/>
      <c r="AJ38" s="747"/>
      <c r="AK38" s="752"/>
      <c r="AL38" s="751"/>
      <c r="AM38" s="751"/>
      <c r="AN38" s="751"/>
      <c r="AO38" s="751"/>
      <c r="AP38" s="751"/>
    </row>
    <row r="39" spans="1:42" s="46" customFormat="1" ht="13.5" customHeight="1">
      <c r="A39" s="775"/>
      <c r="B39" s="782"/>
      <c r="C39" s="780"/>
      <c r="D39" s="795"/>
      <c r="E39" s="796"/>
      <c r="F39" s="793"/>
      <c r="G39" s="804"/>
      <c r="H39" s="805"/>
      <c r="I39" s="805"/>
      <c r="J39" s="806"/>
      <c r="K39" s="745"/>
      <c r="L39" s="746"/>
      <c r="M39" s="746"/>
      <c r="N39" s="747"/>
      <c r="O39" s="727"/>
      <c r="P39" s="728"/>
      <c r="Q39" s="728"/>
      <c r="R39" s="729"/>
      <c r="S39" s="840"/>
      <c r="T39" s="841"/>
      <c r="U39" s="841"/>
      <c r="V39" s="841"/>
      <c r="W39" s="841"/>
      <c r="X39" s="841"/>
      <c r="Y39" s="841"/>
      <c r="Z39" s="842"/>
      <c r="AA39" s="766"/>
      <c r="AB39" s="767"/>
      <c r="AC39" s="767"/>
      <c r="AD39" s="768"/>
      <c r="AE39" s="745"/>
      <c r="AF39" s="746"/>
      <c r="AG39" s="746"/>
      <c r="AH39" s="746"/>
      <c r="AI39" s="746"/>
      <c r="AJ39" s="747"/>
      <c r="AK39" s="752"/>
      <c r="AL39" s="751"/>
      <c r="AM39" s="751"/>
      <c r="AN39" s="751"/>
      <c r="AO39" s="751"/>
      <c r="AP39" s="751"/>
    </row>
    <row r="40" spans="1:42" s="46" customFormat="1" ht="13.5" customHeight="1">
      <c r="A40" s="775"/>
      <c r="B40" s="782"/>
      <c r="C40" s="780"/>
      <c r="D40" s="795"/>
      <c r="E40" s="796"/>
      <c r="F40" s="793"/>
      <c r="G40" s="804"/>
      <c r="H40" s="805"/>
      <c r="I40" s="805"/>
      <c r="J40" s="806"/>
      <c r="K40" s="745"/>
      <c r="L40" s="746"/>
      <c r="M40" s="746"/>
      <c r="N40" s="747"/>
      <c r="O40" s="727"/>
      <c r="P40" s="728"/>
      <c r="Q40" s="728"/>
      <c r="R40" s="729"/>
      <c r="S40" s="840"/>
      <c r="T40" s="841"/>
      <c r="U40" s="841"/>
      <c r="V40" s="841"/>
      <c r="W40" s="841"/>
      <c r="X40" s="841"/>
      <c r="Y40" s="841"/>
      <c r="Z40" s="842"/>
      <c r="AA40" s="769" t="s">
        <v>420</v>
      </c>
      <c r="AB40" s="770"/>
      <c r="AC40" s="770"/>
      <c r="AD40" s="771"/>
      <c r="AE40" s="745"/>
      <c r="AF40" s="746"/>
      <c r="AG40" s="746"/>
      <c r="AH40" s="746"/>
      <c r="AI40" s="746"/>
      <c r="AJ40" s="747"/>
      <c r="AK40" s="752"/>
      <c r="AL40" s="751"/>
      <c r="AM40" s="751"/>
      <c r="AN40" s="751"/>
      <c r="AO40" s="751"/>
      <c r="AP40" s="751"/>
    </row>
    <row r="41" spans="1:42" s="46" customFormat="1" ht="13.5" customHeight="1">
      <c r="A41" s="775"/>
      <c r="B41" s="782"/>
      <c r="C41" s="780"/>
      <c r="D41" s="795"/>
      <c r="E41" s="796"/>
      <c r="F41" s="793"/>
      <c r="G41" s="804"/>
      <c r="H41" s="805"/>
      <c r="I41" s="805"/>
      <c r="J41" s="806"/>
      <c r="K41" s="745"/>
      <c r="L41" s="746"/>
      <c r="M41" s="746"/>
      <c r="N41" s="747"/>
      <c r="O41" s="727"/>
      <c r="P41" s="728"/>
      <c r="Q41" s="728"/>
      <c r="R41" s="729"/>
      <c r="S41" s="840"/>
      <c r="T41" s="841"/>
      <c r="U41" s="841"/>
      <c r="V41" s="841"/>
      <c r="W41" s="841"/>
      <c r="X41" s="841"/>
      <c r="Y41" s="841"/>
      <c r="Z41" s="842"/>
      <c r="AA41" s="772"/>
      <c r="AB41" s="773" t="s">
        <v>31</v>
      </c>
      <c r="AC41" s="774"/>
      <c r="AD41" s="754" t="s">
        <v>32</v>
      </c>
      <c r="AE41" s="745"/>
      <c r="AF41" s="746"/>
      <c r="AG41" s="746"/>
      <c r="AH41" s="746"/>
      <c r="AI41" s="746"/>
      <c r="AJ41" s="747"/>
      <c r="AK41" s="752"/>
      <c r="AL41" s="751"/>
      <c r="AM41" s="751"/>
      <c r="AN41" s="751"/>
      <c r="AO41" s="751"/>
      <c r="AP41" s="751"/>
    </row>
    <row r="42" spans="1:42" s="5" customFormat="1">
      <c r="A42" s="776"/>
      <c r="B42" s="783"/>
      <c r="C42" s="780"/>
      <c r="D42" s="799"/>
      <c r="E42" s="800"/>
      <c r="F42" s="794"/>
      <c r="G42" s="807"/>
      <c r="H42" s="808"/>
      <c r="I42" s="808"/>
      <c r="J42" s="809"/>
      <c r="K42" s="724"/>
      <c r="L42" s="725"/>
      <c r="M42" s="725"/>
      <c r="N42" s="726"/>
      <c r="O42" s="730"/>
      <c r="P42" s="731"/>
      <c r="Q42" s="731"/>
      <c r="R42" s="732"/>
      <c r="S42" s="843"/>
      <c r="T42" s="844"/>
      <c r="U42" s="844"/>
      <c r="V42" s="844"/>
      <c r="W42" s="844"/>
      <c r="X42" s="844"/>
      <c r="Y42" s="844"/>
      <c r="Z42" s="845"/>
      <c r="AA42" s="834"/>
      <c r="AB42" s="835"/>
      <c r="AC42" s="836"/>
      <c r="AD42" s="755"/>
      <c r="AE42" s="724"/>
      <c r="AF42" s="725"/>
      <c r="AG42" s="725"/>
      <c r="AH42" s="725"/>
      <c r="AI42" s="725"/>
      <c r="AJ42" s="726"/>
      <c r="AK42" s="752"/>
      <c r="AL42" s="751"/>
      <c r="AM42" s="751"/>
      <c r="AN42" s="751"/>
      <c r="AO42" s="751"/>
      <c r="AP42" s="751"/>
    </row>
  </sheetData>
  <mergeCells count="204">
    <mergeCell ref="AA7:AD7"/>
    <mergeCell ref="G19:J19"/>
    <mergeCell ref="O19:R19"/>
    <mergeCell ref="G31:J31"/>
    <mergeCell ref="O31:R31"/>
    <mergeCell ref="AA19:AD19"/>
    <mergeCell ref="AA31:AD31"/>
    <mergeCell ref="S7:Z12"/>
    <mergeCell ref="S13:Z18"/>
    <mergeCell ref="S19:Z24"/>
    <mergeCell ref="S25:Z30"/>
    <mergeCell ref="S31:Z36"/>
    <mergeCell ref="AB17:AB18"/>
    <mergeCell ref="AC17:AC18"/>
    <mergeCell ref="AD17:AD18"/>
    <mergeCell ref="K27:N27"/>
    <mergeCell ref="K28:N28"/>
    <mergeCell ref="K29:N29"/>
    <mergeCell ref="K30:N30"/>
    <mergeCell ref="AA23:AA24"/>
    <mergeCell ref="AB23:AC24"/>
    <mergeCell ref="AD23:AD24"/>
    <mergeCell ref="AA25:AD27"/>
    <mergeCell ref="K22:N22"/>
    <mergeCell ref="AE7:AJ7"/>
    <mergeCell ref="AE8:AJ8"/>
    <mergeCell ref="AE9:AJ9"/>
    <mergeCell ref="AE10:AJ10"/>
    <mergeCell ref="AE11:AJ11"/>
    <mergeCell ref="AE12:AJ12"/>
    <mergeCell ref="AE13:AJ13"/>
    <mergeCell ref="AE14:AJ14"/>
    <mergeCell ref="AE16:AJ16"/>
    <mergeCell ref="AA41:AA42"/>
    <mergeCell ref="AB41:AB42"/>
    <mergeCell ref="AC41:AC42"/>
    <mergeCell ref="AE40:AJ40"/>
    <mergeCell ref="AE41:AJ41"/>
    <mergeCell ref="S37:Z42"/>
    <mergeCell ref="AE42:AJ42"/>
    <mergeCell ref="AE23:AJ23"/>
    <mergeCell ref="AE24:AJ24"/>
    <mergeCell ref="AE25:AJ25"/>
    <mergeCell ref="AE26:AJ26"/>
    <mergeCell ref="AE27:AJ27"/>
    <mergeCell ref="AE28:AJ28"/>
    <mergeCell ref="AE29:AJ29"/>
    <mergeCell ref="AE30:AJ30"/>
    <mergeCell ref="AE31:AJ31"/>
    <mergeCell ref="AR6:AV8"/>
    <mergeCell ref="H34:I35"/>
    <mergeCell ref="J34:J35"/>
    <mergeCell ref="G36:J37"/>
    <mergeCell ref="G22:G23"/>
    <mergeCell ref="H22:I23"/>
    <mergeCell ref="J22:J23"/>
    <mergeCell ref="G24:J25"/>
    <mergeCell ref="G26:J30"/>
    <mergeCell ref="P11:Q14"/>
    <mergeCell ref="O11:O14"/>
    <mergeCell ref="R11:R14"/>
    <mergeCell ref="AB11:AC12"/>
    <mergeCell ref="G12:J13"/>
    <mergeCell ref="G14:J18"/>
    <mergeCell ref="O15:R18"/>
    <mergeCell ref="AD11:AD12"/>
    <mergeCell ref="AA13:AD15"/>
    <mergeCell ref="AA16:AD16"/>
    <mergeCell ref="AA17:AA18"/>
    <mergeCell ref="AL6:AP6"/>
    <mergeCell ref="F6:G6"/>
    <mergeCell ref="F7:F18"/>
    <mergeCell ref="AD6:AE6"/>
    <mergeCell ref="L6:M6"/>
    <mergeCell ref="N6:O6"/>
    <mergeCell ref="G7:J7"/>
    <mergeCell ref="O7:R7"/>
    <mergeCell ref="P6:Q6"/>
    <mergeCell ref="K24:N24"/>
    <mergeCell ref="R6:S6"/>
    <mergeCell ref="K23:N23"/>
    <mergeCell ref="G10:G11"/>
    <mergeCell ref="H10:I11"/>
    <mergeCell ref="G34:G35"/>
    <mergeCell ref="K10:N10"/>
    <mergeCell ref="K11:N11"/>
    <mergeCell ref="K12:N12"/>
    <mergeCell ref="K19:N19"/>
    <mergeCell ref="K20:N20"/>
    <mergeCell ref="K21:N21"/>
    <mergeCell ref="K13:N13"/>
    <mergeCell ref="K14:N14"/>
    <mergeCell ref="K15:N15"/>
    <mergeCell ref="K16:N16"/>
    <mergeCell ref="K17:N17"/>
    <mergeCell ref="K18:N18"/>
    <mergeCell ref="A5:C5"/>
    <mergeCell ref="A1:AP3"/>
    <mergeCell ref="AK4:AL4"/>
    <mergeCell ref="D5:M5"/>
    <mergeCell ref="AC5:AK5"/>
    <mergeCell ref="AN4:AO4"/>
    <mergeCell ref="AC4:AF4"/>
    <mergeCell ref="AG4:AI4"/>
    <mergeCell ref="AL5:AP5"/>
    <mergeCell ref="N5:P5"/>
    <mergeCell ref="Q5:Y5"/>
    <mergeCell ref="Z5:AB5"/>
    <mergeCell ref="X6:Y6"/>
    <mergeCell ref="Z6:AA6"/>
    <mergeCell ref="AB6:AC6"/>
    <mergeCell ref="C31:C36"/>
    <mergeCell ref="O23:O26"/>
    <mergeCell ref="P23:Q26"/>
    <mergeCell ref="R23:R26"/>
    <mergeCell ref="O27:R30"/>
    <mergeCell ref="O35:O38"/>
    <mergeCell ref="P35:Q38"/>
    <mergeCell ref="R35:R38"/>
    <mergeCell ref="F19:F30"/>
    <mergeCell ref="F31:F42"/>
    <mergeCell ref="D7:E18"/>
    <mergeCell ref="D19:E30"/>
    <mergeCell ref="D31:E42"/>
    <mergeCell ref="A6:C6"/>
    <mergeCell ref="D6:E6"/>
    <mergeCell ref="AA11:AA12"/>
    <mergeCell ref="A7:A9"/>
    <mergeCell ref="A11:A13"/>
    <mergeCell ref="G38:J42"/>
    <mergeCell ref="H6:I6"/>
    <mergeCell ref="J6:K6"/>
    <mergeCell ref="A39:A42"/>
    <mergeCell ref="B7:B18"/>
    <mergeCell ref="B19:B30"/>
    <mergeCell ref="C37:C42"/>
    <mergeCell ref="B31:B42"/>
    <mergeCell ref="C25:C30"/>
    <mergeCell ref="AE15:AJ15"/>
    <mergeCell ref="K25:N25"/>
    <mergeCell ref="K26:N26"/>
    <mergeCell ref="K31:N31"/>
    <mergeCell ref="A19:A21"/>
    <mergeCell ref="A23:A25"/>
    <mergeCell ref="A31:A33"/>
    <mergeCell ref="A35:A37"/>
    <mergeCell ref="A15:A18"/>
    <mergeCell ref="A27:A30"/>
    <mergeCell ref="C7:C12"/>
    <mergeCell ref="C13:C18"/>
    <mergeCell ref="C19:C24"/>
    <mergeCell ref="AE17:AJ17"/>
    <mergeCell ref="AE18:AJ18"/>
    <mergeCell ref="K7:N7"/>
    <mergeCell ref="K8:N8"/>
    <mergeCell ref="K9:N9"/>
    <mergeCell ref="K40:N40"/>
    <mergeCell ref="AH6:AI6"/>
    <mergeCell ref="AL7:AP18"/>
    <mergeCell ref="AL19:AP30"/>
    <mergeCell ref="AL31:AP42"/>
    <mergeCell ref="AK7:AK18"/>
    <mergeCell ref="AK19:AK30"/>
    <mergeCell ref="AK31:AK42"/>
    <mergeCell ref="AD41:AD42"/>
    <mergeCell ref="AA35:AA36"/>
    <mergeCell ref="AB35:AC36"/>
    <mergeCell ref="AD35:AD36"/>
    <mergeCell ref="AA37:AD39"/>
    <mergeCell ref="AA40:AD40"/>
    <mergeCell ref="AA28:AD28"/>
    <mergeCell ref="AA29:AA30"/>
    <mergeCell ref="AB29:AB30"/>
    <mergeCell ref="AC29:AC30"/>
    <mergeCell ref="AD29:AD30"/>
    <mergeCell ref="AE19:AJ19"/>
    <mergeCell ref="AE20:AJ20"/>
    <mergeCell ref="AE21:AJ21"/>
    <mergeCell ref="AE22:AJ22"/>
    <mergeCell ref="V6:W6"/>
    <mergeCell ref="AJ6:AK6"/>
    <mergeCell ref="AF6:AG6"/>
    <mergeCell ref="K42:N42"/>
    <mergeCell ref="O39:R42"/>
    <mergeCell ref="J10:J11"/>
    <mergeCell ref="T6:U6"/>
    <mergeCell ref="AR2:AV4"/>
    <mergeCell ref="K41:N41"/>
    <mergeCell ref="AE32:AJ32"/>
    <mergeCell ref="AE33:AJ33"/>
    <mergeCell ref="AE34:AJ34"/>
    <mergeCell ref="AE35:AJ35"/>
    <mergeCell ref="AE36:AJ36"/>
    <mergeCell ref="AE37:AJ37"/>
    <mergeCell ref="AE38:AJ38"/>
    <mergeCell ref="AE39:AJ39"/>
    <mergeCell ref="K32:N32"/>
    <mergeCell ref="K33:N33"/>
    <mergeCell ref="K34:N34"/>
    <mergeCell ref="K35:N35"/>
    <mergeCell ref="K36:N36"/>
    <mergeCell ref="K37:N37"/>
    <mergeCell ref="K38:N38"/>
    <mergeCell ref="K39:N39"/>
  </mergeCells>
  <phoneticPr fontId="3"/>
  <hyperlinks>
    <hyperlink ref="AR2:AS3" location="目次!B18" display="目次へ" xr:uid="{00000000-0004-0000-0200-000000000000}"/>
    <hyperlink ref="AR6:AS7" location="目次!B18" display="目次へ" xr:uid="{00000000-0004-0000-0200-000001000000}"/>
    <hyperlink ref="AR6:AV8" location="①【2ヵ月前】利用申込書!A1" display="利用申込書へ" xr:uid="{00000000-0004-0000-0200-000002000000}"/>
  </hyperlinks>
  <pageMargins left="0.39370078740157483" right="0.39370078740157483" top="0.39370078740157483" bottom="0.39370078740157483"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66675</xdr:colOff>
                    <xdr:row>4</xdr:row>
                    <xdr:rowOff>9525</xdr:rowOff>
                  </from>
                  <to>
                    <xdr:col>41</xdr:col>
                    <xdr:colOff>76200</xdr:colOff>
                    <xdr:row>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66675</xdr:colOff>
                    <xdr:row>4</xdr:row>
                    <xdr:rowOff>152400</xdr:rowOff>
                  </from>
                  <to>
                    <xdr:col>40</xdr:col>
                    <xdr:colOff>38100</xdr:colOff>
                    <xdr:row>5</xdr:row>
                    <xdr:rowOff>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6</xdr:col>
                    <xdr:colOff>123825</xdr:colOff>
                    <xdr:row>18</xdr:row>
                    <xdr:rowOff>161925</xdr:rowOff>
                  </from>
                  <to>
                    <xdr:col>9</xdr:col>
                    <xdr:colOff>28575</xdr:colOff>
                    <xdr:row>20</xdr:row>
                    <xdr:rowOff>57150</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from>
                    <xdr:col>6</xdr:col>
                    <xdr:colOff>123825</xdr:colOff>
                    <xdr:row>21</xdr:row>
                    <xdr:rowOff>114300</xdr:rowOff>
                  </from>
                  <to>
                    <xdr:col>9</xdr:col>
                    <xdr:colOff>0</xdr:colOff>
                    <xdr:row>22</xdr:row>
                    <xdr:rowOff>171450</xdr:rowOff>
                  </to>
                </anchor>
              </controlPr>
            </control>
          </mc:Choice>
        </mc:AlternateContent>
        <mc:AlternateContent xmlns:mc="http://schemas.openxmlformats.org/markup-compatibility/2006">
          <mc:Choice Requires="x14">
            <control shapeId="2104" r:id="rId8" name="Check Box 56">
              <controlPr defaultSize="0" autoFill="0" autoLine="0" autoPict="0">
                <anchor moveWithCells="1">
                  <from>
                    <xdr:col>6</xdr:col>
                    <xdr:colOff>123825</xdr:colOff>
                    <xdr:row>19</xdr:row>
                    <xdr:rowOff>142875</xdr:rowOff>
                  </from>
                  <to>
                    <xdr:col>9</xdr:col>
                    <xdr:colOff>57150</xdr:colOff>
                    <xdr:row>21</xdr:row>
                    <xdr:rowOff>38100</xdr:rowOff>
                  </to>
                </anchor>
              </controlPr>
            </control>
          </mc:Choice>
        </mc:AlternateContent>
        <mc:AlternateContent xmlns:mc="http://schemas.openxmlformats.org/markup-compatibility/2006">
          <mc:Choice Requires="x14">
            <control shapeId="2111" r:id="rId9" name="Check Box 63">
              <controlPr defaultSize="0" autoFill="0" autoLine="0" autoPict="0">
                <anchor moveWithCells="1">
                  <from>
                    <xdr:col>6</xdr:col>
                    <xdr:colOff>123825</xdr:colOff>
                    <xdr:row>20</xdr:row>
                    <xdr:rowOff>123825</xdr:rowOff>
                  </from>
                  <to>
                    <xdr:col>9</xdr:col>
                    <xdr:colOff>85725</xdr:colOff>
                    <xdr:row>22</xdr:row>
                    <xdr:rowOff>19050</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26</xdr:col>
                    <xdr:colOff>123825</xdr:colOff>
                    <xdr:row>7</xdr:row>
                    <xdr:rowOff>9525</xdr:rowOff>
                  </from>
                  <to>
                    <xdr:col>29</xdr:col>
                    <xdr:colOff>85725</xdr:colOff>
                    <xdr:row>8</xdr:row>
                    <xdr:rowOff>76200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26</xdr:col>
                    <xdr:colOff>123825</xdr:colOff>
                    <xdr:row>7</xdr:row>
                    <xdr:rowOff>161925</xdr:rowOff>
                  </from>
                  <to>
                    <xdr:col>29</xdr:col>
                    <xdr:colOff>28575</xdr:colOff>
                    <xdr:row>9</xdr:row>
                    <xdr:rowOff>57150</xdr:rowOff>
                  </to>
                </anchor>
              </controlPr>
            </control>
          </mc:Choice>
        </mc:AlternateContent>
        <mc:AlternateContent xmlns:mc="http://schemas.openxmlformats.org/markup-compatibility/2006">
          <mc:Choice Requires="x14">
            <control shapeId="2126" r:id="rId12" name="Check Box 78">
              <controlPr defaultSize="0" autoFill="0" autoLine="0" autoPict="0">
                <anchor moveWithCells="1">
                  <from>
                    <xdr:col>26</xdr:col>
                    <xdr:colOff>123825</xdr:colOff>
                    <xdr:row>9</xdr:row>
                    <xdr:rowOff>123825</xdr:rowOff>
                  </from>
                  <to>
                    <xdr:col>29</xdr:col>
                    <xdr:colOff>85725</xdr:colOff>
                    <xdr:row>11</xdr:row>
                    <xdr:rowOff>19050</xdr:rowOff>
                  </to>
                </anchor>
              </controlPr>
            </control>
          </mc:Choice>
        </mc:AlternateContent>
        <mc:AlternateContent xmlns:mc="http://schemas.openxmlformats.org/markup-compatibility/2006">
          <mc:Choice Requires="x14">
            <control shapeId="2127" r:id="rId13" name="Check Box 79">
              <controlPr defaultSize="0" autoFill="0" autoLine="0" autoPict="0">
                <anchor moveWithCells="1">
                  <from>
                    <xdr:col>26</xdr:col>
                    <xdr:colOff>123825</xdr:colOff>
                    <xdr:row>10</xdr:row>
                    <xdr:rowOff>114300</xdr:rowOff>
                  </from>
                  <to>
                    <xdr:col>29</xdr:col>
                    <xdr:colOff>57150</xdr:colOff>
                    <xdr:row>11</xdr:row>
                    <xdr:rowOff>171450</xdr:rowOff>
                  </to>
                </anchor>
              </controlPr>
            </control>
          </mc:Choice>
        </mc:AlternateContent>
        <mc:AlternateContent xmlns:mc="http://schemas.openxmlformats.org/markup-compatibility/2006">
          <mc:Choice Requires="x14">
            <control shapeId="2128" r:id="rId14" name="Check Box 80">
              <controlPr defaultSize="0" autoFill="0" autoLine="0" autoPict="0">
                <anchor moveWithCells="1">
                  <from>
                    <xdr:col>14</xdr:col>
                    <xdr:colOff>123825</xdr:colOff>
                    <xdr:row>9</xdr:row>
                    <xdr:rowOff>95250</xdr:rowOff>
                  </from>
                  <to>
                    <xdr:col>17</xdr:col>
                    <xdr:colOff>85725</xdr:colOff>
                    <xdr:row>10</xdr:row>
                    <xdr:rowOff>161925</xdr:rowOff>
                  </to>
                </anchor>
              </controlPr>
            </control>
          </mc:Choice>
        </mc:AlternateContent>
        <mc:AlternateContent xmlns:mc="http://schemas.openxmlformats.org/markup-compatibility/2006">
          <mc:Choice Requires="x14">
            <control shapeId="2129" r:id="rId15" name="Check Box 81">
              <controlPr defaultSize="0" autoFill="0" autoLine="0" autoPict="0">
                <anchor moveWithCells="1">
                  <from>
                    <xdr:col>14</xdr:col>
                    <xdr:colOff>123825</xdr:colOff>
                    <xdr:row>10</xdr:row>
                    <xdr:rowOff>76200</xdr:rowOff>
                  </from>
                  <to>
                    <xdr:col>17</xdr:col>
                    <xdr:colOff>28575</xdr:colOff>
                    <xdr:row>11</xdr:row>
                    <xdr:rowOff>142875</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14</xdr:col>
                    <xdr:colOff>123825</xdr:colOff>
                    <xdr:row>11</xdr:row>
                    <xdr:rowOff>66675</xdr:rowOff>
                  </from>
                  <to>
                    <xdr:col>17</xdr:col>
                    <xdr:colOff>57150</xdr:colOff>
                    <xdr:row>12</xdr:row>
                    <xdr:rowOff>123825</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14</xdr:col>
                    <xdr:colOff>123825</xdr:colOff>
                    <xdr:row>12</xdr:row>
                    <xdr:rowOff>38100</xdr:rowOff>
                  </from>
                  <to>
                    <xdr:col>17</xdr:col>
                    <xdr:colOff>85725</xdr:colOff>
                    <xdr:row>13</xdr:row>
                    <xdr:rowOff>104775</xdr:rowOff>
                  </to>
                </anchor>
              </controlPr>
            </control>
          </mc:Choice>
        </mc:AlternateContent>
        <mc:AlternateContent xmlns:mc="http://schemas.openxmlformats.org/markup-compatibility/2006">
          <mc:Choice Requires="x14">
            <control shapeId="2132" r:id="rId18" name="Check Box 84">
              <controlPr defaultSize="0" autoFill="0" autoLine="0" autoPict="0">
                <anchor moveWithCells="1">
                  <from>
                    <xdr:col>14</xdr:col>
                    <xdr:colOff>123825</xdr:colOff>
                    <xdr:row>13</xdr:row>
                    <xdr:rowOff>28575</xdr:rowOff>
                  </from>
                  <to>
                    <xdr:col>17</xdr:col>
                    <xdr:colOff>57150</xdr:colOff>
                    <xdr:row>14</xdr:row>
                    <xdr:rowOff>85725</xdr:rowOff>
                  </to>
                </anchor>
              </controlPr>
            </control>
          </mc:Choice>
        </mc:AlternateContent>
        <mc:AlternateContent xmlns:mc="http://schemas.openxmlformats.org/markup-compatibility/2006">
          <mc:Choice Requires="x14">
            <control shapeId="2148" r:id="rId19" name="Check Box 100">
              <controlPr defaultSize="0" autoFill="0" autoLine="0" autoPict="0">
                <anchor moveWithCells="1">
                  <from>
                    <xdr:col>14</xdr:col>
                    <xdr:colOff>123825</xdr:colOff>
                    <xdr:row>21</xdr:row>
                    <xdr:rowOff>85725</xdr:rowOff>
                  </from>
                  <to>
                    <xdr:col>17</xdr:col>
                    <xdr:colOff>85725</xdr:colOff>
                    <xdr:row>22</xdr:row>
                    <xdr:rowOff>152400</xdr:rowOff>
                  </to>
                </anchor>
              </controlPr>
            </control>
          </mc:Choice>
        </mc:AlternateContent>
        <mc:AlternateContent xmlns:mc="http://schemas.openxmlformats.org/markup-compatibility/2006">
          <mc:Choice Requires="x14">
            <control shapeId="2149" r:id="rId20" name="Check Box 101">
              <controlPr defaultSize="0" autoFill="0" autoLine="0" autoPict="0">
                <anchor moveWithCells="1">
                  <from>
                    <xdr:col>14</xdr:col>
                    <xdr:colOff>123825</xdr:colOff>
                    <xdr:row>22</xdr:row>
                    <xdr:rowOff>66675</xdr:rowOff>
                  </from>
                  <to>
                    <xdr:col>17</xdr:col>
                    <xdr:colOff>28575</xdr:colOff>
                    <xdr:row>23</xdr:row>
                    <xdr:rowOff>133350</xdr:rowOff>
                  </to>
                </anchor>
              </controlPr>
            </control>
          </mc:Choice>
        </mc:AlternateContent>
        <mc:AlternateContent xmlns:mc="http://schemas.openxmlformats.org/markup-compatibility/2006">
          <mc:Choice Requires="x14">
            <control shapeId="2150" r:id="rId21" name="Check Box 102">
              <controlPr defaultSize="0" autoFill="0" autoLine="0" autoPict="0">
                <anchor moveWithCells="1">
                  <from>
                    <xdr:col>14</xdr:col>
                    <xdr:colOff>123825</xdr:colOff>
                    <xdr:row>23</xdr:row>
                    <xdr:rowOff>57150</xdr:rowOff>
                  </from>
                  <to>
                    <xdr:col>17</xdr:col>
                    <xdr:colOff>57150</xdr:colOff>
                    <xdr:row>24</xdr:row>
                    <xdr:rowOff>114300</xdr:rowOff>
                  </to>
                </anchor>
              </controlPr>
            </control>
          </mc:Choice>
        </mc:AlternateContent>
        <mc:AlternateContent xmlns:mc="http://schemas.openxmlformats.org/markup-compatibility/2006">
          <mc:Choice Requires="x14">
            <control shapeId="2151" r:id="rId22" name="Check Box 103">
              <controlPr defaultSize="0" autoFill="0" autoLine="0" autoPict="0">
                <anchor moveWithCells="1">
                  <from>
                    <xdr:col>14</xdr:col>
                    <xdr:colOff>123825</xdr:colOff>
                    <xdr:row>24</xdr:row>
                    <xdr:rowOff>28575</xdr:rowOff>
                  </from>
                  <to>
                    <xdr:col>17</xdr:col>
                    <xdr:colOff>85725</xdr:colOff>
                    <xdr:row>25</xdr:row>
                    <xdr:rowOff>95250</xdr:rowOff>
                  </to>
                </anchor>
              </controlPr>
            </control>
          </mc:Choice>
        </mc:AlternateContent>
        <mc:AlternateContent xmlns:mc="http://schemas.openxmlformats.org/markup-compatibility/2006">
          <mc:Choice Requires="x14">
            <control shapeId="2152" r:id="rId23" name="Check Box 104">
              <controlPr defaultSize="0" autoFill="0" autoLine="0" autoPict="0">
                <anchor moveWithCells="1">
                  <from>
                    <xdr:col>14</xdr:col>
                    <xdr:colOff>123825</xdr:colOff>
                    <xdr:row>25</xdr:row>
                    <xdr:rowOff>19050</xdr:rowOff>
                  </from>
                  <to>
                    <xdr:col>17</xdr:col>
                    <xdr:colOff>57150</xdr:colOff>
                    <xdr:row>26</xdr:row>
                    <xdr:rowOff>76200</xdr:rowOff>
                  </to>
                </anchor>
              </controlPr>
            </control>
          </mc:Choice>
        </mc:AlternateContent>
        <mc:AlternateContent xmlns:mc="http://schemas.openxmlformats.org/markup-compatibility/2006">
          <mc:Choice Requires="x14">
            <control shapeId="2153" r:id="rId24" name="Check Box 105">
              <controlPr defaultSize="0" autoFill="0" autoLine="0" autoPict="0">
                <anchor moveWithCells="1">
                  <from>
                    <xdr:col>26</xdr:col>
                    <xdr:colOff>123825</xdr:colOff>
                    <xdr:row>19</xdr:row>
                    <xdr:rowOff>9525</xdr:rowOff>
                  </from>
                  <to>
                    <xdr:col>29</xdr:col>
                    <xdr:colOff>85725</xdr:colOff>
                    <xdr:row>20</xdr:row>
                    <xdr:rowOff>76200</xdr:rowOff>
                  </to>
                </anchor>
              </controlPr>
            </control>
          </mc:Choice>
        </mc:AlternateContent>
        <mc:AlternateContent xmlns:mc="http://schemas.openxmlformats.org/markup-compatibility/2006">
          <mc:Choice Requires="x14">
            <control shapeId="2154" r:id="rId25" name="Check Box 106">
              <controlPr defaultSize="0" autoFill="0" autoLine="0" autoPict="0">
                <anchor moveWithCells="1">
                  <from>
                    <xdr:col>26</xdr:col>
                    <xdr:colOff>123825</xdr:colOff>
                    <xdr:row>19</xdr:row>
                    <xdr:rowOff>161925</xdr:rowOff>
                  </from>
                  <to>
                    <xdr:col>29</xdr:col>
                    <xdr:colOff>28575</xdr:colOff>
                    <xdr:row>21</xdr:row>
                    <xdr:rowOff>57150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26</xdr:col>
                    <xdr:colOff>123825</xdr:colOff>
                    <xdr:row>21</xdr:row>
                    <xdr:rowOff>123825</xdr:rowOff>
                  </from>
                  <to>
                    <xdr:col>29</xdr:col>
                    <xdr:colOff>85725</xdr:colOff>
                    <xdr:row>23</xdr:row>
                    <xdr:rowOff>19050</xdr:rowOff>
                  </to>
                </anchor>
              </controlPr>
            </control>
          </mc:Choice>
        </mc:AlternateContent>
        <mc:AlternateContent xmlns:mc="http://schemas.openxmlformats.org/markup-compatibility/2006">
          <mc:Choice Requires="x14">
            <control shapeId="2157" r:id="rId27" name="Check Box 109">
              <controlPr defaultSize="0" autoFill="0" autoLine="0" autoPict="0">
                <anchor moveWithCells="1">
                  <from>
                    <xdr:col>26</xdr:col>
                    <xdr:colOff>123825</xdr:colOff>
                    <xdr:row>22</xdr:row>
                    <xdr:rowOff>114300</xdr:rowOff>
                  </from>
                  <to>
                    <xdr:col>29</xdr:col>
                    <xdr:colOff>57150</xdr:colOff>
                    <xdr:row>24</xdr:row>
                    <xdr:rowOff>0</xdr:rowOff>
                  </to>
                </anchor>
              </controlPr>
            </control>
          </mc:Choice>
        </mc:AlternateContent>
        <mc:AlternateContent xmlns:mc="http://schemas.openxmlformats.org/markup-compatibility/2006">
          <mc:Choice Requires="x14">
            <control shapeId="2158" r:id="rId28" name="Check Box 110">
              <controlPr defaultSize="0" autoFill="0" autoLine="0" autoPict="0">
                <anchor moveWithCells="1">
                  <from>
                    <xdr:col>14</xdr:col>
                    <xdr:colOff>123825</xdr:colOff>
                    <xdr:row>33</xdr:row>
                    <xdr:rowOff>95250</xdr:rowOff>
                  </from>
                  <to>
                    <xdr:col>17</xdr:col>
                    <xdr:colOff>85725</xdr:colOff>
                    <xdr:row>34</xdr:row>
                    <xdr:rowOff>161925</xdr:rowOff>
                  </to>
                </anchor>
              </controlPr>
            </control>
          </mc:Choice>
        </mc:AlternateContent>
        <mc:AlternateContent xmlns:mc="http://schemas.openxmlformats.org/markup-compatibility/2006">
          <mc:Choice Requires="x14">
            <control shapeId="2159" r:id="rId29" name="Check Box 111">
              <controlPr defaultSize="0" autoFill="0" autoLine="0" autoPict="0">
                <anchor moveWithCells="1">
                  <from>
                    <xdr:col>14</xdr:col>
                    <xdr:colOff>123825</xdr:colOff>
                    <xdr:row>34</xdr:row>
                    <xdr:rowOff>76200</xdr:rowOff>
                  </from>
                  <to>
                    <xdr:col>17</xdr:col>
                    <xdr:colOff>28575</xdr:colOff>
                    <xdr:row>35</xdr:row>
                    <xdr:rowOff>142875</xdr:rowOff>
                  </to>
                </anchor>
              </controlPr>
            </control>
          </mc:Choice>
        </mc:AlternateContent>
        <mc:AlternateContent xmlns:mc="http://schemas.openxmlformats.org/markup-compatibility/2006">
          <mc:Choice Requires="x14">
            <control shapeId="2160" r:id="rId30" name="Check Box 112">
              <controlPr defaultSize="0" autoFill="0" autoLine="0" autoPict="0">
                <anchor moveWithCells="1">
                  <from>
                    <xdr:col>14</xdr:col>
                    <xdr:colOff>123825</xdr:colOff>
                    <xdr:row>35</xdr:row>
                    <xdr:rowOff>66675</xdr:rowOff>
                  </from>
                  <to>
                    <xdr:col>17</xdr:col>
                    <xdr:colOff>57150</xdr:colOff>
                    <xdr:row>36</xdr:row>
                    <xdr:rowOff>123825</xdr:rowOff>
                  </to>
                </anchor>
              </controlPr>
            </control>
          </mc:Choice>
        </mc:AlternateContent>
        <mc:AlternateContent xmlns:mc="http://schemas.openxmlformats.org/markup-compatibility/2006">
          <mc:Choice Requires="x14">
            <control shapeId="2161" r:id="rId31" name="Check Box 113">
              <controlPr defaultSize="0" autoFill="0" autoLine="0" autoPict="0">
                <anchor moveWithCells="1">
                  <from>
                    <xdr:col>14</xdr:col>
                    <xdr:colOff>123825</xdr:colOff>
                    <xdr:row>36</xdr:row>
                    <xdr:rowOff>38100</xdr:rowOff>
                  </from>
                  <to>
                    <xdr:col>17</xdr:col>
                    <xdr:colOff>85725</xdr:colOff>
                    <xdr:row>37</xdr:row>
                    <xdr:rowOff>104775</xdr:rowOff>
                  </to>
                </anchor>
              </controlPr>
            </control>
          </mc:Choice>
        </mc:AlternateContent>
        <mc:AlternateContent xmlns:mc="http://schemas.openxmlformats.org/markup-compatibility/2006">
          <mc:Choice Requires="x14">
            <control shapeId="2162" r:id="rId32" name="Check Box 114">
              <controlPr defaultSize="0" autoFill="0" autoLine="0" autoPict="0">
                <anchor moveWithCells="1">
                  <from>
                    <xdr:col>14</xdr:col>
                    <xdr:colOff>123825</xdr:colOff>
                    <xdr:row>37</xdr:row>
                    <xdr:rowOff>28575</xdr:rowOff>
                  </from>
                  <to>
                    <xdr:col>17</xdr:col>
                    <xdr:colOff>57150</xdr:colOff>
                    <xdr:row>38</xdr:row>
                    <xdr:rowOff>85725</xdr:rowOff>
                  </to>
                </anchor>
              </controlPr>
            </control>
          </mc:Choice>
        </mc:AlternateContent>
        <mc:AlternateContent xmlns:mc="http://schemas.openxmlformats.org/markup-compatibility/2006">
          <mc:Choice Requires="x14">
            <control shapeId="2163" r:id="rId33" name="Check Box 115">
              <controlPr defaultSize="0" autoFill="0" autoLine="0" autoPict="0">
                <anchor moveWithCells="1">
                  <from>
                    <xdr:col>26</xdr:col>
                    <xdr:colOff>123825</xdr:colOff>
                    <xdr:row>31</xdr:row>
                    <xdr:rowOff>9525</xdr:rowOff>
                  </from>
                  <to>
                    <xdr:col>29</xdr:col>
                    <xdr:colOff>85725</xdr:colOff>
                    <xdr:row>32</xdr:row>
                    <xdr:rowOff>76200</xdr:rowOff>
                  </to>
                </anchor>
              </controlPr>
            </control>
          </mc:Choice>
        </mc:AlternateContent>
        <mc:AlternateContent xmlns:mc="http://schemas.openxmlformats.org/markup-compatibility/2006">
          <mc:Choice Requires="x14">
            <control shapeId="2164" r:id="rId34" name="Check Box 116">
              <controlPr defaultSize="0" autoFill="0" autoLine="0" autoPict="0">
                <anchor moveWithCells="1">
                  <from>
                    <xdr:col>26</xdr:col>
                    <xdr:colOff>123825</xdr:colOff>
                    <xdr:row>31</xdr:row>
                    <xdr:rowOff>161925</xdr:rowOff>
                  </from>
                  <to>
                    <xdr:col>29</xdr:col>
                    <xdr:colOff>28575</xdr:colOff>
                    <xdr:row>33</xdr:row>
                    <xdr:rowOff>57150</xdr:rowOff>
                  </to>
                </anchor>
              </controlPr>
            </control>
          </mc:Choice>
        </mc:AlternateContent>
        <mc:AlternateContent xmlns:mc="http://schemas.openxmlformats.org/markup-compatibility/2006">
          <mc:Choice Requires="x14">
            <control shapeId="2166" r:id="rId35" name="Check Box 118">
              <controlPr defaultSize="0" autoFill="0" autoLine="0" autoPict="0">
                <anchor moveWithCells="1">
                  <from>
                    <xdr:col>26</xdr:col>
                    <xdr:colOff>123825</xdr:colOff>
                    <xdr:row>33</xdr:row>
                    <xdr:rowOff>123825</xdr:rowOff>
                  </from>
                  <to>
                    <xdr:col>29</xdr:col>
                    <xdr:colOff>85725</xdr:colOff>
                    <xdr:row>35</xdr:row>
                    <xdr:rowOff>19050</xdr:rowOff>
                  </to>
                </anchor>
              </controlPr>
            </control>
          </mc:Choice>
        </mc:AlternateContent>
        <mc:AlternateContent xmlns:mc="http://schemas.openxmlformats.org/markup-compatibility/2006">
          <mc:Choice Requires="x14">
            <control shapeId="2167" r:id="rId36" name="Check Box 119">
              <controlPr defaultSize="0" autoFill="0" autoLine="0" autoPict="0">
                <anchor moveWithCells="1">
                  <from>
                    <xdr:col>26</xdr:col>
                    <xdr:colOff>123825</xdr:colOff>
                    <xdr:row>34</xdr:row>
                    <xdr:rowOff>114300</xdr:rowOff>
                  </from>
                  <to>
                    <xdr:col>29</xdr:col>
                    <xdr:colOff>57150</xdr:colOff>
                    <xdr:row>36</xdr:row>
                    <xdr:rowOff>0</xdr:rowOff>
                  </to>
                </anchor>
              </controlPr>
            </control>
          </mc:Choice>
        </mc:AlternateContent>
        <mc:AlternateContent xmlns:mc="http://schemas.openxmlformats.org/markup-compatibility/2006">
          <mc:Choice Requires="x14">
            <control shapeId="2172" r:id="rId37" name="Check Box 124">
              <controlPr defaultSize="0" autoFill="0" autoLine="0" autoPict="0">
                <anchor moveWithCells="1">
                  <from>
                    <xdr:col>6</xdr:col>
                    <xdr:colOff>123825</xdr:colOff>
                    <xdr:row>30</xdr:row>
                    <xdr:rowOff>161925</xdr:rowOff>
                  </from>
                  <to>
                    <xdr:col>9</xdr:col>
                    <xdr:colOff>28575</xdr:colOff>
                    <xdr:row>32</xdr:row>
                    <xdr:rowOff>57150</xdr:rowOff>
                  </to>
                </anchor>
              </controlPr>
            </control>
          </mc:Choice>
        </mc:AlternateContent>
        <mc:AlternateContent xmlns:mc="http://schemas.openxmlformats.org/markup-compatibility/2006">
          <mc:Choice Requires="x14">
            <control shapeId="2173" r:id="rId38" name="Check Box 125">
              <controlPr defaultSize="0" autoFill="0" autoLine="0" autoPict="0">
                <anchor moveWithCells="1">
                  <from>
                    <xdr:col>6</xdr:col>
                    <xdr:colOff>123825</xdr:colOff>
                    <xdr:row>33</xdr:row>
                    <xdr:rowOff>114300</xdr:rowOff>
                  </from>
                  <to>
                    <xdr:col>9</xdr:col>
                    <xdr:colOff>0</xdr:colOff>
                    <xdr:row>35</xdr:row>
                    <xdr:rowOff>0</xdr:rowOff>
                  </to>
                </anchor>
              </controlPr>
            </control>
          </mc:Choice>
        </mc:AlternateContent>
        <mc:AlternateContent xmlns:mc="http://schemas.openxmlformats.org/markup-compatibility/2006">
          <mc:Choice Requires="x14">
            <control shapeId="2174" r:id="rId39" name="Check Box 126">
              <controlPr defaultSize="0" autoFill="0" autoLine="0" autoPict="0">
                <anchor moveWithCells="1">
                  <from>
                    <xdr:col>6</xdr:col>
                    <xdr:colOff>123825</xdr:colOff>
                    <xdr:row>31</xdr:row>
                    <xdr:rowOff>142875</xdr:rowOff>
                  </from>
                  <to>
                    <xdr:col>9</xdr:col>
                    <xdr:colOff>57150</xdr:colOff>
                    <xdr:row>33</xdr:row>
                    <xdr:rowOff>38100</xdr:rowOff>
                  </to>
                </anchor>
              </controlPr>
            </control>
          </mc:Choice>
        </mc:AlternateContent>
        <mc:AlternateContent xmlns:mc="http://schemas.openxmlformats.org/markup-compatibility/2006">
          <mc:Choice Requires="x14">
            <control shapeId="2175" r:id="rId40" name="Check Box 127">
              <controlPr defaultSize="0" autoFill="0" autoLine="0" autoPict="0">
                <anchor moveWithCells="1">
                  <from>
                    <xdr:col>6</xdr:col>
                    <xdr:colOff>123825</xdr:colOff>
                    <xdr:row>32</xdr:row>
                    <xdr:rowOff>123825</xdr:rowOff>
                  </from>
                  <to>
                    <xdr:col>9</xdr:col>
                    <xdr:colOff>85725</xdr:colOff>
                    <xdr:row>34</xdr:row>
                    <xdr:rowOff>19050</xdr:rowOff>
                  </to>
                </anchor>
              </controlPr>
            </control>
          </mc:Choice>
        </mc:AlternateContent>
        <mc:AlternateContent xmlns:mc="http://schemas.openxmlformats.org/markup-compatibility/2006">
          <mc:Choice Requires="x14">
            <control shapeId="2176" r:id="rId41" name="Check Box 128">
              <controlPr defaultSize="0" autoFill="0" autoLine="0" autoPict="0">
                <anchor moveWithCells="1">
                  <from>
                    <xdr:col>6</xdr:col>
                    <xdr:colOff>123825</xdr:colOff>
                    <xdr:row>6</xdr:row>
                    <xdr:rowOff>161925</xdr:rowOff>
                  </from>
                  <to>
                    <xdr:col>9</xdr:col>
                    <xdr:colOff>28575</xdr:colOff>
                    <xdr:row>8</xdr:row>
                    <xdr:rowOff>57150</xdr:rowOff>
                  </to>
                </anchor>
              </controlPr>
            </control>
          </mc:Choice>
        </mc:AlternateContent>
        <mc:AlternateContent xmlns:mc="http://schemas.openxmlformats.org/markup-compatibility/2006">
          <mc:Choice Requires="x14">
            <control shapeId="2177" r:id="rId42" name="Check Box 129">
              <controlPr defaultSize="0" autoFill="0" autoLine="0" autoPict="0">
                <anchor moveWithCells="1">
                  <from>
                    <xdr:col>6</xdr:col>
                    <xdr:colOff>123825</xdr:colOff>
                    <xdr:row>9</xdr:row>
                    <xdr:rowOff>114300</xdr:rowOff>
                  </from>
                  <to>
                    <xdr:col>9</xdr:col>
                    <xdr:colOff>0</xdr:colOff>
                    <xdr:row>10</xdr:row>
                    <xdr:rowOff>171450</xdr:rowOff>
                  </to>
                </anchor>
              </controlPr>
            </control>
          </mc:Choice>
        </mc:AlternateContent>
        <mc:AlternateContent xmlns:mc="http://schemas.openxmlformats.org/markup-compatibility/2006">
          <mc:Choice Requires="x14">
            <control shapeId="2178" r:id="rId43" name="Check Box 130">
              <controlPr defaultSize="0" autoFill="0" autoLine="0" autoPict="0">
                <anchor moveWithCells="1">
                  <from>
                    <xdr:col>6</xdr:col>
                    <xdr:colOff>123825</xdr:colOff>
                    <xdr:row>7</xdr:row>
                    <xdr:rowOff>142875</xdr:rowOff>
                  </from>
                  <to>
                    <xdr:col>9</xdr:col>
                    <xdr:colOff>57150</xdr:colOff>
                    <xdr:row>9</xdr:row>
                    <xdr:rowOff>38100</xdr:rowOff>
                  </to>
                </anchor>
              </controlPr>
            </control>
          </mc:Choice>
        </mc:AlternateContent>
        <mc:AlternateContent xmlns:mc="http://schemas.openxmlformats.org/markup-compatibility/2006">
          <mc:Choice Requires="x14">
            <control shapeId="2179" r:id="rId44" name="Check Box 131">
              <controlPr defaultSize="0" autoFill="0" autoLine="0" autoPict="0">
                <anchor moveWithCells="1">
                  <from>
                    <xdr:col>6</xdr:col>
                    <xdr:colOff>123825</xdr:colOff>
                    <xdr:row>8</xdr:row>
                    <xdr:rowOff>123825</xdr:rowOff>
                  </from>
                  <to>
                    <xdr:col>9</xdr:col>
                    <xdr:colOff>85725</xdr:colOff>
                    <xdr:row>10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EB4F-AC91-45FE-8CEC-FDCE6AC4182D}">
  <sheetPr>
    <tabColor rgb="FFFF0000"/>
  </sheetPr>
  <dimension ref="A1:BC42"/>
  <sheetViews>
    <sheetView showGridLines="0" showZeros="0" view="pageBreakPreview" zoomScaleNormal="100" zoomScaleSheetLayoutView="100" workbookViewId="0">
      <selection activeCell="O105" sqref="O105:P105"/>
    </sheetView>
  </sheetViews>
  <sheetFormatPr defaultRowHeight="13.5"/>
  <cols>
    <col min="1" max="1" width="3.625" style="68" customWidth="1"/>
    <col min="2" max="10" width="3.125" style="68" customWidth="1"/>
    <col min="11" max="11" width="3.625" style="68" customWidth="1"/>
    <col min="12" max="13" width="4.625" style="68" customWidth="1"/>
    <col min="14" max="14" width="3.625" style="68" customWidth="1"/>
    <col min="15" max="18" width="3.125" style="68" customWidth="1"/>
    <col min="19" max="19" width="4.625" style="68" customWidth="1"/>
    <col min="20" max="42" width="3.125" style="68" customWidth="1"/>
    <col min="43" max="55" width="3.125" customWidth="1"/>
    <col min="56" max="62" width="2.625" customWidth="1"/>
  </cols>
  <sheetData>
    <row r="1" spans="1:55" ht="13.5" customHeight="1" thickBot="1">
      <c r="A1" s="812" t="s">
        <v>826</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3"/>
      <c r="AR1" s="3"/>
      <c r="AS1" s="3"/>
      <c r="AT1" s="3"/>
      <c r="AU1" s="3"/>
      <c r="AV1" s="3"/>
      <c r="AW1" s="3"/>
      <c r="AX1" s="3"/>
      <c r="AY1" s="3"/>
      <c r="AZ1" s="3"/>
    </row>
    <row r="2" spans="1:55" ht="13.5" customHeigh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3"/>
      <c r="AR2" s="736" t="s">
        <v>662</v>
      </c>
      <c r="AS2" s="737"/>
      <c r="AT2" s="737"/>
      <c r="AU2" s="737"/>
      <c r="AV2" s="738"/>
      <c r="AW2" s="3"/>
      <c r="AX2" s="3"/>
      <c r="AY2" s="3"/>
      <c r="AZ2" s="3"/>
    </row>
    <row r="3" spans="1:55" s="2" customFormat="1" ht="11.2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3"/>
      <c r="AR3" s="739"/>
      <c r="AS3" s="740"/>
      <c r="AT3" s="740"/>
      <c r="AU3" s="740"/>
      <c r="AV3" s="741"/>
      <c r="AW3" s="3"/>
      <c r="AX3" s="3"/>
      <c r="AY3" s="3"/>
      <c r="AZ3" s="3"/>
    </row>
    <row r="4" spans="1:55" s="2" customFormat="1" ht="13.5" customHeight="1" thickBot="1">
      <c r="A4" s="100"/>
      <c r="B4" s="100"/>
      <c r="C4" s="100"/>
      <c r="D4" s="100"/>
      <c r="E4" s="100"/>
      <c r="F4" s="100"/>
      <c r="G4" s="67"/>
      <c r="H4" s="67"/>
      <c r="I4" s="67"/>
      <c r="J4" s="67"/>
      <c r="K4" s="67"/>
      <c r="L4" s="67"/>
      <c r="M4" s="67"/>
      <c r="N4" s="67"/>
      <c r="O4" s="67"/>
      <c r="P4" s="67"/>
      <c r="Q4" s="67"/>
      <c r="R4" s="67"/>
      <c r="S4" s="67"/>
      <c r="T4" s="67"/>
      <c r="U4" s="67"/>
      <c r="V4" s="67"/>
      <c r="W4" s="100"/>
      <c r="X4" s="100"/>
      <c r="Y4" s="100"/>
      <c r="Z4" s="67"/>
      <c r="AA4" s="67"/>
      <c r="AB4" s="67"/>
      <c r="AC4" s="813" t="s">
        <v>378</v>
      </c>
      <c r="AD4" s="813"/>
      <c r="AE4" s="813"/>
      <c r="AF4" s="813"/>
      <c r="AG4" s="813">
        <v>2024</v>
      </c>
      <c r="AH4" s="813"/>
      <c r="AI4" s="813"/>
      <c r="AJ4" s="417" t="s">
        <v>9</v>
      </c>
      <c r="AK4" s="813">
        <v>4</v>
      </c>
      <c r="AL4" s="813"/>
      <c r="AM4" s="417" t="s">
        <v>10</v>
      </c>
      <c r="AN4" s="628">
        <v>1</v>
      </c>
      <c r="AO4" s="628"/>
      <c r="AP4" s="66" t="s">
        <v>11</v>
      </c>
      <c r="AR4" s="742"/>
      <c r="AS4" s="743"/>
      <c r="AT4" s="743"/>
      <c r="AU4" s="743"/>
      <c r="AV4" s="744"/>
      <c r="AW4" s="3"/>
    </row>
    <row r="5" spans="1:55" s="46" customFormat="1" ht="24.95" customHeight="1" thickBot="1">
      <c r="A5" s="810" t="s">
        <v>22</v>
      </c>
      <c r="B5" s="811"/>
      <c r="C5" s="811"/>
      <c r="D5" s="814" t="s">
        <v>850</v>
      </c>
      <c r="E5" s="814"/>
      <c r="F5" s="814"/>
      <c r="G5" s="814"/>
      <c r="H5" s="814"/>
      <c r="I5" s="814"/>
      <c r="J5" s="814"/>
      <c r="K5" s="814"/>
      <c r="L5" s="814"/>
      <c r="M5" s="814"/>
      <c r="N5" s="818" t="s">
        <v>339</v>
      </c>
      <c r="O5" s="819"/>
      <c r="P5" s="819"/>
      <c r="Q5" s="814" t="s">
        <v>851</v>
      </c>
      <c r="R5" s="814"/>
      <c r="S5" s="814"/>
      <c r="T5" s="814"/>
      <c r="U5" s="814"/>
      <c r="V5" s="814"/>
      <c r="W5" s="814"/>
      <c r="X5" s="814"/>
      <c r="Y5" s="820"/>
      <c r="Z5" s="818" t="s">
        <v>452</v>
      </c>
      <c r="AA5" s="819"/>
      <c r="AB5" s="819"/>
      <c r="AC5" s="814" t="s">
        <v>852</v>
      </c>
      <c r="AD5" s="814"/>
      <c r="AE5" s="814"/>
      <c r="AF5" s="814"/>
      <c r="AG5" s="814"/>
      <c r="AH5" s="814"/>
      <c r="AI5" s="814"/>
      <c r="AJ5" s="814"/>
      <c r="AK5" s="814"/>
      <c r="AL5" s="815"/>
      <c r="AM5" s="816"/>
      <c r="AN5" s="816"/>
      <c r="AO5" s="816"/>
      <c r="AP5" s="817"/>
      <c r="AR5" s="316"/>
      <c r="AS5" s="316"/>
      <c r="AT5" s="316"/>
      <c r="AU5" s="316"/>
      <c r="AV5" s="316"/>
    </row>
    <row r="6" spans="1:55" s="48" customFormat="1" ht="14.25" customHeight="1">
      <c r="A6" s="723" t="s">
        <v>414</v>
      </c>
      <c r="B6" s="723"/>
      <c r="C6" s="723"/>
      <c r="D6" s="723">
        <v>6</v>
      </c>
      <c r="E6" s="723"/>
      <c r="F6" s="723">
        <v>7</v>
      </c>
      <c r="G6" s="723"/>
      <c r="H6" s="723">
        <v>8</v>
      </c>
      <c r="I6" s="723"/>
      <c r="J6" s="723">
        <v>9</v>
      </c>
      <c r="K6" s="735"/>
      <c r="L6" s="735">
        <v>10</v>
      </c>
      <c r="M6" s="735"/>
      <c r="N6" s="735">
        <v>11</v>
      </c>
      <c r="O6" s="723"/>
      <c r="P6" s="723">
        <v>12</v>
      </c>
      <c r="Q6" s="723"/>
      <c r="R6" s="723">
        <v>13</v>
      </c>
      <c r="S6" s="735"/>
      <c r="T6" s="735">
        <v>14</v>
      </c>
      <c r="U6" s="735"/>
      <c r="V6" s="735">
        <v>15</v>
      </c>
      <c r="W6" s="735"/>
      <c r="X6" s="735">
        <v>16</v>
      </c>
      <c r="Y6" s="735"/>
      <c r="Z6" s="723">
        <v>17</v>
      </c>
      <c r="AA6" s="723"/>
      <c r="AB6" s="723">
        <v>18</v>
      </c>
      <c r="AC6" s="723"/>
      <c r="AD6" s="723">
        <v>19</v>
      </c>
      <c r="AE6" s="723"/>
      <c r="AF6" s="723">
        <v>20</v>
      </c>
      <c r="AG6" s="723"/>
      <c r="AH6" s="723">
        <v>21</v>
      </c>
      <c r="AI6" s="723"/>
      <c r="AJ6" s="723">
        <v>22</v>
      </c>
      <c r="AK6" s="723"/>
      <c r="AL6" s="833" t="s">
        <v>424</v>
      </c>
      <c r="AM6" s="833"/>
      <c r="AN6" s="833"/>
      <c r="AO6" s="833"/>
      <c r="AP6" s="833"/>
      <c r="AQ6" s="47"/>
      <c r="AR6" s="594" t="s">
        <v>665</v>
      </c>
      <c r="AS6" s="828"/>
      <c r="AT6" s="828"/>
      <c r="AU6" s="828"/>
      <c r="AV6" s="595"/>
      <c r="AX6" s="47"/>
      <c r="AY6" s="47"/>
      <c r="AZ6" s="47"/>
      <c r="BA6" s="47"/>
      <c r="BB6" s="47"/>
      <c r="BC6" s="47"/>
    </row>
    <row r="7" spans="1:55" s="46" customFormat="1" ht="13.5" customHeight="1">
      <c r="A7" s="785">
        <v>7</v>
      </c>
      <c r="B7" s="777" t="s">
        <v>415</v>
      </c>
      <c r="C7" s="790" t="s">
        <v>416</v>
      </c>
      <c r="D7" s="795" t="s">
        <v>418</v>
      </c>
      <c r="E7" s="796"/>
      <c r="F7" s="793" t="s">
        <v>21</v>
      </c>
      <c r="G7" s="823" t="s">
        <v>4</v>
      </c>
      <c r="H7" s="824"/>
      <c r="I7" s="824"/>
      <c r="J7" s="825"/>
      <c r="K7" s="856" t="s">
        <v>853</v>
      </c>
      <c r="L7" s="857"/>
      <c r="M7" s="857"/>
      <c r="N7" s="858"/>
      <c r="O7" s="823" t="s">
        <v>5</v>
      </c>
      <c r="P7" s="824"/>
      <c r="Q7" s="824"/>
      <c r="R7" s="825"/>
      <c r="S7" s="859" t="s">
        <v>854</v>
      </c>
      <c r="T7" s="860"/>
      <c r="U7" s="860"/>
      <c r="V7" s="860"/>
      <c r="W7" s="860"/>
      <c r="X7" s="860"/>
      <c r="Y7" s="860"/>
      <c r="Z7" s="861"/>
      <c r="AA7" s="823" t="s">
        <v>6</v>
      </c>
      <c r="AB7" s="824"/>
      <c r="AC7" s="824"/>
      <c r="AD7" s="825"/>
      <c r="AE7" s="856" t="s">
        <v>855</v>
      </c>
      <c r="AF7" s="857"/>
      <c r="AG7" s="857"/>
      <c r="AH7" s="857"/>
      <c r="AI7" s="857"/>
      <c r="AJ7" s="858"/>
      <c r="AK7" s="752" t="s">
        <v>423</v>
      </c>
      <c r="AL7" s="852" t="s">
        <v>856</v>
      </c>
      <c r="AM7" s="852"/>
      <c r="AN7" s="852"/>
      <c r="AO7" s="852"/>
      <c r="AP7" s="852"/>
      <c r="AR7" s="596"/>
      <c r="AS7" s="829"/>
      <c r="AT7" s="829"/>
      <c r="AU7" s="829"/>
      <c r="AV7" s="597"/>
    </row>
    <row r="8" spans="1:55" s="46" customFormat="1" ht="13.5" customHeight="1" thickBot="1">
      <c r="A8" s="785"/>
      <c r="B8" s="778"/>
      <c r="C8" s="780"/>
      <c r="D8" s="795"/>
      <c r="E8" s="796"/>
      <c r="F8" s="793"/>
      <c r="G8" s="402"/>
      <c r="H8" s="403"/>
      <c r="I8" s="403"/>
      <c r="J8" s="404"/>
      <c r="K8" s="853" t="s">
        <v>857</v>
      </c>
      <c r="L8" s="854"/>
      <c r="M8" s="854"/>
      <c r="N8" s="855"/>
      <c r="O8" s="402"/>
      <c r="P8" s="403"/>
      <c r="Q8" s="403"/>
      <c r="R8" s="404"/>
      <c r="S8" s="862"/>
      <c r="T8" s="863"/>
      <c r="U8" s="863"/>
      <c r="V8" s="863"/>
      <c r="W8" s="863"/>
      <c r="X8" s="863"/>
      <c r="Y8" s="863"/>
      <c r="Z8" s="864"/>
      <c r="AA8" s="402"/>
      <c r="AB8" s="403"/>
      <c r="AC8" s="403"/>
      <c r="AD8" s="404"/>
      <c r="AE8" s="745"/>
      <c r="AF8" s="746"/>
      <c r="AG8" s="746"/>
      <c r="AH8" s="746"/>
      <c r="AI8" s="746"/>
      <c r="AJ8" s="747"/>
      <c r="AK8" s="752"/>
      <c r="AL8" s="852"/>
      <c r="AM8" s="852"/>
      <c r="AN8" s="852"/>
      <c r="AO8" s="852"/>
      <c r="AP8" s="852"/>
      <c r="AR8" s="598"/>
      <c r="AS8" s="830"/>
      <c r="AT8" s="830"/>
      <c r="AU8" s="830"/>
      <c r="AV8" s="599"/>
    </row>
    <row r="9" spans="1:55" s="46" customFormat="1" ht="13.5" customHeight="1">
      <c r="A9" s="785"/>
      <c r="B9" s="778"/>
      <c r="C9" s="780"/>
      <c r="D9" s="795"/>
      <c r="E9" s="796"/>
      <c r="F9" s="793"/>
      <c r="G9" s="402"/>
      <c r="H9" s="403"/>
      <c r="I9" s="403"/>
      <c r="J9" s="404"/>
      <c r="K9" s="853" t="s">
        <v>944</v>
      </c>
      <c r="L9" s="854"/>
      <c r="M9" s="854"/>
      <c r="N9" s="855"/>
      <c r="O9" s="402"/>
      <c r="P9" s="403"/>
      <c r="Q9" s="403"/>
      <c r="R9" s="404"/>
      <c r="S9" s="862"/>
      <c r="T9" s="863"/>
      <c r="U9" s="863"/>
      <c r="V9" s="863"/>
      <c r="W9" s="863"/>
      <c r="X9" s="863"/>
      <c r="Y9" s="863"/>
      <c r="Z9" s="864"/>
      <c r="AA9" s="402"/>
      <c r="AB9" s="403"/>
      <c r="AC9" s="403"/>
      <c r="AD9" s="404"/>
      <c r="AE9" s="745"/>
      <c r="AF9" s="746"/>
      <c r="AG9" s="746"/>
      <c r="AH9" s="746"/>
      <c r="AI9" s="746"/>
      <c r="AJ9" s="747"/>
      <c r="AK9" s="752"/>
      <c r="AL9" s="852"/>
      <c r="AM9" s="852"/>
      <c r="AN9" s="852"/>
      <c r="AO9" s="852"/>
      <c r="AP9" s="852"/>
    </row>
    <row r="10" spans="1:55" s="46" customFormat="1" ht="13.5" customHeight="1">
      <c r="A10" s="101" t="s">
        <v>7</v>
      </c>
      <c r="B10" s="778"/>
      <c r="C10" s="780"/>
      <c r="D10" s="795"/>
      <c r="E10" s="796"/>
      <c r="F10" s="793"/>
      <c r="G10" s="821"/>
      <c r="H10" s="826"/>
      <c r="I10" s="826"/>
      <c r="J10" s="733"/>
      <c r="K10" s="745"/>
      <c r="L10" s="746"/>
      <c r="M10" s="746"/>
      <c r="N10" s="747"/>
      <c r="O10" s="402"/>
      <c r="P10" s="403"/>
      <c r="Q10" s="403"/>
      <c r="R10" s="404"/>
      <c r="S10" s="862"/>
      <c r="T10" s="863"/>
      <c r="U10" s="863"/>
      <c r="V10" s="863"/>
      <c r="W10" s="863"/>
      <c r="X10" s="863"/>
      <c r="Y10" s="863"/>
      <c r="Z10" s="864"/>
      <c r="AA10" s="402"/>
      <c r="AB10" s="403"/>
      <c r="AC10" s="403"/>
      <c r="AD10" s="404"/>
      <c r="AE10" s="745"/>
      <c r="AF10" s="746"/>
      <c r="AG10" s="746"/>
      <c r="AH10" s="746"/>
      <c r="AI10" s="746"/>
      <c r="AJ10" s="747"/>
      <c r="AK10" s="752"/>
      <c r="AL10" s="852"/>
      <c r="AM10" s="852"/>
      <c r="AN10" s="852"/>
      <c r="AO10" s="852"/>
      <c r="AP10" s="852"/>
    </row>
    <row r="11" spans="1:55" s="46" customFormat="1" ht="13.5" customHeight="1">
      <c r="A11" s="785">
        <v>1</v>
      </c>
      <c r="B11" s="778"/>
      <c r="C11" s="780"/>
      <c r="D11" s="795"/>
      <c r="E11" s="796"/>
      <c r="F11" s="793"/>
      <c r="G11" s="822"/>
      <c r="H11" s="827"/>
      <c r="I11" s="827"/>
      <c r="J11" s="734"/>
      <c r="K11" s="745"/>
      <c r="L11" s="746"/>
      <c r="M11" s="746"/>
      <c r="N11" s="747"/>
      <c r="O11" s="756"/>
      <c r="P11" s="758"/>
      <c r="Q11" s="758"/>
      <c r="R11" s="733"/>
      <c r="S11" s="862"/>
      <c r="T11" s="863"/>
      <c r="U11" s="863"/>
      <c r="V11" s="863"/>
      <c r="W11" s="863"/>
      <c r="X11" s="863"/>
      <c r="Y11" s="863"/>
      <c r="Z11" s="864"/>
      <c r="AA11" s="756"/>
      <c r="AB11" s="758"/>
      <c r="AC11" s="758"/>
      <c r="AD11" s="733"/>
      <c r="AE11" s="745"/>
      <c r="AF11" s="746"/>
      <c r="AG11" s="746"/>
      <c r="AH11" s="746"/>
      <c r="AI11" s="746"/>
      <c r="AJ11" s="747"/>
      <c r="AK11" s="752"/>
      <c r="AL11" s="852"/>
      <c r="AM11" s="852"/>
      <c r="AN11" s="852"/>
      <c r="AO11" s="852"/>
      <c r="AP11" s="852"/>
    </row>
    <row r="12" spans="1:55" s="46" customFormat="1" ht="13.5" customHeight="1">
      <c r="A12" s="785"/>
      <c r="B12" s="778"/>
      <c r="C12" s="780"/>
      <c r="D12" s="795"/>
      <c r="E12" s="796"/>
      <c r="F12" s="793"/>
      <c r="G12" s="797" t="s">
        <v>419</v>
      </c>
      <c r="H12" s="798"/>
      <c r="I12" s="798"/>
      <c r="J12" s="831"/>
      <c r="K12" s="745"/>
      <c r="L12" s="746"/>
      <c r="M12" s="746"/>
      <c r="N12" s="747"/>
      <c r="O12" s="756"/>
      <c r="P12" s="758"/>
      <c r="Q12" s="758"/>
      <c r="R12" s="733"/>
      <c r="S12" s="862"/>
      <c r="T12" s="863"/>
      <c r="U12" s="863"/>
      <c r="V12" s="863"/>
      <c r="W12" s="863"/>
      <c r="X12" s="863"/>
      <c r="Y12" s="863"/>
      <c r="Z12" s="864"/>
      <c r="AA12" s="757"/>
      <c r="AB12" s="759"/>
      <c r="AC12" s="759"/>
      <c r="AD12" s="734"/>
      <c r="AE12" s="745"/>
      <c r="AF12" s="746"/>
      <c r="AG12" s="746"/>
      <c r="AH12" s="746"/>
      <c r="AI12" s="746"/>
      <c r="AJ12" s="747"/>
      <c r="AK12" s="752"/>
      <c r="AL12" s="852"/>
      <c r="AM12" s="852"/>
      <c r="AN12" s="852"/>
      <c r="AO12" s="852"/>
      <c r="AP12" s="852"/>
    </row>
    <row r="13" spans="1:55" s="46" customFormat="1" ht="13.5" customHeight="1">
      <c r="A13" s="785"/>
      <c r="B13" s="778"/>
      <c r="C13" s="780" t="s">
        <v>417</v>
      </c>
      <c r="D13" s="795"/>
      <c r="E13" s="796"/>
      <c r="F13" s="793"/>
      <c r="G13" s="799"/>
      <c r="H13" s="800"/>
      <c r="I13" s="800"/>
      <c r="J13" s="832"/>
      <c r="K13" s="856" t="s">
        <v>858</v>
      </c>
      <c r="L13" s="857"/>
      <c r="M13" s="857"/>
      <c r="N13" s="858"/>
      <c r="O13" s="756"/>
      <c r="P13" s="758"/>
      <c r="Q13" s="758"/>
      <c r="R13" s="733"/>
      <c r="S13" s="859" t="s">
        <v>859</v>
      </c>
      <c r="T13" s="860"/>
      <c r="U13" s="860"/>
      <c r="V13" s="860"/>
      <c r="W13" s="860"/>
      <c r="X13" s="860"/>
      <c r="Y13" s="860"/>
      <c r="Z13" s="861"/>
      <c r="AA13" s="760" t="s">
        <v>674</v>
      </c>
      <c r="AB13" s="761"/>
      <c r="AC13" s="761"/>
      <c r="AD13" s="762"/>
      <c r="AE13" s="856" t="s">
        <v>860</v>
      </c>
      <c r="AF13" s="857"/>
      <c r="AG13" s="857"/>
      <c r="AH13" s="857"/>
      <c r="AI13" s="857"/>
      <c r="AJ13" s="858"/>
      <c r="AK13" s="752"/>
      <c r="AL13" s="852"/>
      <c r="AM13" s="852"/>
      <c r="AN13" s="852"/>
      <c r="AO13" s="852"/>
      <c r="AP13" s="852"/>
    </row>
    <row r="14" spans="1:55" s="46" customFormat="1" ht="13.5" customHeight="1">
      <c r="A14" s="101" t="s">
        <v>8</v>
      </c>
      <c r="B14" s="778"/>
      <c r="C14" s="780"/>
      <c r="D14" s="795"/>
      <c r="E14" s="796"/>
      <c r="F14" s="793"/>
      <c r="G14" s="801" t="s">
        <v>425</v>
      </c>
      <c r="H14" s="802"/>
      <c r="I14" s="802"/>
      <c r="J14" s="803"/>
      <c r="K14" s="745"/>
      <c r="L14" s="746"/>
      <c r="M14" s="746"/>
      <c r="N14" s="747"/>
      <c r="O14" s="756"/>
      <c r="P14" s="758"/>
      <c r="Q14" s="758"/>
      <c r="R14" s="733"/>
      <c r="S14" s="862"/>
      <c r="T14" s="863"/>
      <c r="U14" s="863"/>
      <c r="V14" s="863"/>
      <c r="W14" s="863"/>
      <c r="X14" s="863"/>
      <c r="Y14" s="863"/>
      <c r="Z14" s="864"/>
      <c r="AA14" s="763"/>
      <c r="AB14" s="764"/>
      <c r="AC14" s="764"/>
      <c r="AD14" s="765"/>
      <c r="AE14" s="745"/>
      <c r="AF14" s="746"/>
      <c r="AG14" s="746"/>
      <c r="AH14" s="746"/>
      <c r="AI14" s="746"/>
      <c r="AJ14" s="747"/>
      <c r="AK14" s="752"/>
      <c r="AL14" s="852"/>
      <c r="AM14" s="852"/>
      <c r="AN14" s="852"/>
      <c r="AO14" s="852"/>
      <c r="AP14" s="852"/>
    </row>
    <row r="15" spans="1:55" s="46" customFormat="1" ht="13.5" customHeight="1">
      <c r="A15" s="788"/>
      <c r="B15" s="778"/>
      <c r="C15" s="780"/>
      <c r="D15" s="795"/>
      <c r="E15" s="796"/>
      <c r="F15" s="793"/>
      <c r="G15" s="804"/>
      <c r="H15" s="805"/>
      <c r="I15" s="805"/>
      <c r="J15" s="806"/>
      <c r="K15" s="745"/>
      <c r="L15" s="746"/>
      <c r="M15" s="746"/>
      <c r="N15" s="747"/>
      <c r="O15" s="727"/>
      <c r="P15" s="728"/>
      <c r="Q15" s="728"/>
      <c r="R15" s="729"/>
      <c r="S15" s="862"/>
      <c r="T15" s="863"/>
      <c r="U15" s="863"/>
      <c r="V15" s="863"/>
      <c r="W15" s="863"/>
      <c r="X15" s="863"/>
      <c r="Y15" s="863"/>
      <c r="Z15" s="864"/>
      <c r="AA15" s="766"/>
      <c r="AB15" s="767"/>
      <c r="AC15" s="767"/>
      <c r="AD15" s="768"/>
      <c r="AE15" s="745"/>
      <c r="AF15" s="746"/>
      <c r="AG15" s="746"/>
      <c r="AH15" s="746"/>
      <c r="AI15" s="746"/>
      <c r="AJ15" s="747"/>
      <c r="AK15" s="752"/>
      <c r="AL15" s="852"/>
      <c r="AM15" s="852"/>
      <c r="AN15" s="852"/>
      <c r="AO15" s="852"/>
      <c r="AP15" s="852"/>
    </row>
    <row r="16" spans="1:55" s="46" customFormat="1" ht="13.5" customHeight="1">
      <c r="A16" s="788"/>
      <c r="B16" s="778"/>
      <c r="C16" s="780"/>
      <c r="D16" s="795"/>
      <c r="E16" s="796"/>
      <c r="F16" s="793"/>
      <c r="G16" s="804"/>
      <c r="H16" s="805"/>
      <c r="I16" s="805"/>
      <c r="J16" s="806"/>
      <c r="K16" s="745"/>
      <c r="L16" s="746"/>
      <c r="M16" s="746"/>
      <c r="N16" s="747"/>
      <c r="O16" s="727"/>
      <c r="P16" s="728"/>
      <c r="Q16" s="728"/>
      <c r="R16" s="729"/>
      <c r="S16" s="862"/>
      <c r="T16" s="863"/>
      <c r="U16" s="863"/>
      <c r="V16" s="863"/>
      <c r="W16" s="863"/>
      <c r="X16" s="863"/>
      <c r="Y16" s="863"/>
      <c r="Z16" s="864"/>
      <c r="AA16" s="769" t="s">
        <v>420</v>
      </c>
      <c r="AB16" s="770"/>
      <c r="AC16" s="770"/>
      <c r="AD16" s="771"/>
      <c r="AE16" s="745"/>
      <c r="AF16" s="746"/>
      <c r="AG16" s="746"/>
      <c r="AH16" s="746"/>
      <c r="AI16" s="746"/>
      <c r="AJ16" s="747"/>
      <c r="AK16" s="752"/>
      <c r="AL16" s="852"/>
      <c r="AM16" s="852"/>
      <c r="AN16" s="852"/>
      <c r="AO16" s="852"/>
      <c r="AP16" s="852"/>
    </row>
    <row r="17" spans="1:42" s="46" customFormat="1" ht="13.5" customHeight="1">
      <c r="A17" s="788"/>
      <c r="B17" s="778"/>
      <c r="C17" s="780"/>
      <c r="D17" s="795"/>
      <c r="E17" s="796"/>
      <c r="F17" s="793"/>
      <c r="G17" s="804"/>
      <c r="H17" s="805"/>
      <c r="I17" s="805"/>
      <c r="J17" s="806"/>
      <c r="K17" s="745"/>
      <c r="L17" s="746"/>
      <c r="M17" s="746"/>
      <c r="N17" s="747"/>
      <c r="O17" s="727"/>
      <c r="P17" s="728"/>
      <c r="Q17" s="728"/>
      <c r="R17" s="729"/>
      <c r="S17" s="862"/>
      <c r="T17" s="863"/>
      <c r="U17" s="863"/>
      <c r="V17" s="863"/>
      <c r="W17" s="863"/>
      <c r="X17" s="863"/>
      <c r="Y17" s="863"/>
      <c r="Z17" s="864"/>
      <c r="AA17" s="870">
        <v>21</v>
      </c>
      <c r="AB17" s="871" t="s">
        <v>31</v>
      </c>
      <c r="AC17" s="868" t="s">
        <v>861</v>
      </c>
      <c r="AD17" s="869" t="s">
        <v>32</v>
      </c>
      <c r="AE17" s="745"/>
      <c r="AF17" s="746"/>
      <c r="AG17" s="746"/>
      <c r="AH17" s="746"/>
      <c r="AI17" s="746"/>
      <c r="AJ17" s="747"/>
      <c r="AK17" s="752"/>
      <c r="AL17" s="852"/>
      <c r="AM17" s="852"/>
      <c r="AN17" s="852"/>
      <c r="AO17" s="852"/>
      <c r="AP17" s="852"/>
    </row>
    <row r="18" spans="1:42" s="46" customFormat="1" ht="13.5" customHeight="1">
      <c r="A18" s="788"/>
      <c r="B18" s="779"/>
      <c r="C18" s="791"/>
      <c r="D18" s="795"/>
      <c r="E18" s="796"/>
      <c r="F18" s="793"/>
      <c r="G18" s="804"/>
      <c r="H18" s="805"/>
      <c r="I18" s="805"/>
      <c r="J18" s="806"/>
      <c r="K18" s="745"/>
      <c r="L18" s="746"/>
      <c r="M18" s="746"/>
      <c r="N18" s="747"/>
      <c r="O18" s="727"/>
      <c r="P18" s="728"/>
      <c r="Q18" s="728"/>
      <c r="R18" s="729"/>
      <c r="S18" s="865"/>
      <c r="T18" s="866"/>
      <c r="U18" s="866"/>
      <c r="V18" s="866"/>
      <c r="W18" s="866"/>
      <c r="X18" s="866"/>
      <c r="Y18" s="866"/>
      <c r="Z18" s="867"/>
      <c r="AA18" s="870"/>
      <c r="AB18" s="871"/>
      <c r="AC18" s="868"/>
      <c r="AD18" s="869"/>
      <c r="AE18" s="745"/>
      <c r="AF18" s="746"/>
      <c r="AG18" s="746"/>
      <c r="AH18" s="746"/>
      <c r="AI18" s="746"/>
      <c r="AJ18" s="747"/>
      <c r="AK18" s="753"/>
      <c r="AL18" s="852"/>
      <c r="AM18" s="852"/>
      <c r="AN18" s="852"/>
      <c r="AO18" s="852"/>
      <c r="AP18" s="852"/>
    </row>
    <row r="19" spans="1:42" s="46" customFormat="1" ht="13.5" customHeight="1">
      <c r="A19" s="784">
        <v>7</v>
      </c>
      <c r="B19" s="778" t="s">
        <v>415</v>
      </c>
      <c r="C19" s="780" t="s">
        <v>416</v>
      </c>
      <c r="D19" s="797" t="s">
        <v>418</v>
      </c>
      <c r="E19" s="798"/>
      <c r="F19" s="792" t="s">
        <v>21</v>
      </c>
      <c r="G19" s="823" t="s">
        <v>4</v>
      </c>
      <c r="H19" s="824"/>
      <c r="I19" s="824"/>
      <c r="J19" s="825"/>
      <c r="K19" s="856" t="s">
        <v>862</v>
      </c>
      <c r="L19" s="857"/>
      <c r="M19" s="857"/>
      <c r="N19" s="858"/>
      <c r="O19" s="823" t="s">
        <v>5</v>
      </c>
      <c r="P19" s="824"/>
      <c r="Q19" s="824"/>
      <c r="R19" s="825"/>
      <c r="S19" s="859" t="s">
        <v>863</v>
      </c>
      <c r="T19" s="860"/>
      <c r="U19" s="860"/>
      <c r="V19" s="860"/>
      <c r="W19" s="860"/>
      <c r="X19" s="860"/>
      <c r="Y19" s="860"/>
      <c r="Z19" s="861"/>
      <c r="AA19" s="823" t="s">
        <v>6</v>
      </c>
      <c r="AB19" s="824"/>
      <c r="AC19" s="824"/>
      <c r="AD19" s="825"/>
      <c r="AE19" s="856" t="s">
        <v>866</v>
      </c>
      <c r="AF19" s="857"/>
      <c r="AG19" s="857"/>
      <c r="AH19" s="857"/>
      <c r="AI19" s="857"/>
      <c r="AJ19" s="858"/>
      <c r="AK19" s="752" t="s">
        <v>423</v>
      </c>
      <c r="AL19" s="751"/>
      <c r="AM19" s="751"/>
      <c r="AN19" s="751"/>
      <c r="AO19" s="751"/>
      <c r="AP19" s="751"/>
    </row>
    <row r="20" spans="1:42" s="46" customFormat="1" ht="13.5" customHeight="1">
      <c r="A20" s="785"/>
      <c r="B20" s="778"/>
      <c r="C20" s="780"/>
      <c r="D20" s="795"/>
      <c r="E20" s="796"/>
      <c r="F20" s="793"/>
      <c r="G20" s="402"/>
      <c r="H20" s="403"/>
      <c r="I20" s="403"/>
      <c r="J20" s="404"/>
      <c r="K20" s="745"/>
      <c r="L20" s="746"/>
      <c r="M20" s="746"/>
      <c r="N20" s="747"/>
      <c r="O20" s="402"/>
      <c r="P20" s="403"/>
      <c r="Q20" s="403"/>
      <c r="R20" s="404"/>
      <c r="S20" s="862"/>
      <c r="T20" s="863"/>
      <c r="U20" s="863"/>
      <c r="V20" s="863"/>
      <c r="W20" s="863"/>
      <c r="X20" s="863"/>
      <c r="Y20" s="863"/>
      <c r="Z20" s="864"/>
      <c r="AA20" s="405"/>
      <c r="AB20" s="406"/>
      <c r="AC20" s="406"/>
      <c r="AD20" s="407"/>
      <c r="AE20" s="745"/>
      <c r="AF20" s="746"/>
      <c r="AG20" s="746"/>
      <c r="AH20" s="746"/>
      <c r="AI20" s="746"/>
      <c r="AJ20" s="747"/>
      <c r="AK20" s="752"/>
      <c r="AL20" s="751"/>
      <c r="AM20" s="751"/>
      <c r="AN20" s="751"/>
      <c r="AO20" s="751"/>
      <c r="AP20" s="751"/>
    </row>
    <row r="21" spans="1:42" s="46" customFormat="1" ht="13.5" customHeight="1">
      <c r="A21" s="785"/>
      <c r="B21" s="778"/>
      <c r="C21" s="780"/>
      <c r="D21" s="795"/>
      <c r="E21" s="796"/>
      <c r="F21" s="793"/>
      <c r="G21" s="402"/>
      <c r="H21" s="403"/>
      <c r="I21" s="403"/>
      <c r="J21" s="404"/>
      <c r="K21" s="745"/>
      <c r="L21" s="746"/>
      <c r="M21" s="746"/>
      <c r="N21" s="747"/>
      <c r="O21" s="402"/>
      <c r="P21" s="403"/>
      <c r="Q21" s="403"/>
      <c r="R21" s="404"/>
      <c r="S21" s="862"/>
      <c r="T21" s="863"/>
      <c r="U21" s="863"/>
      <c r="V21" s="863"/>
      <c r="W21" s="863"/>
      <c r="X21" s="863"/>
      <c r="Y21" s="863"/>
      <c r="Z21" s="864"/>
      <c r="AA21" s="405"/>
      <c r="AB21" s="406"/>
      <c r="AC21" s="406"/>
      <c r="AD21" s="407"/>
      <c r="AE21" s="745"/>
      <c r="AF21" s="746"/>
      <c r="AG21" s="746"/>
      <c r="AH21" s="746"/>
      <c r="AI21" s="746"/>
      <c r="AJ21" s="747"/>
      <c r="AK21" s="752"/>
      <c r="AL21" s="751"/>
      <c r="AM21" s="751"/>
      <c r="AN21" s="751"/>
      <c r="AO21" s="751"/>
      <c r="AP21" s="751"/>
    </row>
    <row r="22" spans="1:42" s="46" customFormat="1" ht="13.5" customHeight="1">
      <c r="A22" s="101" t="s">
        <v>7</v>
      </c>
      <c r="B22" s="778"/>
      <c r="C22" s="780"/>
      <c r="D22" s="795"/>
      <c r="E22" s="796"/>
      <c r="F22" s="793"/>
      <c r="G22" s="821"/>
      <c r="H22" s="826"/>
      <c r="I22" s="826"/>
      <c r="J22" s="733"/>
      <c r="K22" s="745"/>
      <c r="L22" s="746"/>
      <c r="M22" s="746"/>
      <c r="N22" s="747"/>
      <c r="O22" s="402"/>
      <c r="P22" s="403"/>
      <c r="Q22" s="403"/>
      <c r="R22" s="404"/>
      <c r="S22" s="862"/>
      <c r="T22" s="863"/>
      <c r="U22" s="863"/>
      <c r="V22" s="863"/>
      <c r="W22" s="863"/>
      <c r="X22" s="863"/>
      <c r="Y22" s="863"/>
      <c r="Z22" s="864"/>
      <c r="AA22" s="405"/>
      <c r="AB22" s="406"/>
      <c r="AC22" s="406"/>
      <c r="AD22" s="407"/>
      <c r="AE22" s="745"/>
      <c r="AF22" s="746"/>
      <c r="AG22" s="746"/>
      <c r="AH22" s="746"/>
      <c r="AI22" s="746"/>
      <c r="AJ22" s="747"/>
      <c r="AK22" s="752"/>
      <c r="AL22" s="751"/>
      <c r="AM22" s="751"/>
      <c r="AN22" s="751"/>
      <c r="AO22" s="751"/>
      <c r="AP22" s="751"/>
    </row>
    <row r="23" spans="1:42" s="46" customFormat="1" ht="13.5" customHeight="1">
      <c r="A23" s="785">
        <v>2</v>
      </c>
      <c r="B23" s="778"/>
      <c r="C23" s="780"/>
      <c r="D23" s="795"/>
      <c r="E23" s="796"/>
      <c r="F23" s="793"/>
      <c r="G23" s="822"/>
      <c r="H23" s="827"/>
      <c r="I23" s="827"/>
      <c r="J23" s="734"/>
      <c r="K23" s="745"/>
      <c r="L23" s="746"/>
      <c r="M23" s="746"/>
      <c r="N23" s="747"/>
      <c r="O23" s="756"/>
      <c r="P23" s="758"/>
      <c r="Q23" s="758"/>
      <c r="R23" s="733"/>
      <c r="S23" s="862"/>
      <c r="T23" s="863"/>
      <c r="U23" s="863"/>
      <c r="V23" s="863"/>
      <c r="W23" s="863"/>
      <c r="X23" s="863"/>
      <c r="Y23" s="863"/>
      <c r="Z23" s="864"/>
      <c r="AA23" s="846"/>
      <c r="AB23" s="848"/>
      <c r="AC23" s="848"/>
      <c r="AD23" s="850"/>
      <c r="AE23" s="745"/>
      <c r="AF23" s="746"/>
      <c r="AG23" s="746"/>
      <c r="AH23" s="746"/>
      <c r="AI23" s="746"/>
      <c r="AJ23" s="747"/>
      <c r="AK23" s="752"/>
      <c r="AL23" s="751"/>
      <c r="AM23" s="751"/>
      <c r="AN23" s="751"/>
      <c r="AO23" s="751"/>
      <c r="AP23" s="751"/>
    </row>
    <row r="24" spans="1:42" s="46" customFormat="1" ht="13.5" customHeight="1">
      <c r="A24" s="785"/>
      <c r="B24" s="778"/>
      <c r="C24" s="780"/>
      <c r="D24" s="795"/>
      <c r="E24" s="796"/>
      <c r="F24" s="793"/>
      <c r="G24" s="797" t="s">
        <v>419</v>
      </c>
      <c r="H24" s="798"/>
      <c r="I24" s="798"/>
      <c r="J24" s="831"/>
      <c r="K24" s="745"/>
      <c r="L24" s="746"/>
      <c r="M24" s="746"/>
      <c r="N24" s="747"/>
      <c r="O24" s="756"/>
      <c r="P24" s="758"/>
      <c r="Q24" s="758"/>
      <c r="R24" s="733"/>
      <c r="S24" s="862"/>
      <c r="T24" s="863"/>
      <c r="U24" s="863"/>
      <c r="V24" s="863"/>
      <c r="W24" s="863"/>
      <c r="X24" s="863"/>
      <c r="Y24" s="863"/>
      <c r="Z24" s="864"/>
      <c r="AA24" s="847"/>
      <c r="AB24" s="849"/>
      <c r="AC24" s="849"/>
      <c r="AD24" s="851"/>
      <c r="AE24" s="745"/>
      <c r="AF24" s="746"/>
      <c r="AG24" s="746"/>
      <c r="AH24" s="746"/>
      <c r="AI24" s="746"/>
      <c r="AJ24" s="747"/>
      <c r="AK24" s="752"/>
      <c r="AL24" s="751"/>
      <c r="AM24" s="751"/>
      <c r="AN24" s="751"/>
      <c r="AO24" s="751"/>
      <c r="AP24" s="751"/>
    </row>
    <row r="25" spans="1:42" s="46" customFormat="1" ht="13.5" customHeight="1">
      <c r="A25" s="785"/>
      <c r="B25" s="778"/>
      <c r="C25" s="780" t="s">
        <v>417</v>
      </c>
      <c r="D25" s="795"/>
      <c r="E25" s="796"/>
      <c r="F25" s="793"/>
      <c r="G25" s="799"/>
      <c r="H25" s="800"/>
      <c r="I25" s="800"/>
      <c r="J25" s="832"/>
      <c r="K25" s="856" t="s">
        <v>858</v>
      </c>
      <c r="L25" s="857"/>
      <c r="M25" s="857"/>
      <c r="N25" s="858"/>
      <c r="O25" s="756"/>
      <c r="P25" s="758"/>
      <c r="Q25" s="758"/>
      <c r="R25" s="733"/>
      <c r="S25" s="859" t="s">
        <v>858</v>
      </c>
      <c r="T25" s="860"/>
      <c r="U25" s="860"/>
      <c r="V25" s="860"/>
      <c r="W25" s="860"/>
      <c r="X25" s="860"/>
      <c r="Y25" s="860"/>
      <c r="Z25" s="861"/>
      <c r="AA25" s="760" t="s">
        <v>674</v>
      </c>
      <c r="AB25" s="761"/>
      <c r="AC25" s="761"/>
      <c r="AD25" s="762"/>
      <c r="AE25" s="856" t="s">
        <v>867</v>
      </c>
      <c r="AF25" s="857"/>
      <c r="AG25" s="857"/>
      <c r="AH25" s="857"/>
      <c r="AI25" s="857"/>
      <c r="AJ25" s="858"/>
      <c r="AK25" s="752"/>
      <c r="AL25" s="751"/>
      <c r="AM25" s="751"/>
      <c r="AN25" s="751"/>
      <c r="AO25" s="751"/>
      <c r="AP25" s="751"/>
    </row>
    <row r="26" spans="1:42" s="46" customFormat="1" ht="13.5" customHeight="1">
      <c r="A26" s="101" t="s">
        <v>8</v>
      </c>
      <c r="B26" s="778"/>
      <c r="C26" s="780"/>
      <c r="D26" s="795"/>
      <c r="E26" s="796"/>
      <c r="F26" s="793"/>
      <c r="G26" s="801" t="s">
        <v>425</v>
      </c>
      <c r="H26" s="802"/>
      <c r="I26" s="802"/>
      <c r="J26" s="803"/>
      <c r="K26" s="745"/>
      <c r="L26" s="746"/>
      <c r="M26" s="746"/>
      <c r="N26" s="747"/>
      <c r="O26" s="756"/>
      <c r="P26" s="758"/>
      <c r="Q26" s="758"/>
      <c r="R26" s="733"/>
      <c r="S26" s="862"/>
      <c r="T26" s="863"/>
      <c r="U26" s="863"/>
      <c r="V26" s="863"/>
      <c r="W26" s="863"/>
      <c r="X26" s="863"/>
      <c r="Y26" s="863"/>
      <c r="Z26" s="864"/>
      <c r="AA26" s="763"/>
      <c r="AB26" s="764"/>
      <c r="AC26" s="764"/>
      <c r="AD26" s="765"/>
      <c r="AE26" s="745"/>
      <c r="AF26" s="746"/>
      <c r="AG26" s="746"/>
      <c r="AH26" s="746"/>
      <c r="AI26" s="746"/>
      <c r="AJ26" s="747"/>
      <c r="AK26" s="752"/>
      <c r="AL26" s="751"/>
      <c r="AM26" s="751"/>
      <c r="AN26" s="751"/>
      <c r="AO26" s="751"/>
      <c r="AP26" s="751"/>
    </row>
    <row r="27" spans="1:42" s="46" customFormat="1" ht="13.5" customHeight="1">
      <c r="A27" s="788"/>
      <c r="B27" s="778"/>
      <c r="C27" s="780"/>
      <c r="D27" s="795"/>
      <c r="E27" s="796"/>
      <c r="F27" s="793"/>
      <c r="G27" s="804"/>
      <c r="H27" s="805"/>
      <c r="I27" s="805"/>
      <c r="J27" s="806"/>
      <c r="K27" s="745"/>
      <c r="L27" s="746"/>
      <c r="M27" s="746"/>
      <c r="N27" s="747"/>
      <c r="O27" s="727"/>
      <c r="P27" s="728"/>
      <c r="Q27" s="728"/>
      <c r="R27" s="729"/>
      <c r="S27" s="862"/>
      <c r="T27" s="863"/>
      <c r="U27" s="863"/>
      <c r="V27" s="863"/>
      <c r="W27" s="863"/>
      <c r="X27" s="863"/>
      <c r="Y27" s="863"/>
      <c r="Z27" s="864"/>
      <c r="AA27" s="766"/>
      <c r="AB27" s="767"/>
      <c r="AC27" s="767"/>
      <c r="AD27" s="768"/>
      <c r="AE27" s="745"/>
      <c r="AF27" s="746"/>
      <c r="AG27" s="746"/>
      <c r="AH27" s="746"/>
      <c r="AI27" s="746"/>
      <c r="AJ27" s="747"/>
      <c r="AK27" s="752"/>
      <c r="AL27" s="751"/>
      <c r="AM27" s="751"/>
      <c r="AN27" s="751"/>
      <c r="AO27" s="751"/>
      <c r="AP27" s="751"/>
    </row>
    <row r="28" spans="1:42" s="46" customFormat="1" ht="13.5" customHeight="1">
      <c r="A28" s="788"/>
      <c r="B28" s="778"/>
      <c r="C28" s="780"/>
      <c r="D28" s="795"/>
      <c r="E28" s="796"/>
      <c r="F28" s="793"/>
      <c r="G28" s="804"/>
      <c r="H28" s="805"/>
      <c r="I28" s="805"/>
      <c r="J28" s="806"/>
      <c r="K28" s="745"/>
      <c r="L28" s="746"/>
      <c r="M28" s="746"/>
      <c r="N28" s="747"/>
      <c r="O28" s="727"/>
      <c r="P28" s="728"/>
      <c r="Q28" s="728"/>
      <c r="R28" s="729"/>
      <c r="S28" s="862"/>
      <c r="T28" s="863"/>
      <c r="U28" s="863"/>
      <c r="V28" s="863"/>
      <c r="W28" s="863"/>
      <c r="X28" s="863"/>
      <c r="Y28" s="863"/>
      <c r="Z28" s="864"/>
      <c r="AA28" s="769" t="s">
        <v>420</v>
      </c>
      <c r="AB28" s="770"/>
      <c r="AC28" s="770"/>
      <c r="AD28" s="771"/>
      <c r="AE28" s="745"/>
      <c r="AF28" s="746"/>
      <c r="AG28" s="746"/>
      <c r="AH28" s="746"/>
      <c r="AI28" s="746"/>
      <c r="AJ28" s="747"/>
      <c r="AK28" s="752"/>
      <c r="AL28" s="751"/>
      <c r="AM28" s="751"/>
      <c r="AN28" s="751"/>
      <c r="AO28" s="751"/>
      <c r="AP28" s="751"/>
    </row>
    <row r="29" spans="1:42" s="46" customFormat="1" ht="13.5" customHeight="1">
      <c r="A29" s="788"/>
      <c r="B29" s="778"/>
      <c r="C29" s="780"/>
      <c r="D29" s="795"/>
      <c r="E29" s="796"/>
      <c r="F29" s="793"/>
      <c r="G29" s="804"/>
      <c r="H29" s="805"/>
      <c r="I29" s="805"/>
      <c r="J29" s="806"/>
      <c r="K29" s="745"/>
      <c r="L29" s="746"/>
      <c r="M29" s="746"/>
      <c r="N29" s="747"/>
      <c r="O29" s="727"/>
      <c r="P29" s="728"/>
      <c r="Q29" s="728"/>
      <c r="R29" s="729"/>
      <c r="S29" s="862"/>
      <c r="T29" s="863"/>
      <c r="U29" s="863"/>
      <c r="V29" s="863"/>
      <c r="W29" s="863"/>
      <c r="X29" s="863"/>
      <c r="Y29" s="863"/>
      <c r="Z29" s="864"/>
      <c r="AA29" s="870">
        <v>21</v>
      </c>
      <c r="AB29" s="871" t="s">
        <v>31</v>
      </c>
      <c r="AC29" s="868" t="s">
        <v>861</v>
      </c>
      <c r="AD29" s="869" t="s">
        <v>32</v>
      </c>
      <c r="AE29" s="745"/>
      <c r="AF29" s="746"/>
      <c r="AG29" s="746"/>
      <c r="AH29" s="746"/>
      <c r="AI29" s="746"/>
      <c r="AJ29" s="747"/>
      <c r="AK29" s="752"/>
      <c r="AL29" s="751"/>
      <c r="AM29" s="751"/>
      <c r="AN29" s="751"/>
      <c r="AO29" s="751"/>
      <c r="AP29" s="751"/>
    </row>
    <row r="30" spans="1:42" s="46" customFormat="1" ht="13.5" customHeight="1">
      <c r="A30" s="789"/>
      <c r="B30" s="778"/>
      <c r="C30" s="780"/>
      <c r="D30" s="799"/>
      <c r="E30" s="800"/>
      <c r="F30" s="794"/>
      <c r="G30" s="807"/>
      <c r="H30" s="808"/>
      <c r="I30" s="808"/>
      <c r="J30" s="809"/>
      <c r="K30" s="745"/>
      <c r="L30" s="746"/>
      <c r="M30" s="746"/>
      <c r="N30" s="747"/>
      <c r="O30" s="730"/>
      <c r="P30" s="731"/>
      <c r="Q30" s="731"/>
      <c r="R30" s="732"/>
      <c r="S30" s="865"/>
      <c r="T30" s="866"/>
      <c r="U30" s="866"/>
      <c r="V30" s="866"/>
      <c r="W30" s="866"/>
      <c r="X30" s="866"/>
      <c r="Y30" s="866"/>
      <c r="Z30" s="867"/>
      <c r="AA30" s="870"/>
      <c r="AB30" s="871"/>
      <c r="AC30" s="868"/>
      <c r="AD30" s="869"/>
      <c r="AE30" s="745"/>
      <c r="AF30" s="746"/>
      <c r="AG30" s="746"/>
      <c r="AH30" s="746"/>
      <c r="AI30" s="746"/>
      <c r="AJ30" s="747"/>
      <c r="AK30" s="752"/>
      <c r="AL30" s="751"/>
      <c r="AM30" s="751"/>
      <c r="AN30" s="751"/>
      <c r="AO30" s="751"/>
      <c r="AP30" s="751"/>
    </row>
    <row r="31" spans="1:42" s="46" customFormat="1" ht="13.5" customHeight="1">
      <c r="A31" s="786">
        <v>7</v>
      </c>
      <c r="B31" s="781" t="s">
        <v>415</v>
      </c>
      <c r="C31" s="780" t="s">
        <v>416</v>
      </c>
      <c r="D31" s="797" t="s">
        <v>418</v>
      </c>
      <c r="E31" s="798"/>
      <c r="F31" s="792" t="s">
        <v>21</v>
      </c>
      <c r="G31" s="823" t="s">
        <v>4</v>
      </c>
      <c r="H31" s="824"/>
      <c r="I31" s="824"/>
      <c r="J31" s="825"/>
      <c r="K31" s="856" t="s">
        <v>864</v>
      </c>
      <c r="L31" s="857"/>
      <c r="M31" s="857"/>
      <c r="N31" s="858"/>
      <c r="O31" s="823" t="s">
        <v>5</v>
      </c>
      <c r="P31" s="824"/>
      <c r="Q31" s="824"/>
      <c r="R31" s="825"/>
      <c r="S31" s="872" t="s">
        <v>865</v>
      </c>
      <c r="T31" s="860"/>
      <c r="U31" s="860"/>
      <c r="V31" s="860"/>
      <c r="W31" s="860"/>
      <c r="X31" s="860"/>
      <c r="Y31" s="860"/>
      <c r="Z31" s="861"/>
      <c r="AA31" s="823" t="s">
        <v>6</v>
      </c>
      <c r="AB31" s="824"/>
      <c r="AC31" s="824"/>
      <c r="AD31" s="825"/>
      <c r="AE31" s="748"/>
      <c r="AF31" s="749"/>
      <c r="AG31" s="749"/>
      <c r="AH31" s="749"/>
      <c r="AI31" s="749"/>
      <c r="AJ31" s="750"/>
      <c r="AK31" s="752" t="s">
        <v>423</v>
      </c>
      <c r="AL31" s="751"/>
      <c r="AM31" s="751"/>
      <c r="AN31" s="751"/>
      <c r="AO31" s="751"/>
      <c r="AP31" s="751"/>
    </row>
    <row r="32" spans="1:42" s="46" customFormat="1" ht="13.5" customHeight="1">
      <c r="A32" s="787"/>
      <c r="B32" s="782"/>
      <c r="C32" s="780"/>
      <c r="D32" s="795"/>
      <c r="E32" s="796"/>
      <c r="F32" s="793"/>
      <c r="G32" s="402"/>
      <c r="H32" s="403"/>
      <c r="I32" s="403"/>
      <c r="J32" s="404"/>
      <c r="K32" s="745"/>
      <c r="L32" s="746"/>
      <c r="M32" s="746"/>
      <c r="N32" s="747"/>
      <c r="O32" s="402"/>
      <c r="P32" s="403"/>
      <c r="Q32" s="403"/>
      <c r="R32" s="404"/>
      <c r="S32" s="862"/>
      <c r="T32" s="863"/>
      <c r="U32" s="863"/>
      <c r="V32" s="863"/>
      <c r="W32" s="863"/>
      <c r="X32" s="863"/>
      <c r="Y32" s="863"/>
      <c r="Z32" s="864"/>
      <c r="AA32" s="402"/>
      <c r="AB32" s="403"/>
      <c r="AC32" s="403"/>
      <c r="AD32" s="404"/>
      <c r="AE32" s="745"/>
      <c r="AF32" s="746"/>
      <c r="AG32" s="746"/>
      <c r="AH32" s="746"/>
      <c r="AI32" s="746"/>
      <c r="AJ32" s="747"/>
      <c r="AK32" s="752"/>
      <c r="AL32" s="751"/>
      <c r="AM32" s="751"/>
      <c r="AN32" s="751"/>
      <c r="AO32" s="751"/>
      <c r="AP32" s="751"/>
    </row>
    <row r="33" spans="1:42" s="46" customFormat="1" ht="13.5" customHeight="1">
      <c r="A33" s="787"/>
      <c r="B33" s="782"/>
      <c r="C33" s="780"/>
      <c r="D33" s="795"/>
      <c r="E33" s="796"/>
      <c r="F33" s="793"/>
      <c r="G33" s="402"/>
      <c r="H33" s="403"/>
      <c r="I33" s="403"/>
      <c r="J33" s="404"/>
      <c r="K33" s="745"/>
      <c r="L33" s="746"/>
      <c r="M33" s="746"/>
      <c r="N33" s="747"/>
      <c r="O33" s="402"/>
      <c r="P33" s="403"/>
      <c r="Q33" s="403"/>
      <c r="R33" s="404"/>
      <c r="S33" s="862"/>
      <c r="T33" s="863"/>
      <c r="U33" s="863"/>
      <c r="V33" s="863"/>
      <c r="W33" s="863"/>
      <c r="X33" s="863"/>
      <c r="Y33" s="863"/>
      <c r="Z33" s="864"/>
      <c r="AA33" s="402"/>
      <c r="AB33" s="403"/>
      <c r="AC33" s="403"/>
      <c r="AD33" s="404"/>
      <c r="AE33" s="745"/>
      <c r="AF33" s="746"/>
      <c r="AG33" s="746"/>
      <c r="AH33" s="746"/>
      <c r="AI33" s="746"/>
      <c r="AJ33" s="747"/>
      <c r="AK33" s="752"/>
      <c r="AL33" s="751"/>
      <c r="AM33" s="751"/>
      <c r="AN33" s="751"/>
      <c r="AO33" s="751"/>
      <c r="AP33" s="751"/>
    </row>
    <row r="34" spans="1:42" s="46" customFormat="1" ht="13.5" customHeight="1">
      <c r="A34" s="102" t="s">
        <v>7</v>
      </c>
      <c r="B34" s="782"/>
      <c r="C34" s="780"/>
      <c r="D34" s="795"/>
      <c r="E34" s="796"/>
      <c r="F34" s="793"/>
      <c r="G34" s="821"/>
      <c r="H34" s="826"/>
      <c r="I34" s="826"/>
      <c r="J34" s="733"/>
      <c r="K34" s="745"/>
      <c r="L34" s="746"/>
      <c r="M34" s="746"/>
      <c r="N34" s="747"/>
      <c r="O34" s="402"/>
      <c r="P34" s="403"/>
      <c r="Q34" s="403"/>
      <c r="R34" s="404"/>
      <c r="S34" s="862"/>
      <c r="T34" s="863"/>
      <c r="U34" s="863"/>
      <c r="V34" s="863"/>
      <c r="W34" s="863"/>
      <c r="X34" s="863"/>
      <c r="Y34" s="863"/>
      <c r="Z34" s="864"/>
      <c r="AA34" s="402"/>
      <c r="AB34" s="403"/>
      <c r="AC34" s="403"/>
      <c r="AD34" s="404"/>
      <c r="AE34" s="745"/>
      <c r="AF34" s="746"/>
      <c r="AG34" s="746"/>
      <c r="AH34" s="746"/>
      <c r="AI34" s="746"/>
      <c r="AJ34" s="747"/>
      <c r="AK34" s="752"/>
      <c r="AL34" s="751"/>
      <c r="AM34" s="751"/>
      <c r="AN34" s="751"/>
      <c r="AO34" s="751"/>
      <c r="AP34" s="751"/>
    </row>
    <row r="35" spans="1:42" s="46" customFormat="1" ht="13.5" customHeight="1">
      <c r="A35" s="787">
        <v>3</v>
      </c>
      <c r="B35" s="782"/>
      <c r="C35" s="780"/>
      <c r="D35" s="795"/>
      <c r="E35" s="796"/>
      <c r="F35" s="793"/>
      <c r="G35" s="822"/>
      <c r="H35" s="827"/>
      <c r="I35" s="827"/>
      <c r="J35" s="734"/>
      <c r="K35" s="745"/>
      <c r="L35" s="746"/>
      <c r="M35" s="746"/>
      <c r="N35" s="747"/>
      <c r="O35" s="756"/>
      <c r="P35" s="758"/>
      <c r="Q35" s="758"/>
      <c r="R35" s="733"/>
      <c r="S35" s="862"/>
      <c r="T35" s="863"/>
      <c r="U35" s="863"/>
      <c r="V35" s="863"/>
      <c r="W35" s="863"/>
      <c r="X35" s="863"/>
      <c r="Y35" s="863"/>
      <c r="Z35" s="864"/>
      <c r="AA35" s="756"/>
      <c r="AB35" s="758"/>
      <c r="AC35" s="758"/>
      <c r="AD35" s="733"/>
      <c r="AE35" s="745"/>
      <c r="AF35" s="746"/>
      <c r="AG35" s="746"/>
      <c r="AH35" s="746"/>
      <c r="AI35" s="746"/>
      <c r="AJ35" s="747"/>
      <c r="AK35" s="752"/>
      <c r="AL35" s="751"/>
      <c r="AM35" s="751"/>
      <c r="AN35" s="751"/>
      <c r="AO35" s="751"/>
      <c r="AP35" s="751"/>
    </row>
    <row r="36" spans="1:42" s="46" customFormat="1" ht="13.5" customHeight="1">
      <c r="A36" s="787"/>
      <c r="B36" s="782"/>
      <c r="C36" s="780"/>
      <c r="D36" s="795"/>
      <c r="E36" s="796"/>
      <c r="F36" s="793"/>
      <c r="G36" s="797" t="s">
        <v>419</v>
      </c>
      <c r="H36" s="798"/>
      <c r="I36" s="798"/>
      <c r="J36" s="831"/>
      <c r="K36" s="745"/>
      <c r="L36" s="746"/>
      <c r="M36" s="746"/>
      <c r="N36" s="747"/>
      <c r="O36" s="756"/>
      <c r="P36" s="758"/>
      <c r="Q36" s="758"/>
      <c r="R36" s="733"/>
      <c r="S36" s="862"/>
      <c r="T36" s="863"/>
      <c r="U36" s="863"/>
      <c r="V36" s="863"/>
      <c r="W36" s="863"/>
      <c r="X36" s="863"/>
      <c r="Y36" s="863"/>
      <c r="Z36" s="864"/>
      <c r="AA36" s="757"/>
      <c r="AB36" s="759"/>
      <c r="AC36" s="759"/>
      <c r="AD36" s="734"/>
      <c r="AE36" s="745"/>
      <c r="AF36" s="746"/>
      <c r="AG36" s="746"/>
      <c r="AH36" s="746"/>
      <c r="AI36" s="746"/>
      <c r="AJ36" s="747"/>
      <c r="AK36" s="752"/>
      <c r="AL36" s="751"/>
      <c r="AM36" s="751"/>
      <c r="AN36" s="751"/>
      <c r="AO36" s="751"/>
      <c r="AP36" s="751"/>
    </row>
    <row r="37" spans="1:42" s="46" customFormat="1" ht="13.5" customHeight="1">
      <c r="A37" s="787"/>
      <c r="B37" s="782"/>
      <c r="C37" s="780" t="s">
        <v>417</v>
      </c>
      <c r="D37" s="795"/>
      <c r="E37" s="796"/>
      <c r="F37" s="793"/>
      <c r="G37" s="799"/>
      <c r="H37" s="800"/>
      <c r="I37" s="800"/>
      <c r="J37" s="832"/>
      <c r="K37" s="856" t="s">
        <v>858</v>
      </c>
      <c r="L37" s="857"/>
      <c r="M37" s="857"/>
      <c r="N37" s="858"/>
      <c r="O37" s="756"/>
      <c r="P37" s="758"/>
      <c r="Q37" s="758"/>
      <c r="R37" s="733"/>
      <c r="S37" s="837"/>
      <c r="T37" s="838"/>
      <c r="U37" s="838"/>
      <c r="V37" s="838"/>
      <c r="W37" s="838"/>
      <c r="X37" s="838"/>
      <c r="Y37" s="838"/>
      <c r="Z37" s="839"/>
      <c r="AA37" s="760" t="s">
        <v>674</v>
      </c>
      <c r="AB37" s="761"/>
      <c r="AC37" s="761"/>
      <c r="AD37" s="762"/>
      <c r="AE37" s="748"/>
      <c r="AF37" s="749"/>
      <c r="AG37" s="749"/>
      <c r="AH37" s="749"/>
      <c r="AI37" s="749"/>
      <c r="AJ37" s="750"/>
      <c r="AK37" s="752"/>
      <c r="AL37" s="751"/>
      <c r="AM37" s="751"/>
      <c r="AN37" s="751"/>
      <c r="AO37" s="751"/>
      <c r="AP37" s="751"/>
    </row>
    <row r="38" spans="1:42" s="46" customFormat="1" ht="13.5" customHeight="1">
      <c r="A38" s="102" t="s">
        <v>8</v>
      </c>
      <c r="B38" s="782"/>
      <c r="C38" s="780"/>
      <c r="D38" s="795"/>
      <c r="E38" s="796"/>
      <c r="F38" s="793"/>
      <c r="G38" s="801" t="s">
        <v>425</v>
      </c>
      <c r="H38" s="802"/>
      <c r="I38" s="802"/>
      <c r="J38" s="803"/>
      <c r="K38" s="745"/>
      <c r="L38" s="746"/>
      <c r="M38" s="746"/>
      <c r="N38" s="747"/>
      <c r="O38" s="756"/>
      <c r="P38" s="758"/>
      <c r="Q38" s="758"/>
      <c r="R38" s="733"/>
      <c r="S38" s="840"/>
      <c r="T38" s="841"/>
      <c r="U38" s="841"/>
      <c r="V38" s="841"/>
      <c r="W38" s="841"/>
      <c r="X38" s="841"/>
      <c r="Y38" s="841"/>
      <c r="Z38" s="842"/>
      <c r="AA38" s="763"/>
      <c r="AB38" s="764"/>
      <c r="AC38" s="764"/>
      <c r="AD38" s="765"/>
      <c r="AE38" s="745"/>
      <c r="AF38" s="746"/>
      <c r="AG38" s="746"/>
      <c r="AH38" s="746"/>
      <c r="AI38" s="746"/>
      <c r="AJ38" s="747"/>
      <c r="AK38" s="752"/>
      <c r="AL38" s="751"/>
      <c r="AM38" s="751"/>
      <c r="AN38" s="751"/>
      <c r="AO38" s="751"/>
      <c r="AP38" s="751"/>
    </row>
    <row r="39" spans="1:42" s="46" customFormat="1" ht="13.5" customHeight="1">
      <c r="A39" s="775"/>
      <c r="B39" s="782"/>
      <c r="C39" s="780"/>
      <c r="D39" s="795"/>
      <c r="E39" s="796"/>
      <c r="F39" s="793"/>
      <c r="G39" s="804"/>
      <c r="H39" s="805"/>
      <c r="I39" s="805"/>
      <c r="J39" s="806"/>
      <c r="K39" s="745"/>
      <c r="L39" s="746"/>
      <c r="M39" s="746"/>
      <c r="N39" s="747"/>
      <c r="O39" s="727"/>
      <c r="P39" s="728"/>
      <c r="Q39" s="728"/>
      <c r="R39" s="729"/>
      <c r="S39" s="840"/>
      <c r="T39" s="841"/>
      <c r="U39" s="841"/>
      <c r="V39" s="841"/>
      <c r="W39" s="841"/>
      <c r="X39" s="841"/>
      <c r="Y39" s="841"/>
      <c r="Z39" s="842"/>
      <c r="AA39" s="766"/>
      <c r="AB39" s="767"/>
      <c r="AC39" s="767"/>
      <c r="AD39" s="768"/>
      <c r="AE39" s="745"/>
      <c r="AF39" s="746"/>
      <c r="AG39" s="746"/>
      <c r="AH39" s="746"/>
      <c r="AI39" s="746"/>
      <c r="AJ39" s="747"/>
      <c r="AK39" s="752"/>
      <c r="AL39" s="751"/>
      <c r="AM39" s="751"/>
      <c r="AN39" s="751"/>
      <c r="AO39" s="751"/>
      <c r="AP39" s="751"/>
    </row>
    <row r="40" spans="1:42" s="46" customFormat="1" ht="13.5" customHeight="1">
      <c r="A40" s="775"/>
      <c r="B40" s="782"/>
      <c r="C40" s="780"/>
      <c r="D40" s="795"/>
      <c r="E40" s="796"/>
      <c r="F40" s="793"/>
      <c r="G40" s="804"/>
      <c r="H40" s="805"/>
      <c r="I40" s="805"/>
      <c r="J40" s="806"/>
      <c r="K40" s="745"/>
      <c r="L40" s="746"/>
      <c r="M40" s="746"/>
      <c r="N40" s="747"/>
      <c r="O40" s="727"/>
      <c r="P40" s="728"/>
      <c r="Q40" s="728"/>
      <c r="R40" s="729"/>
      <c r="S40" s="840"/>
      <c r="T40" s="841"/>
      <c r="U40" s="841"/>
      <c r="V40" s="841"/>
      <c r="W40" s="841"/>
      <c r="X40" s="841"/>
      <c r="Y40" s="841"/>
      <c r="Z40" s="842"/>
      <c r="AA40" s="769" t="s">
        <v>420</v>
      </c>
      <c r="AB40" s="770"/>
      <c r="AC40" s="770"/>
      <c r="AD40" s="771"/>
      <c r="AE40" s="745"/>
      <c r="AF40" s="746"/>
      <c r="AG40" s="746"/>
      <c r="AH40" s="746"/>
      <c r="AI40" s="746"/>
      <c r="AJ40" s="747"/>
      <c r="AK40" s="752"/>
      <c r="AL40" s="751"/>
      <c r="AM40" s="751"/>
      <c r="AN40" s="751"/>
      <c r="AO40" s="751"/>
      <c r="AP40" s="751"/>
    </row>
    <row r="41" spans="1:42" s="46" customFormat="1" ht="13.5" customHeight="1">
      <c r="A41" s="775"/>
      <c r="B41" s="782"/>
      <c r="C41" s="780"/>
      <c r="D41" s="795"/>
      <c r="E41" s="796"/>
      <c r="F41" s="793"/>
      <c r="G41" s="804"/>
      <c r="H41" s="805"/>
      <c r="I41" s="805"/>
      <c r="J41" s="806"/>
      <c r="K41" s="745"/>
      <c r="L41" s="746"/>
      <c r="M41" s="746"/>
      <c r="N41" s="747"/>
      <c r="O41" s="727"/>
      <c r="P41" s="728"/>
      <c r="Q41" s="728"/>
      <c r="R41" s="729"/>
      <c r="S41" s="840"/>
      <c r="T41" s="841"/>
      <c r="U41" s="841"/>
      <c r="V41" s="841"/>
      <c r="W41" s="841"/>
      <c r="X41" s="841"/>
      <c r="Y41" s="841"/>
      <c r="Z41" s="842"/>
      <c r="AA41" s="772"/>
      <c r="AB41" s="773" t="s">
        <v>31</v>
      </c>
      <c r="AC41" s="774"/>
      <c r="AD41" s="754" t="s">
        <v>32</v>
      </c>
      <c r="AE41" s="745"/>
      <c r="AF41" s="746"/>
      <c r="AG41" s="746"/>
      <c r="AH41" s="746"/>
      <c r="AI41" s="746"/>
      <c r="AJ41" s="747"/>
      <c r="AK41" s="752"/>
      <c r="AL41" s="751"/>
      <c r="AM41" s="751"/>
      <c r="AN41" s="751"/>
      <c r="AO41" s="751"/>
      <c r="AP41" s="751"/>
    </row>
    <row r="42" spans="1:42" s="5" customFormat="1">
      <c r="A42" s="776"/>
      <c r="B42" s="783"/>
      <c r="C42" s="780"/>
      <c r="D42" s="799"/>
      <c r="E42" s="800"/>
      <c r="F42" s="794"/>
      <c r="G42" s="807"/>
      <c r="H42" s="808"/>
      <c r="I42" s="808"/>
      <c r="J42" s="809"/>
      <c r="K42" s="724"/>
      <c r="L42" s="725"/>
      <c r="M42" s="725"/>
      <c r="N42" s="726"/>
      <c r="O42" s="730"/>
      <c r="P42" s="731"/>
      <c r="Q42" s="731"/>
      <c r="R42" s="732"/>
      <c r="S42" s="843"/>
      <c r="T42" s="844"/>
      <c r="U42" s="844"/>
      <c r="V42" s="844"/>
      <c r="W42" s="844"/>
      <c r="X42" s="844"/>
      <c r="Y42" s="844"/>
      <c r="Z42" s="845"/>
      <c r="AA42" s="834"/>
      <c r="AB42" s="835"/>
      <c r="AC42" s="836"/>
      <c r="AD42" s="755"/>
      <c r="AE42" s="724"/>
      <c r="AF42" s="725"/>
      <c r="AG42" s="725"/>
      <c r="AH42" s="725"/>
      <c r="AI42" s="725"/>
      <c r="AJ42" s="726"/>
      <c r="AK42" s="752"/>
      <c r="AL42" s="751"/>
      <c r="AM42" s="751"/>
      <c r="AN42" s="751"/>
      <c r="AO42" s="751"/>
      <c r="AP42" s="751"/>
    </row>
  </sheetData>
  <mergeCells count="204">
    <mergeCell ref="AC41:AC42"/>
    <mergeCell ref="AD41:AD42"/>
    <mergeCell ref="AE41:AJ41"/>
    <mergeCell ref="K42:N42"/>
    <mergeCell ref="AE42:AJ42"/>
    <mergeCell ref="G38:J42"/>
    <mergeCell ref="K38:N38"/>
    <mergeCell ref="AE38:AJ38"/>
    <mergeCell ref="O35:O38"/>
    <mergeCell ref="P35:Q38"/>
    <mergeCell ref="R35:R38"/>
    <mergeCell ref="AA37:AD39"/>
    <mergeCell ref="AE37:AJ37"/>
    <mergeCell ref="G34:G35"/>
    <mergeCell ref="H34:I35"/>
    <mergeCell ref="J34:J35"/>
    <mergeCell ref="K34:N34"/>
    <mergeCell ref="AE34:AJ34"/>
    <mergeCell ref="K36:N36"/>
    <mergeCell ref="AE36:AJ36"/>
    <mergeCell ref="AA25:AD27"/>
    <mergeCell ref="AE25:AJ25"/>
    <mergeCell ref="G26:J30"/>
    <mergeCell ref="AA31:AD31"/>
    <mergeCell ref="AE31:AJ31"/>
    <mergeCell ref="AK31:AK42"/>
    <mergeCell ref="AL31:AP42"/>
    <mergeCell ref="K32:N32"/>
    <mergeCell ref="AE32:AJ32"/>
    <mergeCell ref="K33:N33"/>
    <mergeCell ref="AE33:AJ33"/>
    <mergeCell ref="AA35:AA36"/>
    <mergeCell ref="AB35:AC36"/>
    <mergeCell ref="K39:N39"/>
    <mergeCell ref="O39:R42"/>
    <mergeCell ref="AE39:AJ39"/>
    <mergeCell ref="K40:N40"/>
    <mergeCell ref="AA40:AD40"/>
    <mergeCell ref="AE40:AJ40"/>
    <mergeCell ref="AD35:AD36"/>
    <mergeCell ref="AE35:AJ35"/>
    <mergeCell ref="G36:J37"/>
    <mergeCell ref="AA41:AA42"/>
    <mergeCell ref="AB41:AB42"/>
    <mergeCell ref="A31:A33"/>
    <mergeCell ref="B31:B42"/>
    <mergeCell ref="C31:C36"/>
    <mergeCell ref="D31:E42"/>
    <mergeCell ref="F31:F42"/>
    <mergeCell ref="G31:J31"/>
    <mergeCell ref="K31:N31"/>
    <mergeCell ref="O31:R31"/>
    <mergeCell ref="S31:Z36"/>
    <mergeCell ref="A39:A42"/>
    <mergeCell ref="C37:C42"/>
    <mergeCell ref="K37:N37"/>
    <mergeCell ref="S37:Z42"/>
    <mergeCell ref="K41:N41"/>
    <mergeCell ref="A35:A37"/>
    <mergeCell ref="K35:N35"/>
    <mergeCell ref="AE29:AJ29"/>
    <mergeCell ref="K30:N30"/>
    <mergeCell ref="A23:A25"/>
    <mergeCell ref="K23:N23"/>
    <mergeCell ref="O23:O26"/>
    <mergeCell ref="P23:Q26"/>
    <mergeCell ref="R23:R26"/>
    <mergeCell ref="AA23:AA24"/>
    <mergeCell ref="G24:J25"/>
    <mergeCell ref="K24:N24"/>
    <mergeCell ref="C25:C30"/>
    <mergeCell ref="K25:N25"/>
    <mergeCell ref="AE30:AJ30"/>
    <mergeCell ref="A27:A30"/>
    <mergeCell ref="K27:N27"/>
    <mergeCell ref="O27:R30"/>
    <mergeCell ref="AE27:AJ27"/>
    <mergeCell ref="K28:N28"/>
    <mergeCell ref="AA28:AD28"/>
    <mergeCell ref="AE28:AJ28"/>
    <mergeCell ref="K29:N29"/>
    <mergeCell ref="AA29:AA30"/>
    <mergeCell ref="AB29:AB30"/>
    <mergeCell ref="S25:Z30"/>
    <mergeCell ref="AL19:AP30"/>
    <mergeCell ref="K20:N20"/>
    <mergeCell ref="AE20:AJ20"/>
    <mergeCell ref="K21:N21"/>
    <mergeCell ref="AE21:AJ21"/>
    <mergeCell ref="G22:G23"/>
    <mergeCell ref="H22:I23"/>
    <mergeCell ref="J22:J23"/>
    <mergeCell ref="K22:N22"/>
    <mergeCell ref="AE22:AJ22"/>
    <mergeCell ref="K19:N19"/>
    <mergeCell ref="O19:R19"/>
    <mergeCell ref="S19:Z24"/>
    <mergeCell ref="AA19:AD19"/>
    <mergeCell ref="AE19:AJ19"/>
    <mergeCell ref="AK19:AK30"/>
    <mergeCell ref="AB23:AC24"/>
    <mergeCell ref="AD23:AD24"/>
    <mergeCell ref="AE23:AJ23"/>
    <mergeCell ref="AE24:AJ24"/>
    <mergeCell ref="K26:N26"/>
    <mergeCell ref="AE26:AJ26"/>
    <mergeCell ref="AC29:AC30"/>
    <mergeCell ref="AD29:AD30"/>
    <mergeCell ref="A19:A21"/>
    <mergeCell ref="B19:B30"/>
    <mergeCell ref="C19:C24"/>
    <mergeCell ref="D19:E30"/>
    <mergeCell ref="F19:F30"/>
    <mergeCell ref="G19:J19"/>
    <mergeCell ref="A15:A18"/>
    <mergeCell ref="K15:N15"/>
    <mergeCell ref="O15:R18"/>
    <mergeCell ref="K16:N16"/>
    <mergeCell ref="K17:N17"/>
    <mergeCell ref="AK7:AK18"/>
    <mergeCell ref="G7:J7"/>
    <mergeCell ref="G10:G11"/>
    <mergeCell ref="H10:I11"/>
    <mergeCell ref="J10:J11"/>
    <mergeCell ref="AE12:AJ12"/>
    <mergeCell ref="C13:C18"/>
    <mergeCell ref="K13:N13"/>
    <mergeCell ref="S13:Z18"/>
    <mergeCell ref="AA13:AD15"/>
    <mergeCell ref="AE13:AJ13"/>
    <mergeCell ref="G14:J18"/>
    <mergeCell ref="K14:N14"/>
    <mergeCell ref="AE14:AJ14"/>
    <mergeCell ref="AC17:AC18"/>
    <mergeCell ref="AD17:AD18"/>
    <mergeCell ref="AE17:AJ17"/>
    <mergeCell ref="K18:N18"/>
    <mergeCell ref="AE18:AJ18"/>
    <mergeCell ref="AE15:AJ15"/>
    <mergeCell ref="AA16:AD16"/>
    <mergeCell ref="AE16:AJ16"/>
    <mergeCell ref="AA17:AA18"/>
    <mergeCell ref="AB17:AB18"/>
    <mergeCell ref="O7:R7"/>
    <mergeCell ref="S7:Z12"/>
    <mergeCell ref="AA7:AD7"/>
    <mergeCell ref="AE7:AJ7"/>
    <mergeCell ref="AE11:AJ11"/>
    <mergeCell ref="A11:A13"/>
    <mergeCell ref="K11:N11"/>
    <mergeCell ref="O11:O14"/>
    <mergeCell ref="P11:Q14"/>
    <mergeCell ref="R11:R14"/>
    <mergeCell ref="AA11:AA12"/>
    <mergeCell ref="G12:J13"/>
    <mergeCell ref="K12:N12"/>
    <mergeCell ref="AJ6:AK6"/>
    <mergeCell ref="AL6:AP6"/>
    <mergeCell ref="AR6:AV8"/>
    <mergeCell ref="A7:A9"/>
    <mergeCell ref="B7:B18"/>
    <mergeCell ref="C7:C12"/>
    <mergeCell ref="D7:E18"/>
    <mergeCell ref="F7:F18"/>
    <mergeCell ref="T6:U6"/>
    <mergeCell ref="V6:W6"/>
    <mergeCell ref="X6:Y6"/>
    <mergeCell ref="Z6:AA6"/>
    <mergeCell ref="AB6:AC6"/>
    <mergeCell ref="AD6:AE6"/>
    <mergeCell ref="AL7:AP18"/>
    <mergeCell ref="K8:N8"/>
    <mergeCell ref="AE8:AJ8"/>
    <mergeCell ref="K9:N9"/>
    <mergeCell ref="AE9:AJ9"/>
    <mergeCell ref="K10:N10"/>
    <mergeCell ref="AE10:AJ10"/>
    <mergeCell ref="AB11:AC12"/>
    <mergeCell ref="AD11:AD12"/>
    <mergeCell ref="K7:N7"/>
    <mergeCell ref="A1:AP3"/>
    <mergeCell ref="AR2:AV4"/>
    <mergeCell ref="AC4:AF4"/>
    <mergeCell ref="AG4:AI4"/>
    <mergeCell ref="AK4:AL4"/>
    <mergeCell ref="AN4:AO4"/>
    <mergeCell ref="AL5:AP5"/>
    <mergeCell ref="A6:C6"/>
    <mergeCell ref="D6:E6"/>
    <mergeCell ref="F6:G6"/>
    <mergeCell ref="H6:I6"/>
    <mergeCell ref="J6:K6"/>
    <mergeCell ref="L6:M6"/>
    <mergeCell ref="N6:O6"/>
    <mergeCell ref="P6:Q6"/>
    <mergeCell ref="R6:S6"/>
    <mergeCell ref="A5:C5"/>
    <mergeCell ref="D5:M5"/>
    <mergeCell ref="N5:P5"/>
    <mergeCell ref="Q5:Y5"/>
    <mergeCell ref="Z5:AB5"/>
    <mergeCell ref="AC5:AK5"/>
    <mergeCell ref="AF6:AG6"/>
    <mergeCell ref="AH6:AI6"/>
  </mergeCells>
  <phoneticPr fontId="3"/>
  <hyperlinks>
    <hyperlink ref="AR2:AS3" location="目次!B18" display="目次へ" xr:uid="{370023CE-D579-4720-AF50-C1A917964C2C}"/>
    <hyperlink ref="AR6:AS7" location="目次!B18" display="目次へ" xr:uid="{07A8A42A-4456-496D-A5A6-EFD124823A98}"/>
    <hyperlink ref="AR6:AV8" location="①【2ヵ月前】利用申込書!A1" display="利用申込書へ" xr:uid="{B8203E25-9C48-4B1C-9BB7-7EA7DBB34B81}"/>
  </hyperlinks>
  <pageMargins left="0.39370078740157483" right="0.39370078740157483" top="0.39370078740157483" bottom="0.39370078740157483"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37</xdr:col>
                    <xdr:colOff>66675</xdr:colOff>
                    <xdr:row>4</xdr:row>
                    <xdr:rowOff>9525</xdr:rowOff>
                  </from>
                  <to>
                    <xdr:col>41</xdr:col>
                    <xdr:colOff>76200</xdr:colOff>
                    <xdr:row>4</xdr:row>
                    <xdr:rowOff>152400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37</xdr:col>
                    <xdr:colOff>66675</xdr:colOff>
                    <xdr:row>4</xdr:row>
                    <xdr:rowOff>152400</xdr:rowOff>
                  </from>
                  <to>
                    <xdr:col>40</xdr:col>
                    <xdr:colOff>38100</xdr:colOff>
                    <xdr:row>5</xdr:row>
                    <xdr:rowOff>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6</xdr:col>
                    <xdr:colOff>123825</xdr:colOff>
                    <xdr:row>18</xdr:row>
                    <xdr:rowOff>161925</xdr:rowOff>
                  </from>
                  <to>
                    <xdr:col>9</xdr:col>
                    <xdr:colOff>28575</xdr:colOff>
                    <xdr:row>20</xdr:row>
                    <xdr:rowOff>57150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6</xdr:col>
                    <xdr:colOff>123825</xdr:colOff>
                    <xdr:row>21</xdr:row>
                    <xdr:rowOff>114300</xdr:rowOff>
                  </from>
                  <to>
                    <xdr:col>9</xdr:col>
                    <xdr:colOff>0</xdr:colOff>
                    <xdr:row>23</xdr:row>
                    <xdr:rowOff>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6</xdr:col>
                    <xdr:colOff>123825</xdr:colOff>
                    <xdr:row>19</xdr:row>
                    <xdr:rowOff>142875</xdr:rowOff>
                  </from>
                  <to>
                    <xdr:col>9</xdr:col>
                    <xdr:colOff>57150</xdr:colOff>
                    <xdr:row>21</xdr:row>
                    <xdr:rowOff>38100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6</xdr:col>
                    <xdr:colOff>123825</xdr:colOff>
                    <xdr:row>20</xdr:row>
                    <xdr:rowOff>123825</xdr:rowOff>
                  </from>
                  <to>
                    <xdr:col>9</xdr:col>
                    <xdr:colOff>85725</xdr:colOff>
                    <xdr:row>22</xdr:row>
                    <xdr:rowOff>19050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26</xdr:col>
                    <xdr:colOff>123825</xdr:colOff>
                    <xdr:row>7</xdr:row>
                    <xdr:rowOff>9525</xdr:rowOff>
                  </from>
                  <to>
                    <xdr:col>29</xdr:col>
                    <xdr:colOff>85725</xdr:colOff>
                    <xdr:row>8</xdr:row>
                    <xdr:rowOff>76200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26</xdr:col>
                    <xdr:colOff>123825</xdr:colOff>
                    <xdr:row>7</xdr:row>
                    <xdr:rowOff>161925</xdr:rowOff>
                  </from>
                  <to>
                    <xdr:col>29</xdr:col>
                    <xdr:colOff>28575</xdr:colOff>
                    <xdr:row>9</xdr:row>
                    <xdr:rowOff>57150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26</xdr:col>
                    <xdr:colOff>123825</xdr:colOff>
                    <xdr:row>9</xdr:row>
                    <xdr:rowOff>123825</xdr:rowOff>
                  </from>
                  <to>
                    <xdr:col>29</xdr:col>
                    <xdr:colOff>85725</xdr:colOff>
                    <xdr:row>11</xdr:row>
                    <xdr:rowOff>19050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26</xdr:col>
                    <xdr:colOff>123825</xdr:colOff>
                    <xdr:row>10</xdr:row>
                    <xdr:rowOff>114300</xdr:rowOff>
                  </from>
                  <to>
                    <xdr:col>29</xdr:col>
                    <xdr:colOff>57150</xdr:colOff>
                    <xdr:row>12</xdr:row>
                    <xdr:rowOff>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14</xdr:col>
                    <xdr:colOff>123825</xdr:colOff>
                    <xdr:row>9</xdr:row>
                    <xdr:rowOff>95250</xdr:rowOff>
                  </from>
                  <to>
                    <xdr:col>17</xdr:col>
                    <xdr:colOff>85725</xdr:colOff>
                    <xdr:row>10</xdr:row>
                    <xdr:rowOff>161925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14</xdr:col>
                    <xdr:colOff>123825</xdr:colOff>
                    <xdr:row>10</xdr:row>
                    <xdr:rowOff>76200</xdr:rowOff>
                  </from>
                  <to>
                    <xdr:col>17</xdr:col>
                    <xdr:colOff>28575</xdr:colOff>
                    <xdr:row>11</xdr:row>
                    <xdr:rowOff>142875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14</xdr:col>
                    <xdr:colOff>123825</xdr:colOff>
                    <xdr:row>11</xdr:row>
                    <xdr:rowOff>66675</xdr:rowOff>
                  </from>
                  <to>
                    <xdr:col>17</xdr:col>
                    <xdr:colOff>57150</xdr:colOff>
                    <xdr:row>12</xdr:row>
                    <xdr:rowOff>123825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14</xdr:col>
                    <xdr:colOff>123825</xdr:colOff>
                    <xdr:row>12</xdr:row>
                    <xdr:rowOff>38100</xdr:rowOff>
                  </from>
                  <to>
                    <xdr:col>17</xdr:col>
                    <xdr:colOff>85725</xdr:colOff>
                    <xdr:row>13</xdr:row>
                    <xdr:rowOff>104775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14</xdr:col>
                    <xdr:colOff>123825</xdr:colOff>
                    <xdr:row>13</xdr:row>
                    <xdr:rowOff>28575</xdr:rowOff>
                  </from>
                  <to>
                    <xdr:col>17</xdr:col>
                    <xdr:colOff>57150</xdr:colOff>
                    <xdr:row>14</xdr:row>
                    <xdr:rowOff>85725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14</xdr:col>
                    <xdr:colOff>123825</xdr:colOff>
                    <xdr:row>21</xdr:row>
                    <xdr:rowOff>85725</xdr:rowOff>
                  </from>
                  <to>
                    <xdr:col>17</xdr:col>
                    <xdr:colOff>85725</xdr:colOff>
                    <xdr:row>22</xdr:row>
                    <xdr:rowOff>152400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14</xdr:col>
                    <xdr:colOff>123825</xdr:colOff>
                    <xdr:row>22</xdr:row>
                    <xdr:rowOff>66675</xdr:rowOff>
                  </from>
                  <to>
                    <xdr:col>17</xdr:col>
                    <xdr:colOff>28575</xdr:colOff>
                    <xdr:row>23</xdr:row>
                    <xdr:rowOff>133350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14</xdr:col>
                    <xdr:colOff>123825</xdr:colOff>
                    <xdr:row>23</xdr:row>
                    <xdr:rowOff>57150</xdr:rowOff>
                  </from>
                  <to>
                    <xdr:col>17</xdr:col>
                    <xdr:colOff>57150</xdr:colOff>
                    <xdr:row>24</xdr:row>
                    <xdr:rowOff>114300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14</xdr:col>
                    <xdr:colOff>123825</xdr:colOff>
                    <xdr:row>24</xdr:row>
                    <xdr:rowOff>28575</xdr:rowOff>
                  </from>
                  <to>
                    <xdr:col>17</xdr:col>
                    <xdr:colOff>85725</xdr:colOff>
                    <xdr:row>25</xdr:row>
                    <xdr:rowOff>95250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14</xdr:col>
                    <xdr:colOff>123825</xdr:colOff>
                    <xdr:row>25</xdr:row>
                    <xdr:rowOff>19050</xdr:rowOff>
                  </from>
                  <to>
                    <xdr:col>17</xdr:col>
                    <xdr:colOff>57150</xdr:colOff>
                    <xdr:row>26</xdr:row>
                    <xdr:rowOff>76200</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26</xdr:col>
                    <xdr:colOff>123825</xdr:colOff>
                    <xdr:row>19</xdr:row>
                    <xdr:rowOff>9525</xdr:rowOff>
                  </from>
                  <to>
                    <xdr:col>29</xdr:col>
                    <xdr:colOff>85725</xdr:colOff>
                    <xdr:row>20</xdr:row>
                    <xdr:rowOff>76200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26</xdr:col>
                    <xdr:colOff>123825</xdr:colOff>
                    <xdr:row>19</xdr:row>
                    <xdr:rowOff>161925</xdr:rowOff>
                  </from>
                  <to>
                    <xdr:col>29</xdr:col>
                    <xdr:colOff>28575</xdr:colOff>
                    <xdr:row>21</xdr:row>
                    <xdr:rowOff>57150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from>
                    <xdr:col>26</xdr:col>
                    <xdr:colOff>123825</xdr:colOff>
                    <xdr:row>21</xdr:row>
                    <xdr:rowOff>123825</xdr:rowOff>
                  </from>
                  <to>
                    <xdr:col>29</xdr:col>
                    <xdr:colOff>85725</xdr:colOff>
                    <xdr:row>23</xdr:row>
                    <xdr:rowOff>19050</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from>
                    <xdr:col>26</xdr:col>
                    <xdr:colOff>123825</xdr:colOff>
                    <xdr:row>22</xdr:row>
                    <xdr:rowOff>114300</xdr:rowOff>
                  </from>
                  <to>
                    <xdr:col>29</xdr:col>
                    <xdr:colOff>57150</xdr:colOff>
                    <xdr:row>24</xdr:row>
                    <xdr:rowOff>0</xdr:rowOff>
                  </to>
                </anchor>
              </controlPr>
            </control>
          </mc:Choice>
        </mc:AlternateContent>
        <mc:AlternateContent xmlns:mc="http://schemas.openxmlformats.org/markup-compatibility/2006">
          <mc:Choice Requires="x14">
            <control shapeId="49177" r:id="rId28" name="Check Box 25">
              <controlPr defaultSize="0" autoFill="0" autoLine="0" autoPict="0">
                <anchor moveWithCells="1">
                  <from>
                    <xdr:col>14</xdr:col>
                    <xdr:colOff>123825</xdr:colOff>
                    <xdr:row>33</xdr:row>
                    <xdr:rowOff>95250</xdr:rowOff>
                  </from>
                  <to>
                    <xdr:col>17</xdr:col>
                    <xdr:colOff>85725</xdr:colOff>
                    <xdr:row>34</xdr:row>
                    <xdr:rowOff>161925</xdr:rowOff>
                  </to>
                </anchor>
              </controlPr>
            </control>
          </mc:Choice>
        </mc:AlternateContent>
        <mc:AlternateContent xmlns:mc="http://schemas.openxmlformats.org/markup-compatibility/2006">
          <mc:Choice Requires="x14">
            <control shapeId="49178" r:id="rId29" name="Check Box 26">
              <controlPr defaultSize="0" autoFill="0" autoLine="0" autoPict="0">
                <anchor moveWithCells="1">
                  <from>
                    <xdr:col>14</xdr:col>
                    <xdr:colOff>123825</xdr:colOff>
                    <xdr:row>34</xdr:row>
                    <xdr:rowOff>76200</xdr:rowOff>
                  </from>
                  <to>
                    <xdr:col>17</xdr:col>
                    <xdr:colOff>142875</xdr:colOff>
                    <xdr:row>35</xdr:row>
                    <xdr:rowOff>142875</xdr:rowOff>
                  </to>
                </anchor>
              </controlPr>
            </control>
          </mc:Choice>
        </mc:AlternateContent>
        <mc:AlternateContent xmlns:mc="http://schemas.openxmlformats.org/markup-compatibility/2006">
          <mc:Choice Requires="x14">
            <control shapeId="49179" r:id="rId30" name="Check Box 27">
              <controlPr defaultSize="0" autoFill="0" autoLine="0" autoPict="0">
                <anchor moveWithCells="1">
                  <from>
                    <xdr:col>14</xdr:col>
                    <xdr:colOff>123825</xdr:colOff>
                    <xdr:row>35</xdr:row>
                    <xdr:rowOff>66675</xdr:rowOff>
                  </from>
                  <to>
                    <xdr:col>17</xdr:col>
                    <xdr:colOff>57150</xdr:colOff>
                    <xdr:row>36</xdr:row>
                    <xdr:rowOff>123825</xdr:rowOff>
                  </to>
                </anchor>
              </controlPr>
            </control>
          </mc:Choice>
        </mc:AlternateContent>
        <mc:AlternateContent xmlns:mc="http://schemas.openxmlformats.org/markup-compatibility/2006">
          <mc:Choice Requires="x14">
            <control shapeId="49180" r:id="rId31" name="Check Box 28">
              <controlPr defaultSize="0" autoFill="0" autoLine="0" autoPict="0">
                <anchor moveWithCells="1">
                  <from>
                    <xdr:col>14</xdr:col>
                    <xdr:colOff>123825</xdr:colOff>
                    <xdr:row>36</xdr:row>
                    <xdr:rowOff>38100</xdr:rowOff>
                  </from>
                  <to>
                    <xdr:col>17</xdr:col>
                    <xdr:colOff>85725</xdr:colOff>
                    <xdr:row>37</xdr:row>
                    <xdr:rowOff>104775</xdr:rowOff>
                  </to>
                </anchor>
              </controlPr>
            </control>
          </mc:Choice>
        </mc:AlternateContent>
        <mc:AlternateContent xmlns:mc="http://schemas.openxmlformats.org/markup-compatibility/2006">
          <mc:Choice Requires="x14">
            <control shapeId="49181" r:id="rId32" name="Check Box 29">
              <controlPr defaultSize="0" autoFill="0" autoLine="0" autoPict="0">
                <anchor moveWithCells="1">
                  <from>
                    <xdr:col>14</xdr:col>
                    <xdr:colOff>123825</xdr:colOff>
                    <xdr:row>37</xdr:row>
                    <xdr:rowOff>28575</xdr:rowOff>
                  </from>
                  <to>
                    <xdr:col>17</xdr:col>
                    <xdr:colOff>57150</xdr:colOff>
                    <xdr:row>38</xdr:row>
                    <xdr:rowOff>85725</xdr:rowOff>
                  </to>
                </anchor>
              </controlPr>
            </control>
          </mc:Choice>
        </mc:AlternateContent>
        <mc:AlternateContent xmlns:mc="http://schemas.openxmlformats.org/markup-compatibility/2006">
          <mc:Choice Requires="x14">
            <control shapeId="49182" r:id="rId33" name="Check Box 30">
              <controlPr defaultSize="0" autoFill="0" autoLine="0" autoPict="0">
                <anchor moveWithCells="1">
                  <from>
                    <xdr:col>26</xdr:col>
                    <xdr:colOff>123825</xdr:colOff>
                    <xdr:row>31</xdr:row>
                    <xdr:rowOff>9525</xdr:rowOff>
                  </from>
                  <to>
                    <xdr:col>29</xdr:col>
                    <xdr:colOff>85725</xdr:colOff>
                    <xdr:row>32</xdr:row>
                    <xdr:rowOff>76200</xdr:rowOff>
                  </to>
                </anchor>
              </controlPr>
            </control>
          </mc:Choice>
        </mc:AlternateContent>
        <mc:AlternateContent xmlns:mc="http://schemas.openxmlformats.org/markup-compatibility/2006">
          <mc:Choice Requires="x14">
            <control shapeId="49183" r:id="rId34" name="Check Box 31">
              <controlPr defaultSize="0" autoFill="0" autoLine="0" autoPict="0">
                <anchor moveWithCells="1">
                  <from>
                    <xdr:col>26</xdr:col>
                    <xdr:colOff>123825</xdr:colOff>
                    <xdr:row>31</xdr:row>
                    <xdr:rowOff>161925</xdr:rowOff>
                  </from>
                  <to>
                    <xdr:col>29</xdr:col>
                    <xdr:colOff>28575</xdr:colOff>
                    <xdr:row>33</xdr:row>
                    <xdr:rowOff>57150</xdr:rowOff>
                  </to>
                </anchor>
              </controlPr>
            </control>
          </mc:Choice>
        </mc:AlternateContent>
        <mc:AlternateContent xmlns:mc="http://schemas.openxmlformats.org/markup-compatibility/2006">
          <mc:Choice Requires="x14">
            <control shapeId="49184" r:id="rId35" name="Check Box 32">
              <controlPr defaultSize="0" autoFill="0" autoLine="0" autoPict="0">
                <anchor moveWithCells="1">
                  <from>
                    <xdr:col>26</xdr:col>
                    <xdr:colOff>123825</xdr:colOff>
                    <xdr:row>33</xdr:row>
                    <xdr:rowOff>123825</xdr:rowOff>
                  </from>
                  <to>
                    <xdr:col>29</xdr:col>
                    <xdr:colOff>85725</xdr:colOff>
                    <xdr:row>35</xdr:row>
                    <xdr:rowOff>19050</xdr:rowOff>
                  </to>
                </anchor>
              </controlPr>
            </control>
          </mc:Choice>
        </mc:AlternateContent>
        <mc:AlternateContent xmlns:mc="http://schemas.openxmlformats.org/markup-compatibility/2006">
          <mc:Choice Requires="x14">
            <control shapeId="49185" r:id="rId36" name="Check Box 33">
              <controlPr defaultSize="0" autoFill="0" autoLine="0" autoPict="0">
                <anchor moveWithCells="1">
                  <from>
                    <xdr:col>26</xdr:col>
                    <xdr:colOff>123825</xdr:colOff>
                    <xdr:row>34</xdr:row>
                    <xdr:rowOff>114300</xdr:rowOff>
                  </from>
                  <to>
                    <xdr:col>29</xdr:col>
                    <xdr:colOff>57150</xdr:colOff>
                    <xdr:row>36</xdr:row>
                    <xdr:rowOff>0</xdr:rowOff>
                  </to>
                </anchor>
              </controlPr>
            </control>
          </mc:Choice>
        </mc:AlternateContent>
        <mc:AlternateContent xmlns:mc="http://schemas.openxmlformats.org/markup-compatibility/2006">
          <mc:Choice Requires="x14">
            <control shapeId="49186" r:id="rId37" name="Check Box 34">
              <controlPr defaultSize="0" autoFill="0" autoLine="0" autoPict="0">
                <anchor moveWithCells="1">
                  <from>
                    <xdr:col>6</xdr:col>
                    <xdr:colOff>123825</xdr:colOff>
                    <xdr:row>30</xdr:row>
                    <xdr:rowOff>161925</xdr:rowOff>
                  </from>
                  <to>
                    <xdr:col>9</xdr:col>
                    <xdr:colOff>28575</xdr:colOff>
                    <xdr:row>32</xdr:row>
                    <xdr:rowOff>57150</xdr:rowOff>
                  </to>
                </anchor>
              </controlPr>
            </control>
          </mc:Choice>
        </mc:AlternateContent>
        <mc:AlternateContent xmlns:mc="http://schemas.openxmlformats.org/markup-compatibility/2006">
          <mc:Choice Requires="x14">
            <control shapeId="49187" r:id="rId38" name="Check Box 35">
              <controlPr defaultSize="0" autoFill="0" autoLine="0" autoPict="0">
                <anchor moveWithCells="1">
                  <from>
                    <xdr:col>6</xdr:col>
                    <xdr:colOff>123825</xdr:colOff>
                    <xdr:row>33</xdr:row>
                    <xdr:rowOff>114300</xdr:rowOff>
                  </from>
                  <to>
                    <xdr:col>9</xdr:col>
                    <xdr:colOff>0</xdr:colOff>
                    <xdr:row>35</xdr:row>
                    <xdr:rowOff>0</xdr:rowOff>
                  </to>
                </anchor>
              </controlPr>
            </control>
          </mc:Choice>
        </mc:AlternateContent>
        <mc:AlternateContent xmlns:mc="http://schemas.openxmlformats.org/markup-compatibility/2006">
          <mc:Choice Requires="x14">
            <control shapeId="49188" r:id="rId39" name="Check Box 36">
              <controlPr defaultSize="0" autoFill="0" autoLine="0" autoPict="0">
                <anchor moveWithCells="1">
                  <from>
                    <xdr:col>6</xdr:col>
                    <xdr:colOff>123825</xdr:colOff>
                    <xdr:row>31</xdr:row>
                    <xdr:rowOff>142875</xdr:rowOff>
                  </from>
                  <to>
                    <xdr:col>9</xdr:col>
                    <xdr:colOff>57150</xdr:colOff>
                    <xdr:row>33</xdr:row>
                    <xdr:rowOff>38100</xdr:rowOff>
                  </to>
                </anchor>
              </controlPr>
            </control>
          </mc:Choice>
        </mc:AlternateContent>
        <mc:AlternateContent xmlns:mc="http://schemas.openxmlformats.org/markup-compatibility/2006">
          <mc:Choice Requires="x14">
            <control shapeId="49189" r:id="rId40" name="Check Box 37">
              <controlPr defaultSize="0" autoFill="0" autoLine="0" autoPict="0">
                <anchor moveWithCells="1">
                  <from>
                    <xdr:col>6</xdr:col>
                    <xdr:colOff>123825</xdr:colOff>
                    <xdr:row>32</xdr:row>
                    <xdr:rowOff>123825</xdr:rowOff>
                  </from>
                  <to>
                    <xdr:col>9</xdr:col>
                    <xdr:colOff>85725</xdr:colOff>
                    <xdr:row>34</xdr:row>
                    <xdr:rowOff>19050</xdr:rowOff>
                  </to>
                </anchor>
              </controlPr>
            </control>
          </mc:Choice>
        </mc:AlternateContent>
        <mc:AlternateContent xmlns:mc="http://schemas.openxmlformats.org/markup-compatibility/2006">
          <mc:Choice Requires="x14">
            <control shapeId="49190" r:id="rId41" name="Check Box 38">
              <controlPr defaultSize="0" autoFill="0" autoLine="0" autoPict="0">
                <anchor moveWithCells="1">
                  <from>
                    <xdr:col>6</xdr:col>
                    <xdr:colOff>123825</xdr:colOff>
                    <xdr:row>6</xdr:row>
                    <xdr:rowOff>161925</xdr:rowOff>
                  </from>
                  <to>
                    <xdr:col>9</xdr:col>
                    <xdr:colOff>28575</xdr:colOff>
                    <xdr:row>8</xdr:row>
                    <xdr:rowOff>57150</xdr:rowOff>
                  </to>
                </anchor>
              </controlPr>
            </control>
          </mc:Choice>
        </mc:AlternateContent>
        <mc:AlternateContent xmlns:mc="http://schemas.openxmlformats.org/markup-compatibility/2006">
          <mc:Choice Requires="x14">
            <control shapeId="49191" r:id="rId42" name="Check Box 39">
              <controlPr defaultSize="0" autoFill="0" autoLine="0" autoPict="0">
                <anchor moveWithCells="1">
                  <from>
                    <xdr:col>6</xdr:col>
                    <xdr:colOff>123825</xdr:colOff>
                    <xdr:row>9</xdr:row>
                    <xdr:rowOff>114300</xdr:rowOff>
                  </from>
                  <to>
                    <xdr:col>9</xdr:col>
                    <xdr:colOff>0</xdr:colOff>
                    <xdr:row>11</xdr:row>
                    <xdr:rowOff>0</xdr:rowOff>
                  </to>
                </anchor>
              </controlPr>
            </control>
          </mc:Choice>
        </mc:AlternateContent>
        <mc:AlternateContent xmlns:mc="http://schemas.openxmlformats.org/markup-compatibility/2006">
          <mc:Choice Requires="x14">
            <control shapeId="49192" r:id="rId43" name="Check Box 40">
              <controlPr defaultSize="0" autoFill="0" autoLine="0" autoPict="0">
                <anchor moveWithCells="1">
                  <from>
                    <xdr:col>6</xdr:col>
                    <xdr:colOff>123825</xdr:colOff>
                    <xdr:row>7</xdr:row>
                    <xdr:rowOff>142875</xdr:rowOff>
                  </from>
                  <to>
                    <xdr:col>9</xdr:col>
                    <xdr:colOff>57150</xdr:colOff>
                    <xdr:row>9</xdr:row>
                    <xdr:rowOff>38100</xdr:rowOff>
                  </to>
                </anchor>
              </controlPr>
            </control>
          </mc:Choice>
        </mc:AlternateContent>
        <mc:AlternateContent xmlns:mc="http://schemas.openxmlformats.org/markup-compatibility/2006">
          <mc:Choice Requires="x14">
            <control shapeId="49193" r:id="rId44" name="Check Box 41">
              <controlPr defaultSize="0" autoFill="0" autoLine="0" autoPict="0">
                <anchor moveWithCells="1">
                  <from>
                    <xdr:col>6</xdr:col>
                    <xdr:colOff>123825</xdr:colOff>
                    <xdr:row>8</xdr:row>
                    <xdr:rowOff>123825</xdr:rowOff>
                  </from>
                  <to>
                    <xdr:col>9</xdr:col>
                    <xdr:colOff>85725</xdr:colOff>
                    <xdr:row>10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W58"/>
  <sheetViews>
    <sheetView showGridLines="0" view="pageBreakPreview" zoomScaleNormal="100" zoomScaleSheetLayoutView="100" workbookViewId="0">
      <selection activeCell="O105" sqref="O105:P105"/>
    </sheetView>
  </sheetViews>
  <sheetFormatPr defaultRowHeight="13.5"/>
  <cols>
    <col min="1" max="5" width="2.625" style="68" customWidth="1"/>
    <col min="6" max="9" width="3.625" style="68" customWidth="1"/>
    <col min="10" max="15" width="2.625" style="68" customWidth="1"/>
    <col min="16" max="19" width="3.625" style="68" customWidth="1"/>
    <col min="20" max="25" width="2.625" style="68" customWidth="1"/>
    <col min="26" max="29" width="3.625" style="68" customWidth="1"/>
    <col min="30" max="35" width="2.625" style="68" customWidth="1"/>
    <col min="36" max="36" width="3.25" customWidth="1"/>
    <col min="39" max="39" width="3.5" bestFit="1" customWidth="1"/>
    <col min="40" max="40" width="24.875" hidden="1" customWidth="1"/>
    <col min="41" max="41" width="4.5" hidden="1" customWidth="1"/>
    <col min="42" max="43" width="9" hidden="1" customWidth="1"/>
    <col min="44" max="44" width="3.5" hidden="1" customWidth="1"/>
    <col min="45" max="47" width="9" hidden="1" customWidth="1"/>
    <col min="48" max="48" width="7.5" hidden="1" customWidth="1"/>
    <col min="49" max="49" width="3.5" hidden="1" customWidth="1"/>
    <col min="50" max="52" width="9" customWidth="1"/>
    <col min="53" max="66" width="8.875" customWidth="1"/>
  </cols>
  <sheetData>
    <row r="1" spans="1:49" ht="13.5" customHeight="1" thickBot="1">
      <c r="A1" s="812" t="s">
        <v>51</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K1" s="88"/>
      <c r="AL1" s="88"/>
      <c r="AM1" s="88"/>
      <c r="AN1" s="88"/>
      <c r="AO1" s="88"/>
      <c r="AP1" s="88"/>
      <c r="AQ1" s="88"/>
      <c r="AR1" s="88"/>
      <c r="AS1" s="88"/>
      <c r="AT1" s="88"/>
      <c r="AU1" s="88"/>
      <c r="AV1" s="88"/>
      <c r="AW1" s="88"/>
    </row>
    <row r="2" spans="1:49" ht="13.5" customHeigh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K2" s="736" t="s">
        <v>662</v>
      </c>
      <c r="AL2" s="738"/>
      <c r="AM2" s="88"/>
      <c r="AN2" s="88"/>
      <c r="AO2" s="88"/>
      <c r="AP2" s="88"/>
      <c r="AQ2" s="88"/>
      <c r="AR2" s="88"/>
      <c r="AS2" s="88"/>
      <c r="AT2" s="88"/>
      <c r="AU2" s="88"/>
      <c r="AV2" s="88"/>
      <c r="AW2" s="88"/>
    </row>
    <row r="3" spans="1:49"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K3" s="739"/>
      <c r="AL3" s="741"/>
      <c r="AM3" s="88"/>
      <c r="AN3" s="88"/>
      <c r="AO3" s="88"/>
      <c r="AP3" s="88"/>
      <c r="AQ3" s="88"/>
      <c r="AR3" s="88"/>
      <c r="AS3" s="88"/>
      <c r="AT3" s="88"/>
      <c r="AU3" s="88"/>
      <c r="AV3" s="88"/>
      <c r="AW3" s="88"/>
    </row>
    <row r="4" spans="1:49" ht="13.5" customHeight="1" thickBot="1">
      <c r="A4" s="66" t="s">
        <v>824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K4" s="742"/>
      <c r="AL4" s="744"/>
      <c r="AM4" s="88"/>
      <c r="AN4" s="89"/>
      <c r="AO4" s="89"/>
      <c r="AP4" s="89"/>
      <c r="AQ4" s="89"/>
      <c r="AR4" s="88"/>
      <c r="AS4" s="88"/>
      <c r="AT4" s="88"/>
      <c r="AU4" s="88"/>
      <c r="AV4" s="88"/>
      <c r="AW4" s="88"/>
    </row>
    <row r="5" spans="1:49" ht="14.25" thickBot="1">
      <c r="AK5" s="319"/>
      <c r="AL5" s="319"/>
      <c r="AM5" s="88"/>
      <c r="AN5" s="89" t="s">
        <v>369</v>
      </c>
      <c r="AO5" s="89">
        <v>410</v>
      </c>
      <c r="AP5" s="89">
        <f>SUM(H17:I28)</f>
        <v>0</v>
      </c>
      <c r="AQ5" s="89">
        <f>AO5*AP5</f>
        <v>0</v>
      </c>
      <c r="AR5" s="88"/>
      <c r="AS5" s="88"/>
      <c r="AT5" s="88"/>
      <c r="AU5" s="88"/>
      <c r="AV5" s="88"/>
      <c r="AW5" s="88"/>
    </row>
    <row r="6" spans="1:49">
      <c r="A6" s="956" t="s">
        <v>52</v>
      </c>
      <c r="B6" s="957"/>
      <c r="C6" s="957"/>
      <c r="D6" s="966" t="str">
        <f>IF(①【2ヵ月前】利用申込書!D6="","",①【2ヵ月前】利用申込書!D6)</f>
        <v/>
      </c>
      <c r="E6" s="966"/>
      <c r="F6" s="966"/>
      <c r="G6" s="966"/>
      <c r="H6" s="966"/>
      <c r="I6" s="966"/>
      <c r="J6" s="966"/>
      <c r="K6" s="967"/>
      <c r="L6" s="979" t="s">
        <v>53</v>
      </c>
      <c r="M6" s="980"/>
      <c r="N6" s="980"/>
      <c r="O6" s="966" t="str">
        <f>IF(①【2ヵ月前】利用申込書!D25="","",①【2ヵ月前】利用申込書!D25)</f>
        <v/>
      </c>
      <c r="P6" s="966"/>
      <c r="Q6" s="966"/>
      <c r="R6" s="966"/>
      <c r="S6" s="966"/>
      <c r="T6" s="967"/>
      <c r="U6" s="979" t="s">
        <v>54</v>
      </c>
      <c r="V6" s="980"/>
      <c r="W6" s="1002" t="str">
        <f>IF(①【2ヵ月前】利用申込書!D31="","",①【2ヵ月前】利用申込書!D31)</f>
        <v/>
      </c>
      <c r="X6" s="1002"/>
      <c r="Y6" s="1002"/>
      <c r="Z6" s="1002"/>
      <c r="AA6" s="1002"/>
      <c r="AB6" s="1003"/>
      <c r="AC6" s="1032" t="s">
        <v>426</v>
      </c>
      <c r="AD6" s="1033"/>
      <c r="AE6" s="1033"/>
      <c r="AF6" s="1033"/>
      <c r="AG6" s="1033"/>
      <c r="AH6" s="1033"/>
      <c r="AI6" s="1034"/>
      <c r="AK6" s="594" t="s">
        <v>665</v>
      </c>
      <c r="AL6" s="595"/>
      <c r="AM6" s="88"/>
      <c r="AN6" s="89"/>
      <c r="AO6" s="89">
        <v>510</v>
      </c>
      <c r="AP6" s="89">
        <f>SUM(J17:L28)</f>
        <v>0</v>
      </c>
      <c r="AQ6" s="89">
        <f t="shared" ref="AQ6:AQ13" si="0">AO6*AP6</f>
        <v>0</v>
      </c>
      <c r="AR6" s="88"/>
      <c r="AS6" s="88"/>
      <c r="AT6" s="88"/>
      <c r="AU6" s="88"/>
      <c r="AV6" s="88"/>
      <c r="AW6" s="88"/>
    </row>
    <row r="7" spans="1:49">
      <c r="A7" s="958"/>
      <c r="B7" s="959"/>
      <c r="C7" s="959"/>
      <c r="D7" s="968"/>
      <c r="E7" s="968"/>
      <c r="F7" s="968"/>
      <c r="G7" s="968"/>
      <c r="H7" s="968"/>
      <c r="I7" s="968"/>
      <c r="J7" s="968"/>
      <c r="K7" s="969"/>
      <c r="L7" s="981"/>
      <c r="M7" s="982"/>
      <c r="N7" s="982"/>
      <c r="O7" s="968"/>
      <c r="P7" s="968"/>
      <c r="Q7" s="968"/>
      <c r="R7" s="968"/>
      <c r="S7" s="968"/>
      <c r="T7" s="969"/>
      <c r="U7" s="981"/>
      <c r="V7" s="982"/>
      <c r="W7" s="1004"/>
      <c r="X7" s="1004"/>
      <c r="Y7" s="1004"/>
      <c r="Z7" s="1004"/>
      <c r="AA7" s="1004"/>
      <c r="AB7" s="1005"/>
      <c r="AC7" s="1035"/>
      <c r="AD7" s="1036"/>
      <c r="AE7" s="69" t="s">
        <v>429</v>
      </c>
      <c r="AF7" s="70"/>
      <c r="AG7" s="69" t="s">
        <v>428</v>
      </c>
      <c r="AH7" s="70"/>
      <c r="AI7" s="71" t="s">
        <v>427</v>
      </c>
      <c r="AK7" s="596"/>
      <c r="AL7" s="597"/>
      <c r="AM7" s="88"/>
      <c r="AN7" s="89"/>
      <c r="AO7" s="89">
        <v>530</v>
      </c>
      <c r="AP7" s="89">
        <f>SUM(M17:O28)</f>
        <v>0</v>
      </c>
      <c r="AQ7" s="89">
        <f t="shared" si="0"/>
        <v>0</v>
      </c>
      <c r="AR7" s="88"/>
      <c r="AS7" s="88"/>
      <c r="AT7" s="88"/>
      <c r="AU7" s="88"/>
      <c r="AV7" s="88"/>
      <c r="AW7" s="88"/>
    </row>
    <row r="8" spans="1:49" s="8" customFormat="1" ht="14.25" thickBot="1">
      <c r="A8" s="979" t="s">
        <v>430</v>
      </c>
      <c r="B8" s="980"/>
      <c r="C8" s="980"/>
      <c r="D8" s="980"/>
      <c r="E8" s="980"/>
      <c r="F8" s="980"/>
      <c r="G8" s="980"/>
      <c r="H8" s="980"/>
      <c r="I8" s="980"/>
      <c r="J8" s="980"/>
      <c r="K8" s="1037"/>
      <c r="L8" s="979" t="s">
        <v>432</v>
      </c>
      <c r="M8" s="980"/>
      <c r="N8" s="980"/>
      <c r="O8" s="980"/>
      <c r="P8" s="980"/>
      <c r="Q8" s="980"/>
      <c r="R8" s="980"/>
      <c r="S8" s="980"/>
      <c r="T8" s="980"/>
      <c r="U8" s="980"/>
      <c r="V8" s="980"/>
      <c r="W8" s="1037"/>
      <c r="X8" s="979" t="s">
        <v>431</v>
      </c>
      <c r="Y8" s="980"/>
      <c r="Z8" s="980"/>
      <c r="AA8" s="980"/>
      <c r="AB8" s="980"/>
      <c r="AC8" s="980"/>
      <c r="AD8" s="980"/>
      <c r="AE8" s="980"/>
      <c r="AF8" s="980"/>
      <c r="AG8" s="980"/>
      <c r="AH8" s="980"/>
      <c r="AI8" s="1037"/>
      <c r="AK8" s="598"/>
      <c r="AL8" s="599"/>
      <c r="AM8" s="90"/>
      <c r="AN8" s="89" t="s">
        <v>370</v>
      </c>
      <c r="AO8" s="89">
        <v>560</v>
      </c>
      <c r="AP8" s="91">
        <f>SUM(R17:S28)</f>
        <v>0</v>
      </c>
      <c r="AQ8" s="89">
        <f t="shared" si="0"/>
        <v>0</v>
      </c>
      <c r="AR8" s="90"/>
      <c r="AS8" s="90"/>
      <c r="AT8" s="90"/>
      <c r="AU8" s="90"/>
      <c r="AV8" s="90"/>
      <c r="AW8" s="90"/>
    </row>
    <row r="9" spans="1:49">
      <c r="A9" s="970"/>
      <c r="B9" s="971"/>
      <c r="C9" s="971"/>
      <c r="D9" s="971"/>
      <c r="E9" s="971"/>
      <c r="F9" s="971"/>
      <c r="G9" s="971"/>
      <c r="H9" s="971"/>
      <c r="I9" s="971"/>
      <c r="J9" s="971"/>
      <c r="K9" s="972"/>
      <c r="L9" s="970"/>
      <c r="M9" s="971"/>
      <c r="N9" s="971"/>
      <c r="O9" s="971"/>
      <c r="P9" s="971"/>
      <c r="Q9" s="971"/>
      <c r="R9" s="971"/>
      <c r="S9" s="971"/>
      <c r="T9" s="971"/>
      <c r="U9" s="971"/>
      <c r="V9" s="971"/>
      <c r="W9" s="972"/>
      <c r="X9" s="970"/>
      <c r="Y9" s="971"/>
      <c r="Z9" s="971"/>
      <c r="AA9" s="971"/>
      <c r="AB9" s="971"/>
      <c r="AC9" s="971"/>
      <c r="AD9" s="971"/>
      <c r="AE9" s="971"/>
      <c r="AF9" s="971"/>
      <c r="AG9" s="971"/>
      <c r="AH9" s="971"/>
      <c r="AI9" s="972"/>
      <c r="AK9" s="88"/>
      <c r="AL9" s="88"/>
      <c r="AM9" s="88"/>
      <c r="AN9" s="89"/>
      <c r="AO9" s="89">
        <v>700</v>
      </c>
      <c r="AP9" s="89">
        <f>SUM(T17:V28)</f>
        <v>0</v>
      </c>
      <c r="AQ9" s="89">
        <f t="shared" si="0"/>
        <v>0</v>
      </c>
      <c r="AR9" s="88"/>
      <c r="AS9" s="88"/>
      <c r="AT9" s="88"/>
      <c r="AU9" s="88"/>
      <c r="AV9" s="88"/>
      <c r="AW9" s="88"/>
    </row>
    <row r="10" spans="1:49">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K10" s="88"/>
      <c r="AL10" s="88"/>
      <c r="AM10" s="88"/>
      <c r="AN10" s="89"/>
      <c r="AO10" s="89">
        <v>730</v>
      </c>
      <c r="AP10" s="89">
        <f>SUM(W17:Y28)</f>
        <v>0</v>
      </c>
      <c r="AQ10" s="89">
        <f t="shared" si="0"/>
        <v>0</v>
      </c>
      <c r="AR10" s="88"/>
      <c r="AS10" s="88"/>
      <c r="AT10" s="88"/>
      <c r="AU10" s="88"/>
      <c r="AV10" s="88"/>
      <c r="AW10" s="88"/>
    </row>
    <row r="11" spans="1:49" ht="21.95" customHeight="1">
      <c r="A11" s="925" t="s">
        <v>433</v>
      </c>
      <c r="B11" s="925"/>
      <c r="C11" s="925"/>
      <c r="D11" s="925"/>
      <c r="E11" s="925"/>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K11" s="88"/>
      <c r="AL11" s="88"/>
      <c r="AM11" s="88"/>
      <c r="AN11" s="89" t="s">
        <v>371</v>
      </c>
      <c r="AO11" s="89">
        <v>660</v>
      </c>
      <c r="AP11" s="89">
        <f>SUM(AB17:AC28)</f>
        <v>0</v>
      </c>
      <c r="AQ11" s="89">
        <f t="shared" si="0"/>
        <v>0</v>
      </c>
      <c r="AR11" s="88"/>
      <c r="AS11" s="88"/>
      <c r="AT11" s="88"/>
      <c r="AU11" s="88"/>
      <c r="AV11" s="88"/>
      <c r="AW11" s="88"/>
    </row>
    <row r="12" spans="1:49" ht="15" customHeight="1">
      <c r="A12" s="490" t="s">
        <v>434</v>
      </c>
      <c r="B12" s="1007" t="s">
        <v>835</v>
      </c>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K12" s="111" t="s">
        <v>675</v>
      </c>
      <c r="AL12" s="88"/>
      <c r="AM12" s="88"/>
      <c r="AN12" s="89"/>
      <c r="AO12" s="89">
        <v>830</v>
      </c>
      <c r="AP12" s="89">
        <f>SUM(AD17:AF28)</f>
        <v>0</v>
      </c>
      <c r="AQ12" s="89">
        <f t="shared" si="0"/>
        <v>0</v>
      </c>
      <c r="AR12" s="88"/>
      <c r="AS12" s="88"/>
      <c r="AT12" s="88"/>
      <c r="AU12" s="88"/>
      <c r="AV12" s="88"/>
      <c r="AW12" s="88"/>
    </row>
    <row r="13" spans="1:49" ht="15" customHeight="1" thickBot="1">
      <c r="A13" s="1006" t="s">
        <v>435</v>
      </c>
      <c r="B13" s="1006"/>
      <c r="C13" s="1038" t="s">
        <v>834</v>
      </c>
      <c r="D13" s="1038"/>
      <c r="E13" s="1038"/>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K13" s="88" t="s">
        <v>362</v>
      </c>
      <c r="AL13" s="92">
        <f>SUM(AQ5:AQ13)</f>
        <v>0</v>
      </c>
      <c r="AM13" s="88" t="s">
        <v>365</v>
      </c>
      <c r="AN13" s="89"/>
      <c r="AO13" s="89">
        <v>840</v>
      </c>
      <c r="AP13" s="89">
        <f>SUM(AG17:AI28)</f>
        <v>0</v>
      </c>
      <c r="AQ13" s="89">
        <f t="shared" si="0"/>
        <v>0</v>
      </c>
      <c r="AR13" s="88"/>
      <c r="AS13" s="88"/>
      <c r="AT13" s="88"/>
      <c r="AU13" s="88"/>
      <c r="AV13" s="88"/>
      <c r="AW13" s="88"/>
    </row>
    <row r="14" spans="1:49" ht="15" customHeight="1">
      <c r="A14" s="1008" t="s">
        <v>436</v>
      </c>
      <c r="B14" s="1008"/>
      <c r="C14" s="1009"/>
      <c r="D14" s="962" t="s">
        <v>35</v>
      </c>
      <c r="E14" s="963"/>
      <c r="F14" s="983" t="s">
        <v>36</v>
      </c>
      <c r="G14" s="984"/>
      <c r="H14" s="984"/>
      <c r="I14" s="984"/>
      <c r="J14" s="984"/>
      <c r="K14" s="984"/>
      <c r="L14" s="984"/>
      <c r="M14" s="984"/>
      <c r="N14" s="984"/>
      <c r="O14" s="985"/>
      <c r="P14" s="983" t="s">
        <v>37</v>
      </c>
      <c r="Q14" s="984"/>
      <c r="R14" s="984"/>
      <c r="S14" s="984"/>
      <c r="T14" s="984"/>
      <c r="U14" s="984"/>
      <c r="V14" s="984"/>
      <c r="W14" s="984"/>
      <c r="X14" s="984"/>
      <c r="Y14" s="985"/>
      <c r="Z14" s="983" t="s">
        <v>38</v>
      </c>
      <c r="AA14" s="984"/>
      <c r="AB14" s="984"/>
      <c r="AC14" s="984"/>
      <c r="AD14" s="984"/>
      <c r="AE14" s="984"/>
      <c r="AF14" s="984"/>
      <c r="AG14" s="984"/>
      <c r="AH14" s="984"/>
      <c r="AI14" s="985"/>
      <c r="AK14" s="88" t="s">
        <v>363</v>
      </c>
      <c r="AL14" s="92">
        <f>IFERROR(AV24+AV25+AV26+AV27+AV28+AV29+AV30+AV31+AV32+AV33+AV34+AV35+AV36+AV37+AV38+AV39+AV40+AV41," ")</f>
        <v>0</v>
      </c>
      <c r="AM14" s="88" t="s">
        <v>365</v>
      </c>
      <c r="AN14" s="90"/>
      <c r="AO14" s="90"/>
      <c r="AP14" s="88"/>
      <c r="AQ14" s="88"/>
      <c r="AR14" s="88"/>
      <c r="AS14" s="88"/>
      <c r="AT14" s="88"/>
      <c r="AU14" s="88"/>
      <c r="AV14" s="88"/>
      <c r="AW14" s="88"/>
    </row>
    <row r="15" spans="1:49" ht="20.100000000000001" customHeight="1">
      <c r="A15" s="1008"/>
      <c r="B15" s="1008"/>
      <c r="C15" s="1009"/>
      <c r="D15" s="962"/>
      <c r="E15" s="963"/>
      <c r="F15" s="912" t="s">
        <v>820</v>
      </c>
      <c r="G15" s="913"/>
      <c r="H15" s="904" t="s">
        <v>819</v>
      </c>
      <c r="I15" s="905"/>
      <c r="J15" s="908" t="s">
        <v>39</v>
      </c>
      <c r="K15" s="908"/>
      <c r="L15" s="909"/>
      <c r="M15" s="986" t="s">
        <v>40</v>
      </c>
      <c r="N15" s="987"/>
      <c r="O15" s="988"/>
      <c r="P15" s="912" t="s">
        <v>820</v>
      </c>
      <c r="Q15" s="913"/>
      <c r="R15" s="904" t="s">
        <v>819</v>
      </c>
      <c r="S15" s="905"/>
      <c r="T15" s="908" t="s">
        <v>39</v>
      </c>
      <c r="U15" s="908"/>
      <c r="V15" s="909"/>
      <c r="W15" s="986" t="s">
        <v>40</v>
      </c>
      <c r="X15" s="987"/>
      <c r="Y15" s="988"/>
      <c r="Z15" s="912" t="s">
        <v>820</v>
      </c>
      <c r="AA15" s="913"/>
      <c r="AB15" s="904" t="s">
        <v>819</v>
      </c>
      <c r="AC15" s="905"/>
      <c r="AD15" s="908" t="s">
        <v>39</v>
      </c>
      <c r="AE15" s="908"/>
      <c r="AF15" s="909"/>
      <c r="AG15" s="986" t="s">
        <v>40</v>
      </c>
      <c r="AH15" s="987"/>
      <c r="AI15" s="988"/>
      <c r="AK15" s="88" t="s">
        <v>364</v>
      </c>
      <c r="AL15" s="92">
        <f>IFERROR(AV18+AV19+AV20+AV21+AV22," ")</f>
        <v>0</v>
      </c>
      <c r="AM15" s="88" t="s">
        <v>365</v>
      </c>
      <c r="AN15" s="88"/>
      <c r="AO15" s="88"/>
      <c r="AP15" s="88"/>
      <c r="AQ15" s="88"/>
      <c r="AR15" s="88"/>
      <c r="AS15" s="88"/>
      <c r="AT15" s="88"/>
      <c r="AU15" s="88"/>
      <c r="AV15" s="88"/>
      <c r="AW15" s="88"/>
    </row>
    <row r="16" spans="1:49" ht="20.100000000000001" customHeight="1" thickBot="1">
      <c r="A16" s="1010"/>
      <c r="B16" s="1010"/>
      <c r="C16" s="1011"/>
      <c r="D16" s="964"/>
      <c r="E16" s="965"/>
      <c r="F16" s="914"/>
      <c r="G16" s="915"/>
      <c r="H16" s="906"/>
      <c r="I16" s="907"/>
      <c r="J16" s="910"/>
      <c r="K16" s="910"/>
      <c r="L16" s="911"/>
      <c r="M16" s="989"/>
      <c r="N16" s="990"/>
      <c r="O16" s="991"/>
      <c r="P16" s="914"/>
      <c r="Q16" s="915"/>
      <c r="R16" s="906"/>
      <c r="S16" s="907"/>
      <c r="T16" s="910"/>
      <c r="U16" s="910"/>
      <c r="V16" s="911"/>
      <c r="W16" s="989"/>
      <c r="X16" s="990"/>
      <c r="Y16" s="991"/>
      <c r="Z16" s="914"/>
      <c r="AA16" s="915"/>
      <c r="AB16" s="906"/>
      <c r="AC16" s="907"/>
      <c r="AD16" s="910"/>
      <c r="AE16" s="910"/>
      <c r="AF16" s="911"/>
      <c r="AG16" s="989"/>
      <c r="AH16" s="990"/>
      <c r="AI16" s="991"/>
      <c r="AK16" s="111" t="s">
        <v>673</v>
      </c>
      <c r="AL16" s="283">
        <f>SUM(AL13:AL15)</f>
        <v>0</v>
      </c>
      <c r="AM16" s="88" t="s">
        <v>92</v>
      </c>
      <c r="AN16" s="88"/>
      <c r="AO16" s="88"/>
      <c r="AP16" s="88"/>
      <c r="AQ16" s="88"/>
      <c r="AR16" s="88"/>
      <c r="AS16" s="88"/>
      <c r="AT16" s="88"/>
      <c r="AU16" s="88"/>
      <c r="AV16" s="88"/>
      <c r="AW16" s="88"/>
    </row>
    <row r="17" spans="1:49" ht="15" customHeight="1" thickTop="1">
      <c r="A17" s="960" t="str">
        <f>IFERROR(DATE(①【2ヵ月前】利用申込書!G12,①【2ヵ月前】利用申込書!K12,①【2ヵ月前】利用申込書!N12)," ")</f>
        <v xml:space="preserve"> </v>
      </c>
      <c r="B17" s="960"/>
      <c r="C17" s="961"/>
      <c r="D17" s="973" t="str">
        <f>IF(A17="","　",TEXT(A17,"aaa"))</f>
        <v xml:space="preserve"> </v>
      </c>
      <c r="E17" s="974"/>
      <c r="F17" s="916"/>
      <c r="G17" s="917"/>
      <c r="H17" s="888"/>
      <c r="I17" s="889"/>
      <c r="J17" s="917"/>
      <c r="K17" s="917"/>
      <c r="L17" s="889"/>
      <c r="M17" s="976"/>
      <c r="N17" s="977"/>
      <c r="O17" s="978"/>
      <c r="P17" s="916"/>
      <c r="Q17" s="917"/>
      <c r="R17" s="888"/>
      <c r="S17" s="889"/>
      <c r="T17" s="917"/>
      <c r="U17" s="917"/>
      <c r="V17" s="889"/>
      <c r="W17" s="976"/>
      <c r="X17" s="977"/>
      <c r="Y17" s="978"/>
      <c r="Z17" s="916"/>
      <c r="AA17" s="917"/>
      <c r="AB17" s="888"/>
      <c r="AC17" s="889"/>
      <c r="AD17" s="917"/>
      <c r="AE17" s="917"/>
      <c r="AF17" s="889"/>
      <c r="AG17" s="976"/>
      <c r="AH17" s="977"/>
      <c r="AI17" s="978"/>
      <c r="AK17" s="88"/>
      <c r="AL17" s="88"/>
      <c r="AM17" s="88"/>
      <c r="AN17" s="88"/>
      <c r="AO17" s="88"/>
      <c r="AP17" s="88"/>
      <c r="AQ17" s="88"/>
      <c r="AR17" s="88"/>
      <c r="AS17" s="88"/>
      <c r="AT17" s="88"/>
      <c r="AU17" s="88"/>
      <c r="AV17" s="88"/>
      <c r="AW17" s="88"/>
    </row>
    <row r="18" spans="1:49" ht="15" customHeight="1">
      <c r="A18" s="920"/>
      <c r="B18" s="920"/>
      <c r="C18" s="921"/>
      <c r="D18" s="922"/>
      <c r="E18" s="923"/>
      <c r="F18" s="903"/>
      <c r="G18" s="902"/>
      <c r="H18" s="890"/>
      <c r="I18" s="891"/>
      <c r="J18" s="902"/>
      <c r="K18" s="902"/>
      <c r="L18" s="891"/>
      <c r="M18" s="896"/>
      <c r="N18" s="897"/>
      <c r="O18" s="898"/>
      <c r="P18" s="903"/>
      <c r="Q18" s="902"/>
      <c r="R18" s="890"/>
      <c r="S18" s="891"/>
      <c r="T18" s="902"/>
      <c r="U18" s="902"/>
      <c r="V18" s="891"/>
      <c r="W18" s="896"/>
      <c r="X18" s="897"/>
      <c r="Y18" s="898"/>
      <c r="Z18" s="903"/>
      <c r="AA18" s="902"/>
      <c r="AB18" s="890"/>
      <c r="AC18" s="891"/>
      <c r="AD18" s="902"/>
      <c r="AE18" s="902"/>
      <c r="AF18" s="891"/>
      <c r="AG18" s="896"/>
      <c r="AH18" s="897"/>
      <c r="AI18" s="898"/>
      <c r="AK18" s="88"/>
      <c r="AL18" s="88"/>
      <c r="AM18" s="88"/>
      <c r="AN18" s="93" t="s">
        <v>591</v>
      </c>
      <c r="AO18" s="89">
        <v>620</v>
      </c>
      <c r="AP18" s="89">
        <f>IF($E$49=$AN$18,$H$50,0)</f>
        <v>0</v>
      </c>
      <c r="AQ18" s="89">
        <f>IF($E$51=$AN$18,$H$52,0)</f>
        <v>0</v>
      </c>
      <c r="AR18" s="89">
        <f>IF($P$49=$AN$18,$S$50,0)</f>
        <v>0</v>
      </c>
      <c r="AS18" s="89">
        <f>IF($P$51=$AN$18,$S$52,0)</f>
        <v>0</v>
      </c>
      <c r="AT18" s="89">
        <f>IF($AA$49=$AN$18,$AD$50,0)</f>
        <v>0</v>
      </c>
      <c r="AU18" s="89">
        <f>IF($AA$51=$AN$18,$AD$52,0)</f>
        <v>0</v>
      </c>
      <c r="AV18" s="94">
        <f>(AP18+AQ18+AR18+AS18+AT18+AU18)*AO18</f>
        <v>0</v>
      </c>
      <c r="AW18" s="95">
        <f>SUM(AP18:AU18)</f>
        <v>0</v>
      </c>
    </row>
    <row r="19" spans="1:49" ht="15" customHeight="1">
      <c r="A19" s="920" t="str">
        <f>IFERROR(IF((A17+1)&lt;=DATE(①【2ヵ月前】利用申込書!G13,①【2ヵ月前】利用申込書!K13,①【2ヵ月前】利用申込書!N13),A17+1," ")," ")</f>
        <v xml:space="preserve"> </v>
      </c>
      <c r="B19" s="920"/>
      <c r="C19" s="921"/>
      <c r="D19" s="922" t="str">
        <f>IF(A19="","　",TEXT(A19,"aaa"))</f>
        <v xml:space="preserve"> </v>
      </c>
      <c r="E19" s="923"/>
      <c r="F19" s="885"/>
      <c r="G19" s="886"/>
      <c r="H19" s="892"/>
      <c r="I19" s="893"/>
      <c r="J19" s="886"/>
      <c r="K19" s="886"/>
      <c r="L19" s="893"/>
      <c r="M19" s="896"/>
      <c r="N19" s="897"/>
      <c r="O19" s="898"/>
      <c r="P19" s="885"/>
      <c r="Q19" s="886"/>
      <c r="R19" s="892"/>
      <c r="S19" s="893"/>
      <c r="T19" s="886"/>
      <c r="U19" s="886"/>
      <c r="V19" s="893"/>
      <c r="W19" s="896"/>
      <c r="X19" s="897"/>
      <c r="Y19" s="898"/>
      <c r="Z19" s="885"/>
      <c r="AA19" s="886"/>
      <c r="AB19" s="892"/>
      <c r="AC19" s="893"/>
      <c r="AD19" s="886"/>
      <c r="AE19" s="886"/>
      <c r="AF19" s="893"/>
      <c r="AG19" s="896"/>
      <c r="AH19" s="897"/>
      <c r="AI19" s="898"/>
      <c r="AK19" s="88"/>
      <c r="AL19" s="88"/>
      <c r="AM19" s="88"/>
      <c r="AN19" s="93" t="s">
        <v>722</v>
      </c>
      <c r="AO19" s="89">
        <v>620</v>
      </c>
      <c r="AP19" s="89">
        <f>IF($E$49=$AN$19,$H$50,0)</f>
        <v>0</v>
      </c>
      <c r="AQ19" s="89">
        <f>IF($E$51=$AN$19,$H$52,0)</f>
        <v>0</v>
      </c>
      <c r="AR19" s="89">
        <f>IF($P$49=$AN$19,$S$50,0)</f>
        <v>0</v>
      </c>
      <c r="AS19" s="89">
        <f>IF($P$51=$AN$19,$S$52,0)</f>
        <v>0</v>
      </c>
      <c r="AT19" s="89">
        <f>IF($AA$49=$AN$19,$AD$50,0)</f>
        <v>0</v>
      </c>
      <c r="AU19" s="89">
        <f>IF($AA$51=$AN$19,$AD$52,0)</f>
        <v>0</v>
      </c>
      <c r="AV19" s="94">
        <f>(AP19+AQ19+AR19+AS19+AT19+AU19)*AO19</f>
        <v>0</v>
      </c>
      <c r="AW19" s="95">
        <f t="shared" ref="AW19:AW39" si="1">SUM(AP19:AU19)</f>
        <v>0</v>
      </c>
    </row>
    <row r="20" spans="1:49" ht="15" customHeight="1">
      <c r="A20" s="920"/>
      <c r="B20" s="920"/>
      <c r="C20" s="921"/>
      <c r="D20" s="922"/>
      <c r="E20" s="923"/>
      <c r="F20" s="903"/>
      <c r="G20" s="902"/>
      <c r="H20" s="890"/>
      <c r="I20" s="891"/>
      <c r="J20" s="902"/>
      <c r="K20" s="902"/>
      <c r="L20" s="891"/>
      <c r="M20" s="896"/>
      <c r="N20" s="897"/>
      <c r="O20" s="898"/>
      <c r="P20" s="903"/>
      <c r="Q20" s="902"/>
      <c r="R20" s="890"/>
      <c r="S20" s="891"/>
      <c r="T20" s="902"/>
      <c r="U20" s="902"/>
      <c r="V20" s="891"/>
      <c r="W20" s="896"/>
      <c r="X20" s="897"/>
      <c r="Y20" s="898"/>
      <c r="Z20" s="903"/>
      <c r="AA20" s="902"/>
      <c r="AB20" s="890"/>
      <c r="AC20" s="891"/>
      <c r="AD20" s="902"/>
      <c r="AE20" s="902"/>
      <c r="AF20" s="891"/>
      <c r="AG20" s="896"/>
      <c r="AH20" s="897"/>
      <c r="AI20" s="898"/>
      <c r="AK20" s="88"/>
      <c r="AL20" s="88"/>
      <c r="AM20" s="88"/>
      <c r="AN20" s="93"/>
      <c r="AO20" s="89"/>
      <c r="AP20" s="89">
        <f>IF($E$49=$AN$20,$H$50,0)</f>
        <v>0</v>
      </c>
      <c r="AQ20" s="89">
        <f>IF($E$51=$AN$20,$H$52,0)</f>
        <v>0</v>
      </c>
      <c r="AR20" s="89">
        <f>IF($P$49=$AN$20,$S$50,0)</f>
        <v>0</v>
      </c>
      <c r="AS20" s="89">
        <f>IF($P$51=$AN$20,$S$52,0)</f>
        <v>0</v>
      </c>
      <c r="AT20" s="89">
        <f>IF($AA$49=$AN$20,$AD$50,0)</f>
        <v>0</v>
      </c>
      <c r="AU20" s="89">
        <f>IF($AA$51=$AN$20,$AD$52,0)</f>
        <v>0</v>
      </c>
      <c r="AV20" s="94">
        <f>(AP20+AQ20+AR20+AS20+AT20+AU20)*AO20</f>
        <v>0</v>
      </c>
      <c r="AW20" s="95">
        <f t="shared" si="1"/>
        <v>0</v>
      </c>
    </row>
    <row r="21" spans="1:49" ht="15" customHeight="1">
      <c r="A21" s="920" t="str">
        <f>IFERROR(IF((A19+1)&lt;=DATE(①【2ヵ月前】利用申込書!G13,①【2ヵ月前】利用申込書!K13,①【2ヵ月前】利用申込書!N13),A19+1," ")," ")</f>
        <v xml:space="preserve"> </v>
      </c>
      <c r="B21" s="920"/>
      <c r="C21" s="921"/>
      <c r="D21" s="922" t="str">
        <f>IF(A21="","　",TEXT(A21,"aaa"))</f>
        <v xml:space="preserve"> </v>
      </c>
      <c r="E21" s="923"/>
      <c r="F21" s="885"/>
      <c r="G21" s="886"/>
      <c r="H21" s="892"/>
      <c r="I21" s="893"/>
      <c r="J21" s="886"/>
      <c r="K21" s="886"/>
      <c r="L21" s="893"/>
      <c r="M21" s="896"/>
      <c r="N21" s="897"/>
      <c r="O21" s="898"/>
      <c r="P21" s="885"/>
      <c r="Q21" s="886"/>
      <c r="R21" s="892"/>
      <c r="S21" s="893"/>
      <c r="T21" s="886"/>
      <c r="U21" s="886"/>
      <c r="V21" s="893"/>
      <c r="W21" s="896"/>
      <c r="X21" s="897"/>
      <c r="Y21" s="898"/>
      <c r="Z21" s="885"/>
      <c r="AA21" s="886"/>
      <c r="AB21" s="892"/>
      <c r="AC21" s="893"/>
      <c r="AD21" s="886"/>
      <c r="AE21" s="886"/>
      <c r="AF21" s="893"/>
      <c r="AG21" s="896"/>
      <c r="AH21" s="897"/>
      <c r="AI21" s="898"/>
      <c r="AK21" s="88"/>
      <c r="AL21" s="88"/>
      <c r="AM21" s="88"/>
      <c r="AN21" s="93" t="s">
        <v>721</v>
      </c>
      <c r="AO21" s="89">
        <v>550</v>
      </c>
      <c r="AP21" s="89">
        <f>IF($E$49=$AN$21,$H$50,0)</f>
        <v>0</v>
      </c>
      <c r="AQ21" s="89">
        <f>IF($E$51=$AN$21,$H$52,0)</f>
        <v>0</v>
      </c>
      <c r="AR21" s="89">
        <f>IF($P$49=$AN$21,$S$50,0)</f>
        <v>0</v>
      </c>
      <c r="AS21" s="89">
        <f>IF($P$51=$AN$21,$S$52,0)</f>
        <v>0</v>
      </c>
      <c r="AT21" s="89">
        <f>IF($AA$49=$AN$21,$AD$50,0)</f>
        <v>0</v>
      </c>
      <c r="AU21" s="89">
        <f>IF($AA$51=$AN$21,$AD$52,0)</f>
        <v>0</v>
      </c>
      <c r="AV21" s="94">
        <f t="shared" ref="AV21" si="2">(AP21+AQ21+AR21+AS21+AT21+AU21)*AO21</f>
        <v>0</v>
      </c>
      <c r="AW21" s="95">
        <f t="shared" si="1"/>
        <v>0</v>
      </c>
    </row>
    <row r="22" spans="1:49" ht="15" customHeight="1">
      <c r="A22" s="920"/>
      <c r="B22" s="920"/>
      <c r="C22" s="921"/>
      <c r="D22" s="922"/>
      <c r="E22" s="923"/>
      <c r="F22" s="903"/>
      <c r="G22" s="902"/>
      <c r="H22" s="890"/>
      <c r="I22" s="891"/>
      <c r="J22" s="902"/>
      <c r="K22" s="902"/>
      <c r="L22" s="891"/>
      <c r="M22" s="896"/>
      <c r="N22" s="897"/>
      <c r="O22" s="898"/>
      <c r="P22" s="903"/>
      <c r="Q22" s="902"/>
      <c r="R22" s="890"/>
      <c r="S22" s="891"/>
      <c r="T22" s="902"/>
      <c r="U22" s="902"/>
      <c r="V22" s="891"/>
      <c r="W22" s="896"/>
      <c r="X22" s="897"/>
      <c r="Y22" s="898"/>
      <c r="Z22" s="903"/>
      <c r="AA22" s="902"/>
      <c r="AB22" s="890"/>
      <c r="AC22" s="891"/>
      <c r="AD22" s="902"/>
      <c r="AE22" s="902"/>
      <c r="AF22" s="891"/>
      <c r="AG22" s="896"/>
      <c r="AH22" s="897"/>
      <c r="AI22" s="898"/>
      <c r="AK22" s="88"/>
      <c r="AL22" s="88"/>
      <c r="AM22" s="88"/>
      <c r="AN22" s="93" t="s">
        <v>29</v>
      </c>
      <c r="AO22" s="89">
        <v>550</v>
      </c>
      <c r="AP22" s="89">
        <f>IF($E$49=$AN$22,$H$50,0)</f>
        <v>0</v>
      </c>
      <c r="AQ22" s="89">
        <f>IF($E$51=$AN$22,$H$52,0)</f>
        <v>0</v>
      </c>
      <c r="AR22" s="89">
        <f>IF($P$49=$AN$22,$S$50,0)</f>
        <v>0</v>
      </c>
      <c r="AS22" s="89">
        <f>IF($P$51=$AN$22,$S$52,0)</f>
        <v>0</v>
      </c>
      <c r="AT22" s="89">
        <f>IF($AA$49=$AN$22,$AD$50,0)</f>
        <v>0</v>
      </c>
      <c r="AU22" s="89">
        <f>IF($AA$51=$AN$22,$AD$52,0)</f>
        <v>0</v>
      </c>
      <c r="AV22" s="94">
        <f>(AP22+AQ22+AR22+AS22+AT22+AU22)*AO22</f>
        <v>0</v>
      </c>
      <c r="AW22" s="95">
        <f t="shared" si="1"/>
        <v>0</v>
      </c>
    </row>
    <row r="23" spans="1:49" ht="15" customHeight="1">
      <c r="A23" s="920" t="str">
        <f>IFERROR(IF((A21+1)&lt;=DATE(①【2ヵ月前】利用申込書!G13,①【2ヵ月前】利用申込書!K13,①【2ヵ月前】利用申込書!N13),A21+1," ")," ")</f>
        <v xml:space="preserve"> </v>
      </c>
      <c r="B23" s="920"/>
      <c r="C23" s="921"/>
      <c r="D23" s="922" t="str">
        <f>IF(A23="","　",TEXT(A23,"aaa"))</f>
        <v xml:space="preserve"> </v>
      </c>
      <c r="E23" s="923"/>
      <c r="F23" s="885"/>
      <c r="G23" s="886"/>
      <c r="H23" s="892"/>
      <c r="I23" s="893"/>
      <c r="J23" s="886"/>
      <c r="K23" s="886"/>
      <c r="L23" s="893"/>
      <c r="M23" s="896"/>
      <c r="N23" s="897"/>
      <c r="O23" s="898"/>
      <c r="P23" s="885"/>
      <c r="Q23" s="886"/>
      <c r="R23" s="892"/>
      <c r="S23" s="893"/>
      <c r="T23" s="886"/>
      <c r="U23" s="886"/>
      <c r="V23" s="893"/>
      <c r="W23" s="896"/>
      <c r="X23" s="897"/>
      <c r="Y23" s="898"/>
      <c r="Z23" s="885"/>
      <c r="AA23" s="886"/>
      <c r="AB23" s="892"/>
      <c r="AC23" s="893"/>
      <c r="AD23" s="886"/>
      <c r="AE23" s="886"/>
      <c r="AF23" s="893"/>
      <c r="AG23" s="896"/>
      <c r="AH23" s="897"/>
      <c r="AI23" s="898"/>
      <c r="AK23" s="88"/>
      <c r="AL23" s="88"/>
      <c r="AM23" s="88"/>
      <c r="AN23" s="88"/>
      <c r="AO23" s="88"/>
      <c r="AP23" s="88"/>
      <c r="AQ23" s="88"/>
      <c r="AR23" s="88"/>
      <c r="AS23" s="88"/>
      <c r="AT23" s="88"/>
      <c r="AU23" s="88"/>
      <c r="AV23" s="88"/>
      <c r="AW23" s="88"/>
    </row>
    <row r="24" spans="1:49" ht="15" customHeight="1">
      <c r="A24" s="920"/>
      <c r="B24" s="920"/>
      <c r="C24" s="921"/>
      <c r="D24" s="922"/>
      <c r="E24" s="923"/>
      <c r="F24" s="903"/>
      <c r="G24" s="902"/>
      <c r="H24" s="890"/>
      <c r="I24" s="891"/>
      <c r="J24" s="902"/>
      <c r="K24" s="902"/>
      <c r="L24" s="891"/>
      <c r="M24" s="896"/>
      <c r="N24" s="897"/>
      <c r="O24" s="898"/>
      <c r="P24" s="903"/>
      <c r="Q24" s="902"/>
      <c r="R24" s="890"/>
      <c r="S24" s="891"/>
      <c r="T24" s="902"/>
      <c r="U24" s="902"/>
      <c r="V24" s="891"/>
      <c r="W24" s="896"/>
      <c r="X24" s="897"/>
      <c r="Y24" s="898"/>
      <c r="Z24" s="903"/>
      <c r="AA24" s="902"/>
      <c r="AB24" s="890"/>
      <c r="AC24" s="891"/>
      <c r="AD24" s="902"/>
      <c r="AE24" s="902"/>
      <c r="AF24" s="891"/>
      <c r="AG24" s="896"/>
      <c r="AH24" s="897"/>
      <c r="AI24" s="898"/>
      <c r="AK24" s="88"/>
      <c r="AL24" s="88"/>
      <c r="AM24" s="88"/>
      <c r="AN24" s="93" t="s">
        <v>65</v>
      </c>
      <c r="AO24" s="89">
        <v>600</v>
      </c>
      <c r="AP24" s="89">
        <f>IF($A$36=$AN$24,$F$36*$J$36,0)</f>
        <v>0</v>
      </c>
      <c r="AQ24" s="89">
        <f>IF($A$38=$AN$24,$F$38*$J$38,0)</f>
        <v>0</v>
      </c>
      <c r="AR24" s="89">
        <f>IF($A$40=$AN$24,$F$40*$J$40,0)</f>
        <v>0</v>
      </c>
      <c r="AS24" s="89">
        <f>IF($R$36=$AN$24,$W$36*$AA$36,0)</f>
        <v>0</v>
      </c>
      <c r="AT24" s="89">
        <f>IF($R$38=$AN$24,$W$38*$AA$38,0)</f>
        <v>0</v>
      </c>
      <c r="AU24" s="89">
        <f>IF($R$40=$AN$24,$W$40*$AA$40,0)</f>
        <v>0</v>
      </c>
      <c r="AV24" s="94">
        <f>(AP24+AQ24+AR24+AS24+AT24+AU24)*AO24</f>
        <v>0</v>
      </c>
      <c r="AW24" s="95">
        <f>SUM(AP24:AU24)</f>
        <v>0</v>
      </c>
    </row>
    <row r="25" spans="1:49" ht="15" customHeight="1">
      <c r="A25" s="920" t="str">
        <f>IFERROR(IF((A23+1)&lt;=DATE(①【2ヵ月前】利用申込書!G13,①【2ヵ月前】利用申込書!K13,①【2ヵ月前】利用申込書!N13),A23+1," ")," ")</f>
        <v xml:space="preserve"> </v>
      </c>
      <c r="B25" s="920"/>
      <c r="C25" s="921"/>
      <c r="D25" s="922" t="str">
        <f>IF(A25="","　",TEXT(A25,"aaa"))</f>
        <v xml:space="preserve"> </v>
      </c>
      <c r="E25" s="923"/>
      <c r="F25" s="885"/>
      <c r="G25" s="886"/>
      <c r="H25" s="892"/>
      <c r="I25" s="893"/>
      <c r="J25" s="886"/>
      <c r="K25" s="886"/>
      <c r="L25" s="893"/>
      <c r="M25" s="896"/>
      <c r="N25" s="897"/>
      <c r="O25" s="898"/>
      <c r="P25" s="885"/>
      <c r="Q25" s="886"/>
      <c r="R25" s="892"/>
      <c r="S25" s="893"/>
      <c r="T25" s="886"/>
      <c r="U25" s="886"/>
      <c r="V25" s="893"/>
      <c r="W25" s="896"/>
      <c r="X25" s="897"/>
      <c r="Y25" s="898"/>
      <c r="Z25" s="885"/>
      <c r="AA25" s="886"/>
      <c r="AB25" s="892"/>
      <c r="AC25" s="893"/>
      <c r="AD25" s="886"/>
      <c r="AE25" s="886"/>
      <c r="AF25" s="893"/>
      <c r="AG25" s="896"/>
      <c r="AH25" s="897"/>
      <c r="AI25" s="898"/>
      <c r="AK25" s="88"/>
      <c r="AL25" s="88"/>
      <c r="AM25" s="88"/>
      <c r="AN25" s="93" t="s">
        <v>566</v>
      </c>
      <c r="AO25" s="89">
        <v>600</v>
      </c>
      <c r="AP25" s="89">
        <f>IF($A$36=$AN$25,$F$36*$J$36,0)</f>
        <v>0</v>
      </c>
      <c r="AQ25" s="89">
        <f>IF($A$38=$AN$25,$F$38*$J$38,0)</f>
        <v>0</v>
      </c>
      <c r="AR25" s="89">
        <f>IF($A$40=$AN$25,$F$40*$J$40,0)</f>
        <v>0</v>
      </c>
      <c r="AS25" s="89">
        <f>IF($R$36=$AN$25,$W$36*$AA$36,0)</f>
        <v>0</v>
      </c>
      <c r="AT25" s="89">
        <f>IF($R$38=$AN$25,$W$38*$AA$38,0)</f>
        <v>0</v>
      </c>
      <c r="AU25" s="89">
        <f>IF($R$40=$AN$25,$W$40*$AA$40,0)</f>
        <v>0</v>
      </c>
      <c r="AV25" s="94">
        <f t="shared" ref="AV25:AV39" si="3">(AP25+AQ25+AR25+AS25+AT25+AU25)*AO25</f>
        <v>0</v>
      </c>
      <c r="AW25" s="95">
        <f t="shared" si="1"/>
        <v>0</v>
      </c>
    </row>
    <row r="26" spans="1:49" ht="15" customHeight="1">
      <c r="A26" s="920"/>
      <c r="B26" s="920"/>
      <c r="C26" s="921"/>
      <c r="D26" s="922"/>
      <c r="E26" s="923"/>
      <c r="F26" s="903"/>
      <c r="G26" s="902"/>
      <c r="H26" s="890"/>
      <c r="I26" s="891"/>
      <c r="J26" s="902"/>
      <c r="K26" s="902"/>
      <c r="L26" s="891"/>
      <c r="M26" s="896"/>
      <c r="N26" s="897"/>
      <c r="O26" s="898"/>
      <c r="P26" s="903"/>
      <c r="Q26" s="902"/>
      <c r="R26" s="890"/>
      <c r="S26" s="891"/>
      <c r="T26" s="902"/>
      <c r="U26" s="902"/>
      <c r="V26" s="891"/>
      <c r="W26" s="896"/>
      <c r="X26" s="897"/>
      <c r="Y26" s="898"/>
      <c r="Z26" s="903"/>
      <c r="AA26" s="902"/>
      <c r="AB26" s="890"/>
      <c r="AC26" s="891"/>
      <c r="AD26" s="902"/>
      <c r="AE26" s="902"/>
      <c r="AF26" s="891"/>
      <c r="AG26" s="896"/>
      <c r="AH26" s="897"/>
      <c r="AI26" s="898"/>
      <c r="AK26" s="88"/>
      <c r="AL26" s="88"/>
      <c r="AM26" s="88"/>
      <c r="AN26" s="93" t="s">
        <v>66</v>
      </c>
      <c r="AO26" s="89">
        <v>600</v>
      </c>
      <c r="AP26" s="89">
        <f>IF($A$36=$AN$26,$F$36*$J$36,0)</f>
        <v>0</v>
      </c>
      <c r="AQ26" s="89">
        <f>IF($A$38=$AN$26,$F$38*$J$38,0)</f>
        <v>0</v>
      </c>
      <c r="AR26" s="89">
        <f>IF($A$40=$AN$26,$F$40*$J$40,0)</f>
        <v>0</v>
      </c>
      <c r="AS26" s="89">
        <f>IF($R$36=$AN$26,$W$36*$AA$36,0)</f>
        <v>0</v>
      </c>
      <c r="AT26" s="89">
        <f>IF($R$38=$AN$26,$W$38*$AA$38,0)</f>
        <v>0</v>
      </c>
      <c r="AU26" s="89">
        <f>IF($R$40=$AN$26,$W$40*$AA$40,0)</f>
        <v>0</v>
      </c>
      <c r="AV26" s="94">
        <f>(AP26+AQ26+AR26+AS26+AT26+AU26)*AO26</f>
        <v>0</v>
      </c>
      <c r="AW26" s="95">
        <f t="shared" si="1"/>
        <v>0</v>
      </c>
    </row>
    <row r="27" spans="1:49" ht="15" customHeight="1">
      <c r="A27" s="920" t="str">
        <f>IFERROR(IF((A25+1)&lt;=DATE(①【2ヵ月前】利用申込書!G13,①【2ヵ月前】利用申込書!K13,①【2ヵ月前】利用申込書!N13),A25+1," ")," ")</f>
        <v xml:space="preserve"> </v>
      </c>
      <c r="B27" s="920"/>
      <c r="C27" s="921"/>
      <c r="D27" s="922" t="str">
        <f>IF(A27="","　",TEXT(A27,"aaa"))</f>
        <v xml:space="preserve"> </v>
      </c>
      <c r="E27" s="923"/>
      <c r="F27" s="885"/>
      <c r="G27" s="886"/>
      <c r="H27" s="892"/>
      <c r="I27" s="893"/>
      <c r="J27" s="886"/>
      <c r="K27" s="886"/>
      <c r="L27" s="893"/>
      <c r="M27" s="896"/>
      <c r="N27" s="897"/>
      <c r="O27" s="898"/>
      <c r="P27" s="885"/>
      <c r="Q27" s="886"/>
      <c r="R27" s="892"/>
      <c r="S27" s="893"/>
      <c r="T27" s="886"/>
      <c r="U27" s="886"/>
      <c r="V27" s="893"/>
      <c r="W27" s="896"/>
      <c r="X27" s="897"/>
      <c r="Y27" s="898"/>
      <c r="Z27" s="885"/>
      <c r="AA27" s="886"/>
      <c r="AB27" s="892"/>
      <c r="AC27" s="893"/>
      <c r="AD27" s="886"/>
      <c r="AE27" s="886"/>
      <c r="AF27" s="893"/>
      <c r="AG27" s="896"/>
      <c r="AH27" s="897"/>
      <c r="AI27" s="898"/>
      <c r="AK27" s="88"/>
      <c r="AL27" s="88"/>
      <c r="AM27" s="88"/>
      <c r="AN27" s="93" t="s">
        <v>73</v>
      </c>
      <c r="AO27" s="89">
        <v>600</v>
      </c>
      <c r="AP27" s="89">
        <f>IF($A$36=$AN$27,$F$36*$J$36,0)</f>
        <v>0</v>
      </c>
      <c r="AQ27" s="89">
        <f>IF($A$38=$AN$27,$F$38*$J$38,0)</f>
        <v>0</v>
      </c>
      <c r="AR27" s="89">
        <f>IF($A$40=$AN$27,$F$40*$J$40,0)</f>
        <v>0</v>
      </c>
      <c r="AS27" s="89">
        <f>IF($R$36=$AN$27,$W$36*$AA$36,0)</f>
        <v>0</v>
      </c>
      <c r="AT27" s="89">
        <f>IF($R$38=$AN$27,$W$38*$AA$38,0)</f>
        <v>0</v>
      </c>
      <c r="AU27" s="89">
        <f>IF($R$40=$AN$27,$W$40*$AA$40,0)</f>
        <v>0</v>
      </c>
      <c r="AV27" s="94">
        <f t="shared" si="3"/>
        <v>0</v>
      </c>
      <c r="AW27" s="95">
        <f t="shared" si="1"/>
        <v>0</v>
      </c>
    </row>
    <row r="28" spans="1:49" ht="15" customHeight="1" thickBot="1">
      <c r="A28" s="944"/>
      <c r="B28" s="944"/>
      <c r="C28" s="945"/>
      <c r="D28" s="946"/>
      <c r="E28" s="947"/>
      <c r="F28" s="887"/>
      <c r="G28" s="884"/>
      <c r="H28" s="894"/>
      <c r="I28" s="895"/>
      <c r="J28" s="884"/>
      <c r="K28" s="884"/>
      <c r="L28" s="895"/>
      <c r="M28" s="899"/>
      <c r="N28" s="900"/>
      <c r="O28" s="901"/>
      <c r="P28" s="887"/>
      <c r="Q28" s="884"/>
      <c r="R28" s="894"/>
      <c r="S28" s="895"/>
      <c r="T28" s="884"/>
      <c r="U28" s="884"/>
      <c r="V28" s="895"/>
      <c r="W28" s="899"/>
      <c r="X28" s="900"/>
      <c r="Y28" s="901"/>
      <c r="Z28" s="887"/>
      <c r="AA28" s="884"/>
      <c r="AB28" s="894"/>
      <c r="AC28" s="895"/>
      <c r="AD28" s="884"/>
      <c r="AE28" s="884"/>
      <c r="AF28" s="895"/>
      <c r="AG28" s="899"/>
      <c r="AH28" s="900"/>
      <c r="AI28" s="901"/>
      <c r="AK28" s="88"/>
      <c r="AL28" s="88"/>
      <c r="AM28" s="88"/>
      <c r="AN28" s="93" t="s">
        <v>67</v>
      </c>
      <c r="AO28" s="89">
        <v>600</v>
      </c>
      <c r="AP28" s="89">
        <f>IF($A$36=$AN$28,$F$36*$J$36,0)</f>
        <v>0</v>
      </c>
      <c r="AQ28" s="89">
        <f>IF($A$38=$AN$28,$F$38*$J$38,0)</f>
        <v>0</v>
      </c>
      <c r="AR28" s="89">
        <f>IF($A$40=$AN$28,$F$40*$J$40,0)</f>
        <v>0</v>
      </c>
      <c r="AS28" s="89">
        <f>IF($R$36=$AN$28,$W$36*$AA$36,0)</f>
        <v>0</v>
      </c>
      <c r="AT28" s="89">
        <f>IF($R$38=$AN$28,$W$38*$AA$38,0)</f>
        <v>0</v>
      </c>
      <c r="AU28" s="89">
        <f>IF($R$40=$AN$28,$W$40*$AA$40,0)</f>
        <v>0</v>
      </c>
      <c r="AV28" s="94">
        <f t="shared" si="3"/>
        <v>0</v>
      </c>
      <c r="AW28" s="95">
        <f t="shared" si="1"/>
        <v>0</v>
      </c>
    </row>
    <row r="29" spans="1:49">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K29" s="88"/>
      <c r="AL29" s="88"/>
      <c r="AM29" s="88"/>
      <c r="AN29" s="93" t="s">
        <v>68</v>
      </c>
      <c r="AO29" s="89">
        <v>600</v>
      </c>
      <c r="AP29" s="89">
        <f>IF($A$36=$AN$29,$F$36*$J$36,0)</f>
        <v>0</v>
      </c>
      <c r="AQ29" s="89">
        <f>IF($A$38=$AN$29,$F$38*$J$38,0)</f>
        <v>0</v>
      </c>
      <c r="AR29" s="89">
        <f>IF($A$40=$AN$29,$F$40*$J$40,0)</f>
        <v>0</v>
      </c>
      <c r="AS29" s="89">
        <f>IF($R$36=$AN$29,$W$36*$AA$36,0)</f>
        <v>0</v>
      </c>
      <c r="AT29" s="89">
        <f>IF($R$38=$AN$29,$W$38*$AA$38,0)</f>
        <v>0</v>
      </c>
      <c r="AU29" s="89">
        <f>IF($R$40=$AN$29,$W$40*$AA$40,0)</f>
        <v>0</v>
      </c>
      <c r="AV29" s="94">
        <f t="shared" si="3"/>
        <v>0</v>
      </c>
      <c r="AW29" s="95">
        <f t="shared" si="1"/>
        <v>0</v>
      </c>
    </row>
    <row r="30" spans="1:49" ht="8.1" customHeight="1">
      <c r="A30" s="925" t="s">
        <v>437</v>
      </c>
      <c r="B30" s="925"/>
      <c r="C30" s="925"/>
      <c r="D30" s="925"/>
      <c r="E30" s="925"/>
      <c r="F30" s="491"/>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K30" s="88"/>
      <c r="AL30" s="88"/>
      <c r="AM30" s="88"/>
      <c r="AN30" s="93" t="s">
        <v>69</v>
      </c>
      <c r="AO30" s="89">
        <v>600</v>
      </c>
      <c r="AP30" s="89">
        <f>IF($A$36=$AN$30,$F$36*$J$36,0)</f>
        <v>0</v>
      </c>
      <c r="AQ30" s="89">
        <f>IF($A$38=$AN$30,$F$38*$J$38,0)</f>
        <v>0</v>
      </c>
      <c r="AR30" s="89">
        <f>IF($A$40=$AN$30,$F$40*$J$40,0)</f>
        <v>0</v>
      </c>
      <c r="AS30" s="89">
        <f>IF($R$36=$AN$30,$W$36*$AA$36,0)</f>
        <v>0</v>
      </c>
      <c r="AT30" s="89">
        <f>IF($R$38=$AN$30,$W$38*$AA$38,0)</f>
        <v>0</v>
      </c>
      <c r="AU30" s="89">
        <f>IF($R$40=$AN$30,$W$40*$AA$40,0)</f>
        <v>0</v>
      </c>
      <c r="AV30" s="94">
        <f t="shared" si="3"/>
        <v>0</v>
      </c>
      <c r="AW30" s="95">
        <f t="shared" si="1"/>
        <v>0</v>
      </c>
    </row>
    <row r="31" spans="1:49" ht="18" customHeight="1">
      <c r="A31" s="925"/>
      <c r="B31" s="925"/>
      <c r="C31" s="925"/>
      <c r="D31" s="925"/>
      <c r="E31" s="925"/>
      <c r="F31" s="492"/>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K31" s="88"/>
      <c r="AL31" s="88"/>
      <c r="AM31" s="88"/>
      <c r="AN31" s="93" t="s">
        <v>74</v>
      </c>
      <c r="AO31" s="89">
        <v>600</v>
      </c>
      <c r="AP31" s="89">
        <f>IF($A$36=$AN$31,$F$36*$J$36,0)</f>
        <v>0</v>
      </c>
      <c r="AQ31" s="89">
        <f>IF($A$38=$AN$31,$F$38*$J$38,0)</f>
        <v>0</v>
      </c>
      <c r="AR31" s="89">
        <f>IF($A$40=$AN$31,$F$40*$J$40,0)</f>
        <v>0</v>
      </c>
      <c r="AS31" s="89">
        <f>IF($R$36=$AN$31,$W$36*$AA$36,0)</f>
        <v>0</v>
      </c>
      <c r="AT31" s="89">
        <f>IF($R$38=$AN$31,$W$38*$AA$38,0)</f>
        <v>0</v>
      </c>
      <c r="AU31" s="89">
        <f>IF($R$40=$AN$31,$W$40*$AA$40,0)</f>
        <v>0</v>
      </c>
      <c r="AV31" s="94">
        <f>(AP31+AQ31+AR31+AS31+AT31+AU31)*AO31</f>
        <v>0</v>
      </c>
      <c r="AW31" s="95">
        <f t="shared" si="1"/>
        <v>0</v>
      </c>
    </row>
    <row r="32" spans="1:49" ht="14.25" customHeight="1">
      <c r="A32" s="493" t="s">
        <v>434</v>
      </c>
      <c r="B32" s="952" t="s">
        <v>438</v>
      </c>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K32" s="88"/>
      <c r="AL32" s="88"/>
      <c r="AM32" s="88"/>
      <c r="AN32" s="93" t="s">
        <v>70</v>
      </c>
      <c r="AO32" s="89">
        <v>600</v>
      </c>
      <c r="AP32" s="89">
        <f>IF($A$36=$AN$32,$F$36*$J$36,0)</f>
        <v>0</v>
      </c>
      <c r="AQ32" s="89">
        <f>IF($A$38=$AN$32,$F$38*$J$38,0)</f>
        <v>0</v>
      </c>
      <c r="AR32" s="89">
        <f>IF($A$40=$AN$32,$F$40*$J$40,0)</f>
        <v>0</v>
      </c>
      <c r="AS32" s="89">
        <f>IF($R$36=$AN$32,$W$36*$AA$36,0)</f>
        <v>0</v>
      </c>
      <c r="AT32" s="89">
        <f>IF($R$38=$AN$32,$W$38*$AA$38,0)</f>
        <v>0</v>
      </c>
      <c r="AU32" s="89">
        <f>IF($R$40=$AN$32,$W$40*$AA$40,0)</f>
        <v>0</v>
      </c>
      <c r="AV32" s="94">
        <f>(AP32+AQ32+AR32+AS32+AT32+AU32)*AO32</f>
        <v>0</v>
      </c>
      <c r="AW32" s="95">
        <f t="shared" si="1"/>
        <v>0</v>
      </c>
    </row>
    <row r="33" spans="1:49" ht="14.25" thickBot="1">
      <c r="A33" s="88"/>
      <c r="B33" s="953" t="s">
        <v>729</v>
      </c>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K33" s="88"/>
      <c r="AL33" s="88"/>
      <c r="AM33" s="88"/>
      <c r="AN33" s="93" t="s">
        <v>71</v>
      </c>
      <c r="AO33" s="89">
        <v>400</v>
      </c>
      <c r="AP33" s="89">
        <f>IF($A$36=$AN$33,$F$36*$J$36,0)</f>
        <v>0</v>
      </c>
      <c r="AQ33" s="89">
        <f>IF($A$38=$AN$33,$F$38*$J$38,0)</f>
        <v>0</v>
      </c>
      <c r="AR33" s="89">
        <f>IF($A$40=$AN$33,$F$40*$J$40,0)</f>
        <v>0</v>
      </c>
      <c r="AS33" s="89">
        <f>IF($R$36=$AN$33,$W$36*$AA$36,0)</f>
        <v>0</v>
      </c>
      <c r="AT33" s="89">
        <f>IF($R$38=$AN$33,$W$38*$AA$38,0)</f>
        <v>0</v>
      </c>
      <c r="AU33" s="89">
        <f>IF($R$40=$AN$33,$W$40*$AA$40,0)</f>
        <v>0</v>
      </c>
      <c r="AV33" s="94">
        <f>(AP33+AQ33+AR33+AS33+AT33+AU33)*AO33</f>
        <v>0</v>
      </c>
      <c r="AW33" s="95">
        <f t="shared" si="1"/>
        <v>0</v>
      </c>
    </row>
    <row r="34" spans="1:49" ht="14.25" thickBot="1">
      <c r="A34" s="924"/>
      <c r="B34" s="919"/>
      <c r="C34" s="919"/>
      <c r="D34" s="919"/>
      <c r="E34" s="919"/>
      <c r="F34" s="73" t="s">
        <v>61</v>
      </c>
      <c r="G34" s="74" t="s">
        <v>62</v>
      </c>
      <c r="H34" s="975"/>
      <c r="I34" s="975"/>
      <c r="J34" s="975"/>
      <c r="K34" s="975"/>
      <c r="L34" s="975"/>
      <c r="M34" s="975"/>
      <c r="N34" s="975"/>
      <c r="O34" s="975"/>
      <c r="P34" s="975"/>
      <c r="Q34" s="75" t="s">
        <v>63</v>
      </c>
      <c r="R34" s="924"/>
      <c r="S34" s="919"/>
      <c r="T34" s="919"/>
      <c r="U34" s="919"/>
      <c r="V34" s="919"/>
      <c r="W34" s="73" t="s">
        <v>61</v>
      </c>
      <c r="X34" s="74" t="s">
        <v>62</v>
      </c>
      <c r="Y34" s="975"/>
      <c r="Z34" s="975"/>
      <c r="AA34" s="975"/>
      <c r="AB34" s="975"/>
      <c r="AC34" s="975"/>
      <c r="AD34" s="975"/>
      <c r="AE34" s="975"/>
      <c r="AF34" s="975"/>
      <c r="AG34" s="975"/>
      <c r="AH34" s="75" t="s">
        <v>63</v>
      </c>
      <c r="AK34" s="88"/>
      <c r="AL34" s="88"/>
      <c r="AM34" s="88"/>
      <c r="AN34" s="93" t="s">
        <v>72</v>
      </c>
      <c r="AO34" s="89">
        <v>400</v>
      </c>
      <c r="AP34" s="89">
        <f>IF($A$36=$AN$34,$F$36*$J$36,0)</f>
        <v>0</v>
      </c>
      <c r="AQ34" s="89">
        <f>IF($A$38=$AN$34,$F$38*$J$38,0)</f>
        <v>0</v>
      </c>
      <c r="AR34" s="89">
        <f>IF($A$40=$AN$34,$F$40*$J$40,0)</f>
        <v>0</v>
      </c>
      <c r="AS34" s="89">
        <f>IF($R$36=$AN$34,$W$36*$AA$36,0)</f>
        <v>0</v>
      </c>
      <c r="AT34" s="89">
        <f>IF($R$38=$AN$34,$W$38*$AA$38,0)</f>
        <v>0</v>
      </c>
      <c r="AU34" s="89">
        <f>IF($R$40=$AN$34,$W$40*$AA$40,0)</f>
        <v>0</v>
      </c>
      <c r="AV34" s="94">
        <f>(AP34+AQ34+AR34+AS34+AT34+AU34)*AO34</f>
        <v>0</v>
      </c>
      <c r="AW34" s="95">
        <f t="shared" si="1"/>
        <v>0</v>
      </c>
    </row>
    <row r="35" spans="1:49" ht="15" thickTop="1" thickBot="1">
      <c r="A35" s="926" t="s">
        <v>55</v>
      </c>
      <c r="B35" s="927"/>
      <c r="C35" s="927"/>
      <c r="D35" s="927"/>
      <c r="E35" s="928"/>
      <c r="F35" s="929" t="s">
        <v>56</v>
      </c>
      <c r="G35" s="927"/>
      <c r="H35" s="927"/>
      <c r="I35" s="927"/>
      <c r="J35" s="927"/>
      <c r="K35" s="927"/>
      <c r="L35" s="928"/>
      <c r="M35" s="930"/>
      <c r="N35" s="931"/>
      <c r="O35" s="931"/>
      <c r="P35" s="931"/>
      <c r="Q35" s="932"/>
      <c r="R35" s="926" t="s">
        <v>55</v>
      </c>
      <c r="S35" s="927"/>
      <c r="T35" s="927"/>
      <c r="U35" s="927"/>
      <c r="V35" s="928"/>
      <c r="W35" s="929" t="s">
        <v>56</v>
      </c>
      <c r="X35" s="927"/>
      <c r="Y35" s="927"/>
      <c r="Z35" s="927"/>
      <c r="AA35" s="927"/>
      <c r="AB35" s="927"/>
      <c r="AC35" s="928"/>
      <c r="AD35" s="930"/>
      <c r="AE35" s="931"/>
      <c r="AF35" s="931"/>
      <c r="AG35" s="931"/>
      <c r="AH35" s="932"/>
      <c r="AK35" s="88"/>
      <c r="AL35" s="88"/>
      <c r="AM35" s="88"/>
      <c r="AN35" s="93" t="s">
        <v>75</v>
      </c>
      <c r="AO35" s="89">
        <v>950</v>
      </c>
      <c r="AP35" s="89">
        <f>IF($A$36=$AN$35,$F$36*$J$36,0)</f>
        <v>0</v>
      </c>
      <c r="AQ35" s="89">
        <f>IF($A$38=$AN$35,$F$38*$J$38,0)</f>
        <v>0</v>
      </c>
      <c r="AR35" s="89">
        <f>IF($A$40=$AN$35,$F$40*$J$40,0)</f>
        <v>0</v>
      </c>
      <c r="AS35" s="89">
        <f>IF($R$36=$AN$35,$W$36*$AA$36,0)</f>
        <v>0</v>
      </c>
      <c r="AT35" s="89">
        <f>IF($R$38=$AN$35,$W$38*$AA$38,0)</f>
        <v>0</v>
      </c>
      <c r="AU35" s="89">
        <f>IF($R$40=$AN$35,$W$40*$AA$40,0)</f>
        <v>0</v>
      </c>
      <c r="AV35" s="94">
        <f t="shared" si="3"/>
        <v>0</v>
      </c>
      <c r="AW35" s="95">
        <f t="shared" si="1"/>
        <v>0</v>
      </c>
    </row>
    <row r="36" spans="1:49" ht="14.25" thickTop="1">
      <c r="A36" s="948"/>
      <c r="B36" s="949"/>
      <c r="C36" s="949"/>
      <c r="D36" s="949"/>
      <c r="E36" s="950"/>
      <c r="F36" s="951"/>
      <c r="G36" s="951"/>
      <c r="H36" s="1000" t="s">
        <v>57</v>
      </c>
      <c r="I36" s="1001" t="s">
        <v>58</v>
      </c>
      <c r="J36" s="951"/>
      <c r="K36" s="951"/>
      <c r="L36" s="992" t="s">
        <v>59</v>
      </c>
      <c r="M36" s="993" t="s">
        <v>60</v>
      </c>
      <c r="N36" s="994"/>
      <c r="O36" s="998" t="str">
        <f>IF((F36*J36)+(F38*J38)+(F40*J40)=0,"",(F36*J36)+(F38*J38)+(F40*J40))</f>
        <v/>
      </c>
      <c r="P36" s="998"/>
      <c r="Q36" s="954" t="s">
        <v>57</v>
      </c>
      <c r="R36" s="948"/>
      <c r="S36" s="949"/>
      <c r="T36" s="949"/>
      <c r="U36" s="949"/>
      <c r="V36" s="950"/>
      <c r="W36" s="951"/>
      <c r="X36" s="951"/>
      <c r="Y36" s="1000" t="s">
        <v>57</v>
      </c>
      <c r="Z36" s="1001" t="s">
        <v>58</v>
      </c>
      <c r="AA36" s="951"/>
      <c r="AB36" s="951"/>
      <c r="AC36" s="992" t="s">
        <v>59</v>
      </c>
      <c r="AD36" s="993" t="s">
        <v>60</v>
      </c>
      <c r="AE36" s="994"/>
      <c r="AF36" s="998" t="str">
        <f>IF((W36*AA36)+(W38*AA38)+(W40*AA40)=0,"",(W36*AA36)+(W38*AA38)+(W40*AA40))</f>
        <v/>
      </c>
      <c r="AG36" s="998"/>
      <c r="AH36" s="954" t="s">
        <v>57</v>
      </c>
      <c r="AK36" s="88"/>
      <c r="AL36" s="88"/>
      <c r="AM36" s="88"/>
      <c r="AN36" s="93" t="s">
        <v>76</v>
      </c>
      <c r="AO36" s="89">
        <v>650</v>
      </c>
      <c r="AP36" s="89">
        <f>IF($A$36=$AN$36,$F$36*$J$36,0)</f>
        <v>0</v>
      </c>
      <c r="AQ36" s="89">
        <f>IF($A$38=$AN$36,$F$38*$J$38,0)</f>
        <v>0</v>
      </c>
      <c r="AR36" s="89">
        <f>IF($A$40=$AN$36,$F$40*$J$40,0)</f>
        <v>0</v>
      </c>
      <c r="AS36" s="89">
        <f>IF($R$36=$AN$36,$W$36*$AA$36,0)</f>
        <v>0</v>
      </c>
      <c r="AT36" s="89">
        <f>IF($R$38=$AN$36,$W$38*$AA$38,0)</f>
        <v>0</v>
      </c>
      <c r="AU36" s="89">
        <f>IF($R$40=$AN$36,$W$40*$AA$40,0)</f>
        <v>0</v>
      </c>
      <c r="AV36" s="94">
        <f t="shared" si="3"/>
        <v>0</v>
      </c>
      <c r="AW36" s="95">
        <f t="shared" si="1"/>
        <v>0</v>
      </c>
    </row>
    <row r="37" spans="1:49">
      <c r="A37" s="934"/>
      <c r="B37" s="935"/>
      <c r="C37" s="935"/>
      <c r="D37" s="935"/>
      <c r="E37" s="936"/>
      <c r="F37" s="940"/>
      <c r="G37" s="940"/>
      <c r="H37" s="942"/>
      <c r="I37" s="942"/>
      <c r="J37" s="940"/>
      <c r="K37" s="940"/>
      <c r="L37" s="933"/>
      <c r="M37" s="993"/>
      <c r="N37" s="994"/>
      <c r="O37" s="998"/>
      <c r="P37" s="998"/>
      <c r="Q37" s="954"/>
      <c r="R37" s="934"/>
      <c r="S37" s="935"/>
      <c r="T37" s="935"/>
      <c r="U37" s="935"/>
      <c r="V37" s="936"/>
      <c r="W37" s="940"/>
      <c r="X37" s="940"/>
      <c r="Y37" s="942"/>
      <c r="Z37" s="942"/>
      <c r="AA37" s="940"/>
      <c r="AB37" s="940"/>
      <c r="AC37" s="933"/>
      <c r="AD37" s="993"/>
      <c r="AE37" s="994"/>
      <c r="AF37" s="998"/>
      <c r="AG37" s="998"/>
      <c r="AH37" s="954"/>
      <c r="AK37" s="88"/>
      <c r="AL37" s="88"/>
      <c r="AM37" s="88"/>
      <c r="AN37" s="93" t="s">
        <v>831</v>
      </c>
      <c r="AO37" s="89">
        <v>650</v>
      </c>
      <c r="AP37" s="89">
        <f>IF($A$36=$AN$37,$F$36*$J$36,0)</f>
        <v>0</v>
      </c>
      <c r="AQ37" s="89">
        <f>IF($A$38=$AN$37,$F$38*$J$38,0)</f>
        <v>0</v>
      </c>
      <c r="AR37" s="89">
        <f>IF($A$40=$AN$37,$F$40*$J$40,0)</f>
        <v>0</v>
      </c>
      <c r="AS37" s="89">
        <f>IF($R$36=$AN$37,$W$36*$AA$36,0)</f>
        <v>0</v>
      </c>
      <c r="AT37" s="89">
        <f>IF($R$38=$AN$37,$W$38*$AA$38,0)</f>
        <v>0</v>
      </c>
      <c r="AU37" s="89">
        <f>IF($R$40=$AN$37,$W$40*$AA$40,0)</f>
        <v>0</v>
      </c>
      <c r="AV37" s="94">
        <f t="shared" si="3"/>
        <v>0</v>
      </c>
      <c r="AW37" s="95">
        <f t="shared" si="1"/>
        <v>0</v>
      </c>
    </row>
    <row r="38" spans="1:49">
      <c r="A38" s="934"/>
      <c r="B38" s="935"/>
      <c r="C38" s="935"/>
      <c r="D38" s="935"/>
      <c r="E38" s="936"/>
      <c r="F38" s="940"/>
      <c r="G38" s="940"/>
      <c r="H38" s="942" t="s">
        <v>57</v>
      </c>
      <c r="I38" s="942" t="s">
        <v>58</v>
      </c>
      <c r="J38" s="940"/>
      <c r="K38" s="940"/>
      <c r="L38" s="933" t="s">
        <v>59</v>
      </c>
      <c r="M38" s="993"/>
      <c r="N38" s="994"/>
      <c r="O38" s="998"/>
      <c r="P38" s="998"/>
      <c r="Q38" s="954"/>
      <c r="R38" s="934"/>
      <c r="S38" s="935"/>
      <c r="T38" s="935"/>
      <c r="U38" s="935"/>
      <c r="V38" s="936"/>
      <c r="W38" s="940"/>
      <c r="X38" s="940"/>
      <c r="Y38" s="942" t="s">
        <v>57</v>
      </c>
      <c r="Z38" s="942" t="s">
        <v>58</v>
      </c>
      <c r="AA38" s="940"/>
      <c r="AB38" s="940"/>
      <c r="AC38" s="933" t="s">
        <v>59</v>
      </c>
      <c r="AD38" s="993"/>
      <c r="AE38" s="994"/>
      <c r="AF38" s="998"/>
      <c r="AG38" s="998"/>
      <c r="AH38" s="954"/>
      <c r="AK38" s="88"/>
      <c r="AL38" s="88"/>
      <c r="AM38" s="88"/>
      <c r="AN38" s="93" t="s">
        <v>78</v>
      </c>
      <c r="AO38" s="89">
        <v>500</v>
      </c>
      <c r="AP38" s="89">
        <f>IF($A$36=$AN$38,$F$36*$J$36,0)</f>
        <v>0</v>
      </c>
      <c r="AQ38" s="89">
        <f>IF($A$38=$AN$38,$F$38*$J$38,0)</f>
        <v>0</v>
      </c>
      <c r="AR38" s="89">
        <f>IF($A$40=$AN$38,$F$40*$J$40,0)</f>
        <v>0</v>
      </c>
      <c r="AS38" s="89">
        <f>IF($R$36=$AN$38,$W$36*$AA$36,0)</f>
        <v>0</v>
      </c>
      <c r="AT38" s="89">
        <f>IF($R$38=$AN$38,$W$38*$AA$38,0)</f>
        <v>0</v>
      </c>
      <c r="AU38" s="89">
        <f>IF($R$40=$AN$38,$W$40*$AA$40,0)</f>
        <v>0</v>
      </c>
      <c r="AV38" s="94">
        <f t="shared" si="3"/>
        <v>0</v>
      </c>
      <c r="AW38" s="95">
        <f t="shared" si="1"/>
        <v>0</v>
      </c>
    </row>
    <row r="39" spans="1:49">
      <c r="A39" s="934"/>
      <c r="B39" s="935"/>
      <c r="C39" s="935"/>
      <c r="D39" s="935"/>
      <c r="E39" s="936"/>
      <c r="F39" s="940"/>
      <c r="G39" s="940"/>
      <c r="H39" s="942"/>
      <c r="I39" s="942"/>
      <c r="J39" s="940"/>
      <c r="K39" s="940"/>
      <c r="L39" s="933"/>
      <c r="M39" s="993"/>
      <c r="N39" s="994"/>
      <c r="O39" s="998"/>
      <c r="P39" s="998"/>
      <c r="Q39" s="954"/>
      <c r="R39" s="934"/>
      <c r="S39" s="935"/>
      <c r="T39" s="935"/>
      <c r="U39" s="935"/>
      <c r="V39" s="936"/>
      <c r="W39" s="940"/>
      <c r="X39" s="940"/>
      <c r="Y39" s="942"/>
      <c r="Z39" s="942"/>
      <c r="AA39" s="940"/>
      <c r="AB39" s="940"/>
      <c r="AC39" s="933"/>
      <c r="AD39" s="993"/>
      <c r="AE39" s="994"/>
      <c r="AF39" s="998"/>
      <c r="AG39" s="998"/>
      <c r="AH39" s="954"/>
      <c r="AK39" s="88"/>
      <c r="AL39" s="88"/>
      <c r="AM39" s="88"/>
      <c r="AN39" s="93" t="s">
        <v>79</v>
      </c>
      <c r="AO39" s="89">
        <v>350</v>
      </c>
      <c r="AP39" s="89">
        <f>IF($A$36=$AN$39,$F$36*$J$36,0)</f>
        <v>0</v>
      </c>
      <c r="AQ39" s="89">
        <f>IF($A$38=$AN$39,$F$38*$J$38,0)</f>
        <v>0</v>
      </c>
      <c r="AR39" s="89">
        <f>IF($A$40=$AN$39,$F$40*$J$40,0)</f>
        <v>0</v>
      </c>
      <c r="AS39" s="89">
        <f>IF($R$36=$AN$39,$W$36*$AA$36,0)</f>
        <v>0</v>
      </c>
      <c r="AT39" s="89">
        <f>IF($R$38=$AN$39,$W$38*$AA$38,0)</f>
        <v>0</v>
      </c>
      <c r="AU39" s="89">
        <f>IF($R$40=$AN$39,$W$40*$AA$40,0)</f>
        <v>0</v>
      </c>
      <c r="AV39" s="94">
        <f t="shared" si="3"/>
        <v>0</v>
      </c>
      <c r="AW39" s="95">
        <f t="shared" si="1"/>
        <v>0</v>
      </c>
    </row>
    <row r="40" spans="1:49">
      <c r="A40" s="934"/>
      <c r="B40" s="935"/>
      <c r="C40" s="935"/>
      <c r="D40" s="935"/>
      <c r="E40" s="936"/>
      <c r="F40" s="940"/>
      <c r="G40" s="940"/>
      <c r="H40" s="942" t="s">
        <v>57</v>
      </c>
      <c r="I40" s="942" t="s">
        <v>58</v>
      </c>
      <c r="J40" s="940"/>
      <c r="K40" s="940"/>
      <c r="L40" s="933" t="s">
        <v>59</v>
      </c>
      <c r="M40" s="993"/>
      <c r="N40" s="994"/>
      <c r="O40" s="998"/>
      <c r="P40" s="998"/>
      <c r="Q40" s="954"/>
      <c r="R40" s="934"/>
      <c r="S40" s="935"/>
      <c r="T40" s="935"/>
      <c r="U40" s="935"/>
      <c r="V40" s="936"/>
      <c r="W40" s="940"/>
      <c r="X40" s="940"/>
      <c r="Y40" s="942" t="s">
        <v>57</v>
      </c>
      <c r="Z40" s="942" t="s">
        <v>58</v>
      </c>
      <c r="AA40" s="940"/>
      <c r="AB40" s="940"/>
      <c r="AC40" s="933" t="s">
        <v>59</v>
      </c>
      <c r="AD40" s="993"/>
      <c r="AE40" s="994"/>
      <c r="AF40" s="998"/>
      <c r="AG40" s="998"/>
      <c r="AH40" s="954"/>
      <c r="AK40" s="88"/>
      <c r="AL40" s="88"/>
      <c r="AM40" s="88"/>
      <c r="AN40" s="93" t="s">
        <v>77</v>
      </c>
      <c r="AO40" s="89">
        <v>300</v>
      </c>
      <c r="AP40" s="89">
        <f>IF($A$36=$AN$40,$F$36*$J$36,0)</f>
        <v>0</v>
      </c>
      <c r="AQ40" s="89">
        <f>IF($A$38=$AN$40,$F$38*$J$38,0)</f>
        <v>0</v>
      </c>
      <c r="AR40" s="89">
        <f>IF($A$40=$AN$40,$F$40*$J$40,0)</f>
        <v>0</v>
      </c>
      <c r="AS40" s="89">
        <f>IF($R$36=$AN$40,$W$36*$AA$36,0)</f>
        <v>0</v>
      </c>
      <c r="AT40" s="89">
        <f>IF($R$38=$AN$40,$W$38*$AA$38,0)</f>
        <v>0</v>
      </c>
      <c r="AU40" s="89">
        <f>IF($R$40=$AN$40,$W$40*$AA$40,0)</f>
        <v>0</v>
      </c>
      <c r="AV40" s="94">
        <f>(AP40+AQ40+AR40+AS40+AT40+AU40)*AO40</f>
        <v>0</v>
      </c>
      <c r="AW40" s="95">
        <f>SUM(AP40:AU40)</f>
        <v>0</v>
      </c>
    </row>
    <row r="41" spans="1:49" ht="14.25" customHeight="1" thickBot="1">
      <c r="A41" s="937"/>
      <c r="B41" s="938"/>
      <c r="C41" s="938"/>
      <c r="D41" s="938"/>
      <c r="E41" s="939"/>
      <c r="F41" s="941"/>
      <c r="G41" s="941"/>
      <c r="H41" s="943"/>
      <c r="I41" s="943"/>
      <c r="J41" s="941"/>
      <c r="K41" s="941"/>
      <c r="L41" s="997"/>
      <c r="M41" s="995"/>
      <c r="N41" s="996"/>
      <c r="O41" s="999"/>
      <c r="P41" s="999"/>
      <c r="Q41" s="955"/>
      <c r="R41" s="937"/>
      <c r="S41" s="938"/>
      <c r="T41" s="938"/>
      <c r="U41" s="938"/>
      <c r="V41" s="939"/>
      <c r="W41" s="941"/>
      <c r="X41" s="941"/>
      <c r="Y41" s="943"/>
      <c r="Z41" s="943"/>
      <c r="AA41" s="941"/>
      <c r="AB41" s="941"/>
      <c r="AC41" s="997"/>
      <c r="AD41" s="995"/>
      <c r="AE41" s="996"/>
      <c r="AF41" s="999"/>
      <c r="AG41" s="999"/>
      <c r="AH41" s="955"/>
      <c r="AK41" s="88"/>
      <c r="AL41" s="88"/>
      <c r="AM41" s="88"/>
      <c r="AN41" s="322" t="s">
        <v>727</v>
      </c>
      <c r="AO41" s="91">
        <v>700</v>
      </c>
      <c r="AP41" s="89">
        <f>J36</f>
        <v>0</v>
      </c>
      <c r="AQ41" s="89">
        <f>J38</f>
        <v>0</v>
      </c>
      <c r="AR41" s="89">
        <f>J40</f>
        <v>0</v>
      </c>
      <c r="AS41" s="89">
        <f>AA36</f>
        <v>0</v>
      </c>
      <c r="AT41" s="89">
        <f>AA38</f>
        <v>0</v>
      </c>
      <c r="AU41" s="89">
        <f>AA40</f>
        <v>0</v>
      </c>
      <c r="AV41" s="94">
        <f>(AP41+AQ41+AR41+AS41+AT41+AU41)*AO41</f>
        <v>0</v>
      </c>
      <c r="AW41" s="95">
        <f>SUM(AP41:AU41)</f>
        <v>0</v>
      </c>
    </row>
    <row r="42" spans="1:49" ht="4.9000000000000004" customHeight="1" thickBot="1">
      <c r="AK42" s="88"/>
      <c r="AL42" s="88"/>
      <c r="AM42" s="88"/>
      <c r="AN42" s="88"/>
      <c r="AO42" s="88"/>
      <c r="AP42" s="88"/>
      <c r="AQ42" s="88"/>
      <c r="AR42" s="88"/>
      <c r="AS42" s="88"/>
      <c r="AT42" s="88"/>
      <c r="AU42" s="88"/>
      <c r="AV42" s="88"/>
      <c r="AW42" s="88"/>
    </row>
    <row r="43" spans="1:49" ht="13.15" customHeight="1">
      <c r="W43" s="877" t="s">
        <v>733</v>
      </c>
      <c r="X43" s="878"/>
      <c r="Y43" s="878"/>
      <c r="Z43" s="878"/>
      <c r="AA43" s="878"/>
      <c r="AB43" s="878"/>
      <c r="AC43" s="879"/>
      <c r="AD43" s="883" t="str">
        <f>IF(J36+J38+J40+AA40+AA38+AA36=0,"",J36+J38+J40+AA40+AA38+AA36)</f>
        <v/>
      </c>
      <c r="AE43" s="883"/>
      <c r="AF43" s="883"/>
      <c r="AG43" s="873" t="s">
        <v>732</v>
      </c>
      <c r="AH43" s="874"/>
      <c r="AK43" s="88"/>
      <c r="AL43" s="88"/>
      <c r="AM43" s="88"/>
      <c r="AN43" s="88"/>
      <c r="AO43" s="88"/>
      <c r="AP43" s="88"/>
      <c r="AQ43" s="88"/>
      <c r="AR43" s="88"/>
      <c r="AS43" s="88"/>
      <c r="AT43" s="88"/>
      <c r="AU43" s="88"/>
      <c r="AV43" s="88"/>
      <c r="AW43" s="88"/>
    </row>
    <row r="44" spans="1:49" ht="13.15" customHeight="1" thickBot="1">
      <c r="W44" s="880"/>
      <c r="X44" s="881"/>
      <c r="Y44" s="881"/>
      <c r="Z44" s="881"/>
      <c r="AA44" s="881"/>
      <c r="AB44" s="881"/>
      <c r="AC44" s="882"/>
      <c r="AD44" s="884"/>
      <c r="AE44" s="884"/>
      <c r="AF44" s="884"/>
      <c r="AG44" s="875"/>
      <c r="AH44" s="876"/>
      <c r="AK44" s="88"/>
      <c r="AL44" s="88"/>
      <c r="AM44" s="88"/>
      <c r="AN44" s="88"/>
      <c r="AO44" s="88"/>
      <c r="AP44" s="88"/>
      <c r="AQ44" s="88"/>
      <c r="AR44" s="88"/>
      <c r="AS44" s="88"/>
      <c r="AT44" s="88"/>
      <c r="AU44" s="88"/>
      <c r="AV44" s="88"/>
      <c r="AW44" s="88"/>
    </row>
    <row r="45" spans="1:49" ht="14.25">
      <c r="A45" s="925" t="s">
        <v>439</v>
      </c>
      <c r="B45" s="925"/>
      <c r="C45" s="925"/>
      <c r="D45" s="925"/>
      <c r="E45" s="925"/>
      <c r="F45" s="491"/>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row>
    <row r="46" spans="1:49" ht="14.25" customHeight="1">
      <c r="A46" s="493" t="s">
        <v>440</v>
      </c>
      <c r="B46" s="952" t="s">
        <v>441</v>
      </c>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row>
    <row r="47" spans="1:49" ht="14.25" thickBot="1">
      <c r="A47" s="1043" t="s">
        <v>946</v>
      </c>
      <c r="B47" s="1043"/>
      <c r="C47" s="1043"/>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c r="AI47" s="1043"/>
    </row>
    <row r="48" spans="1:49" ht="14.25" thickBot="1">
      <c r="A48" s="924"/>
      <c r="B48" s="919"/>
      <c r="C48" s="919"/>
      <c r="D48" s="76" t="s">
        <v>82</v>
      </c>
      <c r="E48" s="74" t="s">
        <v>81</v>
      </c>
      <c r="F48" s="77"/>
      <c r="G48" s="77"/>
      <c r="H48" s="77"/>
      <c r="I48" s="77"/>
      <c r="J48" s="77"/>
      <c r="K48" s="77" t="s">
        <v>80</v>
      </c>
      <c r="L48" s="918"/>
      <c r="M48" s="919"/>
      <c r="N48" s="919"/>
      <c r="O48" s="76" t="s">
        <v>82</v>
      </c>
      <c r="P48" s="74" t="s">
        <v>81</v>
      </c>
      <c r="Q48" s="77"/>
      <c r="R48" s="77"/>
      <c r="S48" s="77"/>
      <c r="T48" s="77"/>
      <c r="U48" s="77"/>
      <c r="V48" s="77" t="s">
        <v>80</v>
      </c>
      <c r="W48" s="918"/>
      <c r="X48" s="919"/>
      <c r="Y48" s="919"/>
      <c r="Z48" s="76" t="s">
        <v>82</v>
      </c>
      <c r="AA48" s="74" t="s">
        <v>81</v>
      </c>
      <c r="AB48" s="77"/>
      <c r="AC48" s="77"/>
      <c r="AD48" s="77"/>
      <c r="AE48" s="77"/>
      <c r="AF48" s="77"/>
      <c r="AG48" s="78" t="s">
        <v>80</v>
      </c>
      <c r="AH48" s="79"/>
    </row>
    <row r="49" spans="1:35" ht="18" customHeight="1" thickTop="1">
      <c r="A49" s="1044" t="s">
        <v>442</v>
      </c>
      <c r="B49" s="1041"/>
      <c r="C49" s="1041"/>
      <c r="D49" s="284" t="s">
        <v>443</v>
      </c>
      <c r="E49" s="1042"/>
      <c r="F49" s="1042"/>
      <c r="G49" s="1042"/>
      <c r="H49" s="1042"/>
      <c r="I49" s="1042"/>
      <c r="J49" s="1042"/>
      <c r="K49" s="286" t="s">
        <v>63</v>
      </c>
      <c r="L49" s="1040" t="s">
        <v>442</v>
      </c>
      <c r="M49" s="1041"/>
      <c r="N49" s="1041"/>
      <c r="O49" s="284" t="s">
        <v>443</v>
      </c>
      <c r="P49" s="1042"/>
      <c r="Q49" s="1042"/>
      <c r="R49" s="1042"/>
      <c r="S49" s="1042"/>
      <c r="T49" s="1042"/>
      <c r="U49" s="1042"/>
      <c r="V49" s="288" t="s">
        <v>63</v>
      </c>
      <c r="W49" s="1041" t="s">
        <v>442</v>
      </c>
      <c r="X49" s="1041"/>
      <c r="Y49" s="1041"/>
      <c r="Z49" s="284" t="s">
        <v>443</v>
      </c>
      <c r="AA49" s="1042"/>
      <c r="AB49" s="1042"/>
      <c r="AC49" s="1042"/>
      <c r="AD49" s="1042"/>
      <c r="AE49" s="1042"/>
      <c r="AF49" s="1042"/>
      <c r="AG49" s="290" t="s">
        <v>63</v>
      </c>
      <c r="AH49" s="79"/>
    </row>
    <row r="50" spans="1:35">
      <c r="A50" s="266"/>
      <c r="B50" s="267"/>
      <c r="C50" s="267"/>
      <c r="D50" s="268"/>
      <c r="E50" s="1022" t="s">
        <v>445</v>
      </c>
      <c r="F50" s="1023"/>
      <c r="G50" s="1023"/>
      <c r="H50" s="1021"/>
      <c r="I50" s="1021"/>
      <c r="J50" s="1021"/>
      <c r="K50" s="292" t="s">
        <v>444</v>
      </c>
      <c r="L50" s="269"/>
      <c r="M50" s="267"/>
      <c r="N50" s="267"/>
      <c r="O50" s="268"/>
      <c r="P50" s="1022" t="s">
        <v>445</v>
      </c>
      <c r="Q50" s="1023"/>
      <c r="R50" s="1023"/>
      <c r="S50" s="1030"/>
      <c r="T50" s="1030"/>
      <c r="U50" s="1030"/>
      <c r="V50" s="294" t="s">
        <v>444</v>
      </c>
      <c r="W50" s="267"/>
      <c r="X50" s="267"/>
      <c r="Y50" s="267"/>
      <c r="Z50" s="268"/>
      <c r="AA50" s="1022" t="s">
        <v>445</v>
      </c>
      <c r="AB50" s="1023"/>
      <c r="AC50" s="1023"/>
      <c r="AD50" s="1030"/>
      <c r="AE50" s="1030"/>
      <c r="AF50" s="1030"/>
      <c r="AG50" s="296" t="s">
        <v>444</v>
      </c>
      <c r="AH50" s="79"/>
    </row>
    <row r="51" spans="1:35" ht="18" customHeight="1">
      <c r="A51" s="1024" t="s">
        <v>442</v>
      </c>
      <c r="B51" s="1025"/>
      <c r="C51" s="1025"/>
      <c r="D51" s="285" t="s">
        <v>443</v>
      </c>
      <c r="E51" s="1026"/>
      <c r="F51" s="1026"/>
      <c r="G51" s="1026"/>
      <c r="H51" s="1026"/>
      <c r="I51" s="1026"/>
      <c r="J51" s="1026"/>
      <c r="K51" s="285" t="s">
        <v>63</v>
      </c>
      <c r="L51" s="1031" t="s">
        <v>442</v>
      </c>
      <c r="M51" s="1025"/>
      <c r="N51" s="1025"/>
      <c r="O51" s="285" t="s">
        <v>443</v>
      </c>
      <c r="P51" s="1026"/>
      <c r="Q51" s="1026"/>
      <c r="R51" s="1026"/>
      <c r="S51" s="1026"/>
      <c r="T51" s="1026"/>
      <c r="U51" s="1026"/>
      <c r="V51" s="289" t="s">
        <v>63</v>
      </c>
      <c r="W51" s="1025" t="s">
        <v>442</v>
      </c>
      <c r="X51" s="1025"/>
      <c r="Y51" s="1025"/>
      <c r="Z51" s="285" t="s">
        <v>443</v>
      </c>
      <c r="AA51" s="1026"/>
      <c r="AB51" s="1026"/>
      <c r="AC51" s="1026"/>
      <c r="AD51" s="1026"/>
      <c r="AE51" s="1026"/>
      <c r="AF51" s="1026"/>
      <c r="AG51" s="291" t="s">
        <v>63</v>
      </c>
      <c r="AH51" s="79"/>
    </row>
    <row r="52" spans="1:35" ht="15" thickBot="1">
      <c r="A52" s="84"/>
      <c r="B52" s="85"/>
      <c r="C52" s="85"/>
      <c r="D52" s="86"/>
      <c r="E52" s="1027" t="s">
        <v>445</v>
      </c>
      <c r="F52" s="1028"/>
      <c r="G52" s="1028"/>
      <c r="H52" s="1029"/>
      <c r="I52" s="1029"/>
      <c r="J52" s="1029"/>
      <c r="K52" s="293" t="s">
        <v>444</v>
      </c>
      <c r="L52" s="270"/>
      <c r="M52" s="85"/>
      <c r="N52" s="85"/>
      <c r="O52" s="287"/>
      <c r="P52" s="1027" t="s">
        <v>445</v>
      </c>
      <c r="Q52" s="1028"/>
      <c r="R52" s="1028"/>
      <c r="S52" s="1029"/>
      <c r="T52" s="1029"/>
      <c r="U52" s="1029"/>
      <c r="V52" s="295" t="s">
        <v>444</v>
      </c>
      <c r="W52" s="85"/>
      <c r="X52" s="85"/>
      <c r="Y52" s="85"/>
      <c r="Z52" s="86"/>
      <c r="AA52" s="1027" t="s">
        <v>445</v>
      </c>
      <c r="AB52" s="1028"/>
      <c r="AC52" s="1028"/>
      <c r="AD52" s="1029"/>
      <c r="AE52" s="1029"/>
      <c r="AF52" s="1029"/>
      <c r="AG52" s="297" t="s">
        <v>444</v>
      </c>
      <c r="AH52" s="79"/>
    </row>
    <row r="53" spans="1:35" ht="23.25" customHeight="1" thickBot="1"/>
    <row r="54" spans="1:35" ht="13.5" customHeight="1">
      <c r="A54" s="1012" t="s">
        <v>947</v>
      </c>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4"/>
    </row>
    <row r="55" spans="1:35" ht="13.5" customHeight="1">
      <c r="A55" s="1015"/>
      <c r="B55" s="1016"/>
      <c r="C55" s="1016"/>
      <c r="D55" s="1016"/>
      <c r="E55" s="1016"/>
      <c r="F55" s="1016"/>
      <c r="G55" s="1016"/>
      <c r="H55" s="1016"/>
      <c r="I55" s="1016"/>
      <c r="J55" s="1016"/>
      <c r="K55" s="1016"/>
      <c r="L55" s="1016"/>
      <c r="M55" s="1016"/>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7"/>
    </row>
    <row r="56" spans="1:35" ht="13.5" customHeight="1" thickBot="1">
      <c r="A56" s="1018"/>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20"/>
    </row>
    <row r="57" spans="1:35" ht="5.45" customHeight="1">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row>
    <row r="58" spans="1:35" ht="14.25">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row>
  </sheetData>
  <sheetProtection algorithmName="SHA-512" hashValue="w36A+TiyzYZFiurDqlhX+rjGEUALS7hoyxUQqQZ3R/sgbE+Se9EWeaGUP3L+x5GYW5zHGpo7+fORf/QokQnGKw==" saltValue="FWP9hvNrsyigr90Y9isexQ==" spinCount="100000" sheet="1" objects="1" scenarios="1"/>
  <mergeCells count="211">
    <mergeCell ref="AA52:AC52"/>
    <mergeCell ref="AD52:AF52"/>
    <mergeCell ref="B46:AI46"/>
    <mergeCell ref="L49:N49"/>
    <mergeCell ref="P49:U49"/>
    <mergeCell ref="A47:AI47"/>
    <mergeCell ref="A49:C49"/>
    <mergeCell ref="E49:J49"/>
    <mergeCell ref="W49:Y49"/>
    <mergeCell ref="AA49:AF49"/>
    <mergeCell ref="AK6:AL8"/>
    <mergeCell ref="A54:AI56"/>
    <mergeCell ref="H50:J50"/>
    <mergeCell ref="E50:G50"/>
    <mergeCell ref="A51:C51"/>
    <mergeCell ref="E51:J51"/>
    <mergeCell ref="E52:G52"/>
    <mergeCell ref="H52:J52"/>
    <mergeCell ref="P50:R50"/>
    <mergeCell ref="S50:U50"/>
    <mergeCell ref="L51:N51"/>
    <mergeCell ref="P51:U51"/>
    <mergeCell ref="P52:R52"/>
    <mergeCell ref="S52:U52"/>
    <mergeCell ref="AA50:AC50"/>
    <mergeCell ref="AD50:AF50"/>
    <mergeCell ref="AC6:AI6"/>
    <mergeCell ref="AC7:AD7"/>
    <mergeCell ref="X8:AI8"/>
    <mergeCell ref="A8:K8"/>
    <mergeCell ref="L8:W8"/>
    <mergeCell ref="C13:AI13"/>
    <mergeCell ref="W51:Y51"/>
    <mergeCell ref="AA51:AF51"/>
    <mergeCell ref="A13:B13"/>
    <mergeCell ref="L9:W9"/>
    <mergeCell ref="X9:AI9"/>
    <mergeCell ref="B12:AI12"/>
    <mergeCell ref="H40:H41"/>
    <mergeCell ref="I40:I41"/>
    <mergeCell ref="J40:K41"/>
    <mergeCell ref="H36:H37"/>
    <mergeCell ref="J36:K37"/>
    <mergeCell ref="J38:K39"/>
    <mergeCell ref="AF36:AG41"/>
    <mergeCell ref="D21:E22"/>
    <mergeCell ref="D25:E26"/>
    <mergeCell ref="A14:C16"/>
    <mergeCell ref="Z14:AI14"/>
    <mergeCell ref="AC40:AC41"/>
    <mergeCell ref="R34:V34"/>
    <mergeCell ref="Y34:AG34"/>
    <mergeCell ref="AG15:AI16"/>
    <mergeCell ref="W17:Y18"/>
    <mergeCell ref="AG17:AI18"/>
    <mergeCell ref="AD15:AF16"/>
    <mergeCell ref="AD17:AF18"/>
    <mergeCell ref="W21:Y22"/>
    <mergeCell ref="L6:N7"/>
    <mergeCell ref="O6:T7"/>
    <mergeCell ref="U6:V7"/>
    <mergeCell ref="P14:Y14"/>
    <mergeCell ref="F14:O14"/>
    <mergeCell ref="M15:O16"/>
    <mergeCell ref="W15:Y16"/>
    <mergeCell ref="AC36:AC37"/>
    <mergeCell ref="AD36:AE41"/>
    <mergeCell ref="L36:L37"/>
    <mergeCell ref="L38:L39"/>
    <mergeCell ref="L40:L41"/>
    <mergeCell ref="Q36:Q41"/>
    <mergeCell ref="M36:N41"/>
    <mergeCell ref="O36:P41"/>
    <mergeCell ref="R36:V37"/>
    <mergeCell ref="W36:X37"/>
    <mergeCell ref="Y36:Y37"/>
    <mergeCell ref="Z38:Z39"/>
    <mergeCell ref="AA38:AB39"/>
    <mergeCell ref="I36:I37"/>
    <mergeCell ref="Z36:Z37"/>
    <mergeCell ref="AA36:AB37"/>
    <mergeCell ref="W6:AB7"/>
    <mergeCell ref="A6:C7"/>
    <mergeCell ref="A21:C22"/>
    <mergeCell ref="A17:C18"/>
    <mergeCell ref="A25:C26"/>
    <mergeCell ref="A11:E11"/>
    <mergeCell ref="D14:E16"/>
    <mergeCell ref="D6:K7"/>
    <mergeCell ref="A9:K9"/>
    <mergeCell ref="H38:H39"/>
    <mergeCell ref="I38:I39"/>
    <mergeCell ref="D17:E18"/>
    <mergeCell ref="H34:P34"/>
    <mergeCell ref="M17:O18"/>
    <mergeCell ref="M21:O22"/>
    <mergeCell ref="M25:O26"/>
    <mergeCell ref="M27:O28"/>
    <mergeCell ref="F15:G16"/>
    <mergeCell ref="H15:I16"/>
    <mergeCell ref="J15:L16"/>
    <mergeCell ref="P15:Q16"/>
    <mergeCell ref="F19:G20"/>
    <mergeCell ref="F21:G22"/>
    <mergeCell ref="F23:G24"/>
    <mergeCell ref="F25:G26"/>
    <mergeCell ref="A45:E45"/>
    <mergeCell ref="A27:C28"/>
    <mergeCell ref="D27:E28"/>
    <mergeCell ref="A19:C20"/>
    <mergeCell ref="D19:E20"/>
    <mergeCell ref="A36:E37"/>
    <mergeCell ref="A38:E39"/>
    <mergeCell ref="A40:E41"/>
    <mergeCell ref="F36:G37"/>
    <mergeCell ref="F38:G39"/>
    <mergeCell ref="F40:G41"/>
    <mergeCell ref="B32:AI32"/>
    <mergeCell ref="B33:AI33"/>
    <mergeCell ref="R35:V35"/>
    <mergeCell ref="W35:AC35"/>
    <mergeCell ref="AD35:AH35"/>
    <mergeCell ref="AH36:AH41"/>
    <mergeCell ref="R38:V39"/>
    <mergeCell ref="W38:X39"/>
    <mergeCell ref="Y38:Y39"/>
    <mergeCell ref="T19:V20"/>
    <mergeCell ref="Z19:AA20"/>
    <mergeCell ref="AB19:AC20"/>
    <mergeCell ref="AD19:AF20"/>
    <mergeCell ref="AK2:AL4"/>
    <mergeCell ref="A1:AI3"/>
    <mergeCell ref="L48:N48"/>
    <mergeCell ref="A23:C24"/>
    <mergeCell ref="D23:E24"/>
    <mergeCell ref="A48:C48"/>
    <mergeCell ref="W48:Y48"/>
    <mergeCell ref="A30:E31"/>
    <mergeCell ref="A35:E35"/>
    <mergeCell ref="F35:L35"/>
    <mergeCell ref="M35:Q35"/>
    <mergeCell ref="A34:E34"/>
    <mergeCell ref="AC38:AC39"/>
    <mergeCell ref="R40:V41"/>
    <mergeCell ref="W40:X41"/>
    <mergeCell ref="Y40:Y41"/>
    <mergeCell ref="Z40:Z41"/>
    <mergeCell ref="AA40:AB41"/>
    <mergeCell ref="M19:O20"/>
    <mergeCell ref="W19:Y20"/>
    <mergeCell ref="AG19:AI20"/>
    <mergeCell ref="J19:L20"/>
    <mergeCell ref="P19:Q20"/>
    <mergeCell ref="R19:S20"/>
    <mergeCell ref="T25:V26"/>
    <mergeCell ref="Z25:AA26"/>
    <mergeCell ref="AB25:AC26"/>
    <mergeCell ref="AD25:AF26"/>
    <mergeCell ref="AG21:AI22"/>
    <mergeCell ref="J21:L22"/>
    <mergeCell ref="P21:Q22"/>
    <mergeCell ref="R21:S22"/>
    <mergeCell ref="T21:V22"/>
    <mergeCell ref="Z21:AA22"/>
    <mergeCell ref="AB21:AC22"/>
    <mergeCell ref="AD21:AF22"/>
    <mergeCell ref="M23:O24"/>
    <mergeCell ref="W23:Y24"/>
    <mergeCell ref="AG23:AI24"/>
    <mergeCell ref="J23:L24"/>
    <mergeCell ref="P23:Q24"/>
    <mergeCell ref="R23:S24"/>
    <mergeCell ref="T23:V24"/>
    <mergeCell ref="Z23:AA24"/>
    <mergeCell ref="AB23:AC24"/>
    <mergeCell ref="AD23:AF24"/>
    <mergeCell ref="R15:S16"/>
    <mergeCell ref="T15:V16"/>
    <mergeCell ref="Z15:AA16"/>
    <mergeCell ref="AB15:AC16"/>
    <mergeCell ref="F17:G18"/>
    <mergeCell ref="J17:L18"/>
    <mergeCell ref="P17:Q18"/>
    <mergeCell ref="R17:S18"/>
    <mergeCell ref="T17:V18"/>
    <mergeCell ref="Z17:AA18"/>
    <mergeCell ref="AB17:AC18"/>
    <mergeCell ref="AG43:AH44"/>
    <mergeCell ref="W43:AC44"/>
    <mergeCell ref="AD43:AF44"/>
    <mergeCell ref="F27:G28"/>
    <mergeCell ref="H17:I18"/>
    <mergeCell ref="H19:I20"/>
    <mergeCell ref="H21:I22"/>
    <mergeCell ref="H23:I24"/>
    <mergeCell ref="H25:I26"/>
    <mergeCell ref="H27:I28"/>
    <mergeCell ref="W27:Y28"/>
    <mergeCell ref="AG27:AI28"/>
    <mergeCell ref="J27:L28"/>
    <mergeCell ref="P27:Q28"/>
    <mergeCell ref="R27:S28"/>
    <mergeCell ref="T27:V28"/>
    <mergeCell ref="Z27:AA28"/>
    <mergeCell ref="AB27:AC28"/>
    <mergeCell ref="AD27:AF28"/>
    <mergeCell ref="W25:Y26"/>
    <mergeCell ref="AG25:AI26"/>
    <mergeCell ref="J25:L26"/>
    <mergeCell ref="P25:Q26"/>
    <mergeCell ref="R25:S26"/>
  </mergeCells>
  <phoneticPr fontId="3"/>
  <hyperlinks>
    <hyperlink ref="AK2:AL4" location="目次!B18" display="目次へ" xr:uid="{00000000-0004-0000-0300-000000000000}"/>
    <hyperlink ref="AK6:AL8" location="①【2ヵ月前】利用申込書!A1" display="利用申込書へ" xr:uid="{00000000-0004-0000-0300-000001000000}"/>
  </hyperlinks>
  <pageMargins left="0.51181102362204722" right="0.51181102362204722" top="0.55118110236220474" bottom="0.55118110236220474" header="0.31496062992125984" footer="0.31496062992125984"/>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180975</xdr:colOff>
                    <xdr:row>0</xdr:row>
                    <xdr:rowOff>104775</xdr:rowOff>
                  </from>
                  <to>
                    <xdr:col>23</xdr:col>
                    <xdr:colOff>66675</xdr:colOff>
                    <xdr:row>1</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180975</xdr:colOff>
                    <xdr:row>1</xdr:row>
                    <xdr:rowOff>104775</xdr:rowOff>
                  </from>
                  <to>
                    <xdr:col>21</xdr:col>
                    <xdr:colOff>190500</xdr:colOff>
                    <xdr:row>2</xdr:row>
                    <xdr:rowOff>95250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9525</xdr:colOff>
                    <xdr:row>33</xdr:row>
                    <xdr:rowOff>0</xdr:rowOff>
                  </from>
                  <to>
                    <xdr:col>9</xdr:col>
                    <xdr:colOff>19050</xdr:colOff>
                    <xdr:row>34</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66675</xdr:colOff>
                    <xdr:row>33</xdr:row>
                    <xdr:rowOff>0</xdr:rowOff>
                  </from>
                  <to>
                    <xdr:col>13</xdr:col>
                    <xdr:colOff>28575</xdr:colOff>
                    <xdr:row>34</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66675</xdr:colOff>
                    <xdr:row>33</xdr:row>
                    <xdr:rowOff>0</xdr:rowOff>
                  </from>
                  <to>
                    <xdr:col>16</xdr:col>
                    <xdr:colOff>152400</xdr:colOff>
                    <xdr:row>34</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9525</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27</xdr:col>
                    <xdr:colOff>95250</xdr:colOff>
                    <xdr:row>33</xdr:row>
                    <xdr:rowOff>0</xdr:rowOff>
                  </from>
                  <to>
                    <xdr:col>29</xdr:col>
                    <xdr:colOff>104775</xdr:colOff>
                    <xdr:row>34</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30</xdr:col>
                    <xdr:colOff>142875</xdr:colOff>
                    <xdr:row>33</xdr:row>
                    <xdr:rowOff>0</xdr:rowOff>
                  </from>
                  <to>
                    <xdr:col>33</xdr:col>
                    <xdr:colOff>104775</xdr:colOff>
                    <xdr:row>34</xdr:row>
                    <xdr:rowOff>9525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5</xdr:col>
                    <xdr:colOff>57150</xdr:colOff>
                    <xdr:row>47</xdr:row>
                    <xdr:rowOff>0</xdr:rowOff>
                  </from>
                  <to>
                    <xdr:col>7</xdr:col>
                    <xdr:colOff>66675</xdr:colOff>
                    <xdr:row>48</xdr:row>
                    <xdr:rowOff>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7</xdr:col>
                    <xdr:colOff>190500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16</xdr:col>
                    <xdr:colOff>95250</xdr:colOff>
                    <xdr:row>47</xdr:row>
                    <xdr:rowOff>0</xdr:rowOff>
                  </from>
                  <to>
                    <xdr:col>18</xdr:col>
                    <xdr:colOff>104775</xdr:colOff>
                    <xdr:row>48</xdr:row>
                    <xdr:rowOff>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18</xdr:col>
                    <xdr:colOff>190500</xdr:colOff>
                    <xdr:row>47</xdr:row>
                    <xdr:rowOff>0</xdr:rowOff>
                  </from>
                  <to>
                    <xdr:col>21</xdr:col>
                    <xdr:colOff>76200</xdr:colOff>
                    <xdr:row>48</xdr:row>
                    <xdr:rowOff>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27</xdr:col>
                    <xdr:colOff>114300</xdr:colOff>
                    <xdr:row>47</xdr:row>
                    <xdr:rowOff>0</xdr:rowOff>
                  </from>
                  <to>
                    <xdr:col>29</xdr:col>
                    <xdr:colOff>123825</xdr:colOff>
                    <xdr:row>48</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29</xdr:col>
                    <xdr:colOff>190500</xdr:colOff>
                    <xdr:row>47</xdr:row>
                    <xdr:rowOff>0</xdr:rowOff>
                  </from>
                  <to>
                    <xdr:col>32</xdr:col>
                    <xdr:colOff>152400</xdr:colOff>
                    <xdr:row>48</xdr:row>
                    <xdr:rowOff>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2</xdr:col>
                    <xdr:colOff>171450</xdr:colOff>
                    <xdr:row>7</xdr:row>
                    <xdr:rowOff>161925</xdr:rowOff>
                  </from>
                  <to>
                    <xdr:col>5</xdr:col>
                    <xdr:colOff>133350</xdr:colOff>
                    <xdr:row>9</xdr:row>
                    <xdr:rowOff>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6</xdr:col>
                    <xdr:colOff>9525</xdr:colOff>
                    <xdr:row>7</xdr:row>
                    <xdr:rowOff>161925</xdr:rowOff>
                  </from>
                  <to>
                    <xdr:col>8</xdr:col>
                    <xdr:colOff>19050</xdr:colOff>
                    <xdr:row>9</xdr:row>
                    <xdr:rowOff>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17</xdr:col>
                    <xdr:colOff>190500</xdr:colOff>
                    <xdr:row>7</xdr:row>
                    <xdr:rowOff>152400</xdr:rowOff>
                  </from>
                  <to>
                    <xdr:col>20</xdr:col>
                    <xdr:colOff>0</xdr:colOff>
                    <xdr:row>8</xdr:row>
                    <xdr:rowOff>161925</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29</xdr:col>
                    <xdr:colOff>190500</xdr:colOff>
                    <xdr:row>7</xdr:row>
                    <xdr:rowOff>161925</xdr:rowOff>
                  </from>
                  <to>
                    <xdr:col>32</xdr:col>
                    <xdr:colOff>152400</xdr:colOff>
                    <xdr:row>9</xdr:row>
                    <xdr:rowOff>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14</xdr:col>
                    <xdr:colOff>152400</xdr:colOff>
                    <xdr:row>7</xdr:row>
                    <xdr:rowOff>161925</xdr:rowOff>
                  </from>
                  <to>
                    <xdr:col>16</xdr:col>
                    <xdr:colOff>238125</xdr:colOff>
                    <xdr:row>9</xdr:row>
                    <xdr:rowOff>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26</xdr:col>
                    <xdr:colOff>142875</xdr:colOff>
                    <xdr:row>7</xdr:row>
                    <xdr:rowOff>152400</xdr:rowOff>
                  </from>
                  <to>
                    <xdr:col>28</xdr:col>
                    <xdr:colOff>152400</xdr:colOff>
                    <xdr:row>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リスト!$F$4:$F$18</xm:f>
          </x14:formula1>
          <xm:sqref>A36:E41 R36:V41</xm:sqref>
        </x14:dataValidation>
        <x14:dataValidation type="list" allowBlank="1" showInputMessage="1" showErrorMessage="1" xr:uid="{00000000-0002-0000-0300-000001000000}">
          <x14:formula1>
            <xm:f>リスト!$H$4:$H$8</xm:f>
          </x14:formula1>
          <xm:sqref>E49 E51 P49 P51 AA49 AA51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S57"/>
  <sheetViews>
    <sheetView showGridLines="0" view="pageBreakPreview" topLeftCell="A7" zoomScale="85" zoomScaleNormal="100" zoomScaleSheetLayoutView="85" workbookViewId="0">
      <selection activeCell="O105" sqref="O105:P105"/>
    </sheetView>
  </sheetViews>
  <sheetFormatPr defaultRowHeight="13.5"/>
  <cols>
    <col min="1" max="35" width="2.625" style="68" customWidth="1"/>
    <col min="36" max="36" width="4.125" customWidth="1"/>
    <col min="38" max="38" width="10.5" bestFit="1" customWidth="1"/>
    <col min="40" max="40" width="9" hidden="1" customWidth="1"/>
  </cols>
  <sheetData>
    <row r="1" spans="1:45" ht="13.5" customHeight="1" thickBot="1">
      <c r="A1" s="812" t="s">
        <v>85</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3"/>
      <c r="AK1" s="3"/>
      <c r="AL1" s="3"/>
      <c r="AM1" s="3"/>
    </row>
    <row r="2" spans="1:45" ht="13.5" customHeigh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3"/>
      <c r="AK2" s="736" t="s">
        <v>662</v>
      </c>
      <c r="AL2" s="738"/>
      <c r="AM2" s="3"/>
    </row>
    <row r="3" spans="1:45"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3"/>
      <c r="AK3" s="739"/>
      <c r="AL3" s="741"/>
      <c r="AM3" s="3"/>
    </row>
    <row r="4" spans="1:45" ht="13.5" customHeight="1" thickBot="1">
      <c r="A4" s="1112" t="s">
        <v>825</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3"/>
      <c r="AK4" s="742"/>
      <c r="AL4" s="744"/>
      <c r="AM4" s="3"/>
    </row>
    <row r="5" spans="1:45" ht="12.95" customHeight="1" thickBot="1">
      <c r="A5" s="1113"/>
      <c r="B5" s="1113"/>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3"/>
      <c r="AK5" s="298"/>
      <c r="AL5" s="298"/>
    </row>
    <row r="6" spans="1:45">
      <c r="A6" s="956" t="s">
        <v>22</v>
      </c>
      <c r="B6" s="957"/>
      <c r="C6" s="957"/>
      <c r="D6" s="966" t="str">
        <f>IF(①【2ヵ月前】利用申込書!D6="","",①【2ヵ月前】利用申込書!D6)</f>
        <v/>
      </c>
      <c r="E6" s="966"/>
      <c r="F6" s="966"/>
      <c r="G6" s="966"/>
      <c r="H6" s="966"/>
      <c r="I6" s="966"/>
      <c r="J6" s="966"/>
      <c r="K6" s="967"/>
      <c r="L6" s="979" t="s">
        <v>53</v>
      </c>
      <c r="M6" s="980"/>
      <c r="N6" s="980"/>
      <c r="O6" s="966" t="str">
        <f>IF(①【2ヵ月前】利用申込書!D25="","",①【2ヵ月前】利用申込書!D25)</f>
        <v/>
      </c>
      <c r="P6" s="966"/>
      <c r="Q6" s="966"/>
      <c r="R6" s="966"/>
      <c r="S6" s="966"/>
      <c r="T6" s="967"/>
      <c r="U6" s="979" t="s">
        <v>54</v>
      </c>
      <c r="V6" s="980"/>
      <c r="W6" s="1002" t="str">
        <f>IF(①【2ヵ月前】利用申込書!D31="","",①【2ヵ月前】利用申込書!D31)</f>
        <v/>
      </c>
      <c r="X6" s="1002"/>
      <c r="Y6" s="1002"/>
      <c r="Z6" s="1002"/>
      <c r="AA6" s="1002"/>
      <c r="AB6" s="1003"/>
      <c r="AC6" s="1032" t="s">
        <v>426</v>
      </c>
      <c r="AD6" s="1033"/>
      <c r="AE6" s="1033"/>
      <c r="AF6" s="1033"/>
      <c r="AG6" s="1033"/>
      <c r="AH6" s="1033"/>
      <c r="AI6" s="1034"/>
      <c r="AK6" s="594" t="s">
        <v>665</v>
      </c>
      <c r="AL6" s="595"/>
    </row>
    <row r="7" spans="1:45">
      <c r="A7" s="958"/>
      <c r="B7" s="959"/>
      <c r="C7" s="959"/>
      <c r="D7" s="968"/>
      <c r="E7" s="968"/>
      <c r="F7" s="968"/>
      <c r="G7" s="968"/>
      <c r="H7" s="968"/>
      <c r="I7" s="968"/>
      <c r="J7" s="968"/>
      <c r="K7" s="969"/>
      <c r="L7" s="981"/>
      <c r="M7" s="982"/>
      <c r="N7" s="982"/>
      <c r="O7" s="968"/>
      <c r="P7" s="968"/>
      <c r="Q7" s="968"/>
      <c r="R7" s="968"/>
      <c r="S7" s="968"/>
      <c r="T7" s="969"/>
      <c r="U7" s="981"/>
      <c r="V7" s="982"/>
      <c r="W7" s="1004"/>
      <c r="X7" s="1004"/>
      <c r="Y7" s="1004"/>
      <c r="Z7" s="1004"/>
      <c r="AA7" s="1004"/>
      <c r="AB7" s="1005"/>
      <c r="AC7" s="1035"/>
      <c r="AD7" s="1036"/>
      <c r="AE7" s="69" t="s">
        <v>9</v>
      </c>
      <c r="AF7" s="70"/>
      <c r="AG7" s="69" t="s">
        <v>10</v>
      </c>
      <c r="AH7" s="70"/>
      <c r="AI7" s="71" t="s">
        <v>11</v>
      </c>
      <c r="AK7" s="596"/>
      <c r="AL7" s="597"/>
    </row>
    <row r="8" spans="1:45" s="11" customFormat="1" ht="15" customHeight="1" thickBo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K8" s="598"/>
      <c r="AL8" s="599"/>
    </row>
    <row r="9" spans="1:45" s="14" customFormat="1" ht="15.95" customHeight="1" thickBot="1">
      <c r="A9" s="1097" t="s">
        <v>86</v>
      </c>
      <c r="B9" s="1098"/>
      <c r="C9" s="1098"/>
      <c r="D9" s="1098"/>
      <c r="E9" s="1098"/>
      <c r="F9" s="1098"/>
      <c r="G9" s="1098"/>
      <c r="H9" s="1098"/>
      <c r="I9" s="1098"/>
      <c r="J9" s="1099"/>
      <c r="K9" s="1070" t="s">
        <v>87</v>
      </c>
      <c r="L9" s="1070"/>
      <c r="M9" s="1071"/>
      <c r="N9" s="1062" t="s">
        <v>83</v>
      </c>
      <c r="O9" s="1062"/>
      <c r="P9" s="1062"/>
      <c r="Q9" s="1062" t="s">
        <v>88</v>
      </c>
      <c r="R9" s="1062"/>
      <c r="S9" s="1062"/>
      <c r="T9" s="1062"/>
      <c r="U9" s="1062"/>
      <c r="V9" s="1062"/>
      <c r="W9" s="1062"/>
      <c r="X9" s="1062"/>
      <c r="Y9" s="1062"/>
      <c r="Z9" s="1062"/>
      <c r="AA9" s="1061" t="s">
        <v>214</v>
      </c>
      <c r="AB9" s="1062"/>
      <c r="AC9" s="1062"/>
      <c r="AD9" s="1062"/>
      <c r="AE9" s="1062"/>
      <c r="AF9" s="1062"/>
      <c r="AG9" s="1062"/>
      <c r="AH9" s="1062"/>
      <c r="AI9" s="1062"/>
    </row>
    <row r="10" spans="1:45" s="11" customFormat="1" ht="20.100000000000001" customHeight="1" thickTop="1">
      <c r="A10" s="1100" t="s">
        <v>109</v>
      </c>
      <c r="B10" s="1101"/>
      <c r="C10" s="1101"/>
      <c r="D10" s="1101"/>
      <c r="E10" s="1101"/>
      <c r="F10" s="1101"/>
      <c r="G10" s="1101"/>
      <c r="H10" s="1101"/>
      <c r="I10" s="1101"/>
      <c r="J10" s="1101"/>
      <c r="K10" s="1072">
        <v>100</v>
      </c>
      <c r="L10" s="1073"/>
      <c r="M10" s="472" t="s">
        <v>92</v>
      </c>
      <c r="N10" s="1082"/>
      <c r="O10" s="1082"/>
      <c r="P10" s="1082"/>
      <c r="Q10" s="1068"/>
      <c r="R10" s="1068"/>
      <c r="S10" s="271" t="s">
        <v>94</v>
      </c>
      <c r="T10" s="1068"/>
      <c r="U10" s="1069"/>
      <c r="V10" s="1068"/>
      <c r="W10" s="1068"/>
      <c r="X10" s="271" t="s">
        <v>31</v>
      </c>
      <c r="Y10" s="1063"/>
      <c r="Z10" s="1063"/>
      <c r="AA10" s="1057"/>
      <c r="AB10" s="1058"/>
      <c r="AC10" s="1058"/>
      <c r="AD10" s="1058"/>
      <c r="AE10" s="1058"/>
      <c r="AF10" s="1058"/>
      <c r="AG10" s="1058"/>
      <c r="AH10" s="1058"/>
      <c r="AI10" s="1058"/>
      <c r="AK10" s="53" t="s">
        <v>361</v>
      </c>
      <c r="AN10" s="12">
        <f t="shared" ref="AN10:AN17" si="0">K10*N10</f>
        <v>0</v>
      </c>
    </row>
    <row r="11" spans="1:45" s="12" customFormat="1" ht="20.100000000000001" customHeight="1">
      <c r="A11" s="1045" t="s">
        <v>89</v>
      </c>
      <c r="B11" s="1046"/>
      <c r="C11" s="1046"/>
      <c r="D11" s="1046"/>
      <c r="E11" s="1046"/>
      <c r="F11" s="1046"/>
      <c r="G11" s="1046"/>
      <c r="H11" s="1046"/>
      <c r="I11" s="1046"/>
      <c r="J11" s="1046"/>
      <c r="K11" s="1047">
        <v>270</v>
      </c>
      <c r="L11" s="1048"/>
      <c r="M11" s="473" t="s">
        <v>92</v>
      </c>
      <c r="N11" s="1090"/>
      <c r="O11" s="1091"/>
      <c r="P11" s="1092"/>
      <c r="Q11" s="1050"/>
      <c r="R11" s="1050"/>
      <c r="S11" s="272" t="s">
        <v>94</v>
      </c>
      <c r="T11" s="1050"/>
      <c r="U11" s="1051"/>
      <c r="V11" s="1050"/>
      <c r="W11" s="1050"/>
      <c r="X11" s="272" t="s">
        <v>31</v>
      </c>
      <c r="Y11" s="1052"/>
      <c r="Z11" s="1052"/>
      <c r="AA11" s="1053"/>
      <c r="AB11" s="1054"/>
      <c r="AC11" s="1054"/>
      <c r="AD11" s="1054"/>
      <c r="AE11" s="1054"/>
      <c r="AF11" s="1054"/>
      <c r="AG11" s="1054"/>
      <c r="AH11" s="1054"/>
      <c r="AI11" s="1054"/>
      <c r="AK11" s="41" t="s">
        <v>366</v>
      </c>
      <c r="AL11" s="42">
        <f>SUM(AN10:AN37)</f>
        <v>0</v>
      </c>
      <c r="AM11" s="55" t="s">
        <v>365</v>
      </c>
      <c r="AN11" s="12">
        <f t="shared" si="0"/>
        <v>0</v>
      </c>
    </row>
    <row r="12" spans="1:45" s="12" customFormat="1" ht="20.100000000000001" customHeight="1">
      <c r="A12" s="1045" t="s">
        <v>93</v>
      </c>
      <c r="B12" s="1046"/>
      <c r="C12" s="1046"/>
      <c r="D12" s="1046"/>
      <c r="E12" s="1046"/>
      <c r="F12" s="1046"/>
      <c r="G12" s="1046"/>
      <c r="H12" s="1046"/>
      <c r="I12" s="1046"/>
      <c r="J12" s="1046"/>
      <c r="K12" s="1047">
        <v>250</v>
      </c>
      <c r="L12" s="1048"/>
      <c r="M12" s="473" t="s">
        <v>92</v>
      </c>
      <c r="N12" s="1090"/>
      <c r="O12" s="1091"/>
      <c r="P12" s="1092"/>
      <c r="Q12" s="1050"/>
      <c r="R12" s="1050"/>
      <c r="S12" s="272" t="s">
        <v>94</v>
      </c>
      <c r="T12" s="1050"/>
      <c r="U12" s="1051"/>
      <c r="V12" s="1050"/>
      <c r="W12" s="1050"/>
      <c r="X12" s="272" t="s">
        <v>31</v>
      </c>
      <c r="Y12" s="1052"/>
      <c r="Z12" s="1052"/>
      <c r="AA12" s="1053"/>
      <c r="AB12" s="1054"/>
      <c r="AC12" s="1054"/>
      <c r="AD12" s="1054"/>
      <c r="AE12" s="1054"/>
      <c r="AF12" s="1054"/>
      <c r="AG12" s="1054"/>
      <c r="AH12" s="1054"/>
      <c r="AI12" s="1054"/>
      <c r="AJ12" s="6"/>
      <c r="AK12" s="7"/>
      <c r="AL12" s="7"/>
      <c r="AM12" s="7"/>
      <c r="AN12" s="12">
        <f t="shared" si="0"/>
        <v>0</v>
      </c>
      <c r="AO12" s="7"/>
      <c r="AP12" s="7"/>
      <c r="AQ12" s="10"/>
      <c r="AR12" s="10"/>
      <c r="AS12" s="10"/>
    </row>
    <row r="13" spans="1:45" s="12" customFormat="1" ht="20.100000000000001" customHeight="1">
      <c r="A13" s="1045" t="s">
        <v>110</v>
      </c>
      <c r="B13" s="1046"/>
      <c r="C13" s="1046"/>
      <c r="D13" s="1046"/>
      <c r="E13" s="1046"/>
      <c r="F13" s="1046"/>
      <c r="G13" s="1046"/>
      <c r="H13" s="1046"/>
      <c r="I13" s="1046"/>
      <c r="J13" s="1046"/>
      <c r="K13" s="1047">
        <v>600</v>
      </c>
      <c r="L13" s="1048"/>
      <c r="M13" s="473" t="s">
        <v>92</v>
      </c>
      <c r="N13" s="1090"/>
      <c r="O13" s="1091"/>
      <c r="P13" s="1092"/>
      <c r="Q13" s="1050"/>
      <c r="R13" s="1050"/>
      <c r="S13" s="272" t="s">
        <v>94</v>
      </c>
      <c r="T13" s="1050"/>
      <c r="U13" s="1051"/>
      <c r="V13" s="1050"/>
      <c r="W13" s="1050"/>
      <c r="X13" s="272" t="s">
        <v>31</v>
      </c>
      <c r="Y13" s="1052"/>
      <c r="Z13" s="1052"/>
      <c r="AA13" s="1053"/>
      <c r="AB13" s="1054"/>
      <c r="AC13" s="1054"/>
      <c r="AD13" s="1054"/>
      <c r="AE13" s="1054"/>
      <c r="AF13" s="1054"/>
      <c r="AG13" s="1054"/>
      <c r="AH13" s="1054"/>
      <c r="AI13" s="1054"/>
      <c r="AJ13" s="6"/>
      <c r="AK13" s="7"/>
      <c r="AL13" s="7"/>
      <c r="AM13" s="7"/>
      <c r="AN13" s="12">
        <f t="shared" si="0"/>
        <v>0</v>
      </c>
      <c r="AO13" s="7"/>
      <c r="AP13" s="7"/>
      <c r="AQ13" s="10"/>
      <c r="AR13" s="10"/>
      <c r="AS13" s="10"/>
    </row>
    <row r="14" spans="1:45" s="11" customFormat="1" ht="20.100000000000001" customHeight="1">
      <c r="A14" s="1045" t="s">
        <v>833</v>
      </c>
      <c r="B14" s="1046"/>
      <c r="C14" s="1046"/>
      <c r="D14" s="1046"/>
      <c r="E14" s="1046"/>
      <c r="F14" s="1046"/>
      <c r="G14" s="1046"/>
      <c r="H14" s="1046"/>
      <c r="I14" s="1046"/>
      <c r="J14" s="1046"/>
      <c r="K14" s="1047">
        <v>600</v>
      </c>
      <c r="L14" s="1048"/>
      <c r="M14" s="473" t="s">
        <v>92</v>
      </c>
      <c r="N14" s="1090"/>
      <c r="O14" s="1091"/>
      <c r="P14" s="1092"/>
      <c r="Q14" s="1050"/>
      <c r="R14" s="1050"/>
      <c r="S14" s="272" t="s">
        <v>94</v>
      </c>
      <c r="T14" s="1050"/>
      <c r="U14" s="1051"/>
      <c r="V14" s="1050"/>
      <c r="W14" s="1050"/>
      <c r="X14" s="272" t="s">
        <v>31</v>
      </c>
      <c r="Y14" s="1052"/>
      <c r="Z14" s="1052"/>
      <c r="AA14" s="1053"/>
      <c r="AB14" s="1054"/>
      <c r="AC14" s="1054"/>
      <c r="AD14" s="1054"/>
      <c r="AE14" s="1054"/>
      <c r="AF14" s="1054"/>
      <c r="AG14" s="1054"/>
      <c r="AH14" s="1054"/>
      <c r="AI14" s="1054"/>
      <c r="AJ14" s="12"/>
      <c r="AK14" s="12"/>
      <c r="AL14" s="12"/>
      <c r="AM14" s="12"/>
      <c r="AN14" s="12">
        <f t="shared" si="0"/>
        <v>0</v>
      </c>
      <c r="AO14" s="12"/>
      <c r="AP14" s="12"/>
      <c r="AQ14" s="12"/>
      <c r="AR14" s="12"/>
      <c r="AS14" s="12"/>
    </row>
    <row r="15" spans="1:45" s="11" customFormat="1" ht="20.100000000000001" customHeight="1">
      <c r="A15" s="1045" t="s">
        <v>111</v>
      </c>
      <c r="B15" s="1046"/>
      <c r="C15" s="1046"/>
      <c r="D15" s="1046"/>
      <c r="E15" s="1046"/>
      <c r="F15" s="1046"/>
      <c r="G15" s="1046"/>
      <c r="H15" s="1046"/>
      <c r="I15" s="1046"/>
      <c r="J15" s="1046"/>
      <c r="K15" s="1093">
        <v>1000</v>
      </c>
      <c r="L15" s="1094"/>
      <c r="M15" s="473" t="s">
        <v>92</v>
      </c>
      <c r="N15" s="1090"/>
      <c r="O15" s="1091"/>
      <c r="P15" s="1092"/>
      <c r="Q15" s="1050"/>
      <c r="R15" s="1050"/>
      <c r="S15" s="272" t="s">
        <v>94</v>
      </c>
      <c r="T15" s="1050"/>
      <c r="U15" s="1051"/>
      <c r="V15" s="1050"/>
      <c r="W15" s="1050"/>
      <c r="X15" s="272" t="s">
        <v>31</v>
      </c>
      <c r="Y15" s="1052"/>
      <c r="Z15" s="1052"/>
      <c r="AA15" s="1053"/>
      <c r="AB15" s="1054"/>
      <c r="AC15" s="1054"/>
      <c r="AD15" s="1054"/>
      <c r="AE15" s="1054"/>
      <c r="AF15" s="1054"/>
      <c r="AG15" s="1054"/>
      <c r="AH15" s="1054"/>
      <c r="AI15" s="1054"/>
      <c r="AJ15" s="12"/>
      <c r="AK15" s="12"/>
      <c r="AL15" s="12"/>
      <c r="AM15" s="12"/>
      <c r="AN15" s="12">
        <f t="shared" si="0"/>
        <v>0</v>
      </c>
      <c r="AO15" s="12"/>
      <c r="AP15" s="12"/>
      <c r="AQ15" s="12"/>
      <c r="AR15" s="12"/>
      <c r="AS15" s="12"/>
    </row>
    <row r="16" spans="1:45" s="11" customFormat="1" ht="20.100000000000001" customHeight="1">
      <c r="A16" s="1102" t="s">
        <v>90</v>
      </c>
      <c r="B16" s="1103"/>
      <c r="C16" s="1103"/>
      <c r="D16" s="1103"/>
      <c r="E16" s="1103"/>
      <c r="F16" s="1103"/>
      <c r="G16" s="1103"/>
      <c r="H16" s="1103"/>
      <c r="I16" s="1103"/>
      <c r="J16" s="1103"/>
      <c r="K16" s="1047">
        <v>30</v>
      </c>
      <c r="L16" s="1048"/>
      <c r="M16" s="473" t="s">
        <v>92</v>
      </c>
      <c r="N16" s="1090"/>
      <c r="O16" s="1091"/>
      <c r="P16" s="1092"/>
      <c r="Q16" s="1050"/>
      <c r="R16" s="1050"/>
      <c r="S16" s="272" t="s">
        <v>94</v>
      </c>
      <c r="T16" s="1050"/>
      <c r="U16" s="1051"/>
      <c r="V16" s="1050"/>
      <c r="W16" s="1050"/>
      <c r="X16" s="272" t="s">
        <v>31</v>
      </c>
      <c r="Y16" s="1052"/>
      <c r="Z16" s="1052"/>
      <c r="AA16" s="1053"/>
      <c r="AB16" s="1054"/>
      <c r="AC16" s="1054"/>
      <c r="AD16" s="1054"/>
      <c r="AE16" s="1054"/>
      <c r="AF16" s="1054"/>
      <c r="AG16" s="1054"/>
      <c r="AH16" s="1054"/>
      <c r="AI16" s="1054"/>
      <c r="AJ16" s="12"/>
      <c r="AK16" s="12"/>
      <c r="AL16" s="12"/>
      <c r="AM16" s="9"/>
      <c r="AN16" s="12">
        <f t="shared" si="0"/>
        <v>0</v>
      </c>
      <c r="AO16" s="9"/>
      <c r="AP16" s="9"/>
      <c r="AQ16" s="9"/>
      <c r="AR16" s="9"/>
      <c r="AS16" s="12"/>
    </row>
    <row r="17" spans="1:40" s="11" customFormat="1" ht="20.100000000000001" customHeight="1">
      <c r="A17" s="1102" t="s">
        <v>91</v>
      </c>
      <c r="B17" s="1103"/>
      <c r="C17" s="1103"/>
      <c r="D17" s="1103"/>
      <c r="E17" s="1103"/>
      <c r="F17" s="1103"/>
      <c r="G17" s="1103"/>
      <c r="H17" s="1103"/>
      <c r="I17" s="1103"/>
      <c r="J17" s="1103"/>
      <c r="K17" s="1047">
        <v>30</v>
      </c>
      <c r="L17" s="1048"/>
      <c r="M17" s="473" t="s">
        <v>92</v>
      </c>
      <c r="N17" s="1090"/>
      <c r="O17" s="1091"/>
      <c r="P17" s="1092"/>
      <c r="Q17" s="1050"/>
      <c r="R17" s="1050"/>
      <c r="S17" s="272" t="s">
        <v>94</v>
      </c>
      <c r="T17" s="1050"/>
      <c r="U17" s="1051"/>
      <c r="V17" s="1050"/>
      <c r="W17" s="1050"/>
      <c r="X17" s="272" t="s">
        <v>31</v>
      </c>
      <c r="Y17" s="1052"/>
      <c r="Z17" s="1052"/>
      <c r="AA17" s="1053"/>
      <c r="AB17" s="1054"/>
      <c r="AC17" s="1054"/>
      <c r="AD17" s="1054"/>
      <c r="AE17" s="1054"/>
      <c r="AF17" s="1054"/>
      <c r="AG17" s="1054"/>
      <c r="AH17" s="1054"/>
      <c r="AI17" s="1054"/>
      <c r="AN17" s="12">
        <f t="shared" si="0"/>
        <v>0</v>
      </c>
    </row>
    <row r="18" spans="1:40" s="11" customFormat="1" ht="20.100000000000001" customHeight="1" thickBot="1">
      <c r="A18" s="1104" t="s">
        <v>95</v>
      </c>
      <c r="B18" s="1105"/>
      <c r="C18" s="1105"/>
      <c r="D18" s="1105"/>
      <c r="E18" s="1105"/>
      <c r="F18" s="1105"/>
      <c r="G18" s="1105"/>
      <c r="H18" s="1105"/>
      <c r="I18" s="1105"/>
      <c r="J18" s="1055"/>
      <c r="K18" s="1095" t="s">
        <v>87</v>
      </c>
      <c r="L18" s="1095"/>
      <c r="M18" s="1096"/>
      <c r="N18" s="1056" t="s">
        <v>83</v>
      </c>
      <c r="O18" s="1056"/>
      <c r="P18" s="1056"/>
      <c r="Q18" s="1056" t="s">
        <v>88</v>
      </c>
      <c r="R18" s="1056"/>
      <c r="S18" s="1056"/>
      <c r="T18" s="1056"/>
      <c r="U18" s="1056"/>
      <c r="V18" s="1056"/>
      <c r="W18" s="1056"/>
      <c r="X18" s="1056"/>
      <c r="Y18" s="1056"/>
      <c r="Z18" s="1056"/>
      <c r="AA18" s="1055" t="s">
        <v>214</v>
      </c>
      <c r="AB18" s="1056"/>
      <c r="AC18" s="1056"/>
      <c r="AD18" s="1056"/>
      <c r="AE18" s="1056"/>
      <c r="AF18" s="1056"/>
      <c r="AG18" s="1056"/>
      <c r="AH18" s="1056"/>
      <c r="AI18" s="1056"/>
      <c r="AK18" s="13"/>
      <c r="AN18" s="12"/>
    </row>
    <row r="19" spans="1:40" s="14" customFormat="1" ht="20.100000000000001" customHeight="1" thickTop="1">
      <c r="A19" s="1106" t="s">
        <v>96</v>
      </c>
      <c r="B19" s="1107"/>
      <c r="C19" s="1107"/>
      <c r="D19" s="1107"/>
      <c r="E19" s="1107"/>
      <c r="F19" s="1107"/>
      <c r="G19" s="1107"/>
      <c r="H19" s="1107"/>
      <c r="I19" s="1107"/>
      <c r="J19" s="1107"/>
      <c r="K19" s="1072">
        <v>60</v>
      </c>
      <c r="L19" s="1073"/>
      <c r="M19" s="472" t="s">
        <v>92</v>
      </c>
      <c r="N19" s="1082"/>
      <c r="O19" s="1082"/>
      <c r="P19" s="1082"/>
      <c r="Q19" s="1068"/>
      <c r="R19" s="1068"/>
      <c r="S19" s="271" t="s">
        <v>94</v>
      </c>
      <c r="T19" s="1068"/>
      <c r="U19" s="1069"/>
      <c r="V19" s="1068"/>
      <c r="W19" s="1068"/>
      <c r="X19" s="271" t="s">
        <v>31</v>
      </c>
      <c r="Y19" s="1063"/>
      <c r="Z19" s="1063"/>
      <c r="AA19" s="1057"/>
      <c r="AB19" s="1058"/>
      <c r="AC19" s="1058"/>
      <c r="AD19" s="1058"/>
      <c r="AE19" s="1058"/>
      <c r="AF19" s="1058"/>
      <c r="AG19" s="1058"/>
      <c r="AH19" s="1058"/>
      <c r="AI19" s="1058"/>
      <c r="AN19" s="12">
        <f>K19*N19</f>
        <v>0</v>
      </c>
    </row>
    <row r="20" spans="1:40" s="11" customFormat="1" ht="20.100000000000001" customHeight="1">
      <c r="A20" s="1108" t="s">
        <v>97</v>
      </c>
      <c r="B20" s="1109"/>
      <c r="C20" s="1109"/>
      <c r="D20" s="1109"/>
      <c r="E20" s="1109"/>
      <c r="F20" s="1109"/>
      <c r="G20" s="1109"/>
      <c r="H20" s="1109"/>
      <c r="I20" s="1109"/>
      <c r="J20" s="1109"/>
      <c r="K20" s="1048">
        <v>60</v>
      </c>
      <c r="L20" s="1089"/>
      <c r="M20" s="473" t="s">
        <v>92</v>
      </c>
      <c r="N20" s="1049"/>
      <c r="O20" s="1049"/>
      <c r="P20" s="1049"/>
      <c r="Q20" s="1050"/>
      <c r="R20" s="1050"/>
      <c r="S20" s="272" t="s">
        <v>94</v>
      </c>
      <c r="T20" s="1050"/>
      <c r="U20" s="1051"/>
      <c r="V20" s="1050"/>
      <c r="W20" s="1050"/>
      <c r="X20" s="272" t="s">
        <v>31</v>
      </c>
      <c r="Y20" s="1052"/>
      <c r="Z20" s="1052"/>
      <c r="AA20" s="1053"/>
      <c r="AB20" s="1054"/>
      <c r="AC20" s="1054"/>
      <c r="AD20" s="1054"/>
      <c r="AE20" s="1054"/>
      <c r="AF20" s="1054"/>
      <c r="AG20" s="1054"/>
      <c r="AH20" s="1054"/>
      <c r="AI20" s="1054"/>
      <c r="AN20" s="12">
        <f>K20*N20</f>
        <v>0</v>
      </c>
    </row>
    <row r="21" spans="1:40" s="11" customFormat="1" ht="20.100000000000001" customHeight="1" thickBot="1">
      <c r="A21" s="1134" t="s">
        <v>98</v>
      </c>
      <c r="B21" s="1135"/>
      <c r="C21" s="1135"/>
      <c r="D21" s="1135"/>
      <c r="E21" s="1135"/>
      <c r="F21" s="1135"/>
      <c r="G21" s="1135"/>
      <c r="H21" s="1135"/>
      <c r="I21" s="1135"/>
      <c r="J21" s="1135"/>
      <c r="K21" s="1086">
        <v>200</v>
      </c>
      <c r="L21" s="1087"/>
      <c r="M21" s="474" t="s">
        <v>92</v>
      </c>
      <c r="N21" s="1088"/>
      <c r="O21" s="1088"/>
      <c r="P21" s="1088"/>
      <c r="Q21" s="1083"/>
      <c r="R21" s="1083"/>
      <c r="S21" s="273" t="s">
        <v>94</v>
      </c>
      <c r="T21" s="1083"/>
      <c r="U21" s="1084"/>
      <c r="V21" s="1083"/>
      <c r="W21" s="1083"/>
      <c r="X21" s="273" t="s">
        <v>31</v>
      </c>
      <c r="Y21" s="1085"/>
      <c r="Z21" s="1085"/>
      <c r="AA21" s="1059"/>
      <c r="AB21" s="1060"/>
      <c r="AC21" s="1060"/>
      <c r="AD21" s="1060"/>
      <c r="AE21" s="1060"/>
      <c r="AF21" s="1060"/>
      <c r="AG21" s="1060"/>
      <c r="AH21" s="1060"/>
      <c r="AI21" s="1060"/>
      <c r="AN21" s="12">
        <f>K21*N21</f>
        <v>0</v>
      </c>
    </row>
    <row r="22" spans="1:40" s="11" customFormat="1" ht="20.100000000000001" customHeight="1" thickTop="1" thickBot="1">
      <c r="A22" s="1104" t="s">
        <v>99</v>
      </c>
      <c r="B22" s="1105"/>
      <c r="C22" s="1105"/>
      <c r="D22" s="1105"/>
      <c r="E22" s="1105"/>
      <c r="F22" s="1105"/>
      <c r="G22" s="1105"/>
      <c r="H22" s="1105"/>
      <c r="I22" s="1105"/>
      <c r="J22" s="1055"/>
      <c r="K22" s="1095" t="s">
        <v>87</v>
      </c>
      <c r="L22" s="1095"/>
      <c r="M22" s="1096"/>
      <c r="N22" s="1056" t="s">
        <v>83</v>
      </c>
      <c r="O22" s="1056"/>
      <c r="P22" s="1056"/>
      <c r="Q22" s="1056" t="s">
        <v>88</v>
      </c>
      <c r="R22" s="1056"/>
      <c r="S22" s="1056"/>
      <c r="T22" s="1056"/>
      <c r="U22" s="1056"/>
      <c r="V22" s="1056"/>
      <c r="W22" s="1056"/>
      <c r="X22" s="1056"/>
      <c r="Y22" s="1056"/>
      <c r="Z22" s="1056"/>
      <c r="AA22" s="1055" t="s">
        <v>214</v>
      </c>
      <c r="AB22" s="1056"/>
      <c r="AC22" s="1056"/>
      <c r="AD22" s="1056"/>
      <c r="AE22" s="1056"/>
      <c r="AF22" s="1056"/>
      <c r="AG22" s="1056"/>
      <c r="AH22" s="1056"/>
      <c r="AI22" s="1056"/>
      <c r="AN22" s="12"/>
    </row>
    <row r="23" spans="1:40" s="14" customFormat="1" ht="26.25" customHeight="1" thickTop="1">
      <c r="A23" s="1136" t="s">
        <v>837</v>
      </c>
      <c r="B23" s="1127"/>
      <c r="C23" s="1127"/>
      <c r="D23" s="1127"/>
      <c r="E23" s="1127"/>
      <c r="F23" s="1127"/>
      <c r="G23" s="1127"/>
      <c r="H23" s="1127"/>
      <c r="I23" s="1127"/>
      <c r="J23" s="1127"/>
      <c r="K23" s="1072">
        <v>140</v>
      </c>
      <c r="L23" s="1073"/>
      <c r="M23" s="472" t="s">
        <v>92</v>
      </c>
      <c r="N23" s="1082"/>
      <c r="O23" s="1082"/>
      <c r="P23" s="1082"/>
      <c r="Q23" s="1068"/>
      <c r="R23" s="1068"/>
      <c r="S23" s="271" t="s">
        <v>94</v>
      </c>
      <c r="T23" s="1068"/>
      <c r="U23" s="1069"/>
      <c r="V23" s="1068"/>
      <c r="W23" s="1068"/>
      <c r="X23" s="271" t="s">
        <v>31</v>
      </c>
      <c r="Y23" s="1063"/>
      <c r="Z23" s="1063"/>
      <c r="AA23" s="1057"/>
      <c r="AB23" s="1058"/>
      <c r="AC23" s="1058"/>
      <c r="AD23" s="1058"/>
      <c r="AE23" s="1058"/>
      <c r="AF23" s="1058"/>
      <c r="AG23" s="1058"/>
      <c r="AH23" s="1058"/>
      <c r="AI23" s="1058"/>
      <c r="AN23" s="12">
        <f t="shared" ref="AN23:AN29" si="1">K23*N23</f>
        <v>0</v>
      </c>
    </row>
    <row r="24" spans="1:40" s="11" customFormat="1" ht="20.100000000000001" customHeight="1">
      <c r="A24" s="1137" t="s">
        <v>100</v>
      </c>
      <c r="B24" s="1138"/>
      <c r="C24" s="1138"/>
      <c r="D24" s="1138"/>
      <c r="E24" s="1138"/>
      <c r="F24" s="1138"/>
      <c r="G24" s="1138"/>
      <c r="H24" s="1138"/>
      <c r="I24" s="1138"/>
      <c r="J24" s="1138"/>
      <c r="K24" s="1047">
        <v>140</v>
      </c>
      <c r="L24" s="1048"/>
      <c r="M24" s="473" t="s">
        <v>92</v>
      </c>
      <c r="N24" s="1049"/>
      <c r="O24" s="1049"/>
      <c r="P24" s="1049"/>
      <c r="Q24" s="1050"/>
      <c r="R24" s="1050"/>
      <c r="S24" s="272" t="s">
        <v>94</v>
      </c>
      <c r="T24" s="1050"/>
      <c r="U24" s="1051"/>
      <c r="V24" s="1050"/>
      <c r="W24" s="1050"/>
      <c r="X24" s="272" t="s">
        <v>31</v>
      </c>
      <c r="Y24" s="1052"/>
      <c r="Z24" s="1052"/>
      <c r="AA24" s="1053"/>
      <c r="AB24" s="1054"/>
      <c r="AC24" s="1054"/>
      <c r="AD24" s="1054"/>
      <c r="AE24" s="1054"/>
      <c r="AF24" s="1054"/>
      <c r="AG24" s="1054"/>
      <c r="AH24" s="1054"/>
      <c r="AI24" s="1054"/>
      <c r="AN24" s="12">
        <f t="shared" si="1"/>
        <v>0</v>
      </c>
    </row>
    <row r="25" spans="1:40" s="11" customFormat="1" ht="20.100000000000001" customHeight="1">
      <c r="A25" s="1139" t="s">
        <v>838</v>
      </c>
      <c r="B25" s="1140"/>
      <c r="C25" s="1140"/>
      <c r="D25" s="1140"/>
      <c r="E25" s="1140"/>
      <c r="F25" s="1140"/>
      <c r="G25" s="1140"/>
      <c r="H25" s="1140"/>
      <c r="I25" s="1140"/>
      <c r="J25" s="1140"/>
      <c r="K25" s="1047">
        <v>140</v>
      </c>
      <c r="L25" s="1048"/>
      <c r="M25" s="473" t="s">
        <v>92</v>
      </c>
      <c r="N25" s="1049"/>
      <c r="O25" s="1049"/>
      <c r="P25" s="1049"/>
      <c r="Q25" s="1050"/>
      <c r="R25" s="1050"/>
      <c r="S25" s="272" t="s">
        <v>94</v>
      </c>
      <c r="T25" s="1050"/>
      <c r="U25" s="1051"/>
      <c r="V25" s="1050"/>
      <c r="W25" s="1050"/>
      <c r="X25" s="272" t="s">
        <v>31</v>
      </c>
      <c r="Y25" s="1052"/>
      <c r="Z25" s="1052"/>
      <c r="AA25" s="1053"/>
      <c r="AB25" s="1054"/>
      <c r="AC25" s="1054"/>
      <c r="AD25" s="1054"/>
      <c r="AE25" s="1054"/>
      <c r="AF25" s="1054"/>
      <c r="AG25" s="1054"/>
      <c r="AH25" s="1054"/>
      <c r="AI25" s="1054"/>
      <c r="AN25" s="12">
        <f t="shared" si="1"/>
        <v>0</v>
      </c>
    </row>
    <row r="26" spans="1:40" s="11" customFormat="1" ht="20.100000000000001" customHeight="1">
      <c r="A26" s="1045" t="s">
        <v>101</v>
      </c>
      <c r="B26" s="1046"/>
      <c r="C26" s="1046"/>
      <c r="D26" s="1046"/>
      <c r="E26" s="1046"/>
      <c r="F26" s="1046"/>
      <c r="G26" s="1046"/>
      <c r="H26" s="1046"/>
      <c r="I26" s="1046"/>
      <c r="J26" s="1046"/>
      <c r="K26" s="1047">
        <v>110</v>
      </c>
      <c r="L26" s="1048"/>
      <c r="M26" s="473" t="s">
        <v>92</v>
      </c>
      <c r="N26" s="1049"/>
      <c r="O26" s="1049"/>
      <c r="P26" s="1049"/>
      <c r="Q26" s="1050"/>
      <c r="R26" s="1050"/>
      <c r="S26" s="272" t="s">
        <v>94</v>
      </c>
      <c r="T26" s="1050"/>
      <c r="U26" s="1051"/>
      <c r="V26" s="1050"/>
      <c r="W26" s="1050"/>
      <c r="X26" s="272" t="s">
        <v>31</v>
      </c>
      <c r="Y26" s="1052"/>
      <c r="Z26" s="1052"/>
      <c r="AA26" s="1053"/>
      <c r="AB26" s="1054"/>
      <c r="AC26" s="1054"/>
      <c r="AD26" s="1054"/>
      <c r="AE26" s="1054"/>
      <c r="AF26" s="1054"/>
      <c r="AG26" s="1054"/>
      <c r="AH26" s="1054"/>
      <c r="AI26" s="1054"/>
      <c r="AN26" s="12">
        <f t="shared" si="1"/>
        <v>0</v>
      </c>
    </row>
    <row r="27" spans="1:40" s="11" customFormat="1" ht="20.100000000000001" customHeight="1">
      <c r="A27" s="1045" t="s">
        <v>102</v>
      </c>
      <c r="B27" s="1046"/>
      <c r="C27" s="1046"/>
      <c r="D27" s="1046"/>
      <c r="E27" s="1046"/>
      <c r="F27" s="1046"/>
      <c r="G27" s="1046"/>
      <c r="H27" s="1046"/>
      <c r="I27" s="1046"/>
      <c r="J27" s="1046"/>
      <c r="K27" s="1047">
        <v>110</v>
      </c>
      <c r="L27" s="1048"/>
      <c r="M27" s="473" t="s">
        <v>92</v>
      </c>
      <c r="N27" s="1049"/>
      <c r="O27" s="1049"/>
      <c r="P27" s="1049"/>
      <c r="Q27" s="1050"/>
      <c r="R27" s="1050"/>
      <c r="S27" s="272" t="s">
        <v>94</v>
      </c>
      <c r="T27" s="1050"/>
      <c r="U27" s="1051"/>
      <c r="V27" s="1050"/>
      <c r="W27" s="1050"/>
      <c r="X27" s="272" t="s">
        <v>31</v>
      </c>
      <c r="Y27" s="1052"/>
      <c r="Z27" s="1052"/>
      <c r="AA27" s="1053"/>
      <c r="AB27" s="1054"/>
      <c r="AC27" s="1054"/>
      <c r="AD27" s="1054"/>
      <c r="AE27" s="1054"/>
      <c r="AF27" s="1054"/>
      <c r="AG27" s="1054"/>
      <c r="AH27" s="1054"/>
      <c r="AI27" s="1054"/>
      <c r="AN27" s="12">
        <f t="shared" si="1"/>
        <v>0</v>
      </c>
    </row>
    <row r="28" spans="1:40" s="11" customFormat="1" ht="20.100000000000001" customHeight="1">
      <c r="A28" s="1045" t="s">
        <v>108</v>
      </c>
      <c r="B28" s="1046"/>
      <c r="C28" s="1046"/>
      <c r="D28" s="1046"/>
      <c r="E28" s="1046"/>
      <c r="F28" s="1046"/>
      <c r="G28" s="1046"/>
      <c r="H28" s="1046"/>
      <c r="I28" s="1046"/>
      <c r="J28" s="1046"/>
      <c r="K28" s="1047">
        <v>110</v>
      </c>
      <c r="L28" s="1048"/>
      <c r="M28" s="473" t="s">
        <v>92</v>
      </c>
      <c r="N28" s="1049"/>
      <c r="O28" s="1049"/>
      <c r="P28" s="1049"/>
      <c r="Q28" s="1050"/>
      <c r="R28" s="1050"/>
      <c r="S28" s="272" t="s">
        <v>94</v>
      </c>
      <c r="T28" s="1050"/>
      <c r="U28" s="1051"/>
      <c r="V28" s="1050"/>
      <c r="W28" s="1050"/>
      <c r="X28" s="272" t="s">
        <v>31</v>
      </c>
      <c r="Y28" s="1052"/>
      <c r="Z28" s="1052"/>
      <c r="AA28" s="1053"/>
      <c r="AB28" s="1054"/>
      <c r="AC28" s="1054"/>
      <c r="AD28" s="1054"/>
      <c r="AE28" s="1054"/>
      <c r="AF28" s="1054"/>
      <c r="AG28" s="1054"/>
      <c r="AH28" s="1054"/>
      <c r="AI28" s="1054"/>
      <c r="AN28" s="12">
        <f t="shared" si="1"/>
        <v>0</v>
      </c>
    </row>
    <row r="29" spans="1:40" s="11" customFormat="1" ht="20.100000000000001" customHeight="1" thickBot="1">
      <c r="A29" s="1110" t="s">
        <v>107</v>
      </c>
      <c r="B29" s="1111"/>
      <c r="C29" s="1111"/>
      <c r="D29" s="1111"/>
      <c r="E29" s="1111"/>
      <c r="F29" s="1111"/>
      <c r="G29" s="1111"/>
      <c r="H29" s="1111"/>
      <c r="I29" s="1111"/>
      <c r="J29" s="1111"/>
      <c r="K29" s="1074">
        <v>110</v>
      </c>
      <c r="L29" s="1075"/>
      <c r="M29" s="475" t="s">
        <v>92</v>
      </c>
      <c r="N29" s="1076"/>
      <c r="O29" s="1076"/>
      <c r="P29" s="1076"/>
      <c r="Q29" s="1077"/>
      <c r="R29" s="1077"/>
      <c r="S29" s="274" t="s">
        <v>94</v>
      </c>
      <c r="T29" s="1077"/>
      <c r="U29" s="1078"/>
      <c r="V29" s="1077"/>
      <c r="W29" s="1077"/>
      <c r="X29" s="274" t="s">
        <v>31</v>
      </c>
      <c r="Y29" s="1079"/>
      <c r="Z29" s="1079"/>
      <c r="AA29" s="1064"/>
      <c r="AB29" s="1065"/>
      <c r="AC29" s="1065"/>
      <c r="AD29" s="1065"/>
      <c r="AE29" s="1065"/>
      <c r="AF29" s="1065"/>
      <c r="AG29" s="1065"/>
      <c r="AH29" s="1065"/>
      <c r="AI29" s="1065"/>
      <c r="AN29" s="12">
        <f t="shared" si="1"/>
        <v>0</v>
      </c>
    </row>
    <row r="30" spans="1:40" s="11" customFormat="1" ht="20.100000000000001" customHeight="1" thickTop="1" thickBot="1">
      <c r="A30" s="1132" t="s">
        <v>103</v>
      </c>
      <c r="B30" s="1133"/>
      <c r="C30" s="1133"/>
      <c r="D30" s="1133"/>
      <c r="E30" s="1133"/>
      <c r="F30" s="1133"/>
      <c r="G30" s="1133"/>
      <c r="H30" s="1133"/>
      <c r="I30" s="1133"/>
      <c r="J30" s="1066"/>
      <c r="K30" s="1080" t="s">
        <v>87</v>
      </c>
      <c r="L30" s="1080"/>
      <c r="M30" s="1081"/>
      <c r="N30" s="1067" t="s">
        <v>83</v>
      </c>
      <c r="O30" s="1067"/>
      <c r="P30" s="1067"/>
      <c r="Q30" s="1067" t="s">
        <v>88</v>
      </c>
      <c r="R30" s="1067"/>
      <c r="S30" s="1067"/>
      <c r="T30" s="1067"/>
      <c r="U30" s="1067"/>
      <c r="V30" s="1067"/>
      <c r="W30" s="1067"/>
      <c r="X30" s="1067"/>
      <c r="Y30" s="1067"/>
      <c r="Z30" s="1067"/>
      <c r="AA30" s="1066" t="s">
        <v>214</v>
      </c>
      <c r="AB30" s="1067"/>
      <c r="AC30" s="1067"/>
      <c r="AD30" s="1067"/>
      <c r="AE30" s="1067"/>
      <c r="AF30" s="1067"/>
      <c r="AG30" s="1067"/>
      <c r="AH30" s="1067"/>
      <c r="AI30" s="1067"/>
      <c r="AN30" s="12"/>
    </row>
    <row r="31" spans="1:40" s="14" customFormat="1" ht="20.100000000000001" customHeight="1" thickTop="1">
      <c r="A31" s="1126" t="s">
        <v>106</v>
      </c>
      <c r="B31" s="1127"/>
      <c r="C31" s="1127"/>
      <c r="D31" s="1127"/>
      <c r="E31" s="1127"/>
      <c r="F31" s="1127"/>
      <c r="G31" s="1127"/>
      <c r="H31" s="1127"/>
      <c r="I31" s="1127"/>
      <c r="J31" s="1127"/>
      <c r="K31" s="1072">
        <v>130</v>
      </c>
      <c r="L31" s="1073"/>
      <c r="M31" s="472" t="s">
        <v>92</v>
      </c>
      <c r="N31" s="1082"/>
      <c r="O31" s="1082"/>
      <c r="P31" s="1082"/>
      <c r="Q31" s="1068"/>
      <c r="R31" s="1068"/>
      <c r="S31" s="271" t="s">
        <v>94</v>
      </c>
      <c r="T31" s="1068"/>
      <c r="U31" s="1069"/>
      <c r="V31" s="1068"/>
      <c r="W31" s="1068"/>
      <c r="X31" s="271" t="s">
        <v>31</v>
      </c>
      <c r="Y31" s="1063"/>
      <c r="Z31" s="1063"/>
      <c r="AA31" s="1057"/>
      <c r="AB31" s="1058"/>
      <c r="AC31" s="1058"/>
      <c r="AD31" s="1058"/>
      <c r="AE31" s="1058"/>
      <c r="AF31" s="1058"/>
      <c r="AG31" s="1058"/>
      <c r="AH31" s="1058"/>
      <c r="AI31" s="1058"/>
      <c r="AN31" s="12">
        <f>K31*N31</f>
        <v>0</v>
      </c>
    </row>
    <row r="32" spans="1:40" s="11" customFormat="1" ht="20.100000000000001" customHeight="1">
      <c r="A32" s="1128" t="s">
        <v>836</v>
      </c>
      <c r="B32" s="1129"/>
      <c r="C32" s="1129"/>
      <c r="D32" s="1129"/>
      <c r="E32" s="1129"/>
      <c r="F32" s="1129"/>
      <c r="G32" s="1129"/>
      <c r="H32" s="1129"/>
      <c r="I32" s="1129"/>
      <c r="J32" s="1129"/>
      <c r="K32" s="1047">
        <v>160</v>
      </c>
      <c r="L32" s="1048"/>
      <c r="M32" s="473" t="s">
        <v>92</v>
      </c>
      <c r="N32" s="1049"/>
      <c r="O32" s="1049"/>
      <c r="P32" s="1049"/>
      <c r="Q32" s="1050"/>
      <c r="R32" s="1050"/>
      <c r="S32" s="272" t="s">
        <v>94</v>
      </c>
      <c r="T32" s="1050"/>
      <c r="U32" s="1051"/>
      <c r="V32" s="1050"/>
      <c r="W32" s="1050"/>
      <c r="X32" s="272" t="s">
        <v>31</v>
      </c>
      <c r="Y32" s="1052"/>
      <c r="Z32" s="1052"/>
      <c r="AA32" s="1053"/>
      <c r="AB32" s="1054"/>
      <c r="AC32" s="1054"/>
      <c r="AD32" s="1054"/>
      <c r="AE32" s="1054"/>
      <c r="AF32" s="1054"/>
      <c r="AG32" s="1054"/>
      <c r="AH32" s="1054"/>
      <c r="AI32" s="1054"/>
      <c r="AN32" s="12">
        <f>K32*N32</f>
        <v>0</v>
      </c>
    </row>
    <row r="33" spans="1:40" s="11" customFormat="1" ht="20.100000000000001" customHeight="1">
      <c r="A33" s="1045" t="s">
        <v>680</v>
      </c>
      <c r="B33" s="1046"/>
      <c r="C33" s="1046"/>
      <c r="D33" s="1046"/>
      <c r="E33" s="1046"/>
      <c r="F33" s="1046"/>
      <c r="G33" s="1046"/>
      <c r="H33" s="1046"/>
      <c r="I33" s="1046"/>
      <c r="J33" s="1046"/>
      <c r="K33" s="1047">
        <v>160</v>
      </c>
      <c r="L33" s="1048"/>
      <c r="M33" s="473" t="s">
        <v>92</v>
      </c>
      <c r="N33" s="1049"/>
      <c r="O33" s="1049"/>
      <c r="P33" s="1049"/>
      <c r="Q33" s="1050"/>
      <c r="R33" s="1050"/>
      <c r="S33" s="272" t="s">
        <v>94</v>
      </c>
      <c r="T33" s="1050"/>
      <c r="U33" s="1051"/>
      <c r="V33" s="1050"/>
      <c r="W33" s="1050"/>
      <c r="X33" s="272" t="s">
        <v>31</v>
      </c>
      <c r="Y33" s="1052"/>
      <c r="Z33" s="1052"/>
      <c r="AA33" s="1053"/>
      <c r="AB33" s="1054"/>
      <c r="AC33" s="1054"/>
      <c r="AD33" s="1054"/>
      <c r="AE33" s="1054"/>
      <c r="AF33" s="1054"/>
      <c r="AG33" s="1054"/>
      <c r="AH33" s="1054"/>
      <c r="AI33" s="1054"/>
      <c r="AN33" s="12">
        <f>K33*N33</f>
        <v>0</v>
      </c>
    </row>
    <row r="34" spans="1:40" s="11" customFormat="1" ht="20.100000000000001" customHeight="1" thickBot="1">
      <c r="A34" s="1130" t="s">
        <v>105</v>
      </c>
      <c r="B34" s="1131"/>
      <c r="C34" s="1131"/>
      <c r="D34" s="1131"/>
      <c r="E34" s="1131"/>
      <c r="F34" s="1131"/>
      <c r="G34" s="1131"/>
      <c r="H34" s="1131"/>
      <c r="I34" s="1131"/>
      <c r="J34" s="1131"/>
      <c r="K34" s="1074">
        <v>120</v>
      </c>
      <c r="L34" s="1075"/>
      <c r="M34" s="475" t="s">
        <v>92</v>
      </c>
      <c r="N34" s="1076"/>
      <c r="O34" s="1076"/>
      <c r="P34" s="1076"/>
      <c r="Q34" s="1077"/>
      <c r="R34" s="1077"/>
      <c r="S34" s="274" t="s">
        <v>94</v>
      </c>
      <c r="T34" s="1077"/>
      <c r="U34" s="1078"/>
      <c r="V34" s="1077"/>
      <c r="W34" s="1077"/>
      <c r="X34" s="274" t="s">
        <v>31</v>
      </c>
      <c r="Y34" s="1079"/>
      <c r="Z34" s="1079"/>
      <c r="AA34" s="1064"/>
      <c r="AB34" s="1065"/>
      <c r="AC34" s="1065"/>
      <c r="AD34" s="1065"/>
      <c r="AE34" s="1065"/>
      <c r="AF34" s="1065"/>
      <c r="AG34" s="1065"/>
      <c r="AH34" s="1065"/>
      <c r="AI34" s="1065"/>
      <c r="AN34" s="12">
        <f>K34*N34</f>
        <v>0</v>
      </c>
    </row>
    <row r="35" spans="1:40" s="11" customFormat="1" ht="20.100000000000001" customHeight="1" thickTop="1" thickBot="1">
      <c r="A35" s="1132" t="s">
        <v>104</v>
      </c>
      <c r="B35" s="1133"/>
      <c r="C35" s="1133"/>
      <c r="D35" s="1133"/>
      <c r="E35" s="1133"/>
      <c r="F35" s="1133"/>
      <c r="G35" s="1133"/>
      <c r="H35" s="1133"/>
      <c r="I35" s="1133"/>
      <c r="J35" s="1066"/>
      <c r="K35" s="1080" t="s">
        <v>87</v>
      </c>
      <c r="L35" s="1080"/>
      <c r="M35" s="1081"/>
      <c r="N35" s="1067" t="s">
        <v>83</v>
      </c>
      <c r="O35" s="1067"/>
      <c r="P35" s="1067"/>
      <c r="Q35" s="1067" t="s">
        <v>88</v>
      </c>
      <c r="R35" s="1067"/>
      <c r="S35" s="1067"/>
      <c r="T35" s="1067"/>
      <c r="U35" s="1067"/>
      <c r="V35" s="1067"/>
      <c r="W35" s="1067"/>
      <c r="X35" s="1067"/>
      <c r="Y35" s="1067"/>
      <c r="Z35" s="1067"/>
      <c r="AA35" s="1066" t="s">
        <v>214</v>
      </c>
      <c r="AB35" s="1067"/>
      <c r="AC35" s="1067"/>
      <c r="AD35" s="1067"/>
      <c r="AE35" s="1067"/>
      <c r="AF35" s="1067"/>
      <c r="AG35" s="1067"/>
      <c r="AH35" s="1067"/>
      <c r="AI35" s="1067"/>
      <c r="AN35" s="12"/>
    </row>
    <row r="36" spans="1:40" s="14" customFormat="1" ht="20.100000000000001" customHeight="1" thickTop="1">
      <c r="A36" s="1100" t="s">
        <v>213</v>
      </c>
      <c r="B36" s="1101"/>
      <c r="C36" s="1101"/>
      <c r="D36" s="1101"/>
      <c r="E36" s="1101"/>
      <c r="F36" s="1101"/>
      <c r="G36" s="1101"/>
      <c r="H36" s="1101"/>
      <c r="I36" s="1101"/>
      <c r="J36" s="1101"/>
      <c r="K36" s="1072">
        <v>240</v>
      </c>
      <c r="L36" s="1073"/>
      <c r="M36" s="472" t="s">
        <v>92</v>
      </c>
      <c r="N36" s="1082"/>
      <c r="O36" s="1082"/>
      <c r="P36" s="1082"/>
      <c r="Q36" s="1068"/>
      <c r="R36" s="1068"/>
      <c r="S36" s="271" t="s">
        <v>94</v>
      </c>
      <c r="T36" s="1068"/>
      <c r="U36" s="1069"/>
      <c r="V36" s="1068"/>
      <c r="W36" s="1068"/>
      <c r="X36" s="271" t="s">
        <v>31</v>
      </c>
      <c r="Y36" s="1063"/>
      <c r="Z36" s="1063"/>
      <c r="AA36" s="1057"/>
      <c r="AB36" s="1058"/>
      <c r="AC36" s="1058"/>
      <c r="AD36" s="1058"/>
      <c r="AE36" s="1058"/>
      <c r="AF36" s="1058"/>
      <c r="AG36" s="1058"/>
      <c r="AH36" s="1058"/>
      <c r="AI36" s="1058"/>
      <c r="AN36" s="12">
        <f>K36*N36</f>
        <v>0</v>
      </c>
    </row>
    <row r="37" spans="1:40" s="11" customFormat="1" ht="15"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row>
    <row r="38" spans="1:40" s="11" customFormat="1" ht="13.5" customHeight="1" thickBot="1">
      <c r="A38" s="482"/>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row>
    <row r="39" spans="1:40" s="11" customFormat="1" ht="13.5" customHeight="1">
      <c r="A39" s="1012" t="s">
        <v>947</v>
      </c>
      <c r="B39" s="1013"/>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1013"/>
      <c r="AI39" s="1014"/>
    </row>
    <row r="40" spans="1:40" s="11" customFormat="1" ht="13.5" customHeight="1">
      <c r="A40" s="1015"/>
      <c r="B40" s="1016"/>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7"/>
    </row>
    <row r="41" spans="1:40" s="11" customFormat="1" ht="15" customHeight="1" thickBot="1">
      <c r="A41" s="1018"/>
      <c r="B41" s="1019"/>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20"/>
    </row>
    <row r="42" spans="1:40" s="11" customFormat="1" ht="12" customHeight="1" thickBot="1">
      <c r="A42" s="483"/>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4"/>
      <c r="AC42" s="484"/>
      <c r="AD42" s="484"/>
      <c r="AE42" s="484"/>
      <c r="AF42" s="484"/>
      <c r="AG42" s="484"/>
      <c r="AH42" s="484"/>
      <c r="AI42" s="484"/>
    </row>
    <row r="43" spans="1:40" s="11" customFormat="1" ht="12" customHeight="1">
      <c r="A43" s="485"/>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1114" t="s">
        <v>447</v>
      </c>
      <c r="AC43" s="1115"/>
      <c r="AD43" s="1115"/>
      <c r="AE43" s="1115"/>
      <c r="AF43" s="1115"/>
      <c r="AG43" s="1120" t="s">
        <v>446</v>
      </c>
      <c r="AH43" s="1120"/>
      <c r="AI43" s="1121"/>
    </row>
    <row r="44" spans="1:40" s="11" customFormat="1" ht="12" customHeight="1">
      <c r="A44" s="485"/>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1116"/>
      <c r="AC44" s="1117"/>
      <c r="AD44" s="1117"/>
      <c r="AE44" s="1117"/>
      <c r="AF44" s="1117"/>
      <c r="AG44" s="1122"/>
      <c r="AH44" s="1122"/>
      <c r="AI44" s="1123"/>
    </row>
    <row r="45" spans="1:40" s="11" customFormat="1" ht="12" customHeight="1" thickBot="1">
      <c r="A45" s="485"/>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1118"/>
      <c r="AC45" s="1119"/>
      <c r="AD45" s="1119"/>
      <c r="AE45" s="1119"/>
      <c r="AF45" s="1119"/>
      <c r="AG45" s="1124"/>
      <c r="AH45" s="1124"/>
      <c r="AI45" s="1125"/>
    </row>
    <row r="46" spans="1:40" s="11" customFormat="1" ht="1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row>
    <row r="47" spans="1:40" s="11" customFormat="1" ht="1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row>
    <row r="48" spans="1:40" s="11" customFormat="1" ht="1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row>
    <row r="49" spans="1:35" s="11" customFormat="1" ht="15" customHeight="1">
      <c r="A49" s="97"/>
      <c r="B49" s="97"/>
      <c r="C49" s="97"/>
      <c r="D49" s="97"/>
      <c r="E49" s="97"/>
      <c r="F49" s="97"/>
      <c r="G49" s="97"/>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s="11" customFormat="1" ht="15" customHeight="1">
      <c r="A50" s="97"/>
      <c r="B50" s="97"/>
      <c r="C50" s="97"/>
      <c r="D50" s="97"/>
      <c r="E50" s="97"/>
      <c r="F50" s="97"/>
      <c r="G50" s="97"/>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s="11" customFormat="1" ht="15" customHeight="1">
      <c r="A51" s="98"/>
      <c r="B51" s="98"/>
      <c r="C51" s="98"/>
      <c r="D51" s="98"/>
      <c r="E51" s="98"/>
      <c r="F51" s="98"/>
      <c r="G51" s="98"/>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row>
    <row r="52" spans="1:35" s="11" customFormat="1" ht="15" customHeight="1">
      <c r="A52" s="98"/>
      <c r="B52" s="98"/>
      <c r="C52" s="98"/>
      <c r="D52" s="98"/>
      <c r="E52" s="98"/>
      <c r="F52" s="98"/>
      <c r="G52" s="98"/>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row>
    <row r="53" spans="1:35" s="11" customFormat="1" ht="15" customHeight="1">
      <c r="A53" s="98"/>
      <c r="B53" s="98"/>
      <c r="C53" s="98"/>
      <c r="D53" s="98"/>
      <c r="E53" s="98"/>
      <c r="F53" s="98"/>
      <c r="G53" s="98"/>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row>
    <row r="54" spans="1:35" s="11" customFormat="1" ht="1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row>
    <row r="55" spans="1:35" s="11" customFormat="1" ht="1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row>
    <row r="56" spans="1:35" ht="15" customHeight="1"/>
    <row r="57" spans="1:35" ht="15" customHeight="1"/>
  </sheetData>
  <sheetProtection algorithmName="SHA-512" hashValue="d8ydIHOntzYmENa6vha3wqSK6n29UwWUwkJKtEQ0mLtkz0x9PX0PTyQhzgmQ8/jxSBDWHytzQy/SONIiTr2JXg==" saltValue="8A1cqvWmLJBcry9UYS55OA==" spinCount="100000" sheet="1" objects="1" scenarios="1"/>
  <mergeCells count="224">
    <mergeCell ref="AK6:AL8"/>
    <mergeCell ref="A4:AI5"/>
    <mergeCell ref="O6:T7"/>
    <mergeCell ref="U6:V7"/>
    <mergeCell ref="W6:AB7"/>
    <mergeCell ref="AC6:AI6"/>
    <mergeCell ref="AC7:AD7"/>
    <mergeCell ref="A39:AI41"/>
    <mergeCell ref="AB43:AF45"/>
    <mergeCell ref="AG43:AI45"/>
    <mergeCell ref="A31:J31"/>
    <mergeCell ref="A32:J32"/>
    <mergeCell ref="A34:J34"/>
    <mergeCell ref="A30:J30"/>
    <mergeCell ref="A35:J35"/>
    <mergeCell ref="A36:J36"/>
    <mergeCell ref="A21:J21"/>
    <mergeCell ref="A22:J22"/>
    <mergeCell ref="A23:J23"/>
    <mergeCell ref="A24:J24"/>
    <mergeCell ref="D6:K7"/>
    <mergeCell ref="L6:N7"/>
    <mergeCell ref="A25:J25"/>
    <mergeCell ref="Q36:R36"/>
    <mergeCell ref="T36:U36"/>
    <mergeCell ref="V36:W36"/>
    <mergeCell ref="Y36:Z36"/>
    <mergeCell ref="Q34:R34"/>
    <mergeCell ref="T34:U34"/>
    <mergeCell ref="V34:W34"/>
    <mergeCell ref="Y34:Z34"/>
    <mergeCell ref="Q35:Z35"/>
    <mergeCell ref="Q32:R32"/>
    <mergeCell ref="T32:U32"/>
    <mergeCell ref="V32:W32"/>
    <mergeCell ref="Y32:Z32"/>
    <mergeCell ref="Q31:R31"/>
    <mergeCell ref="T31:U31"/>
    <mergeCell ref="N27:P27"/>
    <mergeCell ref="Q27:R27"/>
    <mergeCell ref="T27:U27"/>
    <mergeCell ref="V27:W27"/>
    <mergeCell ref="Y27:Z27"/>
    <mergeCell ref="A29:J29"/>
    <mergeCell ref="A28:J28"/>
    <mergeCell ref="A27:J27"/>
    <mergeCell ref="A26:J26"/>
    <mergeCell ref="A12:J12"/>
    <mergeCell ref="A9:J9"/>
    <mergeCell ref="A10:J10"/>
    <mergeCell ref="A11:J11"/>
    <mergeCell ref="A13:J13"/>
    <mergeCell ref="A14:J14"/>
    <mergeCell ref="A15:J15"/>
    <mergeCell ref="A16:J16"/>
    <mergeCell ref="A17:J17"/>
    <mergeCell ref="A18:J18"/>
    <mergeCell ref="A19:J19"/>
    <mergeCell ref="A20:J20"/>
    <mergeCell ref="K19:L19"/>
    <mergeCell ref="K36:L36"/>
    <mergeCell ref="N36:P36"/>
    <mergeCell ref="K35:M35"/>
    <mergeCell ref="N35:P35"/>
    <mergeCell ref="K32:L32"/>
    <mergeCell ref="N32:P32"/>
    <mergeCell ref="K31:L31"/>
    <mergeCell ref="N31:P31"/>
    <mergeCell ref="K28:L28"/>
    <mergeCell ref="K26:L26"/>
    <mergeCell ref="N26:P26"/>
    <mergeCell ref="K24:L24"/>
    <mergeCell ref="N24:P24"/>
    <mergeCell ref="Q26:R26"/>
    <mergeCell ref="T26:U26"/>
    <mergeCell ref="V26:W26"/>
    <mergeCell ref="Y26:Z26"/>
    <mergeCell ref="N10:P10"/>
    <mergeCell ref="N11:P11"/>
    <mergeCell ref="K27:L27"/>
    <mergeCell ref="N12:P12"/>
    <mergeCell ref="N13:P13"/>
    <mergeCell ref="N14:P14"/>
    <mergeCell ref="K14:L14"/>
    <mergeCell ref="K15:L15"/>
    <mergeCell ref="K16:L16"/>
    <mergeCell ref="K17:L17"/>
    <mergeCell ref="K13:L13"/>
    <mergeCell ref="K18:M18"/>
    <mergeCell ref="N15:P15"/>
    <mergeCell ref="K22:M22"/>
    <mergeCell ref="N22:P22"/>
    <mergeCell ref="N19:P19"/>
    <mergeCell ref="N16:P16"/>
    <mergeCell ref="N17:P17"/>
    <mergeCell ref="V25:W25"/>
    <mergeCell ref="Y25:Z25"/>
    <mergeCell ref="Q24:R24"/>
    <mergeCell ref="T24:U24"/>
    <mergeCell ref="V24:W24"/>
    <mergeCell ref="Y24:Z24"/>
    <mergeCell ref="T25:U25"/>
    <mergeCell ref="K25:L25"/>
    <mergeCell ref="N25:P25"/>
    <mergeCell ref="Q25:R25"/>
    <mergeCell ref="V23:W23"/>
    <mergeCell ref="Y23:Z23"/>
    <mergeCell ref="V20:W20"/>
    <mergeCell ref="Y20:Z20"/>
    <mergeCell ref="Q21:R21"/>
    <mergeCell ref="T21:U21"/>
    <mergeCell ref="V21:W21"/>
    <mergeCell ref="Y21:Z21"/>
    <mergeCell ref="K21:L21"/>
    <mergeCell ref="N20:P20"/>
    <mergeCell ref="N21:P21"/>
    <mergeCell ref="Q20:R20"/>
    <mergeCell ref="T20:U20"/>
    <mergeCell ref="K20:L20"/>
    <mergeCell ref="AA13:AI13"/>
    <mergeCell ref="K34:L34"/>
    <mergeCell ref="N34:P34"/>
    <mergeCell ref="Y28:Z28"/>
    <mergeCell ref="K29:L29"/>
    <mergeCell ref="N29:P29"/>
    <mergeCell ref="Q29:R29"/>
    <mergeCell ref="V31:W31"/>
    <mergeCell ref="Y31:Z31"/>
    <mergeCell ref="T29:U29"/>
    <mergeCell ref="V29:W29"/>
    <mergeCell ref="Y29:Z29"/>
    <mergeCell ref="K30:M30"/>
    <mergeCell ref="N30:P30"/>
    <mergeCell ref="Q30:Z30"/>
    <mergeCell ref="N28:P28"/>
    <mergeCell ref="Q28:R28"/>
    <mergeCell ref="T28:U28"/>
    <mergeCell ref="V28:W28"/>
    <mergeCell ref="Q22:Z22"/>
    <mergeCell ref="K23:L23"/>
    <mergeCell ref="N23:P23"/>
    <mergeCell ref="Q23:R23"/>
    <mergeCell ref="T23:U23"/>
    <mergeCell ref="V16:W16"/>
    <mergeCell ref="A1:AI3"/>
    <mergeCell ref="A6:C7"/>
    <mergeCell ref="N18:P18"/>
    <mergeCell ref="Q18:Z18"/>
    <mergeCell ref="K9:M9"/>
    <mergeCell ref="N9:P9"/>
    <mergeCell ref="Q9:Z9"/>
    <mergeCell ref="K10:L10"/>
    <mergeCell ref="K11:L11"/>
    <mergeCell ref="K12:L12"/>
    <mergeCell ref="Y16:Z16"/>
    <mergeCell ref="Q12:R12"/>
    <mergeCell ref="T12:U12"/>
    <mergeCell ref="Y10:Z10"/>
    <mergeCell ref="Q11:R11"/>
    <mergeCell ref="T11:U11"/>
    <mergeCell ref="V11:W11"/>
    <mergeCell ref="Y11:Z11"/>
    <mergeCell ref="V12:W12"/>
    <mergeCell ref="Y12:Z12"/>
    <mergeCell ref="Q15:R15"/>
    <mergeCell ref="AA11:AI11"/>
    <mergeCell ref="AA12:AI12"/>
    <mergeCell ref="AA35:AI35"/>
    <mergeCell ref="AA31:AI31"/>
    <mergeCell ref="AA36:AI36"/>
    <mergeCell ref="Y14:Z14"/>
    <mergeCell ref="Y13:Z13"/>
    <mergeCell ref="Y17:Z17"/>
    <mergeCell ref="Y15:Z15"/>
    <mergeCell ref="V19:W19"/>
    <mergeCell ref="Q10:R10"/>
    <mergeCell ref="T10:U10"/>
    <mergeCell ref="V10:W10"/>
    <mergeCell ref="Q13:R13"/>
    <mergeCell ref="T13:U13"/>
    <mergeCell ref="V13:W13"/>
    <mergeCell ref="Q14:R14"/>
    <mergeCell ref="Q19:R19"/>
    <mergeCell ref="T19:U19"/>
    <mergeCell ref="Q17:R17"/>
    <mergeCell ref="T17:U17"/>
    <mergeCell ref="V17:W17"/>
    <mergeCell ref="T15:U15"/>
    <mergeCell ref="V15:W15"/>
    <mergeCell ref="Q16:R16"/>
    <mergeCell ref="T16:U16"/>
    <mergeCell ref="AA32:AI32"/>
    <mergeCell ref="AA34:AI34"/>
    <mergeCell ref="AA24:AI24"/>
    <mergeCell ref="AA25:AI25"/>
    <mergeCell ref="AA26:AI26"/>
    <mergeCell ref="AA27:AI27"/>
    <mergeCell ref="AA28:AI28"/>
    <mergeCell ref="AA29:AI29"/>
    <mergeCell ref="AA30:AI30"/>
    <mergeCell ref="A33:J33"/>
    <mergeCell ref="K33:L33"/>
    <mergeCell ref="N33:P33"/>
    <mergeCell ref="Q33:R33"/>
    <mergeCell ref="T33:U33"/>
    <mergeCell ref="V33:W33"/>
    <mergeCell ref="Y33:Z33"/>
    <mergeCell ref="AA33:AI33"/>
    <mergeCell ref="AK2:AL4"/>
    <mergeCell ref="AA18:AI18"/>
    <mergeCell ref="AA22:AI22"/>
    <mergeCell ref="AA19:AI19"/>
    <mergeCell ref="AA23:AI23"/>
    <mergeCell ref="AA20:AI20"/>
    <mergeCell ref="AA21:AI21"/>
    <mergeCell ref="AA9:AI9"/>
    <mergeCell ref="AA10:AI10"/>
    <mergeCell ref="AA14:AI14"/>
    <mergeCell ref="AA15:AI15"/>
    <mergeCell ref="AA16:AI16"/>
    <mergeCell ref="AA17:AI17"/>
    <mergeCell ref="Y19:Z19"/>
    <mergeCell ref="T14:U14"/>
    <mergeCell ref="V14:W14"/>
  </mergeCells>
  <phoneticPr fontId="3"/>
  <hyperlinks>
    <hyperlink ref="AK2:AL4" location="目次!B18" display="目次へ" xr:uid="{00000000-0004-0000-0400-000000000000}"/>
    <hyperlink ref="AK6:AL8" location="①【2ヵ月前】利用申込書!A1" display="利用申込書へ" xr:uid="{00000000-0004-0000-0400-000001000000}"/>
  </hyperlinks>
  <pageMargins left="0.51181102362204722" right="0.51181102362204722" top="0.55118110236220474" bottom="0.55118110236220474" header="0.31496062992125984" footer="0.31496062992125984"/>
  <pageSetup paperSize="9" scale="9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22</xdr:col>
                    <xdr:colOff>76200</xdr:colOff>
                    <xdr:row>0</xdr:row>
                    <xdr:rowOff>104775</xdr:rowOff>
                  </from>
                  <to>
                    <xdr:col>27</xdr:col>
                    <xdr:colOff>38100</xdr:colOff>
                    <xdr:row>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22</xdr:col>
                    <xdr:colOff>76200</xdr:colOff>
                    <xdr:row>1</xdr:row>
                    <xdr:rowOff>104775</xdr:rowOff>
                  </from>
                  <to>
                    <xdr:col>25</xdr:col>
                    <xdr:colOff>161925</xdr:colOff>
                    <xdr:row>2</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AQ50"/>
  <sheetViews>
    <sheetView showGridLines="0" view="pageBreakPreview" topLeftCell="A16" zoomScaleNormal="100" zoomScaleSheetLayoutView="100" workbookViewId="0">
      <selection activeCell="O105" sqref="O105:P105"/>
    </sheetView>
  </sheetViews>
  <sheetFormatPr defaultRowHeight="13.5"/>
  <cols>
    <col min="1" max="35" width="2.625" style="117" customWidth="1"/>
    <col min="36" max="36" width="2.625" style="15" customWidth="1"/>
    <col min="37" max="37" width="2.125" style="15" customWidth="1"/>
    <col min="38" max="38" width="11" style="15" bestFit="1" customWidth="1"/>
    <col min="39" max="39" width="9" style="15"/>
    <col min="40" max="40" width="3.375" style="15" bestFit="1" customWidth="1"/>
    <col min="41" max="41" width="9" style="15" customWidth="1"/>
    <col min="42" max="43" width="9" style="15" hidden="1" customWidth="1"/>
    <col min="44" max="247" width="9" style="15"/>
    <col min="248" max="248" width="12" style="15" customWidth="1"/>
    <col min="249" max="249" width="32.625" style="15" customWidth="1"/>
    <col min="250" max="250" width="36" style="15" customWidth="1"/>
    <col min="251" max="251" width="9.875" style="15" customWidth="1"/>
    <col min="252" max="252" width="7.5" style="15" customWidth="1"/>
    <col min="253" max="253" width="7.875" style="15" customWidth="1"/>
    <col min="254" max="254" width="16.875" style="15" customWidth="1"/>
    <col min="255" max="255" width="12" style="15" customWidth="1"/>
    <col min="256" max="256" width="23.625" style="15" customWidth="1"/>
    <col min="257" max="257" width="12.875" style="15" customWidth="1"/>
    <col min="258" max="258" width="9" style="15"/>
    <col min="259" max="260" width="6.75" style="15" customWidth="1"/>
    <col min="261" max="503" width="9" style="15"/>
    <col min="504" max="504" width="12" style="15" customWidth="1"/>
    <col min="505" max="505" width="32.625" style="15" customWidth="1"/>
    <col min="506" max="506" width="36" style="15" customWidth="1"/>
    <col min="507" max="507" width="9.875" style="15" customWidth="1"/>
    <col min="508" max="508" width="7.5" style="15" customWidth="1"/>
    <col min="509" max="509" width="7.875" style="15" customWidth="1"/>
    <col min="510" max="510" width="16.875" style="15" customWidth="1"/>
    <col min="511" max="511" width="12" style="15" customWidth="1"/>
    <col min="512" max="512" width="23.625" style="15" customWidth="1"/>
    <col min="513" max="513" width="12.875" style="15" customWidth="1"/>
    <col min="514" max="514" width="9" style="15"/>
    <col min="515" max="516" width="6.75" style="15" customWidth="1"/>
    <col min="517" max="759" width="9" style="15"/>
    <col min="760" max="760" width="12" style="15" customWidth="1"/>
    <col min="761" max="761" width="32.625" style="15" customWidth="1"/>
    <col min="762" max="762" width="36" style="15" customWidth="1"/>
    <col min="763" max="763" width="9.875" style="15" customWidth="1"/>
    <col min="764" max="764" width="7.5" style="15" customWidth="1"/>
    <col min="765" max="765" width="7.875" style="15" customWidth="1"/>
    <col min="766" max="766" width="16.875" style="15" customWidth="1"/>
    <col min="767" max="767" width="12" style="15" customWidth="1"/>
    <col min="768" max="768" width="23.625" style="15" customWidth="1"/>
    <col min="769" max="769" width="12.875" style="15" customWidth="1"/>
    <col min="770" max="770" width="9" style="15"/>
    <col min="771" max="772" width="6.75" style="15" customWidth="1"/>
    <col min="773" max="1015" width="9" style="15"/>
    <col min="1016" max="1016" width="12" style="15" customWidth="1"/>
    <col min="1017" max="1017" width="32.625" style="15" customWidth="1"/>
    <col min="1018" max="1018" width="36" style="15" customWidth="1"/>
    <col min="1019" max="1019" width="9.875" style="15" customWidth="1"/>
    <col min="1020" max="1020" width="7.5" style="15" customWidth="1"/>
    <col min="1021" max="1021" width="7.875" style="15" customWidth="1"/>
    <col min="1022" max="1022" width="16.875" style="15" customWidth="1"/>
    <col min="1023" max="1023" width="12" style="15" customWidth="1"/>
    <col min="1024" max="1024" width="23.625" style="15" customWidth="1"/>
    <col min="1025" max="1025" width="12.875" style="15" customWidth="1"/>
    <col min="1026" max="1026" width="9" style="15"/>
    <col min="1027" max="1028" width="6.75" style="15" customWidth="1"/>
    <col min="1029" max="1271" width="9" style="15"/>
    <col min="1272" max="1272" width="12" style="15" customWidth="1"/>
    <col min="1273" max="1273" width="32.625" style="15" customWidth="1"/>
    <col min="1274" max="1274" width="36" style="15" customWidth="1"/>
    <col min="1275" max="1275" width="9.875" style="15" customWidth="1"/>
    <col min="1276" max="1276" width="7.5" style="15" customWidth="1"/>
    <col min="1277" max="1277" width="7.875" style="15" customWidth="1"/>
    <col min="1278" max="1278" width="16.875" style="15" customWidth="1"/>
    <col min="1279" max="1279" width="12" style="15" customWidth="1"/>
    <col min="1280" max="1280" width="23.625" style="15" customWidth="1"/>
    <col min="1281" max="1281" width="12.875" style="15" customWidth="1"/>
    <col min="1282" max="1282" width="9" style="15"/>
    <col min="1283" max="1284" width="6.75" style="15" customWidth="1"/>
    <col min="1285" max="1527" width="9" style="15"/>
    <col min="1528" max="1528" width="12" style="15" customWidth="1"/>
    <col min="1529" max="1529" width="32.625" style="15" customWidth="1"/>
    <col min="1530" max="1530" width="36" style="15" customWidth="1"/>
    <col min="1531" max="1531" width="9.875" style="15" customWidth="1"/>
    <col min="1532" max="1532" width="7.5" style="15" customWidth="1"/>
    <col min="1533" max="1533" width="7.875" style="15" customWidth="1"/>
    <col min="1534" max="1534" width="16.875" style="15" customWidth="1"/>
    <col min="1535" max="1535" width="12" style="15" customWidth="1"/>
    <col min="1536" max="1536" width="23.625" style="15" customWidth="1"/>
    <col min="1537" max="1537" width="12.875" style="15" customWidth="1"/>
    <col min="1538" max="1538" width="9" style="15"/>
    <col min="1539" max="1540" width="6.75" style="15" customWidth="1"/>
    <col min="1541" max="1783" width="9" style="15"/>
    <col min="1784" max="1784" width="12" style="15" customWidth="1"/>
    <col min="1785" max="1785" width="32.625" style="15" customWidth="1"/>
    <col min="1786" max="1786" width="36" style="15" customWidth="1"/>
    <col min="1787" max="1787" width="9.875" style="15" customWidth="1"/>
    <col min="1788" max="1788" width="7.5" style="15" customWidth="1"/>
    <col min="1789" max="1789" width="7.875" style="15" customWidth="1"/>
    <col min="1790" max="1790" width="16.875" style="15" customWidth="1"/>
    <col min="1791" max="1791" width="12" style="15" customWidth="1"/>
    <col min="1792" max="1792" width="23.625" style="15" customWidth="1"/>
    <col min="1793" max="1793" width="12.875" style="15" customWidth="1"/>
    <col min="1794" max="1794" width="9" style="15"/>
    <col min="1795" max="1796" width="6.75" style="15" customWidth="1"/>
    <col min="1797" max="2039" width="9" style="15"/>
    <col min="2040" max="2040" width="12" style="15" customWidth="1"/>
    <col min="2041" max="2041" width="32.625" style="15" customWidth="1"/>
    <col min="2042" max="2042" width="36" style="15" customWidth="1"/>
    <col min="2043" max="2043" width="9.875" style="15" customWidth="1"/>
    <col min="2044" max="2044" width="7.5" style="15" customWidth="1"/>
    <col min="2045" max="2045" width="7.875" style="15" customWidth="1"/>
    <col min="2046" max="2046" width="16.875" style="15" customWidth="1"/>
    <col min="2047" max="2047" width="12" style="15" customWidth="1"/>
    <col min="2048" max="2048" width="23.625" style="15" customWidth="1"/>
    <col min="2049" max="2049" width="12.875" style="15" customWidth="1"/>
    <col min="2050" max="2050" width="9" style="15"/>
    <col min="2051" max="2052" width="6.75" style="15" customWidth="1"/>
    <col min="2053" max="2295" width="9" style="15"/>
    <col min="2296" max="2296" width="12" style="15" customWidth="1"/>
    <col min="2297" max="2297" width="32.625" style="15" customWidth="1"/>
    <col min="2298" max="2298" width="36" style="15" customWidth="1"/>
    <col min="2299" max="2299" width="9.875" style="15" customWidth="1"/>
    <col min="2300" max="2300" width="7.5" style="15" customWidth="1"/>
    <col min="2301" max="2301" width="7.875" style="15" customWidth="1"/>
    <col min="2302" max="2302" width="16.875" style="15" customWidth="1"/>
    <col min="2303" max="2303" width="12" style="15" customWidth="1"/>
    <col min="2304" max="2304" width="23.625" style="15" customWidth="1"/>
    <col min="2305" max="2305" width="12.875" style="15" customWidth="1"/>
    <col min="2306" max="2306" width="9" style="15"/>
    <col min="2307" max="2308" width="6.75" style="15" customWidth="1"/>
    <col min="2309" max="2551" width="9" style="15"/>
    <col min="2552" max="2552" width="12" style="15" customWidth="1"/>
    <col min="2553" max="2553" width="32.625" style="15" customWidth="1"/>
    <col min="2554" max="2554" width="36" style="15" customWidth="1"/>
    <col min="2555" max="2555" width="9.875" style="15" customWidth="1"/>
    <col min="2556" max="2556" width="7.5" style="15" customWidth="1"/>
    <col min="2557" max="2557" width="7.875" style="15" customWidth="1"/>
    <col min="2558" max="2558" width="16.875" style="15" customWidth="1"/>
    <col min="2559" max="2559" width="12" style="15" customWidth="1"/>
    <col min="2560" max="2560" width="23.625" style="15" customWidth="1"/>
    <col min="2561" max="2561" width="12.875" style="15" customWidth="1"/>
    <col min="2562" max="2562" width="9" style="15"/>
    <col min="2563" max="2564" width="6.75" style="15" customWidth="1"/>
    <col min="2565" max="2807" width="9" style="15"/>
    <col min="2808" max="2808" width="12" style="15" customWidth="1"/>
    <col min="2809" max="2809" width="32.625" style="15" customWidth="1"/>
    <col min="2810" max="2810" width="36" style="15" customWidth="1"/>
    <col min="2811" max="2811" width="9.875" style="15" customWidth="1"/>
    <col min="2812" max="2812" width="7.5" style="15" customWidth="1"/>
    <col min="2813" max="2813" width="7.875" style="15" customWidth="1"/>
    <col min="2814" max="2814" width="16.875" style="15" customWidth="1"/>
    <col min="2815" max="2815" width="12" style="15" customWidth="1"/>
    <col min="2816" max="2816" width="23.625" style="15" customWidth="1"/>
    <col min="2817" max="2817" width="12.875" style="15" customWidth="1"/>
    <col min="2818" max="2818" width="9" style="15"/>
    <col min="2819" max="2820" width="6.75" style="15" customWidth="1"/>
    <col min="2821" max="3063" width="9" style="15"/>
    <col min="3064" max="3064" width="12" style="15" customWidth="1"/>
    <col min="3065" max="3065" width="32.625" style="15" customWidth="1"/>
    <col min="3066" max="3066" width="36" style="15" customWidth="1"/>
    <col min="3067" max="3067" width="9.875" style="15" customWidth="1"/>
    <col min="3068" max="3068" width="7.5" style="15" customWidth="1"/>
    <col min="3069" max="3069" width="7.875" style="15" customWidth="1"/>
    <col min="3070" max="3070" width="16.875" style="15" customWidth="1"/>
    <col min="3071" max="3071" width="12" style="15" customWidth="1"/>
    <col min="3072" max="3072" width="23.625" style="15" customWidth="1"/>
    <col min="3073" max="3073" width="12.875" style="15" customWidth="1"/>
    <col min="3074" max="3074" width="9" style="15"/>
    <col min="3075" max="3076" width="6.75" style="15" customWidth="1"/>
    <col min="3077" max="3319" width="9" style="15"/>
    <col min="3320" max="3320" width="12" style="15" customWidth="1"/>
    <col min="3321" max="3321" width="32.625" style="15" customWidth="1"/>
    <col min="3322" max="3322" width="36" style="15" customWidth="1"/>
    <col min="3323" max="3323" width="9.875" style="15" customWidth="1"/>
    <col min="3324" max="3324" width="7.5" style="15" customWidth="1"/>
    <col min="3325" max="3325" width="7.875" style="15" customWidth="1"/>
    <col min="3326" max="3326" width="16.875" style="15" customWidth="1"/>
    <col min="3327" max="3327" width="12" style="15" customWidth="1"/>
    <col min="3328" max="3328" width="23.625" style="15" customWidth="1"/>
    <col min="3329" max="3329" width="12.875" style="15" customWidth="1"/>
    <col min="3330" max="3330" width="9" style="15"/>
    <col min="3331" max="3332" width="6.75" style="15" customWidth="1"/>
    <col min="3333" max="3575" width="9" style="15"/>
    <col min="3576" max="3576" width="12" style="15" customWidth="1"/>
    <col min="3577" max="3577" width="32.625" style="15" customWidth="1"/>
    <col min="3578" max="3578" width="36" style="15" customWidth="1"/>
    <col min="3579" max="3579" width="9.875" style="15" customWidth="1"/>
    <col min="3580" max="3580" width="7.5" style="15" customWidth="1"/>
    <col min="3581" max="3581" width="7.875" style="15" customWidth="1"/>
    <col min="3582" max="3582" width="16.875" style="15" customWidth="1"/>
    <col min="3583" max="3583" width="12" style="15" customWidth="1"/>
    <col min="3584" max="3584" width="23.625" style="15" customWidth="1"/>
    <col min="3585" max="3585" width="12.875" style="15" customWidth="1"/>
    <col min="3586" max="3586" width="9" style="15"/>
    <col min="3587" max="3588" width="6.75" style="15" customWidth="1"/>
    <col min="3589" max="3831" width="9" style="15"/>
    <col min="3832" max="3832" width="12" style="15" customWidth="1"/>
    <col min="3833" max="3833" width="32.625" style="15" customWidth="1"/>
    <col min="3834" max="3834" width="36" style="15" customWidth="1"/>
    <col min="3835" max="3835" width="9.875" style="15" customWidth="1"/>
    <col min="3836" max="3836" width="7.5" style="15" customWidth="1"/>
    <col min="3837" max="3837" width="7.875" style="15" customWidth="1"/>
    <col min="3838" max="3838" width="16.875" style="15" customWidth="1"/>
    <col min="3839" max="3839" width="12" style="15" customWidth="1"/>
    <col min="3840" max="3840" width="23.625" style="15" customWidth="1"/>
    <col min="3841" max="3841" width="12.875" style="15" customWidth="1"/>
    <col min="3842" max="3842" width="9" style="15"/>
    <col min="3843" max="3844" width="6.75" style="15" customWidth="1"/>
    <col min="3845" max="4087" width="9" style="15"/>
    <col min="4088" max="4088" width="12" style="15" customWidth="1"/>
    <col min="4089" max="4089" width="32.625" style="15" customWidth="1"/>
    <col min="4090" max="4090" width="36" style="15" customWidth="1"/>
    <col min="4091" max="4091" width="9.875" style="15" customWidth="1"/>
    <col min="4092" max="4092" width="7.5" style="15" customWidth="1"/>
    <col min="4093" max="4093" width="7.875" style="15" customWidth="1"/>
    <col min="4094" max="4094" width="16.875" style="15" customWidth="1"/>
    <col min="4095" max="4095" width="12" style="15" customWidth="1"/>
    <col min="4096" max="4096" width="23.625" style="15" customWidth="1"/>
    <col min="4097" max="4097" width="12.875" style="15" customWidth="1"/>
    <col min="4098" max="4098" width="9" style="15"/>
    <col min="4099" max="4100" width="6.75" style="15" customWidth="1"/>
    <col min="4101" max="4343" width="9" style="15"/>
    <col min="4344" max="4344" width="12" style="15" customWidth="1"/>
    <col min="4345" max="4345" width="32.625" style="15" customWidth="1"/>
    <col min="4346" max="4346" width="36" style="15" customWidth="1"/>
    <col min="4347" max="4347" width="9.875" style="15" customWidth="1"/>
    <col min="4348" max="4348" width="7.5" style="15" customWidth="1"/>
    <col min="4349" max="4349" width="7.875" style="15" customWidth="1"/>
    <col min="4350" max="4350" width="16.875" style="15" customWidth="1"/>
    <col min="4351" max="4351" width="12" style="15" customWidth="1"/>
    <col min="4352" max="4352" width="23.625" style="15" customWidth="1"/>
    <col min="4353" max="4353" width="12.875" style="15" customWidth="1"/>
    <col min="4354" max="4354" width="9" style="15"/>
    <col min="4355" max="4356" width="6.75" style="15" customWidth="1"/>
    <col min="4357" max="4599" width="9" style="15"/>
    <col min="4600" max="4600" width="12" style="15" customWidth="1"/>
    <col min="4601" max="4601" width="32.625" style="15" customWidth="1"/>
    <col min="4602" max="4602" width="36" style="15" customWidth="1"/>
    <col min="4603" max="4603" width="9.875" style="15" customWidth="1"/>
    <col min="4604" max="4604" width="7.5" style="15" customWidth="1"/>
    <col min="4605" max="4605" width="7.875" style="15" customWidth="1"/>
    <col min="4606" max="4606" width="16.875" style="15" customWidth="1"/>
    <col min="4607" max="4607" width="12" style="15" customWidth="1"/>
    <col min="4608" max="4608" width="23.625" style="15" customWidth="1"/>
    <col min="4609" max="4609" width="12.875" style="15" customWidth="1"/>
    <col min="4610" max="4610" width="9" style="15"/>
    <col min="4611" max="4612" width="6.75" style="15" customWidth="1"/>
    <col min="4613" max="4855" width="9" style="15"/>
    <col min="4856" max="4856" width="12" style="15" customWidth="1"/>
    <col min="4857" max="4857" width="32.625" style="15" customWidth="1"/>
    <col min="4858" max="4858" width="36" style="15" customWidth="1"/>
    <col min="4859" max="4859" width="9.875" style="15" customWidth="1"/>
    <col min="4860" max="4860" width="7.5" style="15" customWidth="1"/>
    <col min="4861" max="4861" width="7.875" style="15" customWidth="1"/>
    <col min="4862" max="4862" width="16.875" style="15" customWidth="1"/>
    <col min="4863" max="4863" width="12" style="15" customWidth="1"/>
    <col min="4864" max="4864" width="23.625" style="15" customWidth="1"/>
    <col min="4865" max="4865" width="12.875" style="15" customWidth="1"/>
    <col min="4866" max="4866" width="9" style="15"/>
    <col min="4867" max="4868" width="6.75" style="15" customWidth="1"/>
    <col min="4869" max="5111" width="9" style="15"/>
    <col min="5112" max="5112" width="12" style="15" customWidth="1"/>
    <col min="5113" max="5113" width="32.625" style="15" customWidth="1"/>
    <col min="5114" max="5114" width="36" style="15" customWidth="1"/>
    <col min="5115" max="5115" width="9.875" style="15" customWidth="1"/>
    <col min="5116" max="5116" width="7.5" style="15" customWidth="1"/>
    <col min="5117" max="5117" width="7.875" style="15" customWidth="1"/>
    <col min="5118" max="5118" width="16.875" style="15" customWidth="1"/>
    <col min="5119" max="5119" width="12" style="15" customWidth="1"/>
    <col min="5120" max="5120" width="23.625" style="15" customWidth="1"/>
    <col min="5121" max="5121" width="12.875" style="15" customWidth="1"/>
    <col min="5122" max="5122" width="9" style="15"/>
    <col min="5123" max="5124" width="6.75" style="15" customWidth="1"/>
    <col min="5125" max="5367" width="9" style="15"/>
    <col min="5368" max="5368" width="12" style="15" customWidth="1"/>
    <col min="5369" max="5369" width="32.625" style="15" customWidth="1"/>
    <col min="5370" max="5370" width="36" style="15" customWidth="1"/>
    <col min="5371" max="5371" width="9.875" style="15" customWidth="1"/>
    <col min="5372" max="5372" width="7.5" style="15" customWidth="1"/>
    <col min="5373" max="5373" width="7.875" style="15" customWidth="1"/>
    <col min="5374" max="5374" width="16.875" style="15" customWidth="1"/>
    <col min="5375" max="5375" width="12" style="15" customWidth="1"/>
    <col min="5376" max="5376" width="23.625" style="15" customWidth="1"/>
    <col min="5377" max="5377" width="12.875" style="15" customWidth="1"/>
    <col min="5378" max="5378" width="9" style="15"/>
    <col min="5379" max="5380" width="6.75" style="15" customWidth="1"/>
    <col min="5381" max="5623" width="9" style="15"/>
    <col min="5624" max="5624" width="12" style="15" customWidth="1"/>
    <col min="5625" max="5625" width="32.625" style="15" customWidth="1"/>
    <col min="5626" max="5626" width="36" style="15" customWidth="1"/>
    <col min="5627" max="5627" width="9.875" style="15" customWidth="1"/>
    <col min="5628" max="5628" width="7.5" style="15" customWidth="1"/>
    <col min="5629" max="5629" width="7.875" style="15" customWidth="1"/>
    <col min="5630" max="5630" width="16.875" style="15" customWidth="1"/>
    <col min="5631" max="5631" width="12" style="15" customWidth="1"/>
    <col min="5632" max="5632" width="23.625" style="15" customWidth="1"/>
    <col min="5633" max="5633" width="12.875" style="15" customWidth="1"/>
    <col min="5634" max="5634" width="9" style="15"/>
    <col min="5635" max="5636" width="6.75" style="15" customWidth="1"/>
    <col min="5637" max="5879" width="9" style="15"/>
    <col min="5880" max="5880" width="12" style="15" customWidth="1"/>
    <col min="5881" max="5881" width="32.625" style="15" customWidth="1"/>
    <col min="5882" max="5882" width="36" style="15" customWidth="1"/>
    <col min="5883" max="5883" width="9.875" style="15" customWidth="1"/>
    <col min="5884" max="5884" width="7.5" style="15" customWidth="1"/>
    <col min="5885" max="5885" width="7.875" style="15" customWidth="1"/>
    <col min="5886" max="5886" width="16.875" style="15" customWidth="1"/>
    <col min="5887" max="5887" width="12" style="15" customWidth="1"/>
    <col min="5888" max="5888" width="23.625" style="15" customWidth="1"/>
    <col min="5889" max="5889" width="12.875" style="15" customWidth="1"/>
    <col min="5890" max="5890" width="9" style="15"/>
    <col min="5891" max="5892" width="6.75" style="15" customWidth="1"/>
    <col min="5893" max="6135" width="9" style="15"/>
    <col min="6136" max="6136" width="12" style="15" customWidth="1"/>
    <col min="6137" max="6137" width="32.625" style="15" customWidth="1"/>
    <col min="6138" max="6138" width="36" style="15" customWidth="1"/>
    <col min="6139" max="6139" width="9.875" style="15" customWidth="1"/>
    <col min="6140" max="6140" width="7.5" style="15" customWidth="1"/>
    <col min="6141" max="6141" width="7.875" style="15" customWidth="1"/>
    <col min="6142" max="6142" width="16.875" style="15" customWidth="1"/>
    <col min="6143" max="6143" width="12" style="15" customWidth="1"/>
    <col min="6144" max="6144" width="23.625" style="15" customWidth="1"/>
    <col min="6145" max="6145" width="12.875" style="15" customWidth="1"/>
    <col min="6146" max="6146" width="9" style="15"/>
    <col min="6147" max="6148" width="6.75" style="15" customWidth="1"/>
    <col min="6149" max="6391" width="9" style="15"/>
    <col min="6392" max="6392" width="12" style="15" customWidth="1"/>
    <col min="6393" max="6393" width="32.625" style="15" customWidth="1"/>
    <col min="6394" max="6394" width="36" style="15" customWidth="1"/>
    <col min="6395" max="6395" width="9.875" style="15" customWidth="1"/>
    <col min="6396" max="6396" width="7.5" style="15" customWidth="1"/>
    <col min="6397" max="6397" width="7.875" style="15" customWidth="1"/>
    <col min="6398" max="6398" width="16.875" style="15" customWidth="1"/>
    <col min="6399" max="6399" width="12" style="15" customWidth="1"/>
    <col min="6400" max="6400" width="23.625" style="15" customWidth="1"/>
    <col min="6401" max="6401" width="12.875" style="15" customWidth="1"/>
    <col min="6402" max="6402" width="9" style="15"/>
    <col min="6403" max="6404" width="6.75" style="15" customWidth="1"/>
    <col min="6405" max="6647" width="9" style="15"/>
    <col min="6648" max="6648" width="12" style="15" customWidth="1"/>
    <col min="6649" max="6649" width="32.625" style="15" customWidth="1"/>
    <col min="6650" max="6650" width="36" style="15" customWidth="1"/>
    <col min="6651" max="6651" width="9.875" style="15" customWidth="1"/>
    <col min="6652" max="6652" width="7.5" style="15" customWidth="1"/>
    <col min="6653" max="6653" width="7.875" style="15" customWidth="1"/>
    <col min="6654" max="6654" width="16.875" style="15" customWidth="1"/>
    <col min="6655" max="6655" width="12" style="15" customWidth="1"/>
    <col min="6656" max="6656" width="23.625" style="15" customWidth="1"/>
    <col min="6657" max="6657" width="12.875" style="15" customWidth="1"/>
    <col min="6658" max="6658" width="9" style="15"/>
    <col min="6659" max="6660" width="6.75" style="15" customWidth="1"/>
    <col min="6661" max="6903" width="9" style="15"/>
    <col min="6904" max="6904" width="12" style="15" customWidth="1"/>
    <col min="6905" max="6905" width="32.625" style="15" customWidth="1"/>
    <col min="6906" max="6906" width="36" style="15" customWidth="1"/>
    <col min="6907" max="6907" width="9.875" style="15" customWidth="1"/>
    <col min="6908" max="6908" width="7.5" style="15" customWidth="1"/>
    <col min="6909" max="6909" width="7.875" style="15" customWidth="1"/>
    <col min="6910" max="6910" width="16.875" style="15" customWidth="1"/>
    <col min="6911" max="6911" width="12" style="15" customWidth="1"/>
    <col min="6912" max="6912" width="23.625" style="15" customWidth="1"/>
    <col min="6913" max="6913" width="12.875" style="15" customWidth="1"/>
    <col min="6914" max="6914" width="9" style="15"/>
    <col min="6915" max="6916" width="6.75" style="15" customWidth="1"/>
    <col min="6917" max="7159" width="9" style="15"/>
    <col min="7160" max="7160" width="12" style="15" customWidth="1"/>
    <col min="7161" max="7161" width="32.625" style="15" customWidth="1"/>
    <col min="7162" max="7162" width="36" style="15" customWidth="1"/>
    <col min="7163" max="7163" width="9.875" style="15" customWidth="1"/>
    <col min="7164" max="7164" width="7.5" style="15" customWidth="1"/>
    <col min="7165" max="7165" width="7.875" style="15" customWidth="1"/>
    <col min="7166" max="7166" width="16.875" style="15" customWidth="1"/>
    <col min="7167" max="7167" width="12" style="15" customWidth="1"/>
    <col min="7168" max="7168" width="23.625" style="15" customWidth="1"/>
    <col min="7169" max="7169" width="12.875" style="15" customWidth="1"/>
    <col min="7170" max="7170" width="9" style="15"/>
    <col min="7171" max="7172" width="6.75" style="15" customWidth="1"/>
    <col min="7173" max="7415" width="9" style="15"/>
    <col min="7416" max="7416" width="12" style="15" customWidth="1"/>
    <col min="7417" max="7417" width="32.625" style="15" customWidth="1"/>
    <col min="7418" max="7418" width="36" style="15" customWidth="1"/>
    <col min="7419" max="7419" width="9.875" style="15" customWidth="1"/>
    <col min="7420" max="7420" width="7.5" style="15" customWidth="1"/>
    <col min="7421" max="7421" width="7.875" style="15" customWidth="1"/>
    <col min="7422" max="7422" width="16.875" style="15" customWidth="1"/>
    <col min="7423" max="7423" width="12" style="15" customWidth="1"/>
    <col min="7424" max="7424" width="23.625" style="15" customWidth="1"/>
    <col min="7425" max="7425" width="12.875" style="15" customWidth="1"/>
    <col min="7426" max="7426" width="9" style="15"/>
    <col min="7427" max="7428" width="6.75" style="15" customWidth="1"/>
    <col min="7429" max="7671" width="9" style="15"/>
    <col min="7672" max="7672" width="12" style="15" customWidth="1"/>
    <col min="7673" max="7673" width="32.625" style="15" customWidth="1"/>
    <col min="7674" max="7674" width="36" style="15" customWidth="1"/>
    <col min="7675" max="7675" width="9.875" style="15" customWidth="1"/>
    <col min="7676" max="7676" width="7.5" style="15" customWidth="1"/>
    <col min="7677" max="7677" width="7.875" style="15" customWidth="1"/>
    <col min="7678" max="7678" width="16.875" style="15" customWidth="1"/>
    <col min="7679" max="7679" width="12" style="15" customWidth="1"/>
    <col min="7680" max="7680" width="23.625" style="15" customWidth="1"/>
    <col min="7681" max="7681" width="12.875" style="15" customWidth="1"/>
    <col min="7682" max="7682" width="9" style="15"/>
    <col min="7683" max="7684" width="6.75" style="15" customWidth="1"/>
    <col min="7685" max="7927" width="9" style="15"/>
    <col min="7928" max="7928" width="12" style="15" customWidth="1"/>
    <col min="7929" max="7929" width="32.625" style="15" customWidth="1"/>
    <col min="7930" max="7930" width="36" style="15" customWidth="1"/>
    <col min="7931" max="7931" width="9.875" style="15" customWidth="1"/>
    <col min="7932" max="7932" width="7.5" style="15" customWidth="1"/>
    <col min="7933" max="7933" width="7.875" style="15" customWidth="1"/>
    <col min="7934" max="7934" width="16.875" style="15" customWidth="1"/>
    <col min="7935" max="7935" width="12" style="15" customWidth="1"/>
    <col min="7936" max="7936" width="23.625" style="15" customWidth="1"/>
    <col min="7937" max="7937" width="12.875" style="15" customWidth="1"/>
    <col min="7938" max="7938" width="9" style="15"/>
    <col min="7939" max="7940" width="6.75" style="15" customWidth="1"/>
    <col min="7941" max="8183" width="9" style="15"/>
    <col min="8184" max="8184" width="12" style="15" customWidth="1"/>
    <col min="8185" max="8185" width="32.625" style="15" customWidth="1"/>
    <col min="8186" max="8186" width="36" style="15" customWidth="1"/>
    <col min="8187" max="8187" width="9.875" style="15" customWidth="1"/>
    <col min="8188" max="8188" width="7.5" style="15" customWidth="1"/>
    <col min="8189" max="8189" width="7.875" style="15" customWidth="1"/>
    <col min="8190" max="8190" width="16.875" style="15" customWidth="1"/>
    <col min="8191" max="8191" width="12" style="15" customWidth="1"/>
    <col min="8192" max="8192" width="23.625" style="15" customWidth="1"/>
    <col min="8193" max="8193" width="12.875" style="15" customWidth="1"/>
    <col min="8194" max="8194" width="9" style="15"/>
    <col min="8195" max="8196" width="6.75" style="15" customWidth="1"/>
    <col min="8197" max="8439" width="9" style="15"/>
    <col min="8440" max="8440" width="12" style="15" customWidth="1"/>
    <col min="8441" max="8441" width="32.625" style="15" customWidth="1"/>
    <col min="8442" max="8442" width="36" style="15" customWidth="1"/>
    <col min="8443" max="8443" width="9.875" style="15" customWidth="1"/>
    <col min="8444" max="8444" width="7.5" style="15" customWidth="1"/>
    <col min="8445" max="8445" width="7.875" style="15" customWidth="1"/>
    <col min="8446" max="8446" width="16.875" style="15" customWidth="1"/>
    <col min="8447" max="8447" width="12" style="15" customWidth="1"/>
    <col min="8448" max="8448" width="23.625" style="15" customWidth="1"/>
    <col min="8449" max="8449" width="12.875" style="15" customWidth="1"/>
    <col min="8450" max="8450" width="9" style="15"/>
    <col min="8451" max="8452" width="6.75" style="15" customWidth="1"/>
    <col min="8453" max="8695" width="9" style="15"/>
    <col min="8696" max="8696" width="12" style="15" customWidth="1"/>
    <col min="8697" max="8697" width="32.625" style="15" customWidth="1"/>
    <col min="8698" max="8698" width="36" style="15" customWidth="1"/>
    <col min="8699" max="8699" width="9.875" style="15" customWidth="1"/>
    <col min="8700" max="8700" width="7.5" style="15" customWidth="1"/>
    <col min="8701" max="8701" width="7.875" style="15" customWidth="1"/>
    <col min="8702" max="8702" width="16.875" style="15" customWidth="1"/>
    <col min="8703" max="8703" width="12" style="15" customWidth="1"/>
    <col min="8704" max="8704" width="23.625" style="15" customWidth="1"/>
    <col min="8705" max="8705" width="12.875" style="15" customWidth="1"/>
    <col min="8706" max="8706" width="9" style="15"/>
    <col min="8707" max="8708" width="6.75" style="15" customWidth="1"/>
    <col min="8709" max="8951" width="9" style="15"/>
    <col min="8952" max="8952" width="12" style="15" customWidth="1"/>
    <col min="8953" max="8953" width="32.625" style="15" customWidth="1"/>
    <col min="8954" max="8954" width="36" style="15" customWidth="1"/>
    <col min="8955" max="8955" width="9.875" style="15" customWidth="1"/>
    <col min="8956" max="8956" width="7.5" style="15" customWidth="1"/>
    <col min="8957" max="8957" width="7.875" style="15" customWidth="1"/>
    <col min="8958" max="8958" width="16.875" style="15" customWidth="1"/>
    <col min="8959" max="8959" width="12" style="15" customWidth="1"/>
    <col min="8960" max="8960" width="23.625" style="15" customWidth="1"/>
    <col min="8961" max="8961" width="12.875" style="15" customWidth="1"/>
    <col min="8962" max="8962" width="9" style="15"/>
    <col min="8963" max="8964" width="6.75" style="15" customWidth="1"/>
    <col min="8965" max="9207" width="9" style="15"/>
    <col min="9208" max="9208" width="12" style="15" customWidth="1"/>
    <col min="9209" max="9209" width="32.625" style="15" customWidth="1"/>
    <col min="9210" max="9210" width="36" style="15" customWidth="1"/>
    <col min="9211" max="9211" width="9.875" style="15" customWidth="1"/>
    <col min="9212" max="9212" width="7.5" style="15" customWidth="1"/>
    <col min="9213" max="9213" width="7.875" style="15" customWidth="1"/>
    <col min="9214" max="9214" width="16.875" style="15" customWidth="1"/>
    <col min="9215" max="9215" width="12" style="15" customWidth="1"/>
    <col min="9216" max="9216" width="23.625" style="15" customWidth="1"/>
    <col min="9217" max="9217" width="12.875" style="15" customWidth="1"/>
    <col min="9218" max="9218" width="9" style="15"/>
    <col min="9219" max="9220" width="6.75" style="15" customWidth="1"/>
    <col min="9221" max="9463" width="9" style="15"/>
    <col min="9464" max="9464" width="12" style="15" customWidth="1"/>
    <col min="9465" max="9465" width="32.625" style="15" customWidth="1"/>
    <col min="9466" max="9466" width="36" style="15" customWidth="1"/>
    <col min="9467" max="9467" width="9.875" style="15" customWidth="1"/>
    <col min="9468" max="9468" width="7.5" style="15" customWidth="1"/>
    <col min="9469" max="9469" width="7.875" style="15" customWidth="1"/>
    <col min="9470" max="9470" width="16.875" style="15" customWidth="1"/>
    <col min="9471" max="9471" width="12" style="15" customWidth="1"/>
    <col min="9472" max="9472" width="23.625" style="15" customWidth="1"/>
    <col min="9473" max="9473" width="12.875" style="15" customWidth="1"/>
    <col min="9474" max="9474" width="9" style="15"/>
    <col min="9475" max="9476" width="6.75" style="15" customWidth="1"/>
    <col min="9477" max="9719" width="9" style="15"/>
    <col min="9720" max="9720" width="12" style="15" customWidth="1"/>
    <col min="9721" max="9721" width="32.625" style="15" customWidth="1"/>
    <col min="9722" max="9722" width="36" style="15" customWidth="1"/>
    <col min="9723" max="9723" width="9.875" style="15" customWidth="1"/>
    <col min="9724" max="9724" width="7.5" style="15" customWidth="1"/>
    <col min="9725" max="9725" width="7.875" style="15" customWidth="1"/>
    <col min="9726" max="9726" width="16.875" style="15" customWidth="1"/>
    <col min="9727" max="9727" width="12" style="15" customWidth="1"/>
    <col min="9728" max="9728" width="23.625" style="15" customWidth="1"/>
    <col min="9729" max="9729" width="12.875" style="15" customWidth="1"/>
    <col min="9730" max="9730" width="9" style="15"/>
    <col min="9731" max="9732" width="6.75" style="15" customWidth="1"/>
    <col min="9733" max="9975" width="9" style="15"/>
    <col min="9976" max="9976" width="12" style="15" customWidth="1"/>
    <col min="9977" max="9977" width="32.625" style="15" customWidth="1"/>
    <col min="9978" max="9978" width="36" style="15" customWidth="1"/>
    <col min="9979" max="9979" width="9.875" style="15" customWidth="1"/>
    <col min="9980" max="9980" width="7.5" style="15" customWidth="1"/>
    <col min="9981" max="9981" width="7.875" style="15" customWidth="1"/>
    <col min="9982" max="9982" width="16.875" style="15" customWidth="1"/>
    <col min="9983" max="9983" width="12" style="15" customWidth="1"/>
    <col min="9984" max="9984" width="23.625" style="15" customWidth="1"/>
    <col min="9985" max="9985" width="12.875" style="15" customWidth="1"/>
    <col min="9986" max="9986" width="9" style="15"/>
    <col min="9987" max="9988" width="6.75" style="15" customWidth="1"/>
    <col min="9989" max="10231" width="9" style="15"/>
    <col min="10232" max="10232" width="12" style="15" customWidth="1"/>
    <col min="10233" max="10233" width="32.625" style="15" customWidth="1"/>
    <col min="10234" max="10234" width="36" style="15" customWidth="1"/>
    <col min="10235" max="10235" width="9.875" style="15" customWidth="1"/>
    <col min="10236" max="10236" width="7.5" style="15" customWidth="1"/>
    <col min="10237" max="10237" width="7.875" style="15" customWidth="1"/>
    <col min="10238" max="10238" width="16.875" style="15" customWidth="1"/>
    <col min="10239" max="10239" width="12" style="15" customWidth="1"/>
    <col min="10240" max="10240" width="23.625" style="15" customWidth="1"/>
    <col min="10241" max="10241" width="12.875" style="15" customWidth="1"/>
    <col min="10242" max="10242" width="9" style="15"/>
    <col min="10243" max="10244" width="6.75" style="15" customWidth="1"/>
    <col min="10245" max="10487" width="9" style="15"/>
    <col min="10488" max="10488" width="12" style="15" customWidth="1"/>
    <col min="10489" max="10489" width="32.625" style="15" customWidth="1"/>
    <col min="10490" max="10490" width="36" style="15" customWidth="1"/>
    <col min="10491" max="10491" width="9.875" style="15" customWidth="1"/>
    <col min="10492" max="10492" width="7.5" style="15" customWidth="1"/>
    <col min="10493" max="10493" width="7.875" style="15" customWidth="1"/>
    <col min="10494" max="10494" width="16.875" style="15" customWidth="1"/>
    <col min="10495" max="10495" width="12" style="15" customWidth="1"/>
    <col min="10496" max="10496" width="23.625" style="15" customWidth="1"/>
    <col min="10497" max="10497" width="12.875" style="15" customWidth="1"/>
    <col min="10498" max="10498" width="9" style="15"/>
    <col min="10499" max="10500" width="6.75" style="15" customWidth="1"/>
    <col min="10501" max="10743" width="9" style="15"/>
    <col min="10744" max="10744" width="12" style="15" customWidth="1"/>
    <col min="10745" max="10745" width="32.625" style="15" customWidth="1"/>
    <col min="10746" max="10746" width="36" style="15" customWidth="1"/>
    <col min="10747" max="10747" width="9.875" style="15" customWidth="1"/>
    <col min="10748" max="10748" width="7.5" style="15" customWidth="1"/>
    <col min="10749" max="10749" width="7.875" style="15" customWidth="1"/>
    <col min="10750" max="10750" width="16.875" style="15" customWidth="1"/>
    <col min="10751" max="10751" width="12" style="15" customWidth="1"/>
    <col min="10752" max="10752" width="23.625" style="15" customWidth="1"/>
    <col min="10753" max="10753" width="12.875" style="15" customWidth="1"/>
    <col min="10754" max="10754" width="9" style="15"/>
    <col min="10755" max="10756" width="6.75" style="15" customWidth="1"/>
    <col min="10757" max="10999" width="9" style="15"/>
    <col min="11000" max="11000" width="12" style="15" customWidth="1"/>
    <col min="11001" max="11001" width="32.625" style="15" customWidth="1"/>
    <col min="11002" max="11002" width="36" style="15" customWidth="1"/>
    <col min="11003" max="11003" width="9.875" style="15" customWidth="1"/>
    <col min="11004" max="11004" width="7.5" style="15" customWidth="1"/>
    <col min="11005" max="11005" width="7.875" style="15" customWidth="1"/>
    <col min="11006" max="11006" width="16.875" style="15" customWidth="1"/>
    <col min="11007" max="11007" width="12" style="15" customWidth="1"/>
    <col min="11008" max="11008" width="23.625" style="15" customWidth="1"/>
    <col min="11009" max="11009" width="12.875" style="15" customWidth="1"/>
    <col min="11010" max="11010" width="9" style="15"/>
    <col min="11011" max="11012" width="6.75" style="15" customWidth="1"/>
    <col min="11013" max="11255" width="9" style="15"/>
    <col min="11256" max="11256" width="12" style="15" customWidth="1"/>
    <col min="11257" max="11257" width="32.625" style="15" customWidth="1"/>
    <col min="11258" max="11258" width="36" style="15" customWidth="1"/>
    <col min="11259" max="11259" width="9.875" style="15" customWidth="1"/>
    <col min="11260" max="11260" width="7.5" style="15" customWidth="1"/>
    <col min="11261" max="11261" width="7.875" style="15" customWidth="1"/>
    <col min="11262" max="11262" width="16.875" style="15" customWidth="1"/>
    <col min="11263" max="11263" width="12" style="15" customWidth="1"/>
    <col min="11264" max="11264" width="23.625" style="15" customWidth="1"/>
    <col min="11265" max="11265" width="12.875" style="15" customWidth="1"/>
    <col min="11266" max="11266" width="9" style="15"/>
    <col min="11267" max="11268" width="6.75" style="15" customWidth="1"/>
    <col min="11269" max="11511" width="9" style="15"/>
    <col min="11512" max="11512" width="12" style="15" customWidth="1"/>
    <col min="11513" max="11513" width="32.625" style="15" customWidth="1"/>
    <col min="11514" max="11514" width="36" style="15" customWidth="1"/>
    <col min="11515" max="11515" width="9.875" style="15" customWidth="1"/>
    <col min="11516" max="11516" width="7.5" style="15" customWidth="1"/>
    <col min="11517" max="11517" width="7.875" style="15" customWidth="1"/>
    <col min="11518" max="11518" width="16.875" style="15" customWidth="1"/>
    <col min="11519" max="11519" width="12" style="15" customWidth="1"/>
    <col min="11520" max="11520" width="23.625" style="15" customWidth="1"/>
    <col min="11521" max="11521" width="12.875" style="15" customWidth="1"/>
    <col min="11522" max="11522" width="9" style="15"/>
    <col min="11523" max="11524" width="6.75" style="15" customWidth="1"/>
    <col min="11525" max="11767" width="9" style="15"/>
    <col min="11768" max="11768" width="12" style="15" customWidth="1"/>
    <col min="11769" max="11769" width="32.625" style="15" customWidth="1"/>
    <col min="11770" max="11770" width="36" style="15" customWidth="1"/>
    <col min="11771" max="11771" width="9.875" style="15" customWidth="1"/>
    <col min="11772" max="11772" width="7.5" style="15" customWidth="1"/>
    <col min="11773" max="11773" width="7.875" style="15" customWidth="1"/>
    <col min="11774" max="11774" width="16.875" style="15" customWidth="1"/>
    <col min="11775" max="11775" width="12" style="15" customWidth="1"/>
    <col min="11776" max="11776" width="23.625" style="15" customWidth="1"/>
    <col min="11777" max="11777" width="12.875" style="15" customWidth="1"/>
    <col min="11778" max="11778" width="9" style="15"/>
    <col min="11779" max="11780" width="6.75" style="15" customWidth="1"/>
    <col min="11781" max="12023" width="9" style="15"/>
    <col min="12024" max="12024" width="12" style="15" customWidth="1"/>
    <col min="12025" max="12025" width="32.625" style="15" customWidth="1"/>
    <col min="12026" max="12026" width="36" style="15" customWidth="1"/>
    <col min="12027" max="12027" width="9.875" style="15" customWidth="1"/>
    <col min="12028" max="12028" width="7.5" style="15" customWidth="1"/>
    <col min="12029" max="12029" width="7.875" style="15" customWidth="1"/>
    <col min="12030" max="12030" width="16.875" style="15" customWidth="1"/>
    <col min="12031" max="12031" width="12" style="15" customWidth="1"/>
    <col min="12032" max="12032" width="23.625" style="15" customWidth="1"/>
    <col min="12033" max="12033" width="12.875" style="15" customWidth="1"/>
    <col min="12034" max="12034" width="9" style="15"/>
    <col min="12035" max="12036" width="6.75" style="15" customWidth="1"/>
    <col min="12037" max="12279" width="9" style="15"/>
    <col min="12280" max="12280" width="12" style="15" customWidth="1"/>
    <col min="12281" max="12281" width="32.625" style="15" customWidth="1"/>
    <col min="12282" max="12282" width="36" style="15" customWidth="1"/>
    <col min="12283" max="12283" width="9.875" style="15" customWidth="1"/>
    <col min="12284" max="12284" width="7.5" style="15" customWidth="1"/>
    <col min="12285" max="12285" width="7.875" style="15" customWidth="1"/>
    <col min="12286" max="12286" width="16.875" style="15" customWidth="1"/>
    <col min="12287" max="12287" width="12" style="15" customWidth="1"/>
    <col min="12288" max="12288" width="23.625" style="15" customWidth="1"/>
    <col min="12289" max="12289" width="12.875" style="15" customWidth="1"/>
    <col min="12290" max="12290" width="9" style="15"/>
    <col min="12291" max="12292" width="6.75" style="15" customWidth="1"/>
    <col min="12293" max="12535" width="9" style="15"/>
    <col min="12536" max="12536" width="12" style="15" customWidth="1"/>
    <col min="12537" max="12537" width="32.625" style="15" customWidth="1"/>
    <col min="12538" max="12538" width="36" style="15" customWidth="1"/>
    <col min="12539" max="12539" width="9.875" style="15" customWidth="1"/>
    <col min="12540" max="12540" width="7.5" style="15" customWidth="1"/>
    <col min="12541" max="12541" width="7.875" style="15" customWidth="1"/>
    <col min="12542" max="12542" width="16.875" style="15" customWidth="1"/>
    <col min="12543" max="12543" width="12" style="15" customWidth="1"/>
    <col min="12544" max="12544" width="23.625" style="15" customWidth="1"/>
    <col min="12545" max="12545" width="12.875" style="15" customWidth="1"/>
    <col min="12546" max="12546" width="9" style="15"/>
    <col min="12547" max="12548" width="6.75" style="15" customWidth="1"/>
    <col min="12549" max="12791" width="9" style="15"/>
    <col min="12792" max="12792" width="12" style="15" customWidth="1"/>
    <col min="12793" max="12793" width="32.625" style="15" customWidth="1"/>
    <col min="12794" max="12794" width="36" style="15" customWidth="1"/>
    <col min="12795" max="12795" width="9.875" style="15" customWidth="1"/>
    <col min="12796" max="12796" width="7.5" style="15" customWidth="1"/>
    <col min="12797" max="12797" width="7.875" style="15" customWidth="1"/>
    <col min="12798" max="12798" width="16.875" style="15" customWidth="1"/>
    <col min="12799" max="12799" width="12" style="15" customWidth="1"/>
    <col min="12800" max="12800" width="23.625" style="15" customWidth="1"/>
    <col min="12801" max="12801" width="12.875" style="15" customWidth="1"/>
    <col min="12802" max="12802" width="9" style="15"/>
    <col min="12803" max="12804" width="6.75" style="15" customWidth="1"/>
    <col min="12805" max="13047" width="9" style="15"/>
    <col min="13048" max="13048" width="12" style="15" customWidth="1"/>
    <col min="13049" max="13049" width="32.625" style="15" customWidth="1"/>
    <col min="13050" max="13050" width="36" style="15" customWidth="1"/>
    <col min="13051" max="13051" width="9.875" style="15" customWidth="1"/>
    <col min="13052" max="13052" width="7.5" style="15" customWidth="1"/>
    <col min="13053" max="13053" width="7.875" style="15" customWidth="1"/>
    <col min="13054" max="13054" width="16.875" style="15" customWidth="1"/>
    <col min="13055" max="13055" width="12" style="15" customWidth="1"/>
    <col min="13056" max="13056" width="23.625" style="15" customWidth="1"/>
    <col min="13057" max="13057" width="12.875" style="15" customWidth="1"/>
    <col min="13058" max="13058" width="9" style="15"/>
    <col min="13059" max="13060" width="6.75" style="15" customWidth="1"/>
    <col min="13061" max="13303" width="9" style="15"/>
    <col min="13304" max="13304" width="12" style="15" customWidth="1"/>
    <col min="13305" max="13305" width="32.625" style="15" customWidth="1"/>
    <col min="13306" max="13306" width="36" style="15" customWidth="1"/>
    <col min="13307" max="13307" width="9.875" style="15" customWidth="1"/>
    <col min="13308" max="13308" width="7.5" style="15" customWidth="1"/>
    <col min="13309" max="13309" width="7.875" style="15" customWidth="1"/>
    <col min="13310" max="13310" width="16.875" style="15" customWidth="1"/>
    <col min="13311" max="13311" width="12" style="15" customWidth="1"/>
    <col min="13312" max="13312" width="23.625" style="15" customWidth="1"/>
    <col min="13313" max="13313" width="12.875" style="15" customWidth="1"/>
    <col min="13314" max="13314" width="9" style="15"/>
    <col min="13315" max="13316" width="6.75" style="15" customWidth="1"/>
    <col min="13317" max="13559" width="9" style="15"/>
    <col min="13560" max="13560" width="12" style="15" customWidth="1"/>
    <col min="13561" max="13561" width="32.625" style="15" customWidth="1"/>
    <col min="13562" max="13562" width="36" style="15" customWidth="1"/>
    <col min="13563" max="13563" width="9.875" style="15" customWidth="1"/>
    <col min="13564" max="13564" width="7.5" style="15" customWidth="1"/>
    <col min="13565" max="13565" width="7.875" style="15" customWidth="1"/>
    <col min="13566" max="13566" width="16.875" style="15" customWidth="1"/>
    <col min="13567" max="13567" width="12" style="15" customWidth="1"/>
    <col min="13568" max="13568" width="23.625" style="15" customWidth="1"/>
    <col min="13569" max="13569" width="12.875" style="15" customWidth="1"/>
    <col min="13570" max="13570" width="9" style="15"/>
    <col min="13571" max="13572" width="6.75" style="15" customWidth="1"/>
    <col min="13573" max="13815" width="9" style="15"/>
    <col min="13816" max="13816" width="12" style="15" customWidth="1"/>
    <col min="13817" max="13817" width="32.625" style="15" customWidth="1"/>
    <col min="13818" max="13818" width="36" style="15" customWidth="1"/>
    <col min="13819" max="13819" width="9.875" style="15" customWidth="1"/>
    <col min="13820" max="13820" width="7.5" style="15" customWidth="1"/>
    <col min="13821" max="13821" width="7.875" style="15" customWidth="1"/>
    <col min="13822" max="13822" width="16.875" style="15" customWidth="1"/>
    <col min="13823" max="13823" width="12" style="15" customWidth="1"/>
    <col min="13824" max="13824" width="23.625" style="15" customWidth="1"/>
    <col min="13825" max="13825" width="12.875" style="15" customWidth="1"/>
    <col min="13826" max="13826" width="9" style="15"/>
    <col min="13827" max="13828" width="6.75" style="15" customWidth="1"/>
    <col min="13829" max="14071" width="9" style="15"/>
    <col min="14072" max="14072" width="12" style="15" customWidth="1"/>
    <col min="14073" max="14073" width="32.625" style="15" customWidth="1"/>
    <col min="14074" max="14074" width="36" style="15" customWidth="1"/>
    <col min="14075" max="14075" width="9.875" style="15" customWidth="1"/>
    <col min="14076" max="14076" width="7.5" style="15" customWidth="1"/>
    <col min="14077" max="14077" width="7.875" style="15" customWidth="1"/>
    <col min="14078" max="14078" width="16.875" style="15" customWidth="1"/>
    <col min="14079" max="14079" width="12" style="15" customWidth="1"/>
    <col min="14080" max="14080" width="23.625" style="15" customWidth="1"/>
    <col min="14081" max="14081" width="12.875" style="15" customWidth="1"/>
    <col min="14082" max="14082" width="9" style="15"/>
    <col min="14083" max="14084" width="6.75" style="15" customWidth="1"/>
    <col min="14085" max="14327" width="9" style="15"/>
    <col min="14328" max="14328" width="12" style="15" customWidth="1"/>
    <col min="14329" max="14329" width="32.625" style="15" customWidth="1"/>
    <col min="14330" max="14330" width="36" style="15" customWidth="1"/>
    <col min="14331" max="14331" width="9.875" style="15" customWidth="1"/>
    <col min="14332" max="14332" width="7.5" style="15" customWidth="1"/>
    <col min="14333" max="14333" width="7.875" style="15" customWidth="1"/>
    <col min="14334" max="14334" width="16.875" style="15" customWidth="1"/>
    <col min="14335" max="14335" width="12" style="15" customWidth="1"/>
    <col min="14336" max="14336" width="23.625" style="15" customWidth="1"/>
    <col min="14337" max="14337" width="12.875" style="15" customWidth="1"/>
    <col min="14338" max="14338" width="9" style="15"/>
    <col min="14339" max="14340" width="6.75" style="15" customWidth="1"/>
    <col min="14341" max="14583" width="9" style="15"/>
    <col min="14584" max="14584" width="12" style="15" customWidth="1"/>
    <col min="14585" max="14585" width="32.625" style="15" customWidth="1"/>
    <col min="14586" max="14586" width="36" style="15" customWidth="1"/>
    <col min="14587" max="14587" width="9.875" style="15" customWidth="1"/>
    <col min="14588" max="14588" width="7.5" style="15" customWidth="1"/>
    <col min="14589" max="14589" width="7.875" style="15" customWidth="1"/>
    <col min="14590" max="14590" width="16.875" style="15" customWidth="1"/>
    <col min="14591" max="14591" width="12" style="15" customWidth="1"/>
    <col min="14592" max="14592" width="23.625" style="15" customWidth="1"/>
    <col min="14593" max="14593" width="12.875" style="15" customWidth="1"/>
    <col min="14594" max="14594" width="9" style="15"/>
    <col min="14595" max="14596" width="6.75" style="15" customWidth="1"/>
    <col min="14597" max="14839" width="9" style="15"/>
    <col min="14840" max="14840" width="12" style="15" customWidth="1"/>
    <col min="14841" max="14841" width="32.625" style="15" customWidth="1"/>
    <col min="14842" max="14842" width="36" style="15" customWidth="1"/>
    <col min="14843" max="14843" width="9.875" style="15" customWidth="1"/>
    <col min="14844" max="14844" width="7.5" style="15" customWidth="1"/>
    <col min="14845" max="14845" width="7.875" style="15" customWidth="1"/>
    <col min="14846" max="14846" width="16.875" style="15" customWidth="1"/>
    <col min="14847" max="14847" width="12" style="15" customWidth="1"/>
    <col min="14848" max="14848" width="23.625" style="15" customWidth="1"/>
    <col min="14849" max="14849" width="12.875" style="15" customWidth="1"/>
    <col min="14850" max="14850" width="9" style="15"/>
    <col min="14851" max="14852" width="6.75" style="15" customWidth="1"/>
    <col min="14853" max="15095" width="9" style="15"/>
    <col min="15096" max="15096" width="12" style="15" customWidth="1"/>
    <col min="15097" max="15097" width="32.625" style="15" customWidth="1"/>
    <col min="15098" max="15098" width="36" style="15" customWidth="1"/>
    <col min="15099" max="15099" width="9.875" style="15" customWidth="1"/>
    <col min="15100" max="15100" width="7.5" style="15" customWidth="1"/>
    <col min="15101" max="15101" width="7.875" style="15" customWidth="1"/>
    <col min="15102" max="15102" width="16.875" style="15" customWidth="1"/>
    <col min="15103" max="15103" width="12" style="15" customWidth="1"/>
    <col min="15104" max="15104" width="23.625" style="15" customWidth="1"/>
    <col min="15105" max="15105" width="12.875" style="15" customWidth="1"/>
    <col min="15106" max="15106" width="9" style="15"/>
    <col min="15107" max="15108" width="6.75" style="15" customWidth="1"/>
    <col min="15109" max="15351" width="9" style="15"/>
    <col min="15352" max="15352" width="12" style="15" customWidth="1"/>
    <col min="15353" max="15353" width="32.625" style="15" customWidth="1"/>
    <col min="15354" max="15354" width="36" style="15" customWidth="1"/>
    <col min="15355" max="15355" width="9.875" style="15" customWidth="1"/>
    <col min="15356" max="15356" width="7.5" style="15" customWidth="1"/>
    <col min="15357" max="15357" width="7.875" style="15" customWidth="1"/>
    <col min="15358" max="15358" width="16.875" style="15" customWidth="1"/>
    <col min="15359" max="15359" width="12" style="15" customWidth="1"/>
    <col min="15360" max="15360" width="23.625" style="15" customWidth="1"/>
    <col min="15361" max="15361" width="12.875" style="15" customWidth="1"/>
    <col min="15362" max="15362" width="9" style="15"/>
    <col min="15363" max="15364" width="6.75" style="15" customWidth="1"/>
    <col min="15365" max="15607" width="9" style="15"/>
    <col min="15608" max="15608" width="12" style="15" customWidth="1"/>
    <col min="15609" max="15609" width="32.625" style="15" customWidth="1"/>
    <col min="15610" max="15610" width="36" style="15" customWidth="1"/>
    <col min="15611" max="15611" width="9.875" style="15" customWidth="1"/>
    <col min="15612" max="15612" width="7.5" style="15" customWidth="1"/>
    <col min="15613" max="15613" width="7.875" style="15" customWidth="1"/>
    <col min="15614" max="15614" width="16.875" style="15" customWidth="1"/>
    <col min="15615" max="15615" width="12" style="15" customWidth="1"/>
    <col min="15616" max="15616" width="23.625" style="15" customWidth="1"/>
    <col min="15617" max="15617" width="12.875" style="15" customWidth="1"/>
    <col min="15618" max="15618" width="9" style="15"/>
    <col min="15619" max="15620" width="6.75" style="15" customWidth="1"/>
    <col min="15621" max="15863" width="9" style="15"/>
    <col min="15864" max="15864" width="12" style="15" customWidth="1"/>
    <col min="15865" max="15865" width="32.625" style="15" customWidth="1"/>
    <col min="15866" max="15866" width="36" style="15" customWidth="1"/>
    <col min="15867" max="15867" width="9.875" style="15" customWidth="1"/>
    <col min="15868" max="15868" width="7.5" style="15" customWidth="1"/>
    <col min="15869" max="15869" width="7.875" style="15" customWidth="1"/>
    <col min="15870" max="15870" width="16.875" style="15" customWidth="1"/>
    <col min="15871" max="15871" width="12" style="15" customWidth="1"/>
    <col min="15872" max="15872" width="23.625" style="15" customWidth="1"/>
    <col min="15873" max="15873" width="12.875" style="15" customWidth="1"/>
    <col min="15874" max="15874" width="9" style="15"/>
    <col min="15875" max="15876" width="6.75" style="15" customWidth="1"/>
    <col min="15877" max="16119" width="9" style="15"/>
    <col min="16120" max="16120" width="12" style="15" customWidth="1"/>
    <col min="16121" max="16121" width="32.625" style="15" customWidth="1"/>
    <col min="16122" max="16122" width="36" style="15" customWidth="1"/>
    <col min="16123" max="16123" width="9.875" style="15" customWidth="1"/>
    <col min="16124" max="16124" width="7.5" style="15" customWidth="1"/>
    <col min="16125" max="16125" width="7.875" style="15" customWidth="1"/>
    <col min="16126" max="16126" width="16.875" style="15" customWidth="1"/>
    <col min="16127" max="16127" width="12" style="15" customWidth="1"/>
    <col min="16128" max="16128" width="23.625" style="15" customWidth="1"/>
    <col min="16129" max="16129" width="12.875" style="15" customWidth="1"/>
    <col min="16130" max="16130" width="9" style="15"/>
    <col min="16131" max="16132" width="6.75" style="15" customWidth="1"/>
    <col min="16133" max="16384" width="9" style="15"/>
  </cols>
  <sheetData>
    <row r="1" spans="1:43" customFormat="1" ht="13.5" customHeight="1" thickBot="1">
      <c r="A1" s="812" t="s">
        <v>112</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3"/>
      <c r="AK1" s="3"/>
    </row>
    <row r="2" spans="1:43" customFormat="1" ht="13.5" customHeigh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3"/>
      <c r="AK2" s="3"/>
      <c r="AL2" s="736" t="s">
        <v>662</v>
      </c>
      <c r="AM2" s="738"/>
    </row>
    <row r="3" spans="1:43" customFormat="1" ht="13.5" customHeight="1" thickBo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3"/>
      <c r="AK3" s="3"/>
      <c r="AL3" s="739"/>
      <c r="AM3" s="741"/>
    </row>
    <row r="4" spans="1:43" s="50" customFormat="1" ht="12" customHeight="1" thickBot="1">
      <c r="A4" s="1184" t="s">
        <v>559</v>
      </c>
      <c r="B4" s="1185"/>
      <c r="C4" s="1185"/>
      <c r="D4" s="1185"/>
      <c r="E4" s="1185"/>
      <c r="F4" s="1185"/>
      <c r="G4" s="1185"/>
      <c r="H4" s="1185"/>
      <c r="I4" s="1185"/>
      <c r="J4" s="1185"/>
      <c r="K4" s="1185"/>
      <c r="L4" s="1185"/>
      <c r="M4" s="1185"/>
      <c r="N4" s="1185"/>
      <c r="O4" s="1185"/>
      <c r="P4" s="1185"/>
      <c r="Q4" s="1185"/>
      <c r="R4" s="1185"/>
      <c r="S4" s="1185"/>
      <c r="T4" s="1185"/>
      <c r="U4" s="1185"/>
      <c r="V4" s="1186"/>
      <c r="W4" s="1183" t="s">
        <v>560</v>
      </c>
      <c r="X4" s="1183"/>
      <c r="Y4" s="1183"/>
      <c r="Z4" s="1183"/>
      <c r="AA4" s="1183"/>
      <c r="AB4" s="1183"/>
      <c r="AC4" s="1183"/>
      <c r="AD4" s="1183"/>
      <c r="AE4" s="1183"/>
      <c r="AF4" s="1183"/>
      <c r="AG4" s="1183"/>
      <c r="AH4" s="1183"/>
      <c r="AI4" s="1183"/>
      <c r="AJ4" s="49"/>
      <c r="AK4" s="49"/>
      <c r="AL4" s="742"/>
      <c r="AM4" s="744"/>
    </row>
    <row r="5" spans="1:43" customFormat="1" ht="13.15" customHeight="1" thickBot="1">
      <c r="A5" s="1187" t="str">
        <f>IF(①【2ヵ月前】利用申込書!D6="","",①【2ヵ月前】利用申込書!D6)</f>
        <v/>
      </c>
      <c r="B5" s="1188"/>
      <c r="C5" s="1188"/>
      <c r="D5" s="1188"/>
      <c r="E5" s="1188"/>
      <c r="F5" s="1188"/>
      <c r="G5" s="1188"/>
      <c r="H5" s="1188"/>
      <c r="I5" s="1188"/>
      <c r="J5" s="1188"/>
      <c r="K5" s="1188"/>
      <c r="L5" s="1188"/>
      <c r="M5" s="1188"/>
      <c r="N5" s="1188"/>
      <c r="O5" s="1188"/>
      <c r="P5" s="1188"/>
      <c r="Q5" s="1188"/>
      <c r="R5" s="1188"/>
      <c r="S5" s="1188"/>
      <c r="T5" s="1188"/>
      <c r="U5" s="1188"/>
      <c r="V5" s="1189"/>
      <c r="W5" s="1182" t="s">
        <v>561</v>
      </c>
      <c r="X5" s="1193" t="str">
        <f>IFERROR(DATE(①【2ヵ月前】利用申込書!G12,①【2ヵ月前】利用申込書!K12,①【2ヵ月前】利用申込書!N12)," ")</f>
        <v xml:space="preserve"> </v>
      </c>
      <c r="Y5" s="1193"/>
      <c r="Z5" s="1193"/>
      <c r="AA5" s="1193"/>
      <c r="AB5" s="1193"/>
      <c r="AC5" s="653" t="s">
        <v>563</v>
      </c>
      <c r="AD5" s="1194" t="str">
        <f>IFERROR(DATE(①【2ヵ月前】利用申込書!G13,①【2ヵ月前】利用申込書!K13,①【2ヵ月前】利用申込書!N13)," ")</f>
        <v xml:space="preserve"> </v>
      </c>
      <c r="AE5" s="1194"/>
      <c r="AF5" s="1194"/>
      <c r="AG5" s="1194"/>
      <c r="AH5" s="1194"/>
      <c r="AI5" s="1182" t="s">
        <v>562</v>
      </c>
      <c r="AL5" s="298"/>
      <c r="AM5" s="298"/>
    </row>
    <row r="6" spans="1:43" customFormat="1" ht="13.15" customHeight="1" thickBot="1">
      <c r="A6" s="1190"/>
      <c r="B6" s="1191"/>
      <c r="C6" s="1191"/>
      <c r="D6" s="1191"/>
      <c r="E6" s="1191"/>
      <c r="F6" s="1191"/>
      <c r="G6" s="1191"/>
      <c r="H6" s="1191"/>
      <c r="I6" s="1191"/>
      <c r="J6" s="1191"/>
      <c r="K6" s="1191"/>
      <c r="L6" s="1191"/>
      <c r="M6" s="1191"/>
      <c r="N6" s="1191"/>
      <c r="O6" s="1191"/>
      <c r="P6" s="1191"/>
      <c r="Q6" s="1191"/>
      <c r="R6" s="1191"/>
      <c r="S6" s="1191"/>
      <c r="T6" s="1191"/>
      <c r="U6" s="1191"/>
      <c r="V6" s="1192"/>
      <c r="W6" s="1182"/>
      <c r="X6" s="1193"/>
      <c r="Y6" s="1193"/>
      <c r="Z6" s="1193"/>
      <c r="AA6" s="1193"/>
      <c r="AB6" s="1193"/>
      <c r="AC6" s="653"/>
      <c r="AD6" s="1194"/>
      <c r="AE6" s="1194"/>
      <c r="AF6" s="1194"/>
      <c r="AG6" s="1194"/>
      <c r="AH6" s="1194"/>
      <c r="AI6" s="1182"/>
      <c r="AL6" s="594" t="s">
        <v>665</v>
      </c>
      <c r="AM6" s="595"/>
    </row>
    <row r="7" spans="1:43" customFormat="1" ht="12" customHeight="1">
      <c r="A7" s="1195" t="s">
        <v>681</v>
      </c>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L7" s="596"/>
      <c r="AM7" s="597"/>
    </row>
    <row r="8" spans="1:43" s="8" customFormat="1" ht="12" customHeight="1" thickBot="1">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L8" s="598"/>
      <c r="AM8" s="599"/>
    </row>
    <row r="9" spans="1:43" ht="12" customHeight="1" thickBot="1">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row>
    <row r="10" spans="1:43" ht="13.5" customHeight="1">
      <c r="A10" s="1171" t="s">
        <v>553</v>
      </c>
      <c r="B10" s="1172"/>
      <c r="C10" s="1172"/>
      <c r="D10" s="1172"/>
      <c r="E10" s="1172"/>
      <c r="F10" s="1172"/>
      <c r="G10" s="1172"/>
      <c r="H10" s="1172"/>
      <c r="I10" s="1172"/>
      <c r="J10" s="1172"/>
      <c r="K10" s="1172"/>
      <c r="L10" s="1172"/>
      <c r="M10" s="1172"/>
      <c r="N10" s="1173"/>
      <c r="O10" s="1171" t="s">
        <v>554</v>
      </c>
      <c r="P10" s="1172"/>
      <c r="Q10" s="1172"/>
      <c r="R10" s="1172"/>
      <c r="S10" s="1172"/>
      <c r="T10" s="1172"/>
      <c r="U10" s="1172"/>
      <c r="V10" s="1172"/>
      <c r="W10" s="1172"/>
      <c r="X10" s="1172"/>
      <c r="Y10" s="1173"/>
      <c r="Z10" s="1216" t="s">
        <v>555</v>
      </c>
      <c r="AA10" s="1217"/>
      <c r="AB10" s="1218"/>
      <c r="AC10" s="1205" t="s">
        <v>556</v>
      </c>
      <c r="AD10" s="1206"/>
      <c r="AE10" s="1225" t="s">
        <v>557</v>
      </c>
      <c r="AF10" s="1206"/>
      <c r="AG10" s="1225" t="s">
        <v>558</v>
      </c>
      <c r="AH10" s="1227"/>
      <c r="AI10" s="1228"/>
    </row>
    <row r="11" spans="1:43" s="17" customFormat="1" ht="13.5" customHeight="1" thickBot="1">
      <c r="A11" s="1174"/>
      <c r="B11" s="1175"/>
      <c r="C11" s="1175"/>
      <c r="D11" s="1175"/>
      <c r="E11" s="1175"/>
      <c r="F11" s="1175"/>
      <c r="G11" s="1175"/>
      <c r="H11" s="1175"/>
      <c r="I11" s="1175"/>
      <c r="J11" s="1175"/>
      <c r="K11" s="1175"/>
      <c r="L11" s="1175"/>
      <c r="M11" s="1175"/>
      <c r="N11" s="1176"/>
      <c r="O11" s="1174"/>
      <c r="P11" s="1175"/>
      <c r="Q11" s="1175"/>
      <c r="R11" s="1175"/>
      <c r="S11" s="1175"/>
      <c r="T11" s="1175"/>
      <c r="U11" s="1175"/>
      <c r="V11" s="1175"/>
      <c r="W11" s="1175"/>
      <c r="X11" s="1175"/>
      <c r="Y11" s="1176"/>
      <c r="Z11" s="1219"/>
      <c r="AA11" s="1220"/>
      <c r="AB11" s="1221"/>
      <c r="AC11" s="1207"/>
      <c r="AD11" s="1208"/>
      <c r="AE11" s="1226"/>
      <c r="AF11" s="1208"/>
      <c r="AG11" s="1229"/>
      <c r="AH11" s="1230"/>
      <c r="AI11" s="1231"/>
    </row>
    <row r="12" spans="1:43" s="17" customFormat="1" ht="23.1" customHeight="1" thickTop="1">
      <c r="A12" s="1212" t="s">
        <v>533</v>
      </c>
      <c r="B12" s="1160"/>
      <c r="C12" s="1160"/>
      <c r="D12" s="1160"/>
      <c r="E12" s="1160"/>
      <c r="F12" s="1160"/>
      <c r="G12" s="1160"/>
      <c r="H12" s="1160"/>
      <c r="I12" s="1160"/>
      <c r="J12" s="1160"/>
      <c r="K12" s="1160"/>
      <c r="L12" s="1160"/>
      <c r="M12" s="1160"/>
      <c r="N12" s="1160"/>
      <c r="O12" s="1213" t="s">
        <v>545</v>
      </c>
      <c r="P12" s="1214"/>
      <c r="Q12" s="1214"/>
      <c r="R12" s="1214"/>
      <c r="S12" s="1214"/>
      <c r="T12" s="1214"/>
      <c r="U12" s="1214"/>
      <c r="V12" s="1214"/>
      <c r="W12" s="1214"/>
      <c r="X12" s="1214"/>
      <c r="Y12" s="1215"/>
      <c r="Z12" s="1222">
        <v>6600</v>
      </c>
      <c r="AA12" s="1222"/>
      <c r="AB12" s="476" t="s">
        <v>92</v>
      </c>
      <c r="AC12" s="1211"/>
      <c r="AD12" s="1165"/>
      <c r="AE12" s="1223"/>
      <c r="AF12" s="1223"/>
      <c r="AG12" s="347"/>
      <c r="AH12" s="275" t="s">
        <v>123</v>
      </c>
      <c r="AI12" s="277"/>
      <c r="AL12" s="43" t="s">
        <v>361</v>
      </c>
      <c r="AP12" s="323">
        <f>Z12*AC12</f>
        <v>0</v>
      </c>
      <c r="AQ12" s="324" t="s">
        <v>728</v>
      </c>
    </row>
    <row r="13" spans="1:43" s="16" customFormat="1" ht="23.1" customHeight="1">
      <c r="A13" s="1180" t="s">
        <v>534</v>
      </c>
      <c r="B13" s="1179"/>
      <c r="C13" s="1179"/>
      <c r="D13" s="1179"/>
      <c r="E13" s="1179"/>
      <c r="F13" s="1179"/>
      <c r="G13" s="1179"/>
      <c r="H13" s="1179"/>
      <c r="I13" s="1179"/>
      <c r="J13" s="1179"/>
      <c r="K13" s="1179"/>
      <c r="L13" s="1179"/>
      <c r="M13" s="1179"/>
      <c r="N13" s="1179"/>
      <c r="O13" s="1155" t="s">
        <v>546</v>
      </c>
      <c r="P13" s="1156"/>
      <c r="Q13" s="1156"/>
      <c r="R13" s="1156"/>
      <c r="S13" s="1156"/>
      <c r="T13" s="1156"/>
      <c r="U13" s="1156"/>
      <c r="V13" s="1156"/>
      <c r="W13" s="1156"/>
      <c r="X13" s="1156"/>
      <c r="Y13" s="1157"/>
      <c r="Z13" s="1164">
        <v>100</v>
      </c>
      <c r="AA13" s="1164"/>
      <c r="AB13" s="477" t="s">
        <v>92</v>
      </c>
      <c r="AC13" s="1167"/>
      <c r="AD13" s="1166"/>
      <c r="AE13" s="1224"/>
      <c r="AF13" s="1224"/>
      <c r="AG13" s="348"/>
      <c r="AH13" s="326" t="s">
        <v>123</v>
      </c>
      <c r="AI13" s="278"/>
      <c r="AJ13" s="19"/>
      <c r="AL13" s="16" t="s">
        <v>368</v>
      </c>
      <c r="AM13" s="45">
        <f>SUM(AP12:AP33)</f>
        <v>0</v>
      </c>
      <c r="AN13" s="16" t="s">
        <v>365</v>
      </c>
      <c r="AP13" s="323">
        <f t="shared" ref="AP13:AP14" si="0">Z13*AC13</f>
        <v>0</v>
      </c>
      <c r="AQ13" s="324" t="s">
        <v>728</v>
      </c>
    </row>
    <row r="14" spans="1:43" s="16" customFormat="1" ht="23.1" customHeight="1">
      <c r="A14" s="1180" t="s">
        <v>535</v>
      </c>
      <c r="B14" s="1179"/>
      <c r="C14" s="1179"/>
      <c r="D14" s="1179"/>
      <c r="E14" s="1179"/>
      <c r="F14" s="1179"/>
      <c r="G14" s="1179"/>
      <c r="H14" s="1179"/>
      <c r="I14" s="1179"/>
      <c r="J14" s="1179"/>
      <c r="K14" s="1179"/>
      <c r="L14" s="1179"/>
      <c r="M14" s="1179"/>
      <c r="N14" s="1179"/>
      <c r="O14" s="1155" t="s">
        <v>547</v>
      </c>
      <c r="P14" s="1156"/>
      <c r="Q14" s="1156"/>
      <c r="R14" s="1156"/>
      <c r="S14" s="1156"/>
      <c r="T14" s="1156"/>
      <c r="U14" s="1156"/>
      <c r="V14" s="1156"/>
      <c r="W14" s="1156"/>
      <c r="X14" s="1156"/>
      <c r="Y14" s="1157"/>
      <c r="Z14" s="1164">
        <v>120</v>
      </c>
      <c r="AA14" s="1164"/>
      <c r="AB14" s="477" t="s">
        <v>92</v>
      </c>
      <c r="AC14" s="1167"/>
      <c r="AD14" s="1166"/>
      <c r="AE14" s="1224"/>
      <c r="AF14" s="1224"/>
      <c r="AG14" s="348"/>
      <c r="AH14" s="326" t="s">
        <v>123</v>
      </c>
      <c r="AI14" s="278"/>
      <c r="AJ14" s="19"/>
      <c r="AL14" s="16" t="s">
        <v>367</v>
      </c>
      <c r="AM14" s="44">
        <f>SUM(AQ15:AQ33)</f>
        <v>0</v>
      </c>
      <c r="AN14" s="16" t="s">
        <v>365</v>
      </c>
      <c r="AP14" s="323">
        <f t="shared" si="0"/>
        <v>0</v>
      </c>
      <c r="AQ14" s="324" t="s">
        <v>728</v>
      </c>
    </row>
    <row r="15" spans="1:43" s="16" customFormat="1" ht="23.1" customHeight="1">
      <c r="A15" s="1180" t="s">
        <v>597</v>
      </c>
      <c r="B15" s="1179"/>
      <c r="C15" s="1179"/>
      <c r="D15" s="1179"/>
      <c r="E15" s="1179"/>
      <c r="F15" s="1179"/>
      <c r="G15" s="1179"/>
      <c r="H15" s="1179"/>
      <c r="I15" s="1179"/>
      <c r="J15" s="1179"/>
      <c r="K15" s="1179"/>
      <c r="L15" s="1179"/>
      <c r="M15" s="1179"/>
      <c r="N15" s="1179"/>
      <c r="O15" s="1155" t="s">
        <v>809</v>
      </c>
      <c r="P15" s="1156"/>
      <c r="Q15" s="1156"/>
      <c r="R15" s="1156"/>
      <c r="S15" s="1156"/>
      <c r="T15" s="1156"/>
      <c r="U15" s="1156"/>
      <c r="V15" s="1156"/>
      <c r="W15" s="1156"/>
      <c r="X15" s="1156"/>
      <c r="Y15" s="1157"/>
      <c r="Z15" s="1164">
        <v>300</v>
      </c>
      <c r="AA15" s="1164"/>
      <c r="AB15" s="477" t="s">
        <v>92</v>
      </c>
      <c r="AC15" s="1167"/>
      <c r="AD15" s="1166"/>
      <c r="AE15" s="1166"/>
      <c r="AF15" s="1166"/>
      <c r="AG15" s="348"/>
      <c r="AH15" s="326" t="s">
        <v>123</v>
      </c>
      <c r="AI15" s="278"/>
      <c r="AJ15" s="19"/>
      <c r="AP15" s="323">
        <f>Z15*AC15</f>
        <v>0</v>
      </c>
      <c r="AQ15" s="323">
        <f>IFERROR(Z15*AE15,"")</f>
        <v>0</v>
      </c>
    </row>
    <row r="16" spans="1:43" s="16" customFormat="1" ht="23.1" customHeight="1" thickBot="1">
      <c r="A16" s="1196"/>
      <c r="B16" s="1197"/>
      <c r="C16" s="1197"/>
      <c r="D16" s="1197"/>
      <c r="E16" s="1197"/>
      <c r="F16" s="1197"/>
      <c r="G16" s="1197"/>
      <c r="H16" s="1197"/>
      <c r="I16" s="1197"/>
      <c r="J16" s="1197"/>
      <c r="K16" s="1197"/>
      <c r="L16" s="1197"/>
      <c r="M16" s="1197"/>
      <c r="N16" s="1197"/>
      <c r="O16" s="1152" t="s">
        <v>828</v>
      </c>
      <c r="P16" s="1153"/>
      <c r="Q16" s="1153"/>
      <c r="R16" s="1153"/>
      <c r="S16" s="1153"/>
      <c r="T16" s="1153"/>
      <c r="U16" s="1153"/>
      <c r="V16" s="1153"/>
      <c r="W16" s="1153"/>
      <c r="X16" s="1153"/>
      <c r="Y16" s="1154"/>
      <c r="Z16" s="1162">
        <v>10</v>
      </c>
      <c r="AA16" s="1162"/>
      <c r="AB16" s="478" t="s">
        <v>92</v>
      </c>
      <c r="AC16" s="1209"/>
      <c r="AD16" s="1210"/>
      <c r="AE16" s="1210"/>
      <c r="AF16" s="1210"/>
      <c r="AG16" s="349"/>
      <c r="AH16" s="276" t="s">
        <v>123</v>
      </c>
      <c r="AI16" s="279"/>
      <c r="AJ16" s="19"/>
      <c r="AP16" s="323">
        <f t="shared" ref="AP16:AP27" si="1">Z16*AC16</f>
        <v>0</v>
      </c>
      <c r="AQ16" s="323">
        <f>IFERROR(Z16*AE16,"")</f>
        <v>0</v>
      </c>
    </row>
    <row r="17" spans="1:43" s="16" customFormat="1" ht="23.1" customHeight="1" thickTop="1">
      <c r="A17" s="1198" t="s">
        <v>544</v>
      </c>
      <c r="B17" s="1199"/>
      <c r="C17" s="1199"/>
      <c r="D17" s="1199"/>
      <c r="E17" s="1199"/>
      <c r="F17" s="1199"/>
      <c r="G17" s="1199"/>
      <c r="H17" s="1199"/>
      <c r="I17" s="1199"/>
      <c r="J17" s="1199"/>
      <c r="K17" s="1199"/>
      <c r="L17" s="1199"/>
      <c r="M17" s="1199"/>
      <c r="N17" s="1199"/>
      <c r="O17" s="1159" t="s">
        <v>548</v>
      </c>
      <c r="P17" s="1160"/>
      <c r="Q17" s="1160"/>
      <c r="R17" s="1160"/>
      <c r="S17" s="1160"/>
      <c r="T17" s="1160"/>
      <c r="U17" s="1160"/>
      <c r="V17" s="1160"/>
      <c r="W17" s="1160"/>
      <c r="X17" s="1160"/>
      <c r="Y17" s="1161"/>
      <c r="Z17" s="1163">
        <v>400</v>
      </c>
      <c r="AA17" s="1163"/>
      <c r="AB17" s="476" t="s">
        <v>92</v>
      </c>
      <c r="AC17" s="1211"/>
      <c r="AD17" s="1165"/>
      <c r="AE17" s="1165"/>
      <c r="AF17" s="1165"/>
      <c r="AG17" s="344"/>
      <c r="AH17" s="341" t="s">
        <v>123</v>
      </c>
      <c r="AI17" s="345"/>
      <c r="AJ17" s="19"/>
      <c r="AP17" s="323">
        <f t="shared" si="1"/>
        <v>0</v>
      </c>
      <c r="AQ17" s="323">
        <f t="shared" ref="AQ17:AQ33" si="2">Z17*AE17</f>
        <v>0</v>
      </c>
    </row>
    <row r="18" spans="1:43" s="16" customFormat="1" ht="23.1" customHeight="1">
      <c r="A18" s="1177" t="s">
        <v>536</v>
      </c>
      <c r="B18" s="1178"/>
      <c r="C18" s="1178"/>
      <c r="D18" s="1178"/>
      <c r="E18" s="1156" t="s">
        <v>538</v>
      </c>
      <c r="F18" s="1156"/>
      <c r="G18" s="1156"/>
      <c r="H18" s="1156"/>
      <c r="I18" s="1156"/>
      <c r="J18" s="1156"/>
      <c r="K18" s="1156"/>
      <c r="L18" s="1156"/>
      <c r="M18" s="1156"/>
      <c r="N18" s="1156"/>
      <c r="O18" s="1155" t="s">
        <v>120</v>
      </c>
      <c r="P18" s="1156"/>
      <c r="Q18" s="1156"/>
      <c r="R18" s="1156"/>
      <c r="S18" s="1156"/>
      <c r="T18" s="1156"/>
      <c r="U18" s="1156"/>
      <c r="V18" s="1156"/>
      <c r="W18" s="1156"/>
      <c r="X18" s="1156"/>
      <c r="Y18" s="1157"/>
      <c r="Z18" s="1164">
        <v>150</v>
      </c>
      <c r="AA18" s="1164"/>
      <c r="AB18" s="477" t="s">
        <v>92</v>
      </c>
      <c r="AC18" s="1167"/>
      <c r="AD18" s="1166"/>
      <c r="AE18" s="1166"/>
      <c r="AF18" s="1166"/>
      <c r="AG18" s="342"/>
      <c r="AH18" s="343" t="s">
        <v>123</v>
      </c>
      <c r="AI18" s="346"/>
      <c r="AJ18" s="19"/>
      <c r="AP18" s="323">
        <f t="shared" si="1"/>
        <v>0</v>
      </c>
      <c r="AQ18" s="323">
        <f t="shared" si="2"/>
        <v>0</v>
      </c>
    </row>
    <row r="19" spans="1:43" s="16" customFormat="1" ht="23.1" customHeight="1">
      <c r="A19" s="1177"/>
      <c r="B19" s="1178"/>
      <c r="C19" s="1178"/>
      <c r="D19" s="1178"/>
      <c r="E19" s="1156" t="s">
        <v>539</v>
      </c>
      <c r="F19" s="1156"/>
      <c r="G19" s="1156"/>
      <c r="H19" s="1156"/>
      <c r="I19" s="1156"/>
      <c r="J19" s="1156"/>
      <c r="K19" s="1156"/>
      <c r="L19" s="1156"/>
      <c r="M19" s="1156"/>
      <c r="N19" s="1156"/>
      <c r="O19" s="1155" t="s">
        <v>120</v>
      </c>
      <c r="P19" s="1156"/>
      <c r="Q19" s="1156"/>
      <c r="R19" s="1156"/>
      <c r="S19" s="1156"/>
      <c r="T19" s="1156"/>
      <c r="U19" s="1156"/>
      <c r="V19" s="1156"/>
      <c r="W19" s="1156"/>
      <c r="X19" s="1156"/>
      <c r="Y19" s="1157"/>
      <c r="Z19" s="1164">
        <v>200</v>
      </c>
      <c r="AA19" s="1164"/>
      <c r="AB19" s="477" t="s">
        <v>92</v>
      </c>
      <c r="AC19" s="1167"/>
      <c r="AD19" s="1166"/>
      <c r="AE19" s="1166"/>
      <c r="AF19" s="1166"/>
      <c r="AG19" s="342"/>
      <c r="AH19" s="343" t="s">
        <v>123</v>
      </c>
      <c r="AI19" s="346"/>
      <c r="AJ19" s="19"/>
      <c r="AP19" s="323">
        <f t="shared" si="1"/>
        <v>0</v>
      </c>
      <c r="AQ19" s="323">
        <f t="shared" si="2"/>
        <v>0</v>
      </c>
    </row>
    <row r="20" spans="1:43" s="16" customFormat="1" ht="23.1" customHeight="1">
      <c r="A20" s="1180" t="s">
        <v>113</v>
      </c>
      <c r="B20" s="1179"/>
      <c r="C20" s="1179"/>
      <c r="D20" s="1179"/>
      <c r="E20" s="1179"/>
      <c r="F20" s="1179"/>
      <c r="G20" s="1179"/>
      <c r="H20" s="1179"/>
      <c r="I20" s="1179"/>
      <c r="J20" s="1179"/>
      <c r="K20" s="1179"/>
      <c r="L20" s="1179"/>
      <c r="M20" s="1179"/>
      <c r="N20" s="1179"/>
      <c r="O20" s="1155" t="s">
        <v>120</v>
      </c>
      <c r="P20" s="1156"/>
      <c r="Q20" s="1156"/>
      <c r="R20" s="1156"/>
      <c r="S20" s="1156"/>
      <c r="T20" s="1156"/>
      <c r="U20" s="1156"/>
      <c r="V20" s="1156"/>
      <c r="W20" s="1156"/>
      <c r="X20" s="1156"/>
      <c r="Y20" s="1157"/>
      <c r="Z20" s="1158">
        <v>120</v>
      </c>
      <c r="AA20" s="1158"/>
      <c r="AB20" s="477" t="s">
        <v>92</v>
      </c>
      <c r="AC20" s="1167"/>
      <c r="AD20" s="1166"/>
      <c r="AE20" s="1166"/>
      <c r="AF20" s="1166"/>
      <c r="AG20" s="342"/>
      <c r="AH20" s="343" t="s">
        <v>123</v>
      </c>
      <c r="AI20" s="346"/>
      <c r="AJ20" s="19"/>
      <c r="AP20" s="323">
        <f t="shared" si="1"/>
        <v>0</v>
      </c>
      <c r="AQ20" s="323">
        <f t="shared" si="2"/>
        <v>0</v>
      </c>
    </row>
    <row r="21" spans="1:43" s="16" customFormat="1" ht="23.1" customHeight="1">
      <c r="A21" s="1177" t="s">
        <v>540</v>
      </c>
      <c r="B21" s="1179"/>
      <c r="C21" s="1179"/>
      <c r="D21" s="1179"/>
      <c r="E21" s="1179"/>
      <c r="F21" s="1179"/>
      <c r="G21" s="1179"/>
      <c r="H21" s="1179"/>
      <c r="I21" s="1179"/>
      <c r="J21" s="1179"/>
      <c r="K21" s="1179"/>
      <c r="L21" s="1179"/>
      <c r="M21" s="1179"/>
      <c r="N21" s="1179"/>
      <c r="O21" s="1155" t="s">
        <v>549</v>
      </c>
      <c r="P21" s="1156"/>
      <c r="Q21" s="1156"/>
      <c r="R21" s="1156"/>
      <c r="S21" s="1156"/>
      <c r="T21" s="1156"/>
      <c r="U21" s="1156"/>
      <c r="V21" s="1156"/>
      <c r="W21" s="1156"/>
      <c r="X21" s="1156"/>
      <c r="Y21" s="1157"/>
      <c r="Z21" s="1158">
        <v>500</v>
      </c>
      <c r="AA21" s="1158"/>
      <c r="AB21" s="1181" t="s">
        <v>92</v>
      </c>
      <c r="AC21" s="1167"/>
      <c r="AD21" s="1166"/>
      <c r="AE21" s="1166"/>
      <c r="AF21" s="1166"/>
      <c r="AG21" s="1168"/>
      <c r="AH21" s="1169" t="s">
        <v>123</v>
      </c>
      <c r="AI21" s="1170"/>
      <c r="AJ21" s="19"/>
      <c r="AP21" s="1150">
        <f>Z21*AC21</f>
        <v>0</v>
      </c>
      <c r="AQ21" s="1150">
        <f>Z21*AE21</f>
        <v>0</v>
      </c>
    </row>
    <row r="22" spans="1:43" s="16" customFormat="1" ht="23.1" customHeight="1">
      <c r="A22" s="1180"/>
      <c r="B22" s="1179"/>
      <c r="C22" s="1179"/>
      <c r="D22" s="1179"/>
      <c r="E22" s="1179"/>
      <c r="F22" s="1179"/>
      <c r="G22" s="1179"/>
      <c r="H22" s="1179"/>
      <c r="I22" s="1179"/>
      <c r="J22" s="1179"/>
      <c r="K22" s="1179"/>
      <c r="L22" s="1179"/>
      <c r="M22" s="1179"/>
      <c r="N22" s="1179"/>
      <c r="O22" s="1155"/>
      <c r="P22" s="1156"/>
      <c r="Q22" s="1156"/>
      <c r="R22" s="1156"/>
      <c r="S22" s="1156"/>
      <c r="T22" s="1156"/>
      <c r="U22" s="1156"/>
      <c r="V22" s="1156"/>
      <c r="W22" s="1156"/>
      <c r="X22" s="1156"/>
      <c r="Y22" s="1157"/>
      <c r="Z22" s="1158"/>
      <c r="AA22" s="1158"/>
      <c r="AB22" s="1181"/>
      <c r="AC22" s="1167"/>
      <c r="AD22" s="1166"/>
      <c r="AE22" s="1166"/>
      <c r="AF22" s="1166"/>
      <c r="AG22" s="1168"/>
      <c r="AH22" s="1169"/>
      <c r="AI22" s="1170"/>
      <c r="AJ22" s="19"/>
      <c r="AP22" s="1151"/>
      <c r="AQ22" s="1151"/>
    </row>
    <row r="23" spans="1:43" s="16" customFormat="1" ht="23.1" hidden="1" customHeight="1">
      <c r="A23" s="1200" t="s">
        <v>537</v>
      </c>
      <c r="B23" s="1201"/>
      <c r="C23" s="1201"/>
      <c r="D23" s="1201"/>
      <c r="E23" s="1179" t="s">
        <v>541</v>
      </c>
      <c r="F23" s="1179"/>
      <c r="G23" s="1179"/>
      <c r="H23" s="1179"/>
      <c r="I23" s="1179"/>
      <c r="J23" s="1179"/>
      <c r="K23" s="1179"/>
      <c r="L23" s="1179"/>
      <c r="M23" s="1179"/>
      <c r="N23" s="1179"/>
      <c r="O23" s="1155" t="s">
        <v>551</v>
      </c>
      <c r="P23" s="1156"/>
      <c r="Q23" s="1156"/>
      <c r="R23" s="1156"/>
      <c r="S23" s="1156"/>
      <c r="T23" s="1156"/>
      <c r="U23" s="1156"/>
      <c r="V23" s="1156"/>
      <c r="W23" s="1156"/>
      <c r="X23" s="1156"/>
      <c r="Y23" s="1157"/>
      <c r="Z23" s="1158">
        <v>550</v>
      </c>
      <c r="AA23" s="1158"/>
      <c r="AB23" s="1204" t="s">
        <v>92</v>
      </c>
      <c r="AC23" s="1167"/>
      <c r="AD23" s="1166"/>
      <c r="AE23" s="1166"/>
      <c r="AF23" s="1166"/>
      <c r="AG23" s="1168"/>
      <c r="AH23" s="1169" t="s">
        <v>123</v>
      </c>
      <c r="AI23" s="1170"/>
      <c r="AJ23" s="19"/>
      <c r="AP23" s="323">
        <f t="shared" si="1"/>
        <v>0</v>
      </c>
      <c r="AQ23" s="323">
        <f t="shared" si="2"/>
        <v>0</v>
      </c>
    </row>
    <row r="24" spans="1:43" s="16" customFormat="1" ht="23.1" hidden="1" customHeight="1">
      <c r="A24" s="1202"/>
      <c r="B24" s="1201"/>
      <c r="C24" s="1201"/>
      <c r="D24" s="1201"/>
      <c r="E24" s="1156" t="s">
        <v>542</v>
      </c>
      <c r="F24" s="1156"/>
      <c r="G24" s="1156"/>
      <c r="H24" s="1156"/>
      <c r="I24" s="1156"/>
      <c r="J24" s="1156"/>
      <c r="K24" s="1156"/>
      <c r="L24" s="1156"/>
      <c r="M24" s="1156"/>
      <c r="N24" s="1156"/>
      <c r="O24" s="1155" t="s">
        <v>550</v>
      </c>
      <c r="P24" s="1156"/>
      <c r="Q24" s="1156"/>
      <c r="R24" s="1156"/>
      <c r="S24" s="1156"/>
      <c r="T24" s="1156"/>
      <c r="U24" s="1156"/>
      <c r="V24" s="1156"/>
      <c r="W24" s="1156"/>
      <c r="X24" s="1156"/>
      <c r="Y24" s="1157"/>
      <c r="Z24" s="1158"/>
      <c r="AA24" s="1158"/>
      <c r="AB24" s="1204"/>
      <c r="AC24" s="1167"/>
      <c r="AD24" s="1166"/>
      <c r="AE24" s="1166"/>
      <c r="AF24" s="1166"/>
      <c r="AG24" s="1168"/>
      <c r="AH24" s="1169"/>
      <c r="AI24" s="1170"/>
      <c r="AJ24" s="19"/>
      <c r="AP24" s="323">
        <f t="shared" si="1"/>
        <v>0</v>
      </c>
      <c r="AQ24" s="323">
        <f t="shared" si="2"/>
        <v>0</v>
      </c>
    </row>
    <row r="25" spans="1:43" s="16" customFormat="1" ht="22.9" customHeight="1">
      <c r="A25" s="1180" t="s">
        <v>114</v>
      </c>
      <c r="B25" s="1179"/>
      <c r="C25" s="1179"/>
      <c r="D25" s="1179"/>
      <c r="E25" s="1179"/>
      <c r="F25" s="1179"/>
      <c r="G25" s="1179"/>
      <c r="H25" s="1179"/>
      <c r="I25" s="1179"/>
      <c r="J25" s="1179"/>
      <c r="K25" s="1179"/>
      <c r="L25" s="1179"/>
      <c r="M25" s="1179"/>
      <c r="N25" s="1179"/>
      <c r="O25" s="1155" t="s">
        <v>121</v>
      </c>
      <c r="P25" s="1156"/>
      <c r="Q25" s="1156"/>
      <c r="R25" s="1156"/>
      <c r="S25" s="1156"/>
      <c r="T25" s="1156"/>
      <c r="U25" s="1156"/>
      <c r="V25" s="1156"/>
      <c r="W25" s="1156"/>
      <c r="X25" s="1156"/>
      <c r="Y25" s="1157"/>
      <c r="Z25" s="1158">
        <v>15</v>
      </c>
      <c r="AA25" s="1158"/>
      <c r="AB25" s="477" t="s">
        <v>92</v>
      </c>
      <c r="AC25" s="1167"/>
      <c r="AD25" s="1166"/>
      <c r="AE25" s="1166"/>
      <c r="AF25" s="1166"/>
      <c r="AG25" s="342"/>
      <c r="AH25" s="343" t="s">
        <v>123</v>
      </c>
      <c r="AI25" s="346"/>
      <c r="AJ25" s="19"/>
      <c r="AP25" s="323">
        <f>Z25*AC25</f>
        <v>0</v>
      </c>
      <c r="AQ25" s="323">
        <f>Z25*AE25</f>
        <v>0</v>
      </c>
    </row>
    <row r="26" spans="1:43" s="16" customFormat="1" ht="23.1" hidden="1" customHeight="1">
      <c r="A26" s="1180" t="s">
        <v>115</v>
      </c>
      <c r="B26" s="1179"/>
      <c r="C26" s="1179"/>
      <c r="D26" s="1179"/>
      <c r="E26" s="1179" t="s">
        <v>118</v>
      </c>
      <c r="F26" s="1179"/>
      <c r="G26" s="1179"/>
      <c r="H26" s="1179"/>
      <c r="I26" s="1179"/>
      <c r="J26" s="1179"/>
      <c r="K26" s="1179"/>
      <c r="L26" s="1179"/>
      <c r="M26" s="1179"/>
      <c r="N26" s="1179"/>
      <c r="O26" s="1155" t="s">
        <v>120</v>
      </c>
      <c r="P26" s="1156"/>
      <c r="Q26" s="1156"/>
      <c r="R26" s="1156"/>
      <c r="S26" s="1156"/>
      <c r="T26" s="1156"/>
      <c r="U26" s="1156"/>
      <c r="V26" s="1156"/>
      <c r="W26" s="1156"/>
      <c r="X26" s="1156"/>
      <c r="Y26" s="1157"/>
      <c r="Z26" s="1158">
        <v>200</v>
      </c>
      <c r="AA26" s="1158"/>
      <c r="AB26" s="477" t="s">
        <v>92</v>
      </c>
      <c r="AC26" s="1167"/>
      <c r="AD26" s="1166"/>
      <c r="AE26" s="1166"/>
      <c r="AF26" s="1166"/>
      <c r="AG26" s="342"/>
      <c r="AH26" s="343" t="s">
        <v>123</v>
      </c>
      <c r="AI26" s="346"/>
      <c r="AJ26" s="19"/>
      <c r="AP26" s="323">
        <f t="shared" si="1"/>
        <v>0</v>
      </c>
      <c r="AQ26" s="323">
        <f t="shared" si="2"/>
        <v>0</v>
      </c>
    </row>
    <row r="27" spans="1:43" s="18" customFormat="1" ht="23.1" hidden="1" customHeight="1">
      <c r="A27" s="1180"/>
      <c r="B27" s="1179"/>
      <c r="C27" s="1179"/>
      <c r="D27" s="1179"/>
      <c r="E27" s="1179" t="s">
        <v>119</v>
      </c>
      <c r="F27" s="1179"/>
      <c r="G27" s="1179"/>
      <c r="H27" s="1179"/>
      <c r="I27" s="1179"/>
      <c r="J27" s="1179"/>
      <c r="K27" s="1179"/>
      <c r="L27" s="1179"/>
      <c r="M27" s="1179"/>
      <c r="N27" s="1179"/>
      <c r="O27" s="1155" t="s">
        <v>120</v>
      </c>
      <c r="P27" s="1156"/>
      <c r="Q27" s="1156"/>
      <c r="R27" s="1156"/>
      <c r="S27" s="1156"/>
      <c r="T27" s="1156"/>
      <c r="U27" s="1156"/>
      <c r="V27" s="1156"/>
      <c r="W27" s="1156"/>
      <c r="X27" s="1156"/>
      <c r="Y27" s="1157"/>
      <c r="Z27" s="1158">
        <v>150</v>
      </c>
      <c r="AA27" s="1158"/>
      <c r="AB27" s="477" t="s">
        <v>92</v>
      </c>
      <c r="AC27" s="1167"/>
      <c r="AD27" s="1166"/>
      <c r="AE27" s="1166"/>
      <c r="AF27" s="1166"/>
      <c r="AG27" s="342"/>
      <c r="AH27" s="343" t="s">
        <v>123</v>
      </c>
      <c r="AI27" s="346"/>
      <c r="AJ27" s="19"/>
      <c r="AO27" s="16"/>
      <c r="AP27" s="323">
        <f t="shared" si="1"/>
        <v>0</v>
      </c>
      <c r="AQ27" s="323">
        <f t="shared" si="2"/>
        <v>0</v>
      </c>
    </row>
    <row r="28" spans="1:43" s="16" customFormat="1" ht="23.1" hidden="1" customHeight="1">
      <c r="A28" s="1180" t="s">
        <v>543</v>
      </c>
      <c r="B28" s="1179"/>
      <c r="C28" s="1179"/>
      <c r="D28" s="1179"/>
      <c r="E28" s="1179"/>
      <c r="F28" s="1179"/>
      <c r="G28" s="1179"/>
      <c r="H28" s="1179"/>
      <c r="I28" s="1179"/>
      <c r="J28" s="1179"/>
      <c r="K28" s="1179"/>
      <c r="L28" s="1179"/>
      <c r="M28" s="1179"/>
      <c r="N28" s="1179"/>
      <c r="O28" s="1155" t="s">
        <v>120</v>
      </c>
      <c r="P28" s="1156"/>
      <c r="Q28" s="1156"/>
      <c r="R28" s="1156"/>
      <c r="S28" s="1156"/>
      <c r="T28" s="1156"/>
      <c r="U28" s="1156"/>
      <c r="V28" s="1156"/>
      <c r="W28" s="1156"/>
      <c r="X28" s="1156"/>
      <c r="Y28" s="1157"/>
      <c r="Z28" s="1158">
        <v>80</v>
      </c>
      <c r="AA28" s="1158"/>
      <c r="AB28" s="477" t="s">
        <v>92</v>
      </c>
      <c r="AC28" s="1167"/>
      <c r="AD28" s="1166"/>
      <c r="AE28" s="1166"/>
      <c r="AF28" s="1166"/>
      <c r="AG28" s="342"/>
      <c r="AH28" s="343" t="s">
        <v>123</v>
      </c>
      <c r="AI28" s="346"/>
      <c r="AJ28" s="19"/>
      <c r="AP28" s="323">
        <f>Z28*AC28</f>
        <v>0</v>
      </c>
      <c r="AQ28" s="323">
        <f t="shared" si="2"/>
        <v>0</v>
      </c>
    </row>
    <row r="29" spans="1:43" s="16" customFormat="1" ht="23.1" customHeight="1">
      <c r="A29" s="1180" t="s">
        <v>116</v>
      </c>
      <c r="B29" s="1179"/>
      <c r="C29" s="1179"/>
      <c r="D29" s="1179"/>
      <c r="E29" s="1179"/>
      <c r="F29" s="1179"/>
      <c r="G29" s="1179"/>
      <c r="H29" s="1179"/>
      <c r="I29" s="1179"/>
      <c r="J29" s="1179"/>
      <c r="K29" s="1179"/>
      <c r="L29" s="1179"/>
      <c r="M29" s="1179"/>
      <c r="N29" s="1179"/>
      <c r="O29" s="1155" t="s">
        <v>552</v>
      </c>
      <c r="P29" s="1156"/>
      <c r="Q29" s="1156"/>
      <c r="R29" s="1156"/>
      <c r="S29" s="1156"/>
      <c r="T29" s="1156"/>
      <c r="U29" s="1156"/>
      <c r="V29" s="1156"/>
      <c r="W29" s="1156"/>
      <c r="X29" s="1156"/>
      <c r="Y29" s="1157"/>
      <c r="Z29" s="1158">
        <v>50</v>
      </c>
      <c r="AA29" s="1158"/>
      <c r="AB29" s="477" t="s">
        <v>92</v>
      </c>
      <c r="AC29" s="1167"/>
      <c r="AD29" s="1166"/>
      <c r="AE29" s="1166"/>
      <c r="AF29" s="1166"/>
      <c r="AG29" s="342"/>
      <c r="AH29" s="343" t="s">
        <v>123</v>
      </c>
      <c r="AI29" s="346"/>
      <c r="AJ29" s="19"/>
      <c r="AP29" s="323">
        <f>Z29*AC29</f>
        <v>0</v>
      </c>
      <c r="AQ29" s="323">
        <f t="shared" si="2"/>
        <v>0</v>
      </c>
    </row>
    <row r="30" spans="1:43" s="16" customFormat="1" ht="23.1" customHeight="1">
      <c r="A30" s="1180" t="s">
        <v>117</v>
      </c>
      <c r="B30" s="1179"/>
      <c r="C30" s="1179"/>
      <c r="D30" s="1179"/>
      <c r="E30" s="1179"/>
      <c r="F30" s="1179"/>
      <c r="G30" s="1179"/>
      <c r="H30" s="1179"/>
      <c r="I30" s="1179"/>
      <c r="J30" s="1179"/>
      <c r="K30" s="1179"/>
      <c r="L30" s="1179"/>
      <c r="M30" s="1179"/>
      <c r="N30" s="1179"/>
      <c r="O30" s="1155" t="s">
        <v>120</v>
      </c>
      <c r="P30" s="1156"/>
      <c r="Q30" s="1156"/>
      <c r="R30" s="1156"/>
      <c r="S30" s="1156"/>
      <c r="T30" s="1156"/>
      <c r="U30" s="1156"/>
      <c r="V30" s="1156"/>
      <c r="W30" s="1156"/>
      <c r="X30" s="1156"/>
      <c r="Y30" s="1157"/>
      <c r="Z30" s="1158">
        <v>150</v>
      </c>
      <c r="AA30" s="1158"/>
      <c r="AB30" s="477" t="s">
        <v>92</v>
      </c>
      <c r="AC30" s="1167"/>
      <c r="AD30" s="1166"/>
      <c r="AE30" s="1166"/>
      <c r="AF30" s="1166"/>
      <c r="AG30" s="342"/>
      <c r="AH30" s="343" t="s">
        <v>123</v>
      </c>
      <c r="AI30" s="346"/>
      <c r="AJ30" s="19"/>
      <c r="AP30" s="323">
        <f>Z30*AC30</f>
        <v>0</v>
      </c>
      <c r="AQ30" s="323">
        <f t="shared" si="2"/>
        <v>0</v>
      </c>
    </row>
    <row r="31" spans="1:43" s="16" customFormat="1" ht="41.1" customHeight="1">
      <c r="A31" s="1203" t="s">
        <v>753</v>
      </c>
      <c r="B31" s="1179"/>
      <c r="C31" s="1179"/>
      <c r="D31" s="1179"/>
      <c r="E31" s="1179"/>
      <c r="F31" s="1179"/>
      <c r="G31" s="1179"/>
      <c r="H31" s="1179"/>
      <c r="I31" s="1179"/>
      <c r="J31" s="1179"/>
      <c r="K31" s="1179"/>
      <c r="L31" s="1179"/>
      <c r="M31" s="1179"/>
      <c r="N31" s="1179"/>
      <c r="O31" s="1155" t="s">
        <v>122</v>
      </c>
      <c r="P31" s="1156"/>
      <c r="Q31" s="1156"/>
      <c r="R31" s="1156"/>
      <c r="S31" s="1156"/>
      <c r="T31" s="1156"/>
      <c r="U31" s="1156"/>
      <c r="V31" s="1156"/>
      <c r="W31" s="1156"/>
      <c r="X31" s="1156"/>
      <c r="Y31" s="1157"/>
      <c r="Z31" s="1158">
        <v>700</v>
      </c>
      <c r="AA31" s="1158"/>
      <c r="AB31" s="479" t="s">
        <v>92</v>
      </c>
      <c r="AC31" s="1167"/>
      <c r="AD31" s="1166"/>
      <c r="AE31" s="1166"/>
      <c r="AF31" s="1166"/>
      <c r="AG31" s="342"/>
      <c r="AH31" s="343" t="s">
        <v>94</v>
      </c>
      <c r="AI31" s="346"/>
      <c r="AJ31" s="19"/>
      <c r="AP31" s="323">
        <f t="shared" ref="AP31:AP32" si="3">Z31*AC31</f>
        <v>0</v>
      </c>
      <c r="AQ31" s="323">
        <f t="shared" ref="AQ31:AQ32" si="4">Z31*AE31</f>
        <v>0</v>
      </c>
    </row>
    <row r="32" spans="1:43" s="16" customFormat="1" ht="23.1" customHeight="1">
      <c r="A32" s="1180" t="s">
        <v>754</v>
      </c>
      <c r="B32" s="1179"/>
      <c r="C32" s="1179"/>
      <c r="D32" s="1179"/>
      <c r="E32" s="1179"/>
      <c r="F32" s="1179"/>
      <c r="G32" s="1179"/>
      <c r="H32" s="1179"/>
      <c r="I32" s="1179"/>
      <c r="J32" s="1179"/>
      <c r="K32" s="1179"/>
      <c r="L32" s="1179"/>
      <c r="M32" s="1179"/>
      <c r="N32" s="1179"/>
      <c r="O32" s="1155" t="s">
        <v>120</v>
      </c>
      <c r="P32" s="1156"/>
      <c r="Q32" s="1156"/>
      <c r="R32" s="1156"/>
      <c r="S32" s="1156"/>
      <c r="T32" s="1156"/>
      <c r="U32" s="1156"/>
      <c r="V32" s="1156"/>
      <c r="W32" s="1156"/>
      <c r="X32" s="1156"/>
      <c r="Y32" s="1157"/>
      <c r="Z32" s="1158">
        <v>300</v>
      </c>
      <c r="AA32" s="1158"/>
      <c r="AB32" s="477" t="s">
        <v>92</v>
      </c>
      <c r="AC32" s="1167"/>
      <c r="AD32" s="1166"/>
      <c r="AE32" s="1166"/>
      <c r="AF32" s="1166"/>
      <c r="AG32" s="342"/>
      <c r="AH32" s="343" t="s">
        <v>94</v>
      </c>
      <c r="AI32" s="346"/>
      <c r="AJ32" s="19"/>
      <c r="AP32" s="323">
        <f t="shared" si="3"/>
        <v>0</v>
      </c>
      <c r="AQ32" s="323">
        <f t="shared" si="4"/>
        <v>0</v>
      </c>
    </row>
    <row r="33" spans="1:43" s="16" customFormat="1" ht="23.1" customHeight="1">
      <c r="A33" s="1203" t="s">
        <v>755</v>
      </c>
      <c r="B33" s="1179"/>
      <c r="C33" s="1179"/>
      <c r="D33" s="1179"/>
      <c r="E33" s="1179"/>
      <c r="F33" s="1179"/>
      <c r="G33" s="1179"/>
      <c r="H33" s="1179"/>
      <c r="I33" s="1179"/>
      <c r="J33" s="1179"/>
      <c r="K33" s="1179"/>
      <c r="L33" s="1179"/>
      <c r="M33" s="1179"/>
      <c r="N33" s="1179"/>
      <c r="O33" s="1155" t="s">
        <v>121</v>
      </c>
      <c r="P33" s="1156"/>
      <c r="Q33" s="1156"/>
      <c r="R33" s="1156"/>
      <c r="S33" s="1156"/>
      <c r="T33" s="1156"/>
      <c r="U33" s="1156"/>
      <c r="V33" s="1156"/>
      <c r="W33" s="1156"/>
      <c r="X33" s="1156"/>
      <c r="Y33" s="1157"/>
      <c r="Z33" s="1158">
        <v>300</v>
      </c>
      <c r="AA33" s="1158"/>
      <c r="AB33" s="479" t="s">
        <v>92</v>
      </c>
      <c r="AC33" s="1167"/>
      <c r="AD33" s="1166"/>
      <c r="AE33" s="1166"/>
      <c r="AF33" s="1166"/>
      <c r="AG33" s="342"/>
      <c r="AH33" s="343" t="s">
        <v>123</v>
      </c>
      <c r="AI33" s="346"/>
      <c r="AJ33" s="19"/>
      <c r="AP33" s="323">
        <f>Z33*AC33</f>
        <v>0</v>
      </c>
      <c r="AQ33" s="323">
        <f t="shared" si="2"/>
        <v>0</v>
      </c>
    </row>
    <row r="34" spans="1:43" s="16" customFormat="1" ht="15" customHeight="1">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19"/>
    </row>
    <row r="35" spans="1:43" s="16" customFormat="1" ht="15" customHeight="1" thickBot="1">
      <c r="A35" s="480"/>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19"/>
    </row>
    <row r="36" spans="1:43" s="16" customFormat="1" ht="15" customHeight="1">
      <c r="A36" s="1141" t="s">
        <v>947</v>
      </c>
      <c r="B36" s="1142"/>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2"/>
      <c r="AI36" s="1143"/>
      <c r="AJ36" s="19"/>
    </row>
    <row r="37" spans="1:43" s="16" customFormat="1" ht="15" customHeight="1">
      <c r="A37" s="1144"/>
      <c r="B37" s="1145"/>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5"/>
      <c r="AI37" s="1146"/>
      <c r="AJ37" s="19"/>
    </row>
    <row r="38" spans="1:43" s="16" customFormat="1" ht="15" customHeight="1" thickBot="1">
      <c r="A38" s="1147"/>
      <c r="B38" s="1148"/>
      <c r="C38" s="1148"/>
      <c r="D38" s="1148"/>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9"/>
      <c r="AJ38" s="19"/>
    </row>
    <row r="39" spans="1:43" s="16" customFormat="1" ht="15" customHeight="1">
      <c r="A39" s="480"/>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19"/>
    </row>
    <row r="40" spans="1:43" s="16" customFormat="1" ht="1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9"/>
    </row>
    <row r="41" spans="1:43" s="16" customFormat="1" ht="1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9"/>
    </row>
    <row r="42" spans="1:43" s="16" customForma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9"/>
    </row>
    <row r="43" spans="1:43" s="16" customForma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9"/>
    </row>
    <row r="44" spans="1:43" s="16" customForma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9"/>
    </row>
    <row r="45" spans="1:43" s="16" customForma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9"/>
    </row>
    <row r="46" spans="1:43" s="16" customForma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row>
    <row r="47" spans="1:43" s="16" customForma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43">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5" ht="14.25" customHeight="1">
      <c r="A49" s="114"/>
      <c r="B49" s="114"/>
      <c r="C49" s="115"/>
      <c r="D49" s="115"/>
      <c r="E49" s="115"/>
      <c r="F49" s="115"/>
      <c r="G49" s="115"/>
      <c r="H49" s="115"/>
      <c r="I49" s="116"/>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row>
    <row r="50" spans="1:35">
      <c r="A50" s="114"/>
      <c r="B50" s="114"/>
      <c r="C50" s="116"/>
      <c r="D50" s="116"/>
      <c r="E50" s="116"/>
      <c r="F50" s="116"/>
      <c r="G50" s="116"/>
      <c r="H50" s="116"/>
      <c r="I50" s="116"/>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row>
  </sheetData>
  <sheetProtection algorithmName="SHA-512" hashValue="v6VyCikOS/nQiDWN83F4TkR9JHiZhU0k56CkBGc9ZwCt6S/5VSHKU2cssz/Im6Som/2AfJffDhoTclUqXb0B5A==" saltValue="4Smr15KWcJib/PWUHVoYDQ==" spinCount="100000" sheet="1" objects="1" scenarios="1"/>
  <mergeCells count="128">
    <mergeCell ref="AL6:AM8"/>
    <mergeCell ref="AE30:AF30"/>
    <mergeCell ref="AE33:AF33"/>
    <mergeCell ref="AE12:AF14"/>
    <mergeCell ref="AC23:AF24"/>
    <mergeCell ref="AC26:AF26"/>
    <mergeCell ref="AC27:AF27"/>
    <mergeCell ref="AE25:AF25"/>
    <mergeCell ref="AE28:AF28"/>
    <mergeCell ref="AE29:AF29"/>
    <mergeCell ref="AC30:AD30"/>
    <mergeCell ref="AC33:AD33"/>
    <mergeCell ref="AE15:AF15"/>
    <mergeCell ref="AE16:AF16"/>
    <mergeCell ref="AC28:AD28"/>
    <mergeCell ref="AE10:AF11"/>
    <mergeCell ref="AG10:AI11"/>
    <mergeCell ref="AC12:AD12"/>
    <mergeCell ref="AH21:AH22"/>
    <mergeCell ref="AI21:AI22"/>
    <mergeCell ref="AC20:AD20"/>
    <mergeCell ref="AE31:AF31"/>
    <mergeCell ref="A32:N32"/>
    <mergeCell ref="O32:Y32"/>
    <mergeCell ref="Z32:AA32"/>
    <mergeCell ref="AC32:AD32"/>
    <mergeCell ref="AE32:AF32"/>
    <mergeCell ref="AC10:AD11"/>
    <mergeCell ref="AC15:AD15"/>
    <mergeCell ref="AC16:AD16"/>
    <mergeCell ref="AC17:AD17"/>
    <mergeCell ref="AC18:AD18"/>
    <mergeCell ref="AC19:AD19"/>
    <mergeCell ref="AC29:AD29"/>
    <mergeCell ref="A12:N12"/>
    <mergeCell ref="O12:Y12"/>
    <mergeCell ref="O26:Y26"/>
    <mergeCell ref="O27:Y27"/>
    <mergeCell ref="O28:Y28"/>
    <mergeCell ref="Z10:AB11"/>
    <mergeCell ref="O29:Y29"/>
    <mergeCell ref="A26:D27"/>
    <mergeCell ref="E26:N26"/>
    <mergeCell ref="E27:N27"/>
    <mergeCell ref="Z12:AA12"/>
    <mergeCell ref="Z13:AA13"/>
    <mergeCell ref="O33:Y33"/>
    <mergeCell ref="Z29:AA29"/>
    <mergeCell ref="O30:Y30"/>
    <mergeCell ref="Z33:AA33"/>
    <mergeCell ref="AC13:AD13"/>
    <mergeCell ref="AC14:AD14"/>
    <mergeCell ref="A30:N30"/>
    <mergeCell ref="A31:N31"/>
    <mergeCell ref="O31:Y31"/>
    <mergeCell ref="Z31:AA31"/>
    <mergeCell ref="AC31:AD31"/>
    <mergeCell ref="O13:Y13"/>
    <mergeCell ref="E18:N18"/>
    <mergeCell ref="Z30:AA30"/>
    <mergeCell ref="Z25:AA25"/>
    <mergeCell ref="Z26:AA26"/>
    <mergeCell ref="Z27:AA27"/>
    <mergeCell ref="Z28:AA28"/>
    <mergeCell ref="O24:Y24"/>
    <mergeCell ref="A33:N33"/>
    <mergeCell ref="A25:N25"/>
    <mergeCell ref="A28:N28"/>
    <mergeCell ref="A29:N29"/>
    <mergeCell ref="AB23:AB24"/>
    <mergeCell ref="A15:N16"/>
    <mergeCell ref="A17:N17"/>
    <mergeCell ref="A20:N20"/>
    <mergeCell ref="A13:N13"/>
    <mergeCell ref="A14:N14"/>
    <mergeCell ref="Z15:AA15"/>
    <mergeCell ref="A23:D24"/>
    <mergeCell ref="E23:N23"/>
    <mergeCell ref="E24:N24"/>
    <mergeCell ref="O23:Y23"/>
    <mergeCell ref="AG21:AG22"/>
    <mergeCell ref="A10:N11"/>
    <mergeCell ref="AL2:AM4"/>
    <mergeCell ref="A18:D19"/>
    <mergeCell ref="A21:N22"/>
    <mergeCell ref="O21:Y22"/>
    <mergeCell ref="Z21:AA22"/>
    <mergeCell ref="AB21:AB22"/>
    <mergeCell ref="AC21:AD22"/>
    <mergeCell ref="AE21:AF22"/>
    <mergeCell ref="O20:Y20"/>
    <mergeCell ref="W5:W6"/>
    <mergeCell ref="A1:AI3"/>
    <mergeCell ref="AI5:AI6"/>
    <mergeCell ref="W4:AI4"/>
    <mergeCell ref="A4:V4"/>
    <mergeCell ref="A5:V6"/>
    <mergeCell ref="AC5:AC6"/>
    <mergeCell ref="X5:AB6"/>
    <mergeCell ref="AD5:AH6"/>
    <mergeCell ref="A7:AI9"/>
    <mergeCell ref="E19:N19"/>
    <mergeCell ref="O15:Y15"/>
    <mergeCell ref="O10:Y11"/>
    <mergeCell ref="A36:AI38"/>
    <mergeCell ref="AP21:AP22"/>
    <mergeCell ref="AQ21:AQ22"/>
    <mergeCell ref="O16:Y16"/>
    <mergeCell ref="O14:Y14"/>
    <mergeCell ref="O25:Y25"/>
    <mergeCell ref="Z20:AA20"/>
    <mergeCell ref="Z23:AA24"/>
    <mergeCell ref="O17:Y17"/>
    <mergeCell ref="O18:Y18"/>
    <mergeCell ref="O19:Y19"/>
    <mergeCell ref="Z16:AA16"/>
    <mergeCell ref="Z17:AA17"/>
    <mergeCell ref="Z18:AA18"/>
    <mergeCell ref="Z19:AA19"/>
    <mergeCell ref="Z14:AA14"/>
    <mergeCell ref="AE17:AF17"/>
    <mergeCell ref="AE18:AF18"/>
    <mergeCell ref="AE19:AF19"/>
    <mergeCell ref="AE20:AF20"/>
    <mergeCell ref="AC25:AD25"/>
    <mergeCell ref="AG23:AG24"/>
    <mergeCell ref="AH23:AH24"/>
    <mergeCell ref="AI23:AI24"/>
  </mergeCells>
  <phoneticPr fontId="3"/>
  <hyperlinks>
    <hyperlink ref="AL2:AM4" location="目次!B18" display="目次へ" xr:uid="{00000000-0004-0000-0500-000000000000}"/>
    <hyperlink ref="AL6:AM8" location="①【2ヵ月前】利用申込書!A1" display="利用申込書へ" xr:uid="{00000000-0004-0000-0500-000001000000}"/>
  </hyperlinks>
  <printOptions horizontalCentered="1"/>
  <pageMargins left="0.51181102362204722" right="0.51181102362204722" top="0.55118110236220474" bottom="0.55118110236220474" header="0.31496062992125984" footer="0.31496062992125984"/>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20</xdr:col>
                    <xdr:colOff>38100</xdr:colOff>
                    <xdr:row>0</xdr:row>
                    <xdr:rowOff>104775</xdr:rowOff>
                  </from>
                  <to>
                    <xdr:col>25</xdr:col>
                    <xdr:colOff>0</xdr:colOff>
                    <xdr:row>1</xdr:row>
                    <xdr:rowOff>76200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20</xdr:col>
                    <xdr:colOff>38100</xdr:colOff>
                    <xdr:row>1</xdr:row>
                    <xdr:rowOff>104775</xdr:rowOff>
                  </from>
                  <to>
                    <xdr:col>23</xdr:col>
                    <xdr:colOff>123825</xdr:colOff>
                    <xdr:row>2</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S116"/>
  <sheetViews>
    <sheetView showGridLines="0" showZeros="0" view="pageBreakPreview" zoomScaleNormal="100" zoomScaleSheetLayoutView="100" workbookViewId="0">
      <selection activeCell="O105" sqref="O105:P105"/>
    </sheetView>
  </sheetViews>
  <sheetFormatPr defaultRowHeight="13.5"/>
  <cols>
    <col min="1" max="35" width="2.625" style="68" customWidth="1"/>
    <col min="36" max="44" width="2.625" customWidth="1"/>
  </cols>
  <sheetData>
    <row r="1" spans="1:42" ht="13.5" customHeight="1">
      <c r="A1" s="812" t="s">
        <v>162</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row>
    <row r="2" spans="1:42" ht="13.5" customHeight="1" thickBo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row>
    <row r="3" spans="1:42"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K3" s="736" t="s">
        <v>662</v>
      </c>
      <c r="AL3" s="737"/>
      <c r="AM3" s="737"/>
      <c r="AN3" s="737"/>
      <c r="AO3" s="737"/>
      <c r="AP3" s="738"/>
    </row>
    <row r="4" spans="1:42" ht="13.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K4" s="739"/>
      <c r="AL4" s="740"/>
      <c r="AM4" s="740"/>
      <c r="AN4" s="740"/>
      <c r="AO4" s="740"/>
      <c r="AP4" s="741"/>
    </row>
    <row r="5" spans="1:42" ht="12" customHeight="1" thickBot="1">
      <c r="A5" s="66"/>
      <c r="B5" s="1312" t="s">
        <v>672</v>
      </c>
      <c r="C5" s="1313"/>
      <c r="D5" s="1313"/>
      <c r="E5" s="1313"/>
      <c r="F5" s="1313"/>
      <c r="G5" s="1313"/>
      <c r="H5" s="1313"/>
      <c r="I5" s="1313"/>
      <c r="J5" s="1313"/>
      <c r="K5" s="1313"/>
      <c r="L5" s="1313"/>
      <c r="M5" s="1313"/>
      <c r="N5" s="1313"/>
      <c r="O5" s="1313"/>
      <c r="P5" s="1313"/>
      <c r="Q5" s="1313"/>
      <c r="R5" s="1313"/>
      <c r="S5" s="1313"/>
      <c r="T5" s="1313"/>
      <c r="U5" s="1313"/>
      <c r="V5" s="1313"/>
      <c r="W5" s="1313"/>
      <c r="X5" s="1313"/>
      <c r="Y5" s="1313"/>
      <c r="Z5" s="1313"/>
      <c r="AA5" s="1313"/>
      <c r="AB5" s="1313"/>
      <c r="AC5" s="1313"/>
      <c r="AD5" s="1313"/>
      <c r="AE5" s="1313"/>
      <c r="AF5" s="1313"/>
      <c r="AG5" s="1313"/>
      <c r="AH5" s="1314"/>
      <c r="AI5" s="67"/>
      <c r="AK5" s="742"/>
      <c r="AL5" s="743"/>
      <c r="AM5" s="743"/>
      <c r="AN5" s="743"/>
      <c r="AO5" s="743"/>
      <c r="AP5" s="744"/>
    </row>
    <row r="6" spans="1:42" ht="12" customHeight="1" thickBot="1">
      <c r="A6" s="66"/>
      <c r="B6" s="1315"/>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1316"/>
      <c r="AF6" s="1316"/>
      <c r="AG6" s="1316"/>
      <c r="AH6" s="1317"/>
      <c r="AI6" s="67"/>
      <c r="AK6" s="298"/>
      <c r="AL6" s="298"/>
      <c r="AM6" s="298"/>
      <c r="AN6" s="298"/>
      <c r="AO6" s="298"/>
      <c r="AP6" s="298"/>
    </row>
    <row r="7" spans="1:42" ht="12" customHeight="1">
      <c r="A7" s="66"/>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67"/>
      <c r="AK7" s="594" t="s">
        <v>665</v>
      </c>
      <c r="AL7" s="828"/>
      <c r="AM7" s="828"/>
      <c r="AN7" s="828"/>
      <c r="AO7" s="828"/>
      <c r="AP7" s="595"/>
    </row>
    <row r="8" spans="1:42" ht="14.25" thickBot="1">
      <c r="V8" s="628" t="s">
        <v>378</v>
      </c>
      <c r="W8" s="628"/>
      <c r="X8" s="628"/>
      <c r="Y8" s="628"/>
      <c r="Z8" s="653"/>
      <c r="AA8" s="653"/>
      <c r="AB8" s="653"/>
      <c r="AC8" s="66" t="s">
        <v>9</v>
      </c>
      <c r="AD8" s="653"/>
      <c r="AE8" s="653"/>
      <c r="AF8" s="66" t="s">
        <v>10</v>
      </c>
      <c r="AG8" s="653"/>
      <c r="AH8" s="653"/>
      <c r="AI8" s="66" t="s">
        <v>11</v>
      </c>
      <c r="AK8" s="596"/>
      <c r="AL8" s="829"/>
      <c r="AM8" s="829"/>
      <c r="AN8" s="829"/>
      <c r="AO8" s="829"/>
      <c r="AP8" s="597"/>
    </row>
    <row r="9" spans="1:42" ht="15.95" customHeight="1" thickBot="1">
      <c r="A9" s="1308" t="s">
        <v>22</v>
      </c>
      <c r="B9" s="1309"/>
      <c r="C9" s="1309"/>
      <c r="D9" s="1336">
        <f>①【2ヵ月前】利用申込書!D6</f>
        <v>0</v>
      </c>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7"/>
      <c r="AK9" s="598"/>
      <c r="AL9" s="830"/>
      <c r="AM9" s="830"/>
      <c r="AN9" s="830"/>
      <c r="AO9" s="830"/>
      <c r="AP9" s="599"/>
    </row>
    <row r="10" spans="1:42" ht="15.95" customHeight="1">
      <c r="A10" s="1310"/>
      <c r="B10" s="1311"/>
      <c r="C10" s="1311"/>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c r="AG10" s="1338"/>
      <c r="AH10" s="1338"/>
      <c r="AI10" s="1339"/>
    </row>
    <row r="11" spans="1:42" ht="15.95" customHeight="1">
      <c r="A11" s="1310" t="s">
        <v>163</v>
      </c>
      <c r="B11" s="1311"/>
      <c r="C11" s="1311"/>
      <c r="D11" s="1320">
        <f>①【2ヵ月前】利用申込書!$D$29</f>
        <v>0</v>
      </c>
      <c r="E11" s="1320"/>
      <c r="F11" s="1320"/>
      <c r="G11" s="1320"/>
      <c r="H11" s="1320"/>
      <c r="I11" s="1320"/>
      <c r="J11" s="1320"/>
      <c r="K11" s="1320"/>
      <c r="L11" s="1320"/>
      <c r="M11" s="1320"/>
      <c r="N11" s="1320"/>
      <c r="O11" s="1320"/>
      <c r="P11" s="1320"/>
      <c r="Q11" s="1320"/>
      <c r="R11" s="1320"/>
      <c r="S11" s="1320"/>
      <c r="T11" s="1320"/>
      <c r="U11" s="1320"/>
      <c r="V11" s="1320"/>
      <c r="W11" s="1320"/>
      <c r="X11" s="1320"/>
      <c r="Y11" s="1320"/>
      <c r="Z11" s="1320"/>
      <c r="AA11" s="1320"/>
      <c r="AB11" s="1320"/>
      <c r="AC11" s="1320"/>
      <c r="AD11" s="1320"/>
      <c r="AE11" s="1320"/>
      <c r="AF11" s="1320"/>
      <c r="AG11" s="1320"/>
      <c r="AH11" s="1320"/>
      <c r="AI11" s="1321"/>
    </row>
    <row r="12" spans="1:42" ht="15.95" customHeight="1">
      <c r="A12" s="1310"/>
      <c r="B12" s="1311"/>
      <c r="C12" s="1311"/>
      <c r="D12" s="1320"/>
      <c r="E12" s="1320"/>
      <c r="F12" s="1320"/>
      <c r="G12" s="1320"/>
      <c r="H12" s="1320"/>
      <c r="I12" s="1320"/>
      <c r="J12" s="1320"/>
      <c r="K12" s="1320"/>
      <c r="L12" s="1320"/>
      <c r="M12" s="1320"/>
      <c r="N12" s="1320"/>
      <c r="O12" s="1320"/>
      <c r="P12" s="1320"/>
      <c r="Q12" s="1320"/>
      <c r="R12" s="1320"/>
      <c r="S12" s="1320"/>
      <c r="T12" s="1320"/>
      <c r="U12" s="1320"/>
      <c r="V12" s="1320"/>
      <c r="W12" s="1320"/>
      <c r="X12" s="1320"/>
      <c r="Y12" s="1320"/>
      <c r="Z12" s="1320"/>
      <c r="AA12" s="1320"/>
      <c r="AB12" s="1320"/>
      <c r="AC12" s="1320"/>
      <c r="AD12" s="1320"/>
      <c r="AE12" s="1320"/>
      <c r="AF12" s="1320"/>
      <c r="AG12" s="1320"/>
      <c r="AH12" s="1320"/>
      <c r="AI12" s="1321"/>
    </row>
    <row r="13" spans="1:42" ht="15" customHeight="1">
      <c r="A13" s="1318" t="s">
        <v>484</v>
      </c>
      <c r="B13" s="980"/>
      <c r="C13" s="1037"/>
      <c r="D13" s="931">
        <f>①【2ヵ月前】利用申込書!D24</f>
        <v>0</v>
      </c>
      <c r="E13" s="931"/>
      <c r="F13" s="931"/>
      <c r="G13" s="931"/>
      <c r="H13" s="931"/>
      <c r="I13" s="931"/>
      <c r="J13" s="931"/>
      <c r="K13" s="931"/>
      <c r="L13" s="931"/>
      <c r="M13" s="931"/>
      <c r="N13" s="931"/>
      <c r="O13" s="931"/>
      <c r="P13" s="1322" t="s">
        <v>485</v>
      </c>
      <c r="Q13" s="1322"/>
      <c r="R13" s="1322"/>
      <c r="S13" s="1322"/>
      <c r="T13" s="1322" t="s">
        <v>453</v>
      </c>
      <c r="U13" s="1322"/>
      <c r="V13" s="1322"/>
      <c r="W13" s="1323">
        <f>①【2ヵ月前】利用申込書!D31</f>
        <v>0</v>
      </c>
      <c r="X13" s="1324"/>
      <c r="Y13" s="1324"/>
      <c r="Z13" s="1324"/>
      <c r="AA13" s="1324"/>
      <c r="AB13" s="1324"/>
      <c r="AC13" s="1324"/>
      <c r="AD13" s="1324"/>
      <c r="AE13" s="1324"/>
      <c r="AF13" s="1324"/>
      <c r="AG13" s="1324"/>
      <c r="AH13" s="1324"/>
      <c r="AI13" s="1325"/>
    </row>
    <row r="14" spans="1:42" ht="15" customHeight="1">
      <c r="A14" s="1275" t="s">
        <v>339</v>
      </c>
      <c r="B14" s="1276"/>
      <c r="C14" s="1277"/>
      <c r="D14" s="1306">
        <f>①【2ヵ月前】利用申込書!D25</f>
        <v>0</v>
      </c>
      <c r="E14" s="1306"/>
      <c r="F14" s="1306"/>
      <c r="G14" s="1306"/>
      <c r="H14" s="1306"/>
      <c r="I14" s="1306"/>
      <c r="J14" s="1306"/>
      <c r="K14" s="1306"/>
      <c r="L14" s="1306"/>
      <c r="M14" s="1306"/>
      <c r="N14" s="1306"/>
      <c r="O14" s="1306"/>
      <c r="P14" s="1322"/>
      <c r="Q14" s="1322"/>
      <c r="R14" s="1322"/>
      <c r="S14" s="1322"/>
      <c r="T14" s="1322"/>
      <c r="U14" s="1322"/>
      <c r="V14" s="1322"/>
      <c r="W14" s="1326"/>
      <c r="X14" s="1327"/>
      <c r="Y14" s="1327"/>
      <c r="Z14" s="1327"/>
      <c r="AA14" s="1327"/>
      <c r="AB14" s="1327"/>
      <c r="AC14" s="1327"/>
      <c r="AD14" s="1327"/>
      <c r="AE14" s="1327"/>
      <c r="AF14" s="1327"/>
      <c r="AG14" s="1327"/>
      <c r="AH14" s="1327"/>
      <c r="AI14" s="1328"/>
    </row>
    <row r="15" spans="1:42" ht="15" customHeight="1">
      <c r="A15" s="1275"/>
      <c r="B15" s="1276"/>
      <c r="C15" s="1277"/>
      <c r="D15" s="1306"/>
      <c r="E15" s="1306"/>
      <c r="F15" s="1306"/>
      <c r="G15" s="1306"/>
      <c r="H15" s="1306"/>
      <c r="I15" s="1306"/>
      <c r="J15" s="1306"/>
      <c r="K15" s="1306"/>
      <c r="L15" s="1306"/>
      <c r="M15" s="1306"/>
      <c r="N15" s="1306"/>
      <c r="O15" s="1306"/>
      <c r="P15" s="1322"/>
      <c r="Q15" s="1322"/>
      <c r="R15" s="1322"/>
      <c r="S15" s="1322"/>
      <c r="T15" s="1322" t="s">
        <v>454</v>
      </c>
      <c r="U15" s="1322"/>
      <c r="V15" s="1322"/>
      <c r="W15" s="1329">
        <f>①【2ヵ月前】利用申込書!D33</f>
        <v>0</v>
      </c>
      <c r="X15" s="1327"/>
      <c r="Y15" s="1327"/>
      <c r="Z15" s="1327"/>
      <c r="AA15" s="1327"/>
      <c r="AB15" s="1327"/>
      <c r="AC15" s="1327"/>
      <c r="AD15" s="1327"/>
      <c r="AE15" s="1327"/>
      <c r="AF15" s="1327"/>
      <c r="AG15" s="1327"/>
      <c r="AH15" s="1327"/>
      <c r="AI15" s="1328"/>
    </row>
    <row r="16" spans="1:42" ht="15" customHeight="1">
      <c r="A16" s="1275"/>
      <c r="B16" s="1276"/>
      <c r="C16" s="1277"/>
      <c r="D16" s="1306"/>
      <c r="E16" s="1306"/>
      <c r="F16" s="1306"/>
      <c r="G16" s="1306"/>
      <c r="H16" s="1306"/>
      <c r="I16" s="1306"/>
      <c r="J16" s="1306"/>
      <c r="K16" s="1306"/>
      <c r="L16" s="1306"/>
      <c r="M16" s="1306"/>
      <c r="N16" s="1306"/>
      <c r="O16" s="1306"/>
      <c r="P16" s="1322"/>
      <c r="Q16" s="1322"/>
      <c r="R16" s="1322"/>
      <c r="S16" s="1322"/>
      <c r="T16" s="1322"/>
      <c r="U16" s="1322"/>
      <c r="V16" s="1322"/>
      <c r="W16" s="1326"/>
      <c r="X16" s="1327"/>
      <c r="Y16" s="1327"/>
      <c r="Z16" s="1327"/>
      <c r="AA16" s="1327"/>
      <c r="AB16" s="1327"/>
      <c r="AC16" s="1327"/>
      <c r="AD16" s="1327"/>
      <c r="AE16" s="1327"/>
      <c r="AF16" s="1327"/>
      <c r="AG16" s="1327"/>
      <c r="AH16" s="1327"/>
      <c r="AI16" s="1328"/>
    </row>
    <row r="17" spans="1:35" ht="15" customHeight="1">
      <c r="A17" s="1275"/>
      <c r="B17" s="1276"/>
      <c r="C17" s="1277"/>
      <c r="D17" s="1306"/>
      <c r="E17" s="1306"/>
      <c r="F17" s="1306"/>
      <c r="G17" s="1306"/>
      <c r="H17" s="1306"/>
      <c r="I17" s="1306"/>
      <c r="J17" s="1306"/>
      <c r="K17" s="1306"/>
      <c r="L17" s="1306"/>
      <c r="M17" s="1306"/>
      <c r="N17" s="1306"/>
      <c r="O17" s="1306"/>
      <c r="P17" s="1322"/>
      <c r="Q17" s="1322"/>
      <c r="R17" s="1322"/>
      <c r="S17" s="1322"/>
      <c r="T17" s="1322" t="s">
        <v>486</v>
      </c>
      <c r="U17" s="1322"/>
      <c r="V17" s="1322"/>
      <c r="W17" s="1330">
        <f>①【2ヵ月前】利用申込書!D35</f>
        <v>0</v>
      </c>
      <c r="X17" s="1331"/>
      <c r="Y17" s="1331"/>
      <c r="Z17" s="1331"/>
      <c r="AA17" s="1331"/>
      <c r="AB17" s="1331"/>
      <c r="AC17" s="1331"/>
      <c r="AD17" s="1331"/>
      <c r="AE17" s="1331"/>
      <c r="AF17" s="1331"/>
      <c r="AG17" s="1331"/>
      <c r="AH17" s="1331"/>
      <c r="AI17" s="1332"/>
    </row>
    <row r="18" spans="1:35" ht="15" customHeight="1">
      <c r="A18" s="1319"/>
      <c r="B18" s="982"/>
      <c r="C18" s="1266"/>
      <c r="D18" s="968"/>
      <c r="E18" s="968"/>
      <c r="F18" s="968"/>
      <c r="G18" s="968"/>
      <c r="H18" s="968"/>
      <c r="I18" s="968"/>
      <c r="J18" s="968"/>
      <c r="K18" s="968"/>
      <c r="L18" s="968"/>
      <c r="M18" s="968"/>
      <c r="N18" s="968"/>
      <c r="O18" s="968"/>
      <c r="P18" s="1322"/>
      <c r="Q18" s="1322"/>
      <c r="R18" s="1322"/>
      <c r="S18" s="1322"/>
      <c r="T18" s="1322"/>
      <c r="U18" s="1322"/>
      <c r="V18" s="1322"/>
      <c r="W18" s="1333"/>
      <c r="X18" s="1334"/>
      <c r="Y18" s="1334"/>
      <c r="Z18" s="1334"/>
      <c r="AA18" s="1334"/>
      <c r="AB18" s="1334"/>
      <c r="AC18" s="1334"/>
      <c r="AD18" s="1334"/>
      <c r="AE18" s="1334"/>
      <c r="AF18" s="1334"/>
      <c r="AG18" s="1334"/>
      <c r="AH18" s="1334"/>
      <c r="AI18" s="1335"/>
    </row>
    <row r="19" spans="1:35" ht="15.95" customHeight="1">
      <c r="A19" s="1310" t="s">
        <v>164</v>
      </c>
      <c r="B19" s="1311"/>
      <c r="C19" s="1311"/>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294"/>
    </row>
    <row r="20" spans="1:35" ht="15.95" customHeight="1">
      <c r="A20" s="1310"/>
      <c r="B20" s="1311"/>
      <c r="C20" s="1311"/>
      <c r="D20" s="931"/>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931"/>
      <c r="AI20" s="932"/>
    </row>
    <row r="21" spans="1:35" ht="15.95" customHeight="1">
      <c r="A21" s="1318" t="s">
        <v>174</v>
      </c>
      <c r="B21" s="980"/>
      <c r="C21" s="980"/>
      <c r="D21" s="1358" t="s">
        <v>487</v>
      </c>
      <c r="E21" s="1244"/>
      <c r="F21" s="1244"/>
      <c r="G21" s="333" t="s">
        <v>477</v>
      </c>
      <c r="H21" s="1243"/>
      <c r="I21" s="1243"/>
      <c r="J21" s="1243"/>
      <c r="K21" s="333" t="s">
        <v>478</v>
      </c>
      <c r="L21" s="333" t="s">
        <v>488</v>
      </c>
      <c r="M21" s="333" t="s">
        <v>489</v>
      </c>
      <c r="N21" s="1244" t="s">
        <v>490</v>
      </c>
      <c r="O21" s="1244"/>
      <c r="P21" s="1244"/>
      <c r="Q21" s="333" t="s">
        <v>477</v>
      </c>
      <c r="R21" s="1243"/>
      <c r="S21" s="1243"/>
      <c r="T21" s="1243"/>
      <c r="U21" s="333" t="s">
        <v>478</v>
      </c>
      <c r="V21" s="334" t="s">
        <v>488</v>
      </c>
      <c r="W21" s="334" t="s">
        <v>491</v>
      </c>
      <c r="X21" s="334"/>
      <c r="Y21" s="1247" t="s">
        <v>492</v>
      </c>
      <c r="Z21" s="1247"/>
      <c r="AA21" s="337" t="s">
        <v>477</v>
      </c>
      <c r="AB21" s="1296">
        <f>H21+R21</f>
        <v>0</v>
      </c>
      <c r="AC21" s="1296"/>
      <c r="AD21" s="1296"/>
      <c r="AE21" s="337" t="s">
        <v>478</v>
      </c>
      <c r="AF21" s="1297" t="s">
        <v>488</v>
      </c>
      <c r="AG21" s="1297"/>
      <c r="AH21" s="1297"/>
      <c r="AI21" s="1298"/>
    </row>
    <row r="22" spans="1:35" ht="15.95" customHeight="1">
      <c r="A22" s="1319"/>
      <c r="B22" s="982"/>
      <c r="C22" s="982"/>
      <c r="D22" s="1340" t="s">
        <v>493</v>
      </c>
      <c r="E22" s="1341"/>
      <c r="F22" s="1341"/>
      <c r="G22" s="1341"/>
      <c r="H22" s="1341"/>
      <c r="I22" s="1341"/>
      <c r="J22" s="1341"/>
      <c r="K22" s="1341"/>
      <c r="L22" s="120" t="s">
        <v>477</v>
      </c>
      <c r="M22" s="1304"/>
      <c r="N22" s="1304"/>
      <c r="O22" s="1304"/>
      <c r="P22" s="328" t="s">
        <v>478</v>
      </c>
      <c r="Q22" s="1299" t="s">
        <v>494</v>
      </c>
      <c r="R22" s="1299"/>
      <c r="S22" s="1299"/>
      <c r="T22" s="336" t="s">
        <v>495</v>
      </c>
      <c r="U22" s="1250"/>
      <c r="V22" s="1250"/>
      <c r="W22" s="1250"/>
      <c r="X22" s="1250"/>
      <c r="Y22" s="1250"/>
      <c r="Z22" s="1250"/>
      <c r="AA22" s="1250"/>
      <c r="AB22" s="1250"/>
      <c r="AC22" s="1250"/>
      <c r="AD22" s="1250"/>
      <c r="AE22" s="1250"/>
      <c r="AF22" s="1250"/>
      <c r="AG22" s="1250"/>
      <c r="AH22" s="1250"/>
      <c r="AI22" s="1251"/>
    </row>
    <row r="23" spans="1:35" ht="15.95" customHeight="1">
      <c r="A23" s="1318" t="s">
        <v>496</v>
      </c>
      <c r="B23" s="980"/>
      <c r="C23" s="1037"/>
      <c r="D23" s="1283" t="s">
        <v>497</v>
      </c>
      <c r="E23" s="1284"/>
      <c r="F23" s="1285"/>
      <c r="G23" s="1241" t="s">
        <v>565</v>
      </c>
      <c r="H23" s="1242"/>
      <c r="I23" s="1242"/>
      <c r="J23" s="1243">
        <f>①【2ヵ月前】利用申込書!G12</f>
        <v>0</v>
      </c>
      <c r="K23" s="1243"/>
      <c r="L23" s="1243"/>
      <c r="M23" s="1244" t="s">
        <v>499</v>
      </c>
      <c r="N23" s="1244"/>
      <c r="O23" s="1243">
        <f>①【2ヵ月前】利用申込書!K12</f>
        <v>0</v>
      </c>
      <c r="P23" s="1243"/>
      <c r="Q23" s="1243"/>
      <c r="R23" s="1244" t="s">
        <v>500</v>
      </c>
      <c r="S23" s="1244"/>
      <c r="T23" s="1243">
        <f>①【2ヵ月前】利用申込書!N12</f>
        <v>0</v>
      </c>
      <c r="U23" s="1243"/>
      <c r="V23" s="1243"/>
      <c r="W23" s="1245" t="s">
        <v>501</v>
      </c>
      <c r="X23" s="1245"/>
      <c r="Y23" s="337" t="s">
        <v>477</v>
      </c>
      <c r="Z23" s="1246" t="str">
        <f>①【2ヵ月前】利用申込書!R12</f>
        <v/>
      </c>
      <c r="AA23" s="1246"/>
      <c r="AB23" s="337" t="s">
        <v>478</v>
      </c>
      <c r="AC23" s="337"/>
      <c r="AD23" s="334"/>
      <c r="AE23" s="337"/>
      <c r="AF23" s="337"/>
      <c r="AG23" s="337"/>
      <c r="AH23" s="337"/>
      <c r="AI23" s="121"/>
    </row>
    <row r="24" spans="1:35" ht="15.95" customHeight="1">
      <c r="A24" s="1275"/>
      <c r="B24" s="1276"/>
      <c r="C24" s="1277"/>
      <c r="D24" s="1343"/>
      <c r="E24" s="1344"/>
      <c r="F24" s="1345"/>
      <c r="G24" s="353"/>
      <c r="H24" s="1305" t="s">
        <v>506</v>
      </c>
      <c r="I24" s="1305"/>
      <c r="J24" s="1305"/>
      <c r="K24" s="1303" t="s">
        <v>507</v>
      </c>
      <c r="L24" s="1303"/>
      <c r="M24" s="1303"/>
      <c r="N24" s="1303"/>
      <c r="O24" s="1303"/>
      <c r="P24" s="327" t="s">
        <v>62</v>
      </c>
      <c r="Q24" s="1306"/>
      <c r="R24" s="1306"/>
      <c r="S24" s="363" t="s">
        <v>31</v>
      </c>
      <c r="T24" s="1307"/>
      <c r="U24" s="1307"/>
      <c r="V24" s="327" t="s">
        <v>63</v>
      </c>
      <c r="W24" s="354" t="s">
        <v>175</v>
      </c>
      <c r="X24" s="1303" t="s">
        <v>771</v>
      </c>
      <c r="Y24" s="1303"/>
      <c r="Z24" s="1303"/>
      <c r="AA24" s="1303"/>
      <c r="AB24" s="1303"/>
      <c r="AC24" s="327" t="s">
        <v>62</v>
      </c>
      <c r="AD24" s="1306"/>
      <c r="AE24" s="1306"/>
      <c r="AF24" s="363" t="s">
        <v>31</v>
      </c>
      <c r="AG24" s="1307"/>
      <c r="AH24" s="1307"/>
      <c r="AI24" s="362" t="s">
        <v>63</v>
      </c>
    </row>
    <row r="25" spans="1:35" ht="15.95" customHeight="1">
      <c r="A25" s="1275"/>
      <c r="B25" s="1276"/>
      <c r="C25" s="1277"/>
      <c r="D25" s="1343"/>
      <c r="E25" s="1344"/>
      <c r="F25" s="1345"/>
      <c r="G25" s="355" t="s">
        <v>502</v>
      </c>
      <c r="H25" s="1232" t="s">
        <v>772</v>
      </c>
      <c r="I25" s="1232"/>
      <c r="J25" s="1232"/>
      <c r="K25" s="1232"/>
      <c r="L25" s="123" t="s">
        <v>477</v>
      </c>
      <c r="M25" s="1233"/>
      <c r="N25" s="1233"/>
      <c r="O25" s="1233"/>
      <c r="P25" s="329" t="s">
        <v>505</v>
      </c>
      <c r="Q25" s="1234"/>
      <c r="R25" s="1234"/>
      <c r="S25" s="1234"/>
      <c r="T25" s="335" t="s">
        <v>478</v>
      </c>
      <c r="U25" s="1252"/>
      <c r="V25" s="1252"/>
      <c r="W25" s="1252"/>
      <c r="X25" s="1303"/>
      <c r="Y25" s="1303"/>
      <c r="Z25" s="1303"/>
      <c r="AA25" s="1303"/>
      <c r="AB25" s="1303"/>
      <c r="AC25" s="125"/>
      <c r="AD25" s="1240"/>
      <c r="AE25" s="1240"/>
      <c r="AF25" s="126"/>
      <c r="AG25" s="1239"/>
      <c r="AH25" s="1239"/>
      <c r="AI25" s="127"/>
    </row>
    <row r="26" spans="1:35" ht="15.95" customHeight="1">
      <c r="A26" s="1275"/>
      <c r="B26" s="1276"/>
      <c r="C26" s="1277"/>
      <c r="D26" s="1286"/>
      <c r="E26" s="1287"/>
      <c r="F26" s="1288"/>
      <c r="G26" s="356" t="s">
        <v>503</v>
      </c>
      <c r="H26" s="1300" t="s">
        <v>504</v>
      </c>
      <c r="I26" s="1300"/>
      <c r="J26" s="1300"/>
      <c r="K26" s="1300"/>
      <c r="L26" s="339" t="s">
        <v>477</v>
      </c>
      <c r="M26" s="1304">
        <f>①【2ヵ月前】利用申込書!U12</f>
        <v>0</v>
      </c>
      <c r="N26" s="1304"/>
      <c r="O26" s="1304"/>
      <c r="P26" s="328" t="s">
        <v>505</v>
      </c>
      <c r="Q26" s="1301">
        <f>①【2ヵ月前】利用申込書!X12</f>
        <v>0</v>
      </c>
      <c r="R26" s="1302"/>
      <c r="S26" s="1302"/>
      <c r="T26" s="338" t="s">
        <v>478</v>
      </c>
      <c r="U26" s="1250"/>
      <c r="V26" s="1250"/>
      <c r="W26" s="1250"/>
      <c r="X26" s="1250"/>
      <c r="Y26" s="1250"/>
      <c r="Z26" s="1250"/>
      <c r="AA26" s="1250"/>
      <c r="AB26" s="1250"/>
      <c r="AC26" s="1250"/>
      <c r="AD26" s="1250"/>
      <c r="AE26" s="1250"/>
      <c r="AF26" s="1250"/>
      <c r="AG26" s="1250"/>
      <c r="AH26" s="1250"/>
      <c r="AI26" s="1251"/>
    </row>
    <row r="27" spans="1:35" ht="15.95" customHeight="1">
      <c r="A27" s="1275"/>
      <c r="B27" s="1276"/>
      <c r="C27" s="1277"/>
      <c r="D27" s="1283" t="s">
        <v>498</v>
      </c>
      <c r="E27" s="1284"/>
      <c r="F27" s="1285"/>
      <c r="G27" s="1241" t="s">
        <v>565</v>
      </c>
      <c r="H27" s="1242"/>
      <c r="I27" s="1242"/>
      <c r="J27" s="1243">
        <f>①【2ヵ月前】利用申込書!G13</f>
        <v>0</v>
      </c>
      <c r="K27" s="1243"/>
      <c r="L27" s="1243"/>
      <c r="M27" s="1244" t="s">
        <v>499</v>
      </c>
      <c r="N27" s="1244"/>
      <c r="O27" s="1243">
        <f>①【2ヵ月前】利用申込書!K13</f>
        <v>0</v>
      </c>
      <c r="P27" s="1243"/>
      <c r="Q27" s="1243"/>
      <c r="R27" s="1244" t="s">
        <v>500</v>
      </c>
      <c r="S27" s="1244"/>
      <c r="T27" s="1243">
        <f>①【2ヵ月前】利用申込書!N13</f>
        <v>0</v>
      </c>
      <c r="U27" s="1243"/>
      <c r="V27" s="1243"/>
      <c r="W27" s="1245" t="s">
        <v>501</v>
      </c>
      <c r="X27" s="1245"/>
      <c r="Y27" s="337" t="s">
        <v>477</v>
      </c>
      <c r="Z27" s="1246" t="str">
        <f>①【2ヵ月前】利用申込書!R13</f>
        <v/>
      </c>
      <c r="AA27" s="1246"/>
      <c r="AB27" s="337" t="s">
        <v>478</v>
      </c>
      <c r="AC27" s="337"/>
      <c r="AD27" s="334"/>
      <c r="AE27" s="337"/>
      <c r="AF27" s="337"/>
      <c r="AG27" s="337"/>
      <c r="AH27" s="337"/>
      <c r="AI27" s="121"/>
    </row>
    <row r="28" spans="1:35" ht="15.95" customHeight="1">
      <c r="A28" s="1275"/>
      <c r="B28" s="1276"/>
      <c r="C28" s="1277"/>
      <c r="D28" s="1343"/>
      <c r="E28" s="1344"/>
      <c r="F28" s="1345"/>
      <c r="G28" s="355" t="s">
        <v>197</v>
      </c>
      <c r="H28" s="1232" t="s">
        <v>508</v>
      </c>
      <c r="I28" s="1232"/>
      <c r="J28" s="1232"/>
      <c r="K28" s="1232"/>
      <c r="L28" s="123" t="s">
        <v>62</v>
      </c>
      <c r="M28" s="1233">
        <f>①【2ヵ月前】利用申込書!U12</f>
        <v>0</v>
      </c>
      <c r="N28" s="1233"/>
      <c r="O28" s="1233"/>
      <c r="P28" s="329" t="s">
        <v>31</v>
      </c>
      <c r="Q28" s="1234">
        <f>①【2ヵ月前】利用申込書!X12</f>
        <v>0</v>
      </c>
      <c r="R28" s="1235"/>
      <c r="S28" s="1235"/>
      <c r="T28" s="335" t="s">
        <v>63</v>
      </c>
      <c r="U28" s="1236"/>
      <c r="V28" s="1236"/>
      <c r="W28" s="1236"/>
      <c r="X28" s="1236"/>
      <c r="Y28" s="1236"/>
      <c r="Z28" s="1236"/>
      <c r="AA28" s="1236"/>
      <c r="AB28" s="1236"/>
      <c r="AC28" s="1236"/>
      <c r="AD28" s="1236"/>
      <c r="AE28" s="1236"/>
      <c r="AF28" s="1236"/>
      <c r="AG28" s="1236"/>
      <c r="AH28" s="1236"/>
      <c r="AI28" s="1237"/>
    </row>
    <row r="29" spans="1:35" ht="15.95" customHeight="1">
      <c r="A29" s="1275"/>
      <c r="B29" s="1276"/>
      <c r="C29" s="1277"/>
      <c r="D29" s="1343"/>
      <c r="E29" s="1344"/>
      <c r="F29" s="1345"/>
      <c r="G29" s="355" t="s">
        <v>198</v>
      </c>
      <c r="H29" s="1356" t="s">
        <v>773</v>
      </c>
      <c r="I29" s="1356"/>
      <c r="J29" s="1356"/>
      <c r="K29" s="1356"/>
      <c r="L29" s="123" t="s">
        <v>62</v>
      </c>
      <c r="M29" s="1233"/>
      <c r="N29" s="1233"/>
      <c r="O29" s="1233"/>
      <c r="P29" s="329" t="s">
        <v>31</v>
      </c>
      <c r="Q29" s="1234"/>
      <c r="R29" s="1234"/>
      <c r="S29" s="1234"/>
      <c r="T29" s="335" t="s">
        <v>63</v>
      </c>
      <c r="U29" s="1236"/>
      <c r="V29" s="1236"/>
      <c r="W29" s="1236"/>
      <c r="X29" s="1236"/>
      <c r="Y29" s="1236"/>
      <c r="Z29" s="1236"/>
      <c r="AA29" s="1236"/>
      <c r="AB29" s="1236"/>
      <c r="AC29" s="1236"/>
      <c r="AD29" s="1236"/>
      <c r="AE29" s="1236"/>
      <c r="AF29" s="1236"/>
      <c r="AG29" s="1236"/>
      <c r="AH29" s="1236"/>
      <c r="AI29" s="1237"/>
    </row>
    <row r="30" spans="1:35" ht="15.95" customHeight="1">
      <c r="A30" s="1275"/>
      <c r="B30" s="1276"/>
      <c r="C30" s="1277"/>
      <c r="D30" s="1343"/>
      <c r="E30" s="1344"/>
      <c r="F30" s="1345"/>
      <c r="G30" s="122"/>
      <c r="H30" s="132"/>
      <c r="I30" s="1238" t="s">
        <v>510</v>
      </c>
      <c r="J30" s="1238"/>
      <c r="K30" s="971" t="s">
        <v>509</v>
      </c>
      <c r="L30" s="971"/>
      <c r="M30" s="971"/>
      <c r="N30" s="971"/>
      <c r="O30" s="971"/>
      <c r="P30" s="125" t="s">
        <v>62</v>
      </c>
      <c r="Q30" s="332"/>
      <c r="R30" s="332"/>
      <c r="S30" s="125" t="s">
        <v>31</v>
      </c>
      <c r="T30" s="331"/>
      <c r="U30" s="331"/>
      <c r="V30" s="125"/>
      <c r="W30" s="361"/>
      <c r="X30" s="1357"/>
      <c r="Y30" s="1357"/>
      <c r="Z30" s="1357"/>
      <c r="AA30" s="1357"/>
      <c r="AB30" s="1357"/>
      <c r="AC30" s="125"/>
      <c r="AD30" s="1240"/>
      <c r="AE30" s="1240"/>
      <c r="AF30" s="125"/>
      <c r="AG30" s="1239"/>
      <c r="AH30" s="1239"/>
      <c r="AI30" s="127"/>
    </row>
    <row r="31" spans="1:35" ht="15.95" customHeight="1">
      <c r="A31" s="1275"/>
      <c r="B31" s="1276"/>
      <c r="C31" s="1276"/>
      <c r="D31" s="172" t="s">
        <v>506</v>
      </c>
      <c r="E31" s="163"/>
      <c r="F31" s="412" t="s">
        <v>829</v>
      </c>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357"/>
    </row>
    <row r="32" spans="1:35" ht="15.95" customHeight="1">
      <c r="A32" s="1275"/>
      <c r="B32" s="1276"/>
      <c r="C32" s="1276"/>
      <c r="D32" s="173" t="s">
        <v>510</v>
      </c>
      <c r="E32" s="174"/>
      <c r="F32" s="80" t="s">
        <v>774</v>
      </c>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358"/>
    </row>
    <row r="33" spans="1:35" ht="15.95" customHeight="1">
      <c r="A33" s="1275"/>
      <c r="B33" s="1276"/>
      <c r="C33" s="1276"/>
      <c r="D33" s="173" t="s">
        <v>567</v>
      </c>
      <c r="E33" s="174"/>
      <c r="F33" s="174" t="s">
        <v>512</v>
      </c>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358"/>
    </row>
    <row r="34" spans="1:35" ht="15.95" customHeight="1">
      <c r="A34" s="1319"/>
      <c r="B34" s="982"/>
      <c r="C34" s="982"/>
      <c r="D34" s="173" t="s">
        <v>775</v>
      </c>
      <c r="E34" s="359" t="s">
        <v>776</v>
      </c>
      <c r="F34" s="359"/>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360"/>
    </row>
    <row r="35" spans="1:35" ht="15.95" customHeight="1">
      <c r="A35" s="1274" t="s">
        <v>777</v>
      </c>
      <c r="B35" s="980"/>
      <c r="C35" s="1037"/>
      <c r="D35" s="1283" t="s">
        <v>497</v>
      </c>
      <c r="E35" s="1284"/>
      <c r="F35" s="1285"/>
      <c r="G35" s="1292"/>
      <c r="H35" s="1293"/>
      <c r="I35" s="1293"/>
      <c r="J35" s="1293"/>
      <c r="K35" s="1293"/>
      <c r="L35" s="1293"/>
      <c r="M35" s="1293"/>
      <c r="N35" s="1293"/>
      <c r="O35" s="1293"/>
      <c r="P35" s="1293"/>
      <c r="Q35" s="1293"/>
      <c r="R35" s="1293"/>
      <c r="S35" s="1293"/>
      <c r="T35" s="1293"/>
      <c r="U35" s="1293"/>
      <c r="V35" s="1293"/>
      <c r="W35" s="1293"/>
      <c r="X35" s="1293"/>
      <c r="Y35" s="1293"/>
      <c r="Z35" s="1293"/>
      <c r="AA35" s="1293"/>
      <c r="AB35" s="1293"/>
      <c r="AC35" s="1293"/>
      <c r="AD35" s="1293"/>
      <c r="AE35" s="1293"/>
      <c r="AF35" s="1293"/>
      <c r="AG35" s="1293"/>
      <c r="AH35" s="1293"/>
      <c r="AI35" s="1294"/>
    </row>
    <row r="36" spans="1:35" ht="15.95" customHeight="1">
      <c r="A36" s="1275"/>
      <c r="B36" s="1276"/>
      <c r="C36" s="1277"/>
      <c r="D36" s="1286"/>
      <c r="E36" s="1287"/>
      <c r="F36" s="1288"/>
      <c r="G36" s="974"/>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1291"/>
    </row>
    <row r="37" spans="1:35" ht="15.95" customHeight="1">
      <c r="A37" s="1275"/>
      <c r="B37" s="1276"/>
      <c r="C37" s="1277"/>
      <c r="D37" s="1283" t="s">
        <v>498</v>
      </c>
      <c r="E37" s="1284"/>
      <c r="F37" s="1285"/>
      <c r="G37" s="1289"/>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1290"/>
    </row>
    <row r="38" spans="1:35" ht="13.9" customHeight="1">
      <c r="A38" s="1275"/>
      <c r="B38" s="1276"/>
      <c r="C38" s="1277"/>
      <c r="D38" s="1286"/>
      <c r="E38" s="1287"/>
      <c r="F38" s="1288"/>
      <c r="G38" s="974"/>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1291"/>
    </row>
    <row r="39" spans="1:35" ht="15.95" customHeight="1">
      <c r="A39" s="1275"/>
      <c r="B39" s="1276"/>
      <c r="C39" s="1277"/>
      <c r="D39" s="330" t="s">
        <v>511</v>
      </c>
      <c r="E39" s="1272" t="s">
        <v>513</v>
      </c>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3"/>
    </row>
    <row r="40" spans="1:35" ht="15.95" customHeight="1">
      <c r="A40" s="1275"/>
      <c r="B40" s="1276"/>
      <c r="C40" s="1277"/>
      <c r="D40" s="330" t="s">
        <v>514</v>
      </c>
      <c r="E40" s="1272" t="s">
        <v>568</v>
      </c>
      <c r="F40" s="1272"/>
      <c r="G40" s="1272"/>
      <c r="H40" s="1272"/>
      <c r="I40" s="1272"/>
      <c r="J40" s="1272"/>
      <c r="K40" s="1272"/>
      <c r="L40" s="1272"/>
      <c r="M40" s="1272"/>
      <c r="N40" s="1272"/>
      <c r="O40" s="1272"/>
      <c r="P40" s="1272"/>
      <c r="Q40" s="1272"/>
      <c r="R40" s="1272"/>
      <c r="S40" s="1272"/>
      <c r="T40" s="1272"/>
      <c r="U40" s="1272"/>
      <c r="V40" s="1272"/>
      <c r="W40" s="1272"/>
      <c r="X40" s="1272"/>
      <c r="Y40" s="1272"/>
      <c r="Z40" s="1272"/>
      <c r="AA40" s="1272"/>
      <c r="AB40" s="1272"/>
      <c r="AC40" s="1272"/>
      <c r="AD40" s="1272"/>
      <c r="AE40" s="1272"/>
      <c r="AF40" s="1272"/>
      <c r="AG40" s="1272"/>
      <c r="AH40" s="1272"/>
      <c r="AI40" s="1273"/>
    </row>
    <row r="41" spans="1:35" ht="15.95" customHeight="1" thickBot="1">
      <c r="A41" s="1278"/>
      <c r="B41" s="1279"/>
      <c r="C41" s="1280"/>
      <c r="D41" s="340" t="s">
        <v>515</v>
      </c>
      <c r="E41" s="340" t="s">
        <v>516</v>
      </c>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128"/>
    </row>
    <row r="42" spans="1:35">
      <c r="A42" s="129"/>
      <c r="B42" s="129"/>
      <c r="C42" s="130"/>
      <c r="D42" s="131"/>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row>
    <row r="43" spans="1:35">
      <c r="A43" s="129"/>
      <c r="B43" s="129"/>
      <c r="C43" s="129"/>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row>
    <row r="44" spans="1:35">
      <c r="A44" s="1281" t="s">
        <v>517</v>
      </c>
      <c r="B44" s="1281"/>
      <c r="C44" s="1281"/>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1281"/>
      <c r="AI44" s="1281"/>
    </row>
    <row r="45" spans="1:35" ht="18" customHeight="1">
      <c r="A45" s="1271" t="s">
        <v>518</v>
      </c>
      <c r="B45" s="1271"/>
      <c r="C45" s="1271"/>
      <c r="D45" s="1271"/>
      <c r="E45" s="1271"/>
      <c r="F45" s="1271" t="s">
        <v>497</v>
      </c>
      <c r="G45" s="1271"/>
      <c r="H45" s="1271"/>
      <c r="I45" s="1271"/>
      <c r="J45" s="1271"/>
      <c r="K45" s="1282"/>
      <c r="L45" s="1282"/>
      <c r="M45" s="1282"/>
      <c r="N45" s="1282"/>
      <c r="O45" s="1282"/>
      <c r="P45" s="1282"/>
      <c r="Q45" s="1282"/>
      <c r="R45" s="1282"/>
      <c r="S45" s="1271" t="s">
        <v>498</v>
      </c>
      <c r="T45" s="1271"/>
      <c r="U45" s="1271"/>
      <c r="V45" s="1271"/>
      <c r="W45" s="1271"/>
      <c r="X45" s="1282"/>
      <c r="Y45" s="1282"/>
      <c r="Z45" s="1282"/>
      <c r="AA45" s="1282"/>
      <c r="AB45" s="1282"/>
      <c r="AC45" s="1282"/>
      <c r="AD45" s="1282"/>
      <c r="AE45" s="1282"/>
      <c r="AF45" s="1282"/>
      <c r="AG45" s="1282"/>
      <c r="AH45" s="1282"/>
      <c r="AI45" s="1282"/>
    </row>
    <row r="46" spans="1:35" ht="18" customHeight="1">
      <c r="A46" s="1271" t="s">
        <v>519</v>
      </c>
      <c r="B46" s="1271"/>
      <c r="C46" s="1271"/>
      <c r="D46" s="1271"/>
      <c r="E46" s="1271"/>
      <c r="F46" s="1282"/>
      <c r="G46" s="1282"/>
      <c r="H46" s="1282"/>
      <c r="I46" s="1282"/>
      <c r="J46" s="1282"/>
      <c r="K46" s="1282"/>
      <c r="L46" s="1282"/>
      <c r="M46" s="1282"/>
      <c r="N46" s="1282"/>
      <c r="O46" s="1282"/>
      <c r="P46" s="1282"/>
      <c r="Q46" s="1282"/>
      <c r="R46" s="1282"/>
      <c r="S46" s="1282"/>
      <c r="T46" s="1282"/>
      <c r="U46" s="1282"/>
      <c r="V46" s="1282"/>
      <c r="W46" s="1282"/>
      <c r="X46" s="1282"/>
      <c r="Y46" s="1282"/>
      <c r="Z46" s="1282"/>
      <c r="AA46" s="1282"/>
      <c r="AB46" s="1282"/>
      <c r="AC46" s="1282"/>
      <c r="AD46" s="1282"/>
      <c r="AE46" s="1282"/>
      <c r="AF46" s="1282"/>
      <c r="AG46" s="1282"/>
      <c r="AH46" s="1282"/>
      <c r="AI46" s="1282"/>
    </row>
    <row r="47" spans="1:35" ht="17.100000000000001" customHeight="1">
      <c r="A47" s="1271" t="s">
        <v>520</v>
      </c>
      <c r="B47" s="1271"/>
      <c r="C47" s="1271"/>
      <c r="D47" s="1271"/>
      <c r="E47" s="1271"/>
      <c r="F47" s="1271" t="s">
        <v>521</v>
      </c>
      <c r="G47" s="1271"/>
      <c r="H47" s="1271"/>
      <c r="I47" s="1271"/>
      <c r="J47" s="1271"/>
      <c r="K47" s="1271"/>
      <c r="L47" s="1271" t="s">
        <v>522</v>
      </c>
      <c r="M47" s="1271"/>
      <c r="N47" s="1271"/>
      <c r="O47" s="1271"/>
      <c r="P47" s="1271"/>
      <c r="Q47" s="1271"/>
      <c r="R47" s="1271" t="s">
        <v>523</v>
      </c>
      <c r="S47" s="1271"/>
      <c r="T47" s="1271"/>
      <c r="U47" s="1271"/>
      <c r="V47" s="1271"/>
      <c r="W47" s="1271"/>
      <c r="X47" s="1271" t="s">
        <v>524</v>
      </c>
      <c r="Y47" s="1271"/>
      <c r="Z47" s="1271"/>
      <c r="AA47" s="1271"/>
      <c r="AB47" s="1271"/>
      <c r="AC47" s="1271"/>
      <c r="AD47" s="1271" t="s">
        <v>525</v>
      </c>
      <c r="AE47" s="1271"/>
      <c r="AF47" s="1271"/>
      <c r="AG47" s="1271"/>
      <c r="AH47" s="1271"/>
      <c r="AI47" s="1271"/>
    </row>
    <row r="48" spans="1:35">
      <c r="A48" s="1271"/>
      <c r="B48" s="1271"/>
      <c r="C48" s="1271"/>
      <c r="D48" s="1271"/>
      <c r="E48" s="1271"/>
      <c r="F48" s="1282"/>
      <c r="G48" s="1282"/>
      <c r="H48" s="1282"/>
      <c r="I48" s="1282"/>
      <c r="J48" s="1282"/>
      <c r="K48" s="1282"/>
      <c r="L48" s="1282"/>
      <c r="M48" s="1282"/>
      <c r="N48" s="1282"/>
      <c r="O48" s="1282"/>
      <c r="P48" s="1282"/>
      <c r="Q48" s="1282"/>
      <c r="R48" s="1282"/>
      <c r="S48" s="1282"/>
      <c r="T48" s="1282"/>
      <c r="U48" s="1282"/>
      <c r="V48" s="1282"/>
      <c r="W48" s="1282"/>
      <c r="X48" s="1282"/>
      <c r="Y48" s="1282"/>
      <c r="Z48" s="1282"/>
      <c r="AA48" s="1282"/>
      <c r="AB48" s="1282"/>
      <c r="AC48" s="1282"/>
      <c r="AD48" s="1282"/>
      <c r="AE48" s="1282"/>
      <c r="AF48" s="1282"/>
      <c r="AG48" s="1282"/>
      <c r="AH48" s="1282"/>
      <c r="AI48" s="1282"/>
    </row>
    <row r="49" spans="1:45">
      <c r="A49" s="1271"/>
      <c r="B49" s="1271"/>
      <c r="C49" s="1271"/>
      <c r="D49" s="1271"/>
      <c r="E49" s="1271"/>
      <c r="F49" s="1282"/>
      <c r="G49" s="1282"/>
      <c r="H49" s="1282"/>
      <c r="I49" s="1282"/>
      <c r="J49" s="1282"/>
      <c r="K49" s="1282"/>
      <c r="L49" s="1282"/>
      <c r="M49" s="1282"/>
      <c r="N49" s="1282"/>
      <c r="O49" s="1282"/>
      <c r="P49" s="1282"/>
      <c r="Q49" s="1282"/>
      <c r="R49" s="1282"/>
      <c r="S49" s="1282"/>
      <c r="T49" s="1282"/>
      <c r="U49" s="1282"/>
      <c r="V49" s="1282"/>
      <c r="W49" s="1282"/>
      <c r="X49" s="1282"/>
      <c r="Y49" s="1282"/>
      <c r="Z49" s="1282"/>
      <c r="AA49" s="1282"/>
      <c r="AB49" s="1282"/>
      <c r="AC49" s="1282"/>
      <c r="AD49" s="1282"/>
      <c r="AE49" s="1282"/>
      <c r="AF49" s="1282"/>
      <c r="AG49" s="1282"/>
      <c r="AH49" s="1282"/>
      <c r="AI49" s="1282"/>
    </row>
    <row r="50" spans="1:45">
      <c r="A50" s="1271"/>
      <c r="B50" s="1271"/>
      <c r="C50" s="1271"/>
      <c r="D50" s="1271"/>
      <c r="E50" s="1271"/>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c r="AF50" s="1282"/>
      <c r="AG50" s="1282"/>
      <c r="AH50" s="1282"/>
      <c r="AI50" s="1282"/>
    </row>
    <row r="51" spans="1:45">
      <c r="A51" s="1271"/>
      <c r="B51" s="1271"/>
      <c r="C51" s="1271"/>
      <c r="D51" s="1271"/>
      <c r="E51" s="1271"/>
      <c r="F51" s="1282"/>
      <c r="G51" s="1282"/>
      <c r="H51" s="1282"/>
      <c r="I51" s="1282"/>
      <c r="J51" s="1282"/>
      <c r="K51" s="1282"/>
      <c r="L51" s="1282"/>
      <c r="M51" s="1282"/>
      <c r="N51" s="1282"/>
      <c r="O51" s="1282"/>
      <c r="P51" s="1282"/>
      <c r="Q51" s="1282"/>
      <c r="R51" s="1282"/>
      <c r="S51" s="1282"/>
      <c r="T51" s="1282"/>
      <c r="U51" s="1282"/>
      <c r="V51" s="1282"/>
      <c r="W51" s="1282"/>
      <c r="X51" s="1282"/>
      <c r="Y51" s="1282"/>
      <c r="Z51" s="1282"/>
      <c r="AA51" s="1282"/>
      <c r="AB51" s="1282"/>
      <c r="AC51" s="1282"/>
      <c r="AD51" s="1282"/>
      <c r="AE51" s="1282"/>
      <c r="AF51" s="1282"/>
      <c r="AG51" s="1282"/>
      <c r="AH51" s="1282"/>
      <c r="AI51" s="1282"/>
    </row>
    <row r="53" spans="1:45">
      <c r="A53" s="1236" t="s">
        <v>526</v>
      </c>
      <c r="B53" s="1236"/>
      <c r="C53" s="1236"/>
      <c r="D53" s="1236"/>
      <c r="E53" s="1236"/>
      <c r="F53" s="1236"/>
      <c r="G53" s="1236"/>
      <c r="H53" s="1236"/>
      <c r="I53" s="1236"/>
      <c r="J53" s="1236"/>
      <c r="K53" s="1236"/>
      <c r="L53" s="1236"/>
      <c r="M53" s="1236"/>
      <c r="N53" s="1236"/>
      <c r="O53" s="1236"/>
      <c r="P53" s="1236"/>
      <c r="Q53" s="1236"/>
      <c r="R53" s="1236"/>
      <c r="S53" s="1236"/>
      <c r="T53" s="1236"/>
      <c r="U53" s="1236"/>
      <c r="V53" s="1236"/>
      <c r="W53" s="1236"/>
      <c r="X53" s="1236"/>
      <c r="Y53" s="1236"/>
      <c r="Z53" s="1236"/>
      <c r="AA53" s="1236"/>
      <c r="AB53" s="1236"/>
      <c r="AC53" s="1236"/>
      <c r="AD53" s="1236"/>
      <c r="AE53" s="1236"/>
      <c r="AF53" s="1236"/>
      <c r="AG53" s="1236"/>
      <c r="AH53" s="1236"/>
      <c r="AI53" s="1236"/>
      <c r="AJ53" s="11"/>
      <c r="AK53" s="11"/>
      <c r="AL53" s="11"/>
      <c r="AM53" s="11"/>
      <c r="AN53" s="11"/>
      <c r="AO53" s="11"/>
      <c r="AP53" s="11"/>
      <c r="AQ53" s="11"/>
      <c r="AR53" s="11"/>
      <c r="AS53" s="11"/>
    </row>
    <row r="54" spans="1:45">
      <c r="A54" s="132"/>
      <c r="B54" s="132"/>
      <c r="C54" s="132"/>
      <c r="D54" s="12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1"/>
      <c r="AK54" s="11"/>
      <c r="AL54" s="11"/>
      <c r="AM54" s="11"/>
      <c r="AN54" s="11"/>
      <c r="AO54" s="11"/>
      <c r="AP54" s="11"/>
      <c r="AQ54" s="11"/>
      <c r="AR54" s="11"/>
      <c r="AS54" s="11"/>
    </row>
    <row r="55" spans="1:45">
      <c r="A55" s="132"/>
      <c r="B55" s="132"/>
      <c r="C55" s="132"/>
      <c r="D55" s="12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1"/>
      <c r="AK55" s="11"/>
      <c r="AL55" s="11"/>
      <c r="AM55" s="11"/>
      <c r="AN55" s="11"/>
      <c r="AO55" s="11"/>
      <c r="AP55" s="11"/>
      <c r="AQ55" s="11"/>
      <c r="AR55" s="11"/>
      <c r="AS55" s="11"/>
    </row>
    <row r="56" spans="1:45">
      <c r="A56" s="132"/>
      <c r="B56" s="132"/>
      <c r="C56" s="132"/>
      <c r="D56" s="134"/>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1"/>
      <c r="AK56" s="11"/>
      <c r="AL56" s="11"/>
      <c r="AM56" s="11"/>
      <c r="AN56" s="11"/>
      <c r="AO56" s="11"/>
      <c r="AP56" s="11"/>
      <c r="AQ56" s="11"/>
      <c r="AR56" s="11"/>
      <c r="AS56" s="11"/>
    </row>
    <row r="57" spans="1:45">
      <c r="A57" s="1295" t="s">
        <v>178</v>
      </c>
      <c r="B57" s="1295"/>
      <c r="C57" s="1295"/>
      <c r="D57" s="1295"/>
      <c r="E57" s="1295"/>
      <c r="F57" s="1295"/>
      <c r="G57" s="1295"/>
      <c r="H57" s="1295"/>
      <c r="I57" s="1295"/>
      <c r="J57" s="1295"/>
      <c r="K57" s="1295"/>
      <c r="L57" s="1295"/>
      <c r="M57" s="1295"/>
      <c r="N57" s="1295"/>
      <c r="O57" s="1295"/>
      <c r="P57" s="1295"/>
      <c r="Q57" s="1295"/>
      <c r="R57" s="1295"/>
      <c r="S57" s="1295"/>
      <c r="T57" s="1295"/>
      <c r="U57" s="1295"/>
      <c r="V57" s="1295"/>
      <c r="W57" s="1295"/>
      <c r="X57" s="1295"/>
      <c r="Y57" s="1295"/>
      <c r="Z57" s="1295"/>
      <c r="AA57" s="1295"/>
      <c r="AB57" s="1295"/>
      <c r="AC57" s="1295"/>
      <c r="AD57" s="1295"/>
      <c r="AE57" s="1295"/>
      <c r="AF57" s="1295"/>
      <c r="AG57" s="1295"/>
      <c r="AH57" s="1295"/>
      <c r="AI57" s="1295"/>
      <c r="AJ57" s="11"/>
      <c r="AK57" s="11"/>
      <c r="AL57" s="11"/>
      <c r="AM57" s="11"/>
      <c r="AN57" s="11"/>
      <c r="AO57" s="11"/>
      <c r="AP57" s="11"/>
      <c r="AQ57" s="11"/>
      <c r="AR57" s="11"/>
      <c r="AS57" s="11"/>
    </row>
    <row r="58" spans="1:45">
      <c r="A58" s="1295"/>
      <c r="B58" s="1295"/>
      <c r="C58" s="1295"/>
      <c r="D58" s="1295"/>
      <c r="E58" s="1295"/>
      <c r="F58" s="1295"/>
      <c r="G58" s="1295"/>
      <c r="H58" s="1295"/>
      <c r="I58" s="1295"/>
      <c r="J58" s="1295"/>
      <c r="K58" s="1295"/>
      <c r="L58" s="1295"/>
      <c r="M58" s="1295"/>
      <c r="N58" s="1295"/>
      <c r="O58" s="1295"/>
      <c r="P58" s="1295"/>
      <c r="Q58" s="1295"/>
      <c r="R58" s="1295"/>
      <c r="S58" s="1295"/>
      <c r="T58" s="1295"/>
      <c r="U58" s="1295"/>
      <c r="V58" s="1295"/>
      <c r="W58" s="1295"/>
      <c r="X58" s="1295"/>
      <c r="Y58" s="1295"/>
      <c r="Z58" s="1295"/>
      <c r="AA58" s="1295"/>
      <c r="AB58" s="1295"/>
      <c r="AC58" s="1295"/>
      <c r="AD58" s="1295"/>
      <c r="AE58" s="1295"/>
      <c r="AF58" s="1295"/>
      <c r="AG58" s="1295"/>
      <c r="AH58" s="1295"/>
      <c r="AI58" s="1295"/>
      <c r="AJ58" s="11"/>
      <c r="AK58" s="11"/>
      <c r="AL58" s="11"/>
      <c r="AM58" s="11"/>
      <c r="AN58" s="11"/>
      <c r="AO58" s="11"/>
      <c r="AP58" s="11"/>
      <c r="AQ58" s="11"/>
      <c r="AR58" s="11"/>
      <c r="AS58" s="11"/>
    </row>
    <row r="59" spans="1:45">
      <c r="A59" s="979" t="s">
        <v>527</v>
      </c>
      <c r="B59" s="980"/>
      <c r="C59" s="980"/>
      <c r="D59" s="1037"/>
      <c r="E59" s="1267">
        <f>①【2ヵ月前】利用申込書!D6</f>
        <v>0</v>
      </c>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1267"/>
      <c r="AE59" s="1267"/>
      <c r="AF59" s="1267"/>
      <c r="AG59" s="1267"/>
      <c r="AH59" s="1267"/>
      <c r="AI59" s="1268"/>
      <c r="AJ59" s="11"/>
      <c r="AK59" s="11"/>
      <c r="AL59" s="11"/>
      <c r="AM59" s="11"/>
      <c r="AN59" s="11"/>
      <c r="AO59" s="11"/>
      <c r="AP59" s="11"/>
      <c r="AQ59" s="11"/>
      <c r="AR59" s="11"/>
      <c r="AS59" s="11"/>
    </row>
    <row r="60" spans="1:45">
      <c r="A60" s="981"/>
      <c r="B60" s="982"/>
      <c r="C60" s="982"/>
      <c r="D60" s="1266"/>
      <c r="E60" s="1269"/>
      <c r="F60" s="1269"/>
      <c r="G60" s="1269"/>
      <c r="H60" s="1269"/>
      <c r="I60" s="1269"/>
      <c r="J60" s="1269"/>
      <c r="K60" s="1269"/>
      <c r="L60" s="1269"/>
      <c r="M60" s="1269"/>
      <c r="N60" s="1269"/>
      <c r="O60" s="1269"/>
      <c r="P60" s="1269"/>
      <c r="Q60" s="1269"/>
      <c r="R60" s="1269"/>
      <c r="S60" s="1269"/>
      <c r="T60" s="1269"/>
      <c r="U60" s="1269"/>
      <c r="V60" s="1269"/>
      <c r="W60" s="1269"/>
      <c r="X60" s="1269"/>
      <c r="Y60" s="1269"/>
      <c r="Z60" s="1269"/>
      <c r="AA60" s="1269"/>
      <c r="AB60" s="1269"/>
      <c r="AC60" s="1269"/>
      <c r="AD60" s="1269"/>
      <c r="AE60" s="1269"/>
      <c r="AF60" s="1269"/>
      <c r="AG60" s="1269"/>
      <c r="AH60" s="1269"/>
      <c r="AI60" s="1270"/>
      <c r="AJ60" s="11"/>
      <c r="AK60" s="11"/>
      <c r="AL60" s="11"/>
      <c r="AM60" s="11"/>
      <c r="AN60" s="11"/>
      <c r="AO60" s="11"/>
      <c r="AP60" s="11"/>
      <c r="AQ60" s="11"/>
      <c r="AR60" s="11"/>
      <c r="AS60" s="11"/>
    </row>
    <row r="61" spans="1:45" ht="13.5" customHeight="1">
      <c r="A61" s="1346" t="s">
        <v>176</v>
      </c>
      <c r="B61" s="1347"/>
      <c r="C61" s="1347"/>
      <c r="D61" s="1348"/>
      <c r="E61" s="1257"/>
      <c r="F61" s="1258"/>
      <c r="G61" s="1258"/>
      <c r="H61" s="1258"/>
      <c r="I61" s="1258"/>
      <c r="J61" s="1258"/>
      <c r="K61" s="1258"/>
      <c r="L61" s="1258"/>
      <c r="M61" s="1258"/>
      <c r="N61" s="1258"/>
      <c r="O61" s="1258"/>
      <c r="P61" s="1258"/>
      <c r="Q61" s="1258"/>
      <c r="R61" s="1258"/>
      <c r="S61" s="1258"/>
      <c r="T61" s="1258"/>
      <c r="U61" s="1258"/>
      <c r="V61" s="1258"/>
      <c r="W61" s="1258"/>
      <c r="X61" s="1258"/>
      <c r="Y61" s="1258"/>
      <c r="Z61" s="1258"/>
      <c r="AA61" s="1258"/>
      <c r="AB61" s="1258"/>
      <c r="AC61" s="1258"/>
      <c r="AD61" s="1258"/>
      <c r="AE61" s="1258"/>
      <c r="AF61" s="1258"/>
      <c r="AG61" s="1258"/>
      <c r="AH61" s="1258"/>
      <c r="AI61" s="1259"/>
    </row>
    <row r="62" spans="1:45">
      <c r="A62" s="1349"/>
      <c r="B62" s="1350"/>
      <c r="C62" s="1350"/>
      <c r="D62" s="1351"/>
      <c r="E62" s="1260"/>
      <c r="F62" s="1261"/>
      <c r="G62" s="1261"/>
      <c r="H62" s="1261"/>
      <c r="I62" s="1261"/>
      <c r="J62" s="1261"/>
      <c r="K62" s="1261"/>
      <c r="L62" s="1261"/>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2"/>
    </row>
    <row r="63" spans="1:45">
      <c r="A63" s="1352"/>
      <c r="B63" s="1353"/>
      <c r="C63" s="1353"/>
      <c r="D63" s="1354"/>
      <c r="E63" s="1263"/>
      <c r="F63" s="1264"/>
      <c r="G63" s="1264"/>
      <c r="H63" s="1264"/>
      <c r="I63" s="1264"/>
      <c r="J63" s="1264"/>
      <c r="K63" s="1264"/>
      <c r="L63" s="1264"/>
      <c r="M63" s="1264"/>
      <c r="N63" s="1264"/>
      <c r="O63" s="1264"/>
      <c r="P63" s="1264"/>
      <c r="Q63" s="1264"/>
      <c r="R63" s="1264"/>
      <c r="S63" s="1264"/>
      <c r="T63" s="1264"/>
      <c r="U63" s="1264"/>
      <c r="V63" s="1264"/>
      <c r="W63" s="1264"/>
      <c r="X63" s="1264"/>
      <c r="Y63" s="1264"/>
      <c r="Z63" s="1264"/>
      <c r="AA63" s="1264"/>
      <c r="AB63" s="1264"/>
      <c r="AC63" s="1264"/>
      <c r="AD63" s="1264"/>
      <c r="AE63" s="1264"/>
      <c r="AF63" s="1264"/>
      <c r="AG63" s="1264"/>
      <c r="AH63" s="1264"/>
      <c r="AI63" s="1265"/>
    </row>
    <row r="64" spans="1:45" s="21" customFormat="1" ht="15" customHeight="1">
      <c r="A64" s="1346" t="s">
        <v>177</v>
      </c>
      <c r="B64" s="1347"/>
      <c r="C64" s="1347"/>
      <c r="D64" s="1348"/>
      <c r="E64" s="1355" t="s">
        <v>2</v>
      </c>
      <c r="F64" s="1355"/>
      <c r="G64" s="653"/>
      <c r="H64" s="653"/>
      <c r="I64" s="653"/>
      <c r="J64" s="653"/>
      <c r="K64" s="653" t="s">
        <v>16</v>
      </c>
      <c r="L64" s="653"/>
      <c r="M64" s="1342"/>
      <c r="N64" s="1342"/>
      <c r="O64" s="1342"/>
      <c r="P64" s="1342"/>
      <c r="Q64" s="1342"/>
      <c r="R64" s="1342"/>
      <c r="S64" s="1255"/>
      <c r="T64" s="1255"/>
      <c r="U64" s="1255"/>
      <c r="V64" s="1255"/>
      <c r="W64" s="1255"/>
      <c r="X64" s="1255"/>
      <c r="Y64" s="1255"/>
      <c r="Z64" s="1255"/>
      <c r="AA64" s="1255"/>
      <c r="AB64" s="1255"/>
      <c r="AC64" s="1255"/>
      <c r="AD64" s="1255"/>
      <c r="AE64" s="1255"/>
      <c r="AF64" s="1255"/>
      <c r="AG64" s="1255"/>
      <c r="AH64" s="1255"/>
      <c r="AI64" s="1256"/>
      <c r="AJ64" s="14"/>
      <c r="AK64" s="14"/>
      <c r="AL64" s="14"/>
      <c r="AM64" s="14"/>
      <c r="AN64" s="14"/>
      <c r="AO64" s="14"/>
      <c r="AP64" s="14"/>
      <c r="AQ64" s="14"/>
      <c r="AR64" s="14"/>
      <c r="AS64" s="14"/>
    </row>
    <row r="65" spans="1:45">
      <c r="A65" s="1349"/>
      <c r="B65" s="1350"/>
      <c r="C65" s="1350"/>
      <c r="D65" s="1351"/>
      <c r="E65" s="1253"/>
      <c r="F65" s="1253"/>
      <c r="G65" s="1253"/>
      <c r="H65" s="1253"/>
      <c r="I65" s="1253"/>
      <c r="J65" s="1253"/>
      <c r="K65" s="1253"/>
      <c r="L65" s="1253"/>
      <c r="M65" s="1253"/>
      <c r="N65" s="1253"/>
      <c r="O65" s="1253"/>
      <c r="P65" s="1253"/>
      <c r="Q65" s="1253"/>
      <c r="R65" s="1253"/>
      <c r="S65" s="1253"/>
      <c r="T65" s="1253"/>
      <c r="U65" s="1253"/>
      <c r="V65" s="1253"/>
      <c r="W65" s="1253"/>
      <c r="X65" s="1253"/>
      <c r="Y65" s="1253"/>
      <c r="Z65" s="1253"/>
      <c r="AA65" s="1253"/>
      <c r="AB65" s="1253"/>
      <c r="AC65" s="1253"/>
      <c r="AD65" s="1253"/>
      <c r="AE65" s="1253"/>
      <c r="AF65" s="1253"/>
      <c r="AG65" s="1253"/>
      <c r="AH65" s="1253"/>
      <c r="AI65" s="1254"/>
      <c r="AJ65" s="11"/>
      <c r="AK65" s="11"/>
      <c r="AL65" s="11"/>
      <c r="AM65" s="11"/>
      <c r="AN65" s="11"/>
      <c r="AO65" s="11"/>
      <c r="AP65" s="11"/>
      <c r="AQ65" s="11"/>
      <c r="AR65" s="11"/>
      <c r="AS65" s="11"/>
    </row>
    <row r="66" spans="1:45">
      <c r="A66" s="1352"/>
      <c r="B66" s="1353"/>
      <c r="C66" s="1353"/>
      <c r="D66" s="1354"/>
      <c r="E66" s="1253"/>
      <c r="F66" s="1253"/>
      <c r="G66" s="1253"/>
      <c r="H66" s="1253"/>
      <c r="I66" s="1253"/>
      <c r="J66" s="1253"/>
      <c r="K66" s="1253"/>
      <c r="L66" s="1253"/>
      <c r="M66" s="1253"/>
      <c r="N66" s="1253"/>
      <c r="O66" s="1253"/>
      <c r="P66" s="1253"/>
      <c r="Q66" s="1253"/>
      <c r="R66" s="1253"/>
      <c r="S66" s="1253"/>
      <c r="T66" s="1253"/>
      <c r="U66" s="1253"/>
      <c r="V66" s="1253"/>
      <c r="W66" s="1253"/>
      <c r="X66" s="1253"/>
      <c r="Y66" s="1253"/>
      <c r="Z66" s="1253"/>
      <c r="AA66" s="1253"/>
      <c r="AB66" s="1253"/>
      <c r="AC66" s="1253"/>
      <c r="AD66" s="1253"/>
      <c r="AE66" s="1253"/>
      <c r="AF66" s="1253"/>
      <c r="AG66" s="1253"/>
      <c r="AH66" s="1253"/>
      <c r="AI66" s="1254"/>
      <c r="AJ66" s="11"/>
      <c r="AK66" s="11"/>
      <c r="AL66" s="11"/>
      <c r="AM66" s="11"/>
      <c r="AN66" s="11"/>
      <c r="AO66" s="11"/>
      <c r="AP66" s="11"/>
      <c r="AQ66" s="11"/>
      <c r="AR66" s="11"/>
      <c r="AS66" s="11"/>
    </row>
    <row r="67" spans="1:45">
      <c r="A67" s="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7"/>
      <c r="AJ67" s="11"/>
      <c r="AK67" s="11"/>
      <c r="AL67" s="11"/>
      <c r="AM67" s="11"/>
      <c r="AN67" s="11"/>
      <c r="AO67" s="11"/>
      <c r="AP67" s="11"/>
      <c r="AQ67" s="11"/>
      <c r="AR67" s="11"/>
      <c r="AS67" s="11"/>
    </row>
    <row r="68" spans="1:45">
      <c r="A68" s="13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139"/>
      <c r="AJ68" s="11"/>
      <c r="AK68" s="11"/>
      <c r="AL68" s="11"/>
      <c r="AM68" s="11"/>
      <c r="AN68" s="11"/>
      <c r="AO68" s="11"/>
      <c r="AP68" s="11"/>
      <c r="AQ68" s="11"/>
      <c r="AR68" s="11"/>
      <c r="AS68" s="11"/>
    </row>
    <row r="69" spans="1:45">
      <c r="A69" s="13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139"/>
      <c r="AJ69" s="11"/>
      <c r="AK69" s="11"/>
      <c r="AL69" s="11"/>
      <c r="AM69" s="11"/>
      <c r="AN69" s="11"/>
      <c r="AO69" s="11"/>
      <c r="AP69" s="11"/>
      <c r="AQ69" s="11"/>
      <c r="AR69" s="11"/>
      <c r="AS69" s="11"/>
    </row>
    <row r="70" spans="1:45">
      <c r="A70" s="13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139"/>
      <c r="AJ70" s="11"/>
      <c r="AK70" s="11"/>
      <c r="AL70" s="11"/>
      <c r="AM70" s="11"/>
      <c r="AN70" s="11"/>
      <c r="AO70" s="11"/>
      <c r="AP70" s="11"/>
      <c r="AQ70" s="11"/>
      <c r="AR70" s="11"/>
      <c r="AS70" s="11"/>
    </row>
    <row r="71" spans="1:45">
      <c r="A71" s="13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139"/>
      <c r="AJ71" s="11"/>
      <c r="AK71" s="11"/>
      <c r="AL71" s="11"/>
      <c r="AM71" s="11"/>
      <c r="AN71" s="11"/>
      <c r="AO71" s="11"/>
      <c r="AP71" s="11"/>
      <c r="AQ71" s="11"/>
      <c r="AR71" s="11"/>
      <c r="AS71" s="11"/>
    </row>
    <row r="72" spans="1:45">
      <c r="A72" s="13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139"/>
      <c r="AJ72" s="11"/>
      <c r="AK72" s="11"/>
      <c r="AL72" s="11"/>
      <c r="AM72" s="11"/>
      <c r="AN72" s="11"/>
      <c r="AO72" s="11"/>
      <c r="AP72" s="11"/>
      <c r="AQ72" s="11"/>
      <c r="AR72" s="11"/>
      <c r="AS72" s="11"/>
    </row>
    <row r="73" spans="1:45">
      <c r="A73" s="13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139"/>
      <c r="AJ73" s="11"/>
      <c r="AK73" s="11"/>
      <c r="AL73" s="11"/>
      <c r="AM73" s="11"/>
      <c r="AN73" s="11"/>
      <c r="AO73" s="11"/>
      <c r="AP73" s="11"/>
      <c r="AQ73" s="11"/>
      <c r="AR73" s="11"/>
      <c r="AS73" s="11"/>
    </row>
    <row r="74" spans="1:45">
      <c r="A74" s="13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139"/>
      <c r="AJ74" s="11"/>
      <c r="AK74" s="11"/>
      <c r="AL74" s="11"/>
      <c r="AM74" s="11"/>
      <c r="AN74" s="11"/>
      <c r="AO74" s="11"/>
      <c r="AP74" s="11"/>
      <c r="AQ74" s="11"/>
      <c r="AR74" s="11"/>
      <c r="AS74" s="11"/>
    </row>
    <row r="75" spans="1:45">
      <c r="A75" s="13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139"/>
      <c r="AJ75" s="11"/>
      <c r="AK75" s="11"/>
      <c r="AL75" s="11"/>
      <c r="AM75" s="11"/>
      <c r="AN75" s="11"/>
      <c r="AO75" s="11"/>
      <c r="AP75" s="11"/>
      <c r="AQ75" s="11"/>
      <c r="AR75" s="11"/>
      <c r="AS75" s="11"/>
    </row>
    <row r="76" spans="1:45">
      <c r="A76" s="13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139"/>
      <c r="AJ76" s="11"/>
      <c r="AK76" s="11"/>
      <c r="AL76" s="11"/>
      <c r="AM76" s="11"/>
      <c r="AN76" s="11"/>
      <c r="AO76" s="11"/>
      <c r="AP76" s="11"/>
      <c r="AQ76" s="11"/>
      <c r="AR76" s="11"/>
      <c r="AS76" s="11"/>
    </row>
    <row r="77" spans="1:45" ht="13.5" customHeight="1">
      <c r="A77" s="138"/>
      <c r="B77" s="98"/>
      <c r="C77" s="98"/>
      <c r="D77" s="98"/>
      <c r="E77" s="98"/>
      <c r="F77" s="98"/>
      <c r="G77" s="98"/>
      <c r="H77" s="98"/>
      <c r="I77" s="98"/>
      <c r="J77" s="98"/>
      <c r="K77" s="98"/>
      <c r="L77" s="98"/>
      <c r="M77" s="140"/>
      <c r="N77" s="140"/>
      <c r="O77" s="140"/>
      <c r="P77" s="140"/>
      <c r="Q77" s="140"/>
      <c r="R77" s="140"/>
      <c r="S77" s="140"/>
      <c r="T77" s="140"/>
      <c r="U77" s="140"/>
      <c r="V77" s="140"/>
      <c r="W77" s="140"/>
      <c r="X77" s="140"/>
      <c r="Y77" s="140"/>
      <c r="Z77" s="140"/>
      <c r="AA77" s="140"/>
      <c r="AB77" s="140"/>
      <c r="AC77" s="98"/>
      <c r="AD77" s="98"/>
      <c r="AE77" s="98"/>
      <c r="AF77" s="98"/>
      <c r="AG77" s="98"/>
      <c r="AH77" s="98"/>
      <c r="AI77" s="139"/>
      <c r="AJ77" s="11"/>
      <c r="AK77" s="11"/>
      <c r="AL77" s="11"/>
      <c r="AM77" s="11"/>
      <c r="AN77" s="11"/>
      <c r="AO77" s="11"/>
      <c r="AP77" s="11"/>
      <c r="AQ77" s="11"/>
      <c r="AR77" s="11"/>
      <c r="AS77" s="11"/>
    </row>
    <row r="78" spans="1:45" ht="13.5" customHeight="1">
      <c r="A78" s="138"/>
      <c r="B78" s="98"/>
      <c r="C78" s="98"/>
      <c r="D78" s="98"/>
      <c r="E78" s="98"/>
      <c r="F78" s="98"/>
      <c r="G78" s="98"/>
      <c r="H78" s="98"/>
      <c r="I78" s="98"/>
      <c r="J78" s="98"/>
      <c r="K78" s="98"/>
      <c r="L78" s="98"/>
      <c r="M78" s="140"/>
      <c r="N78" s="140"/>
      <c r="O78" s="140"/>
      <c r="P78" s="140"/>
      <c r="Q78" s="140"/>
      <c r="R78" s="140"/>
      <c r="S78" s="140"/>
      <c r="T78" s="140"/>
      <c r="U78" s="140"/>
      <c r="V78" s="140"/>
      <c r="W78" s="140"/>
      <c r="X78" s="140"/>
      <c r="Y78" s="140"/>
      <c r="Z78" s="140"/>
      <c r="AA78" s="140"/>
      <c r="AB78" s="140"/>
      <c r="AC78" s="98"/>
      <c r="AD78" s="98"/>
      <c r="AE78" s="98"/>
      <c r="AF78" s="98"/>
      <c r="AG78" s="98"/>
      <c r="AH78" s="98"/>
      <c r="AI78" s="139"/>
      <c r="AJ78" s="11"/>
      <c r="AK78" s="11"/>
      <c r="AL78" s="11"/>
      <c r="AM78" s="11"/>
      <c r="AN78" s="11"/>
      <c r="AO78" s="11"/>
      <c r="AP78" s="11"/>
      <c r="AQ78" s="11"/>
      <c r="AR78" s="11"/>
      <c r="AS78" s="11"/>
    </row>
    <row r="79" spans="1:45" ht="13.5" customHeight="1">
      <c r="A79" s="138"/>
      <c r="B79" s="98"/>
      <c r="C79" s="98"/>
      <c r="D79" s="98"/>
      <c r="E79" s="98"/>
      <c r="F79" s="98"/>
      <c r="G79" s="98"/>
      <c r="H79" s="98"/>
      <c r="I79" s="98"/>
      <c r="J79" s="98"/>
      <c r="K79" s="98"/>
      <c r="L79" s="98"/>
      <c r="M79" s="140"/>
      <c r="N79" s="140"/>
      <c r="O79" s="140"/>
      <c r="P79" s="140"/>
      <c r="Q79" s="140"/>
      <c r="R79" s="140"/>
      <c r="S79" s="140"/>
      <c r="T79" s="140"/>
      <c r="U79" s="140"/>
      <c r="V79" s="140"/>
      <c r="W79" s="140"/>
      <c r="X79" s="140"/>
      <c r="Y79" s="140"/>
      <c r="Z79" s="140"/>
      <c r="AA79" s="140"/>
      <c r="AB79" s="140"/>
      <c r="AC79" s="98"/>
      <c r="AD79" s="98"/>
      <c r="AE79" s="98"/>
      <c r="AF79" s="98"/>
      <c r="AG79" s="98"/>
      <c r="AH79" s="98"/>
      <c r="AI79" s="139"/>
      <c r="AJ79" s="11"/>
      <c r="AK79" s="11"/>
      <c r="AL79" s="11"/>
      <c r="AM79" s="11"/>
      <c r="AN79" s="11"/>
      <c r="AO79" s="11"/>
      <c r="AP79" s="11"/>
      <c r="AQ79" s="11"/>
      <c r="AR79" s="11"/>
      <c r="AS79" s="11"/>
    </row>
    <row r="80" spans="1:45" ht="13.5" customHeight="1">
      <c r="A80" s="138"/>
      <c r="B80" s="98"/>
      <c r="C80" s="98"/>
      <c r="D80" s="98"/>
      <c r="E80" s="98"/>
      <c r="F80" s="98"/>
      <c r="G80" s="98"/>
      <c r="H80" s="98"/>
      <c r="I80" s="98"/>
      <c r="J80" s="98"/>
      <c r="K80" s="98"/>
      <c r="L80" s="98"/>
      <c r="M80" s="140"/>
      <c r="N80" s="140"/>
      <c r="O80" s="140"/>
      <c r="P80" s="140"/>
      <c r="Q80" s="140"/>
      <c r="R80" s="140"/>
      <c r="S80" s="140"/>
      <c r="T80" s="140"/>
      <c r="U80" s="140"/>
      <c r="V80" s="140"/>
      <c r="W80" s="140"/>
      <c r="X80" s="140"/>
      <c r="Y80" s="140"/>
      <c r="Z80" s="140"/>
      <c r="AA80" s="140"/>
      <c r="AB80" s="140"/>
      <c r="AC80" s="98"/>
      <c r="AD80" s="98"/>
      <c r="AE80" s="98"/>
      <c r="AF80" s="98"/>
      <c r="AG80" s="98"/>
      <c r="AH80" s="98"/>
      <c r="AI80" s="139"/>
      <c r="AJ80" s="11"/>
      <c r="AK80" s="11"/>
      <c r="AL80" s="11"/>
      <c r="AM80" s="11"/>
      <c r="AN80" s="11"/>
      <c r="AO80" s="11"/>
      <c r="AP80" s="11"/>
      <c r="AQ80" s="11"/>
      <c r="AR80" s="11"/>
      <c r="AS80" s="11"/>
    </row>
    <row r="81" spans="1:45" ht="13.5" customHeight="1">
      <c r="A81" s="138"/>
      <c r="B81" s="98"/>
      <c r="C81" s="98"/>
      <c r="D81" s="98"/>
      <c r="E81" s="98"/>
      <c r="F81" s="98"/>
      <c r="G81" s="98"/>
      <c r="H81" s="98"/>
      <c r="I81" s="98"/>
      <c r="J81" s="98"/>
      <c r="K81" s="98"/>
      <c r="L81" s="98"/>
      <c r="M81" s="140"/>
      <c r="N81" s="140"/>
      <c r="O81" s="140"/>
      <c r="P81" s="140"/>
      <c r="Q81" s="140"/>
      <c r="R81" s="140"/>
      <c r="S81" s="140"/>
      <c r="T81" s="140"/>
      <c r="U81" s="140"/>
      <c r="V81" s="140"/>
      <c r="W81" s="140"/>
      <c r="X81" s="140"/>
      <c r="Y81" s="140"/>
      <c r="Z81" s="140"/>
      <c r="AA81" s="140"/>
      <c r="AB81" s="140"/>
      <c r="AC81" s="98"/>
      <c r="AD81" s="98"/>
      <c r="AE81" s="98"/>
      <c r="AF81" s="98"/>
      <c r="AG81" s="98"/>
      <c r="AH81" s="98"/>
      <c r="AI81" s="139"/>
      <c r="AJ81" s="11"/>
      <c r="AK81" s="11"/>
      <c r="AL81" s="11"/>
      <c r="AM81" s="11"/>
      <c r="AN81" s="11"/>
      <c r="AO81" s="11"/>
      <c r="AP81" s="11"/>
      <c r="AQ81" s="11"/>
      <c r="AR81" s="11"/>
      <c r="AS81" s="11"/>
    </row>
    <row r="82" spans="1:45" ht="13.5" customHeight="1">
      <c r="A82" s="138"/>
      <c r="B82" s="98"/>
      <c r="C82" s="98"/>
      <c r="D82" s="98"/>
      <c r="E82" s="98"/>
      <c r="F82" s="98"/>
      <c r="G82" s="98"/>
      <c r="H82" s="98"/>
      <c r="I82" s="98"/>
      <c r="J82" s="98"/>
      <c r="K82" s="98"/>
      <c r="L82" s="98"/>
      <c r="M82" s="140"/>
      <c r="N82" s="140"/>
      <c r="O82" s="140"/>
      <c r="P82" s="140"/>
      <c r="Q82" s="140"/>
      <c r="R82" s="140"/>
      <c r="S82" s="140"/>
      <c r="T82" s="140"/>
      <c r="U82" s="140"/>
      <c r="V82" s="140"/>
      <c r="W82" s="140"/>
      <c r="X82" s="140"/>
      <c r="Y82" s="140"/>
      <c r="Z82" s="140"/>
      <c r="AA82" s="140"/>
      <c r="AB82" s="140"/>
      <c r="AC82" s="98"/>
      <c r="AD82" s="98"/>
      <c r="AE82" s="98"/>
      <c r="AF82" s="98"/>
      <c r="AG82" s="98"/>
      <c r="AH82" s="98"/>
      <c r="AI82" s="139"/>
      <c r="AJ82" s="11"/>
      <c r="AK82" s="11"/>
      <c r="AL82" s="11"/>
      <c r="AM82" s="11"/>
      <c r="AN82" s="11"/>
      <c r="AO82" s="11"/>
      <c r="AP82" s="11"/>
      <c r="AQ82" s="11"/>
      <c r="AR82" s="11"/>
      <c r="AS82" s="11"/>
    </row>
    <row r="83" spans="1:45" ht="13.5" customHeight="1">
      <c r="A83" s="138"/>
      <c r="B83" s="98"/>
      <c r="C83" s="98"/>
      <c r="D83" s="98"/>
      <c r="E83" s="98"/>
      <c r="F83" s="98"/>
      <c r="G83" s="98"/>
      <c r="H83" s="98"/>
      <c r="I83" s="98"/>
      <c r="J83" s="98"/>
      <c r="K83" s="98"/>
      <c r="L83" s="98"/>
      <c r="M83" s="140"/>
      <c r="N83" s="140"/>
      <c r="O83" s="140"/>
      <c r="P83" s="140"/>
      <c r="Q83" s="140"/>
      <c r="R83" s="140"/>
      <c r="S83" s="140"/>
      <c r="T83" s="140"/>
      <c r="U83" s="140"/>
      <c r="V83" s="140"/>
      <c r="W83" s="140"/>
      <c r="X83" s="140"/>
      <c r="Y83" s="140"/>
      <c r="Z83" s="140"/>
      <c r="AA83" s="140"/>
      <c r="AB83" s="140"/>
      <c r="AC83" s="98"/>
      <c r="AD83" s="98"/>
      <c r="AE83" s="98"/>
      <c r="AF83" s="98"/>
      <c r="AG83" s="98"/>
      <c r="AH83" s="98"/>
      <c r="AI83" s="139"/>
      <c r="AJ83" s="11"/>
      <c r="AK83" s="11"/>
      <c r="AL83" s="11"/>
      <c r="AM83" s="11"/>
      <c r="AN83" s="11"/>
      <c r="AO83" s="11"/>
      <c r="AP83" s="11"/>
      <c r="AQ83" s="11"/>
      <c r="AR83" s="11"/>
      <c r="AS83" s="11"/>
    </row>
    <row r="84" spans="1:45">
      <c r="A84" s="13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139"/>
      <c r="AJ84" s="11"/>
      <c r="AK84" s="11"/>
      <c r="AL84" s="11"/>
      <c r="AM84" s="11"/>
      <c r="AN84" s="11"/>
      <c r="AO84" s="11"/>
      <c r="AP84" s="11"/>
      <c r="AQ84" s="11"/>
      <c r="AR84" s="11"/>
      <c r="AS84" s="11"/>
    </row>
    <row r="85" spans="1:45">
      <c r="A85" s="13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139"/>
      <c r="AJ85" s="11"/>
      <c r="AK85" s="11"/>
      <c r="AL85" s="11"/>
      <c r="AM85" s="11"/>
      <c r="AN85" s="11"/>
      <c r="AO85" s="11"/>
      <c r="AP85" s="11"/>
      <c r="AQ85" s="11"/>
      <c r="AR85" s="11"/>
      <c r="AS85" s="11"/>
    </row>
    <row r="86" spans="1:45">
      <c r="A86" s="13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139"/>
      <c r="AJ86" s="11"/>
      <c r="AK86" s="11"/>
      <c r="AL86" s="11"/>
      <c r="AM86" s="11"/>
      <c r="AN86" s="11"/>
      <c r="AO86" s="11"/>
      <c r="AP86" s="11"/>
      <c r="AQ86" s="11"/>
      <c r="AR86" s="11"/>
      <c r="AS86" s="11"/>
    </row>
    <row r="87" spans="1:45">
      <c r="A87" s="13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139"/>
      <c r="AJ87" s="11"/>
      <c r="AK87" s="11"/>
      <c r="AL87" s="11"/>
      <c r="AM87" s="11"/>
      <c r="AN87" s="11"/>
      <c r="AO87" s="11"/>
      <c r="AP87" s="11"/>
      <c r="AQ87" s="11"/>
      <c r="AR87" s="11"/>
      <c r="AS87" s="11"/>
    </row>
    <row r="88" spans="1:45">
      <c r="A88" s="13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139"/>
      <c r="AJ88" s="11"/>
      <c r="AK88" s="11"/>
      <c r="AL88" s="11"/>
      <c r="AM88" s="11"/>
      <c r="AN88" s="11"/>
      <c r="AO88" s="11"/>
      <c r="AP88" s="11"/>
      <c r="AQ88" s="11"/>
      <c r="AR88" s="11"/>
      <c r="AS88" s="11"/>
    </row>
    <row r="89" spans="1:45">
      <c r="A89" s="13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139"/>
      <c r="AJ89" s="11"/>
      <c r="AK89" s="11"/>
      <c r="AL89" s="11"/>
      <c r="AM89" s="11"/>
      <c r="AN89" s="11"/>
      <c r="AO89" s="11"/>
      <c r="AP89" s="11"/>
      <c r="AQ89" s="11"/>
      <c r="AR89" s="11"/>
      <c r="AS89" s="11"/>
    </row>
    <row r="90" spans="1:45">
      <c r="A90" s="13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141"/>
      <c r="AC90" s="98"/>
      <c r="AD90" s="98"/>
      <c r="AE90" s="98"/>
      <c r="AF90" s="98"/>
      <c r="AG90" s="98"/>
      <c r="AH90" s="98"/>
      <c r="AI90" s="139"/>
      <c r="AJ90" s="11"/>
      <c r="AK90" s="11"/>
      <c r="AL90" s="11"/>
      <c r="AM90" s="11"/>
      <c r="AN90" s="11"/>
      <c r="AO90" s="11"/>
      <c r="AP90" s="11"/>
      <c r="AQ90" s="11"/>
      <c r="AR90" s="11"/>
      <c r="AS90" s="11"/>
    </row>
    <row r="91" spans="1:45">
      <c r="A91" s="13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142"/>
      <c r="AC91" s="98"/>
      <c r="AD91" s="98"/>
      <c r="AE91" s="98"/>
      <c r="AF91" s="98"/>
      <c r="AG91" s="98"/>
      <c r="AH91" s="98"/>
      <c r="AI91" s="143"/>
      <c r="AJ91" s="11"/>
      <c r="AK91" s="11"/>
      <c r="AL91" s="11"/>
      <c r="AM91" s="11"/>
      <c r="AN91" s="11"/>
      <c r="AO91" s="11"/>
      <c r="AP91" s="11"/>
      <c r="AQ91" s="11"/>
      <c r="AR91" s="11"/>
      <c r="AS91" s="11"/>
    </row>
    <row r="92" spans="1:45">
      <c r="A92" s="13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139"/>
      <c r="AJ92" s="11"/>
      <c r="AK92" s="11"/>
      <c r="AL92" s="11"/>
      <c r="AM92" s="11"/>
      <c r="AN92" s="11"/>
      <c r="AO92" s="11"/>
      <c r="AP92" s="11"/>
      <c r="AQ92" s="11"/>
      <c r="AR92" s="11"/>
      <c r="AS92" s="11"/>
    </row>
    <row r="93" spans="1:45">
      <c r="A93" s="138"/>
      <c r="B93" s="82"/>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139"/>
      <c r="AJ93" s="11"/>
      <c r="AK93" s="11"/>
      <c r="AL93" s="11"/>
      <c r="AM93" s="11"/>
      <c r="AN93" s="11"/>
      <c r="AO93" s="11"/>
      <c r="AP93" s="11"/>
      <c r="AQ93" s="11"/>
      <c r="AR93" s="11"/>
      <c r="AS93" s="11"/>
    </row>
    <row r="94" spans="1:45">
      <c r="A94" s="138"/>
      <c r="B94" s="82"/>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139"/>
      <c r="AJ94" s="11"/>
      <c r="AK94" s="11"/>
      <c r="AL94" s="11"/>
      <c r="AM94" s="11"/>
      <c r="AN94" s="11"/>
      <c r="AO94" s="11"/>
      <c r="AP94" s="11"/>
      <c r="AQ94" s="11"/>
      <c r="AR94" s="11"/>
      <c r="AS94" s="11"/>
    </row>
    <row r="95" spans="1:45">
      <c r="A95" s="138"/>
      <c r="B95" s="82"/>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139"/>
      <c r="AJ95" s="11"/>
      <c r="AK95" s="11"/>
      <c r="AL95" s="11"/>
      <c r="AM95" s="11"/>
      <c r="AN95" s="11"/>
      <c r="AO95" s="11"/>
      <c r="AP95" s="11"/>
      <c r="AQ95" s="11"/>
      <c r="AR95" s="11"/>
      <c r="AS95" s="11"/>
    </row>
    <row r="96" spans="1:45">
      <c r="A96" s="13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139"/>
      <c r="AJ96" s="11"/>
      <c r="AK96" s="11"/>
      <c r="AL96" s="11"/>
      <c r="AM96" s="11"/>
      <c r="AN96" s="11"/>
      <c r="AO96" s="11"/>
      <c r="AP96" s="11"/>
      <c r="AQ96" s="11"/>
      <c r="AR96" s="11"/>
      <c r="AS96" s="11"/>
    </row>
    <row r="97" spans="1:35">
      <c r="A97" s="13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139"/>
    </row>
    <row r="98" spans="1:35">
      <c r="A98" s="13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139"/>
    </row>
    <row r="99" spans="1:35">
      <c r="A99" s="13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139"/>
    </row>
    <row r="100" spans="1:35">
      <c r="A100" s="13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139"/>
    </row>
    <row r="101" spans="1:35">
      <c r="A101" s="13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139"/>
    </row>
    <row r="102" spans="1:35">
      <c r="A102" s="13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139"/>
    </row>
    <row r="103" spans="1:35">
      <c r="A103" s="13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139"/>
    </row>
    <row r="104" spans="1:35">
      <c r="A104" s="13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139"/>
    </row>
    <row r="105" spans="1:35">
      <c r="A105" s="13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139"/>
    </row>
    <row r="106" spans="1:35">
      <c r="A106" s="13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139"/>
    </row>
    <row r="107" spans="1:35">
      <c r="A107" s="13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139"/>
    </row>
    <row r="108" spans="1:35">
      <c r="A108" s="13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139"/>
    </row>
    <row r="109" spans="1:35">
      <c r="A109" s="13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139"/>
    </row>
    <row r="110" spans="1:35">
      <c r="A110" s="13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139"/>
    </row>
    <row r="111" spans="1:35">
      <c r="A111" s="144"/>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6" t="s">
        <v>532</v>
      </c>
      <c r="AI111" s="147"/>
    </row>
    <row r="112" spans="1:35" ht="10.15" customHeight="1"/>
    <row r="113" spans="1:35">
      <c r="A113" s="148" t="s">
        <v>528</v>
      </c>
    </row>
    <row r="114" spans="1:35">
      <c r="B114" s="68" t="s">
        <v>502</v>
      </c>
      <c r="C114" s="1248" t="s">
        <v>530</v>
      </c>
      <c r="D114" s="1248"/>
      <c r="E114" s="1248"/>
      <c r="F114" s="1248"/>
      <c r="G114" s="1248"/>
      <c r="H114" s="1248"/>
      <c r="I114" s="1248"/>
      <c r="J114" s="1248"/>
      <c r="K114" s="1248"/>
      <c r="L114" s="1248"/>
      <c r="M114" s="1248"/>
      <c r="N114" s="1248"/>
      <c r="O114" s="1248"/>
      <c r="P114" s="1248"/>
      <c r="Q114" s="1248"/>
      <c r="R114" s="1248"/>
      <c r="S114" s="1248"/>
      <c r="T114" s="1248"/>
      <c r="U114" s="1248"/>
      <c r="V114" s="1248"/>
      <c r="W114" s="1248"/>
      <c r="X114" s="1248"/>
      <c r="Y114" s="1248"/>
      <c r="Z114" s="1248"/>
      <c r="AA114" s="1248"/>
      <c r="AB114" s="1248"/>
      <c r="AC114" s="1248"/>
      <c r="AD114" s="1248"/>
      <c r="AE114" s="1248"/>
      <c r="AF114" s="1248"/>
      <c r="AG114" s="1248"/>
      <c r="AH114" s="1248"/>
      <c r="AI114" s="1248"/>
    </row>
    <row r="115" spans="1:35">
      <c r="B115" s="68" t="s">
        <v>503</v>
      </c>
      <c r="C115" s="1249" t="s">
        <v>796</v>
      </c>
      <c r="D115" s="1249"/>
      <c r="E115" s="1249"/>
      <c r="F115" s="1249"/>
      <c r="G115" s="1249"/>
      <c r="H115" s="1249"/>
      <c r="I115" s="1249"/>
      <c r="J115" s="1249"/>
      <c r="K115" s="1249"/>
      <c r="L115" s="1249"/>
      <c r="M115" s="1249"/>
      <c r="N115" s="1249"/>
      <c r="O115" s="1249"/>
      <c r="P115" s="1249"/>
      <c r="Q115" s="1249"/>
      <c r="R115" s="1249"/>
      <c r="S115" s="1249"/>
      <c r="T115" s="1249"/>
      <c r="U115" s="1249"/>
      <c r="V115" s="1249"/>
      <c r="W115" s="1249"/>
      <c r="X115" s="1249"/>
      <c r="Y115" s="1249"/>
      <c r="Z115" s="1249"/>
      <c r="AA115" s="1249"/>
      <c r="AB115" s="1249"/>
      <c r="AC115" s="1249"/>
      <c r="AD115" s="1249"/>
      <c r="AE115" s="1249"/>
      <c r="AF115" s="1249"/>
      <c r="AG115" s="1249"/>
      <c r="AH115" s="1249"/>
      <c r="AI115" s="1249"/>
    </row>
    <row r="116" spans="1:35">
      <c r="B116" s="68" t="s">
        <v>529</v>
      </c>
      <c r="C116" s="1248" t="s">
        <v>531</v>
      </c>
      <c r="D116" s="1248"/>
      <c r="E116" s="1248"/>
      <c r="F116" s="1248"/>
      <c r="G116" s="1248"/>
      <c r="H116" s="1248"/>
      <c r="I116" s="1248"/>
      <c r="J116" s="1248"/>
      <c r="K116" s="1248"/>
      <c r="L116" s="1248"/>
      <c r="M116" s="1248"/>
      <c r="N116" s="1248"/>
      <c r="O116" s="1248"/>
      <c r="P116" s="1248"/>
      <c r="Q116" s="1248"/>
      <c r="R116" s="1248"/>
      <c r="S116" s="1248"/>
      <c r="T116" s="1248"/>
      <c r="U116" s="1248"/>
      <c r="V116" s="1248"/>
      <c r="W116" s="1248"/>
      <c r="X116" s="1248"/>
      <c r="Y116" s="1248"/>
      <c r="Z116" s="1248"/>
      <c r="AA116" s="1248"/>
      <c r="AB116" s="1248"/>
      <c r="AC116" s="1248"/>
      <c r="AD116" s="1248"/>
      <c r="AE116" s="1248"/>
      <c r="AF116" s="1248"/>
      <c r="AG116" s="1248"/>
      <c r="AH116" s="1248"/>
      <c r="AI116" s="1248"/>
    </row>
  </sheetData>
  <mergeCells count="129">
    <mergeCell ref="AK7:AP9"/>
    <mergeCell ref="M64:R64"/>
    <mergeCell ref="A23:C34"/>
    <mergeCell ref="D23:F26"/>
    <mergeCell ref="D27:F30"/>
    <mergeCell ref="G23:I23"/>
    <mergeCell ref="J23:L23"/>
    <mergeCell ref="M23:N23"/>
    <mergeCell ref="O23:Q23"/>
    <mergeCell ref="R23:S23"/>
    <mergeCell ref="A61:D63"/>
    <mergeCell ref="A64:D66"/>
    <mergeCell ref="K64:L64"/>
    <mergeCell ref="E64:F64"/>
    <mergeCell ref="G64:J64"/>
    <mergeCell ref="H29:K29"/>
    <mergeCell ref="M29:O29"/>
    <mergeCell ref="Q29:S29"/>
    <mergeCell ref="X30:AB30"/>
    <mergeCell ref="M22:O22"/>
    <mergeCell ref="D19:AI20"/>
    <mergeCell ref="D21:F21"/>
    <mergeCell ref="H21:J21"/>
    <mergeCell ref="N21:P21"/>
    <mergeCell ref="A1:AI3"/>
    <mergeCell ref="A9:C10"/>
    <mergeCell ref="B5:AH6"/>
    <mergeCell ref="A11:C12"/>
    <mergeCell ref="A19:C20"/>
    <mergeCell ref="A21:C22"/>
    <mergeCell ref="D11:AI12"/>
    <mergeCell ref="A13:C13"/>
    <mergeCell ref="A14:C18"/>
    <mergeCell ref="D13:O13"/>
    <mergeCell ref="D14:O18"/>
    <mergeCell ref="P13:S18"/>
    <mergeCell ref="T13:V14"/>
    <mergeCell ref="T15:V16"/>
    <mergeCell ref="T17:V18"/>
    <mergeCell ref="W13:AI14"/>
    <mergeCell ref="W15:AI16"/>
    <mergeCell ref="W17:AI18"/>
    <mergeCell ref="V8:Y8"/>
    <mergeCell ref="Z8:AB8"/>
    <mergeCell ref="AD8:AE8"/>
    <mergeCell ref="AG8:AH8"/>
    <mergeCell ref="D9:AI10"/>
    <mergeCell ref="D22:K22"/>
    <mergeCell ref="AB21:AD21"/>
    <mergeCell ref="AF21:AI21"/>
    <mergeCell ref="U22:AI22"/>
    <mergeCell ref="Q22:S22"/>
    <mergeCell ref="H25:K25"/>
    <mergeCell ref="H26:K26"/>
    <mergeCell ref="M25:O25"/>
    <mergeCell ref="Q25:S25"/>
    <mergeCell ref="Q26:S26"/>
    <mergeCell ref="X25:AB25"/>
    <mergeCell ref="M26:O26"/>
    <mergeCell ref="H24:J24"/>
    <mergeCell ref="K24:O24"/>
    <mergeCell ref="Q24:R24"/>
    <mergeCell ref="T24:U24"/>
    <mergeCell ref="X24:AB24"/>
    <mergeCell ref="AD24:AE24"/>
    <mergeCell ref="AG24:AH24"/>
    <mergeCell ref="D35:F36"/>
    <mergeCell ref="D37:F38"/>
    <mergeCell ref="G37:AI38"/>
    <mergeCell ref="G35:AI36"/>
    <mergeCell ref="A57:AI58"/>
    <mergeCell ref="F48:K51"/>
    <mergeCell ref="L48:Q51"/>
    <mergeCell ref="R48:W51"/>
    <mergeCell ref="X48:AC51"/>
    <mergeCell ref="AD48:AI51"/>
    <mergeCell ref="F47:K47"/>
    <mergeCell ref="L47:Q47"/>
    <mergeCell ref="R47:W47"/>
    <mergeCell ref="X47:AC47"/>
    <mergeCell ref="AD47:AI47"/>
    <mergeCell ref="C114:AI114"/>
    <mergeCell ref="C115:AI115"/>
    <mergeCell ref="C116:AI116"/>
    <mergeCell ref="U26:AI26"/>
    <mergeCell ref="U25:W25"/>
    <mergeCell ref="U29:AI29"/>
    <mergeCell ref="E65:AI66"/>
    <mergeCell ref="S64:AI64"/>
    <mergeCell ref="E61:AI63"/>
    <mergeCell ref="A59:D60"/>
    <mergeCell ref="E59:AI60"/>
    <mergeCell ref="A47:E51"/>
    <mergeCell ref="A53:AI53"/>
    <mergeCell ref="E39:AI39"/>
    <mergeCell ref="E40:AI40"/>
    <mergeCell ref="A35:C41"/>
    <mergeCell ref="A44:AI44"/>
    <mergeCell ref="A45:E45"/>
    <mergeCell ref="A46:E46"/>
    <mergeCell ref="F45:J45"/>
    <mergeCell ref="K45:R45"/>
    <mergeCell ref="S45:W45"/>
    <mergeCell ref="X45:AI45"/>
    <mergeCell ref="F46:AI46"/>
    <mergeCell ref="H28:K28"/>
    <mergeCell ref="M28:O28"/>
    <mergeCell ref="Q28:S28"/>
    <mergeCell ref="U28:AI28"/>
    <mergeCell ref="K30:O30"/>
    <mergeCell ref="I30:J30"/>
    <mergeCell ref="AK3:AP5"/>
    <mergeCell ref="AG30:AH30"/>
    <mergeCell ref="AG25:AH25"/>
    <mergeCell ref="AD25:AE25"/>
    <mergeCell ref="G27:I27"/>
    <mergeCell ref="J27:L27"/>
    <mergeCell ref="O27:Q27"/>
    <mergeCell ref="R27:S27"/>
    <mergeCell ref="T27:V27"/>
    <mergeCell ref="W27:X27"/>
    <mergeCell ref="Z27:AA27"/>
    <mergeCell ref="M27:N27"/>
    <mergeCell ref="AD30:AE30"/>
    <mergeCell ref="T23:V23"/>
    <mergeCell ref="W23:X23"/>
    <mergeCell ref="Z23:AA23"/>
    <mergeCell ref="Y21:Z21"/>
    <mergeCell ref="R21:T21"/>
  </mergeCells>
  <phoneticPr fontId="3"/>
  <conditionalFormatting sqref="X30:AB30">
    <cfRule type="expression" dxfId="38" priority="6">
      <formula>OR(($AD$30&amp;$AF$30&amp;$AG$30)&gt;"17:16")</formula>
    </cfRule>
  </conditionalFormatting>
  <conditionalFormatting sqref="F33:AI33">
    <cfRule type="expression" dxfId="37" priority="3">
      <formula>OR(($AD$30&amp;$AF$30&amp;$AG$30)&gt;"17:16")</formula>
    </cfRule>
  </conditionalFormatting>
  <conditionalFormatting sqref="F32:AH32">
    <cfRule type="expression" dxfId="36" priority="2">
      <formula>OR(($AD$30&amp;$AF$30&amp;$AG$30)&gt;"17:16")</formula>
    </cfRule>
  </conditionalFormatting>
  <conditionalFormatting sqref="K30 P30">
    <cfRule type="expression" dxfId="35" priority="1">
      <formula>OR(($AD$30&amp;$AF$30&amp;$AG$30)&gt;"17:16")</formula>
    </cfRule>
  </conditionalFormatting>
  <hyperlinks>
    <hyperlink ref="AK3:AP5" location="目次!B18" display="目次へ" xr:uid="{00000000-0004-0000-0600-000000000000}"/>
    <hyperlink ref="AK7:AP9" location="①【2ヵ月前】利用申込書!A1" display="利用申込書へ" xr:uid="{00000000-0004-0000-06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20</xdr:col>
                    <xdr:colOff>0</xdr:colOff>
                    <xdr:row>0</xdr:row>
                    <xdr:rowOff>104775</xdr:rowOff>
                  </from>
                  <to>
                    <xdr:col>24</xdr:col>
                    <xdr:colOff>161925</xdr:colOff>
                    <xdr:row>1</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20</xdr:col>
                    <xdr:colOff>0</xdr:colOff>
                    <xdr:row>1</xdr:row>
                    <xdr:rowOff>104775</xdr:rowOff>
                  </from>
                  <to>
                    <xdr:col>23</xdr:col>
                    <xdr:colOff>85725</xdr:colOff>
                    <xdr:row>2</xdr:row>
                    <xdr:rowOff>95250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114300</xdr:colOff>
                    <xdr:row>18</xdr:row>
                    <xdr:rowOff>57150</xdr:rowOff>
                  </from>
                  <to>
                    <xdr:col>8</xdr:col>
                    <xdr:colOff>142875</xdr:colOff>
                    <xdr:row>19</xdr:row>
                    <xdr:rowOff>95250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10</xdr:col>
                    <xdr:colOff>142875</xdr:colOff>
                    <xdr:row>18</xdr:row>
                    <xdr:rowOff>57150</xdr:rowOff>
                  </from>
                  <to>
                    <xdr:col>17</xdr:col>
                    <xdr:colOff>28575</xdr:colOff>
                    <xdr:row>19</xdr:row>
                    <xdr:rowOff>95250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18</xdr:col>
                    <xdr:colOff>180975</xdr:colOff>
                    <xdr:row>18</xdr:row>
                    <xdr:rowOff>57150</xdr:rowOff>
                  </from>
                  <to>
                    <xdr:col>25</xdr:col>
                    <xdr:colOff>66675</xdr:colOff>
                    <xdr:row>19</xdr:row>
                    <xdr:rowOff>95250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20</xdr:col>
                    <xdr:colOff>38100</xdr:colOff>
                    <xdr:row>21</xdr:row>
                    <xdr:rowOff>19050</xdr:rowOff>
                  </from>
                  <to>
                    <xdr:col>24</xdr:col>
                    <xdr:colOff>95250</xdr:colOff>
                    <xdr:row>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M44"/>
  <sheetViews>
    <sheetView showGridLines="0" showZeros="0" view="pageBreakPreview" topLeftCell="A22" zoomScaleNormal="100" zoomScaleSheetLayoutView="100" workbookViewId="0">
      <selection activeCell="O105" sqref="O105:P105"/>
    </sheetView>
  </sheetViews>
  <sheetFormatPr defaultRowHeight="13.5"/>
  <cols>
    <col min="1" max="35" width="2.625" style="68" customWidth="1"/>
    <col min="36" max="36" width="3.625" customWidth="1"/>
    <col min="38" max="38" width="10.5" bestFit="1" customWidth="1"/>
  </cols>
  <sheetData>
    <row r="1" spans="1:39" ht="13.5" customHeight="1">
      <c r="A1" s="812" t="s">
        <v>149</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3"/>
      <c r="AK1" s="3"/>
      <c r="AL1" s="3"/>
      <c r="AM1" s="3"/>
    </row>
    <row r="2" spans="1:39" ht="13.5" customHeight="1" thickBot="1">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3"/>
      <c r="AK2" s="3"/>
      <c r="AL2" s="3"/>
      <c r="AM2" s="3"/>
    </row>
    <row r="3" spans="1:39" ht="13.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3"/>
      <c r="AK3" s="594" t="s">
        <v>663</v>
      </c>
      <c r="AL3" s="595"/>
      <c r="AM3" s="3"/>
    </row>
    <row r="4" spans="1:39" ht="13.5" customHeight="1">
      <c r="A4" s="66"/>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3"/>
      <c r="AK4" s="596"/>
      <c r="AL4" s="597"/>
      <c r="AM4" s="3"/>
    </row>
    <row r="5" spans="1:39" ht="14.25" customHeight="1" thickBot="1">
      <c r="V5" s="813" t="s">
        <v>378</v>
      </c>
      <c r="W5" s="813"/>
      <c r="X5" s="813"/>
      <c r="Y5" s="813"/>
      <c r="Z5" s="1399"/>
      <c r="AA5" s="1399"/>
      <c r="AB5" s="1399"/>
      <c r="AC5" s="66" t="s">
        <v>9</v>
      </c>
      <c r="AD5" s="1399"/>
      <c r="AE5" s="1399"/>
      <c r="AF5" s="66" t="s">
        <v>10</v>
      </c>
      <c r="AG5" s="653"/>
      <c r="AH5" s="653"/>
      <c r="AI5" s="66" t="s">
        <v>11</v>
      </c>
      <c r="AK5" s="598"/>
      <c r="AL5" s="599"/>
    </row>
    <row r="6" spans="1:39" ht="13.5" customHeight="1" thickBot="1">
      <c r="A6" s="1401" t="s">
        <v>22</v>
      </c>
      <c r="B6" s="1402"/>
      <c r="C6" s="1403"/>
      <c r="D6" s="1414">
        <f>①【2ヵ月前】利用申込書!D6</f>
        <v>0</v>
      </c>
      <c r="E6" s="1415"/>
      <c r="F6" s="1415"/>
      <c r="G6" s="1415"/>
      <c r="H6" s="1415"/>
      <c r="I6" s="1415"/>
      <c r="J6" s="1415"/>
      <c r="K6" s="1415"/>
      <c r="L6" s="1415"/>
      <c r="M6" s="1415"/>
      <c r="N6" s="1415"/>
      <c r="O6" s="1415"/>
      <c r="P6" s="1415"/>
      <c r="Q6" s="1416"/>
      <c r="R6" s="1407" t="s">
        <v>126</v>
      </c>
      <c r="S6" s="1402"/>
      <c r="T6" s="1403"/>
      <c r="U6" s="1408" t="str">
        <f>IFERROR(DATE(①【2ヵ月前】利用申込書!G12,①【2ヵ月前】利用申込書!K12,①【2ヵ月前】利用申込書!N12)," ")</f>
        <v xml:space="preserve"> </v>
      </c>
      <c r="V6" s="1409"/>
      <c r="W6" s="1409"/>
      <c r="X6" s="1409"/>
      <c r="Y6" s="1409"/>
      <c r="Z6" s="1409"/>
      <c r="AA6" s="1409"/>
      <c r="AB6" s="1409" t="s">
        <v>448</v>
      </c>
      <c r="AC6" s="1409" t="str">
        <f>IFERROR(DATE(①【2ヵ月前】利用申込書!G13,①【2ヵ月前】利用申込書!K13,①【2ヵ月前】利用申込書!N13)," ")</f>
        <v xml:space="preserve"> </v>
      </c>
      <c r="AD6" s="1409"/>
      <c r="AE6" s="1409"/>
      <c r="AF6" s="1409"/>
      <c r="AG6" s="1409"/>
      <c r="AH6" s="1409"/>
      <c r="AI6" s="1412"/>
      <c r="AK6" s="298"/>
      <c r="AL6" s="298"/>
    </row>
    <row r="7" spans="1:39">
      <c r="A7" s="1319"/>
      <c r="B7" s="982"/>
      <c r="C7" s="1266"/>
      <c r="D7" s="1417"/>
      <c r="E7" s="968"/>
      <c r="F7" s="968"/>
      <c r="G7" s="968"/>
      <c r="H7" s="968"/>
      <c r="I7" s="968"/>
      <c r="J7" s="968"/>
      <c r="K7" s="968"/>
      <c r="L7" s="968"/>
      <c r="M7" s="968"/>
      <c r="N7" s="968"/>
      <c r="O7" s="968"/>
      <c r="P7" s="968"/>
      <c r="Q7" s="969"/>
      <c r="R7" s="981"/>
      <c r="S7" s="982"/>
      <c r="T7" s="1266"/>
      <c r="U7" s="1410"/>
      <c r="V7" s="1411"/>
      <c r="W7" s="1411"/>
      <c r="X7" s="1411"/>
      <c r="Y7" s="1411"/>
      <c r="Z7" s="1411"/>
      <c r="AA7" s="1411"/>
      <c r="AB7" s="1411"/>
      <c r="AC7" s="1411"/>
      <c r="AD7" s="1411"/>
      <c r="AE7" s="1411"/>
      <c r="AF7" s="1411"/>
      <c r="AG7" s="1411"/>
      <c r="AH7" s="1411"/>
      <c r="AI7" s="1413"/>
      <c r="AK7" s="594" t="s">
        <v>665</v>
      </c>
      <c r="AL7" s="595"/>
    </row>
    <row r="8" spans="1:39" ht="17.100000000000001" customHeight="1">
      <c r="A8" s="1318" t="s">
        <v>449</v>
      </c>
      <c r="B8" s="980"/>
      <c r="C8" s="1037"/>
      <c r="D8" s="1344" t="s">
        <v>450</v>
      </c>
      <c r="E8" s="1344"/>
      <c r="F8" s="1426"/>
      <c r="G8" s="1427"/>
      <c r="H8" s="1427"/>
      <c r="I8" s="1427"/>
      <c r="J8" s="1427"/>
      <c r="K8" s="1427"/>
      <c r="L8" s="1427"/>
      <c r="M8" s="1427"/>
      <c r="N8" s="1427"/>
      <c r="O8" s="1427"/>
      <c r="P8" s="1427"/>
      <c r="Q8" s="1428"/>
      <c r="R8" s="979" t="s">
        <v>452</v>
      </c>
      <c r="S8" s="980"/>
      <c r="T8" s="1037"/>
      <c r="U8" s="1418" t="s">
        <v>453</v>
      </c>
      <c r="V8" s="1419"/>
      <c r="W8" s="1420"/>
      <c r="X8" s="1421"/>
      <c r="Y8" s="1421"/>
      <c r="Z8" s="1421"/>
      <c r="AA8" s="1421"/>
      <c r="AB8" s="1421"/>
      <c r="AC8" s="1421"/>
      <c r="AD8" s="1421"/>
      <c r="AE8" s="1421"/>
      <c r="AF8" s="1421"/>
      <c r="AG8" s="1421"/>
      <c r="AH8" s="1421"/>
      <c r="AI8" s="1422"/>
      <c r="AK8" s="596"/>
      <c r="AL8" s="597"/>
    </row>
    <row r="9" spans="1:39" ht="17.100000000000001" customHeight="1" thickBot="1">
      <c r="A9" s="1278"/>
      <c r="B9" s="1279"/>
      <c r="C9" s="1280"/>
      <c r="D9" s="1391" t="s">
        <v>451</v>
      </c>
      <c r="E9" s="1391"/>
      <c r="F9" s="1429"/>
      <c r="G9" s="1430"/>
      <c r="H9" s="1430"/>
      <c r="I9" s="1430"/>
      <c r="J9" s="1430"/>
      <c r="K9" s="1430"/>
      <c r="L9" s="1430"/>
      <c r="M9" s="1430"/>
      <c r="N9" s="1430"/>
      <c r="O9" s="1430"/>
      <c r="P9" s="1430"/>
      <c r="Q9" s="899"/>
      <c r="R9" s="1392"/>
      <c r="S9" s="1279"/>
      <c r="T9" s="1280"/>
      <c r="U9" s="1279" t="s">
        <v>454</v>
      </c>
      <c r="V9" s="1279"/>
      <c r="W9" s="1423"/>
      <c r="X9" s="1424"/>
      <c r="Y9" s="1424"/>
      <c r="Z9" s="1424"/>
      <c r="AA9" s="1424"/>
      <c r="AB9" s="1424"/>
      <c r="AC9" s="1424"/>
      <c r="AD9" s="1424"/>
      <c r="AE9" s="1424"/>
      <c r="AF9" s="1424"/>
      <c r="AG9" s="1424"/>
      <c r="AH9" s="1424"/>
      <c r="AI9" s="1425"/>
      <c r="AK9" s="598"/>
      <c r="AL9" s="599"/>
    </row>
    <row r="10" spans="1:39" s="8" customForma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49"/>
      <c r="AC10" s="149"/>
      <c r="AD10" s="149"/>
      <c r="AE10" s="149"/>
      <c r="AF10" s="149"/>
      <c r="AG10" s="149"/>
      <c r="AH10" s="149"/>
      <c r="AI10" s="149"/>
    </row>
    <row r="11" spans="1:39" s="11" customFormat="1" ht="15" customHeight="1">
      <c r="A11" s="1385" t="s">
        <v>725</v>
      </c>
      <c r="B11" s="1385"/>
      <c r="C11" s="1385"/>
      <c r="D11" s="1385"/>
      <c r="E11" s="1385"/>
      <c r="F11" s="1385"/>
      <c r="G11" s="1385"/>
      <c r="H11" s="1385"/>
      <c r="I11" s="1385"/>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5"/>
      <c r="AH11" s="1385"/>
      <c r="AI11" s="1385"/>
    </row>
    <row r="12" spans="1:39" s="11" customFormat="1" ht="15" customHeight="1">
      <c r="A12" s="1386" t="s">
        <v>127</v>
      </c>
      <c r="B12" s="1388" t="s">
        <v>468</v>
      </c>
      <c r="C12" s="1388"/>
      <c r="D12" s="1388"/>
      <c r="E12" s="1388"/>
      <c r="F12" s="1388"/>
      <c r="G12" s="1388"/>
      <c r="H12" s="1388"/>
      <c r="I12" s="1388"/>
      <c r="J12" s="1388" t="s">
        <v>128</v>
      </c>
      <c r="K12" s="1388"/>
      <c r="L12" s="1388"/>
      <c r="M12" s="1388" t="s">
        <v>145</v>
      </c>
      <c r="N12" s="1388"/>
      <c r="O12" s="1388"/>
      <c r="P12" s="1388" t="s">
        <v>129</v>
      </c>
      <c r="Q12" s="1388"/>
      <c r="R12" s="1388"/>
      <c r="S12" s="1388"/>
      <c r="T12" s="1388"/>
      <c r="U12" s="1388"/>
      <c r="V12" s="1388"/>
      <c r="W12" s="1388"/>
      <c r="X12" s="1388"/>
      <c r="Y12" s="1388"/>
      <c r="Z12" s="1393" t="s">
        <v>131</v>
      </c>
      <c r="AA12" s="1394"/>
      <c r="AB12" s="1394"/>
      <c r="AC12" s="1394"/>
      <c r="AD12" s="1394"/>
      <c r="AE12" s="1394"/>
      <c r="AF12" s="1395"/>
      <c r="AG12" s="1404" t="s">
        <v>467</v>
      </c>
      <c r="AH12" s="1405"/>
      <c r="AI12" s="1405"/>
    </row>
    <row r="13" spans="1:39" s="11" customFormat="1" ht="15" customHeight="1">
      <c r="A13" s="1386"/>
      <c r="B13" s="1388"/>
      <c r="C13" s="1388"/>
      <c r="D13" s="1388"/>
      <c r="E13" s="1388"/>
      <c r="F13" s="1388"/>
      <c r="G13" s="1388"/>
      <c r="H13" s="1388"/>
      <c r="I13" s="1388"/>
      <c r="J13" s="1388"/>
      <c r="K13" s="1388"/>
      <c r="L13" s="1388"/>
      <c r="M13" s="1388"/>
      <c r="N13" s="1388"/>
      <c r="O13" s="1388"/>
      <c r="P13" s="1388"/>
      <c r="Q13" s="1388"/>
      <c r="R13" s="1388"/>
      <c r="S13" s="1388"/>
      <c r="T13" s="1388"/>
      <c r="U13" s="1388"/>
      <c r="V13" s="1388"/>
      <c r="W13" s="1388"/>
      <c r="X13" s="1388"/>
      <c r="Y13" s="1388"/>
      <c r="Z13" s="1396"/>
      <c r="AA13" s="1397"/>
      <c r="AB13" s="1397"/>
      <c r="AC13" s="1397"/>
      <c r="AD13" s="1397"/>
      <c r="AE13" s="1397"/>
      <c r="AF13" s="1398"/>
      <c r="AG13" s="1405"/>
      <c r="AH13" s="1405"/>
      <c r="AI13" s="1405"/>
    </row>
    <row r="14" spans="1:39" s="11" customFormat="1" ht="24.95" customHeight="1">
      <c r="A14" s="280">
        <v>1</v>
      </c>
      <c r="B14" s="1389"/>
      <c r="C14" s="1387"/>
      <c r="D14" s="1387"/>
      <c r="E14" s="1387"/>
      <c r="F14" s="1387"/>
      <c r="G14" s="1387"/>
      <c r="H14" s="1387"/>
      <c r="I14" s="1387"/>
      <c r="J14" s="1390" t="s">
        <v>136</v>
      </c>
      <c r="K14" s="1390"/>
      <c r="L14" s="1390"/>
      <c r="M14" s="1387"/>
      <c r="N14" s="1387"/>
      <c r="O14" s="1387"/>
      <c r="P14" s="1387"/>
      <c r="Q14" s="1387"/>
      <c r="R14" s="1387"/>
      <c r="S14" s="1387"/>
      <c r="T14" s="1387"/>
      <c r="U14" s="1387"/>
      <c r="V14" s="1387"/>
      <c r="W14" s="1387"/>
      <c r="X14" s="1387"/>
      <c r="Y14" s="1387"/>
      <c r="Z14" s="1382" t="s">
        <v>718</v>
      </c>
      <c r="AA14" s="1383"/>
      <c r="AB14" s="1383"/>
      <c r="AC14" s="1383"/>
      <c r="AD14" s="1383"/>
      <c r="AE14" s="1383"/>
      <c r="AF14" s="1384"/>
      <c r="AG14" s="1387" t="s">
        <v>146</v>
      </c>
      <c r="AH14" s="1387"/>
      <c r="AI14" s="1406"/>
    </row>
    <row r="15" spans="1:39" s="11" customFormat="1" ht="24.95" customHeight="1">
      <c r="A15" s="281">
        <v>2</v>
      </c>
      <c r="B15" s="1361"/>
      <c r="C15" s="1362"/>
      <c r="D15" s="1362"/>
      <c r="E15" s="1362"/>
      <c r="F15" s="1362"/>
      <c r="G15" s="1362"/>
      <c r="H15" s="1362"/>
      <c r="I15" s="1362"/>
      <c r="J15" s="1363" t="s">
        <v>136</v>
      </c>
      <c r="K15" s="1363"/>
      <c r="L15" s="1363"/>
      <c r="M15" s="1362"/>
      <c r="N15" s="1362"/>
      <c r="O15" s="1362"/>
      <c r="P15" s="1362"/>
      <c r="Q15" s="1362"/>
      <c r="R15" s="1362"/>
      <c r="S15" s="1362"/>
      <c r="T15" s="1362"/>
      <c r="U15" s="1362"/>
      <c r="V15" s="1362"/>
      <c r="W15" s="1362"/>
      <c r="X15" s="1362"/>
      <c r="Y15" s="1362"/>
      <c r="Z15" s="1382" t="s">
        <v>718</v>
      </c>
      <c r="AA15" s="1383"/>
      <c r="AB15" s="1383"/>
      <c r="AC15" s="1383"/>
      <c r="AD15" s="1383"/>
      <c r="AE15" s="1383"/>
      <c r="AF15" s="1384"/>
      <c r="AG15" s="1362" t="s">
        <v>146</v>
      </c>
      <c r="AH15" s="1362"/>
      <c r="AI15" s="1367"/>
    </row>
    <row r="16" spans="1:39" s="11" customFormat="1" ht="24.95" customHeight="1">
      <c r="A16" s="281">
        <v>3</v>
      </c>
      <c r="B16" s="1361"/>
      <c r="C16" s="1362"/>
      <c r="D16" s="1362"/>
      <c r="E16" s="1362"/>
      <c r="F16" s="1362"/>
      <c r="G16" s="1362"/>
      <c r="H16" s="1362"/>
      <c r="I16" s="1362"/>
      <c r="J16" s="1363" t="s">
        <v>136</v>
      </c>
      <c r="K16" s="1363"/>
      <c r="L16" s="1363"/>
      <c r="M16" s="1362"/>
      <c r="N16" s="1362"/>
      <c r="O16" s="1362"/>
      <c r="P16" s="1362"/>
      <c r="Q16" s="1362"/>
      <c r="R16" s="1362"/>
      <c r="S16" s="1362"/>
      <c r="T16" s="1362"/>
      <c r="U16" s="1362"/>
      <c r="V16" s="1362"/>
      <c r="W16" s="1362"/>
      <c r="X16" s="1362"/>
      <c r="Y16" s="1362"/>
      <c r="Z16" s="1382" t="s">
        <v>718</v>
      </c>
      <c r="AA16" s="1383"/>
      <c r="AB16" s="1383"/>
      <c r="AC16" s="1383"/>
      <c r="AD16" s="1383"/>
      <c r="AE16" s="1383"/>
      <c r="AF16" s="1384"/>
      <c r="AG16" s="1362" t="s">
        <v>146</v>
      </c>
      <c r="AH16" s="1362"/>
      <c r="AI16" s="1367"/>
    </row>
    <row r="17" spans="1:35" s="11" customFormat="1" ht="24.95" customHeight="1">
      <c r="A17" s="281">
        <v>4</v>
      </c>
      <c r="B17" s="1361"/>
      <c r="C17" s="1362"/>
      <c r="D17" s="1362"/>
      <c r="E17" s="1362"/>
      <c r="F17" s="1362"/>
      <c r="G17" s="1362"/>
      <c r="H17" s="1362"/>
      <c r="I17" s="1362"/>
      <c r="J17" s="1363" t="s">
        <v>136</v>
      </c>
      <c r="K17" s="1363"/>
      <c r="L17" s="1363"/>
      <c r="M17" s="1362"/>
      <c r="N17" s="1362"/>
      <c r="O17" s="1362"/>
      <c r="P17" s="1362"/>
      <c r="Q17" s="1362"/>
      <c r="R17" s="1362"/>
      <c r="S17" s="1362"/>
      <c r="T17" s="1362"/>
      <c r="U17" s="1362"/>
      <c r="V17" s="1362"/>
      <c r="W17" s="1362"/>
      <c r="X17" s="1362"/>
      <c r="Y17" s="1362"/>
      <c r="Z17" s="1382" t="s">
        <v>718</v>
      </c>
      <c r="AA17" s="1383"/>
      <c r="AB17" s="1383"/>
      <c r="AC17" s="1383"/>
      <c r="AD17" s="1383"/>
      <c r="AE17" s="1383"/>
      <c r="AF17" s="1384"/>
      <c r="AG17" s="1362" t="s">
        <v>146</v>
      </c>
      <c r="AH17" s="1362"/>
      <c r="AI17" s="1367"/>
    </row>
    <row r="18" spans="1:35" s="11" customFormat="1" ht="24.95" customHeight="1">
      <c r="A18" s="281">
        <v>5</v>
      </c>
      <c r="B18" s="1361"/>
      <c r="C18" s="1362"/>
      <c r="D18" s="1362"/>
      <c r="E18" s="1362"/>
      <c r="F18" s="1362"/>
      <c r="G18" s="1362"/>
      <c r="H18" s="1362"/>
      <c r="I18" s="1362"/>
      <c r="J18" s="1363" t="s">
        <v>136</v>
      </c>
      <c r="K18" s="1363"/>
      <c r="L18" s="1363"/>
      <c r="M18" s="1362"/>
      <c r="N18" s="1362"/>
      <c r="O18" s="1362"/>
      <c r="P18" s="1362"/>
      <c r="Q18" s="1362"/>
      <c r="R18" s="1362"/>
      <c r="S18" s="1362"/>
      <c r="T18" s="1362"/>
      <c r="U18" s="1362"/>
      <c r="V18" s="1362"/>
      <c r="W18" s="1362"/>
      <c r="X18" s="1362"/>
      <c r="Y18" s="1362"/>
      <c r="Z18" s="1382" t="s">
        <v>718</v>
      </c>
      <c r="AA18" s="1383"/>
      <c r="AB18" s="1383"/>
      <c r="AC18" s="1383"/>
      <c r="AD18" s="1383"/>
      <c r="AE18" s="1383"/>
      <c r="AF18" s="1384"/>
      <c r="AG18" s="1362" t="s">
        <v>146</v>
      </c>
      <c r="AH18" s="1362"/>
      <c r="AI18" s="1367"/>
    </row>
    <row r="19" spans="1:35" s="11" customFormat="1" ht="24.95" customHeight="1">
      <c r="A19" s="281">
        <v>6</v>
      </c>
      <c r="B19" s="1361"/>
      <c r="C19" s="1362"/>
      <c r="D19" s="1362"/>
      <c r="E19" s="1362"/>
      <c r="F19" s="1362"/>
      <c r="G19" s="1362"/>
      <c r="H19" s="1362"/>
      <c r="I19" s="1362"/>
      <c r="J19" s="1363" t="s">
        <v>136</v>
      </c>
      <c r="K19" s="1363"/>
      <c r="L19" s="1363"/>
      <c r="M19" s="1362"/>
      <c r="N19" s="1362"/>
      <c r="O19" s="1362"/>
      <c r="P19" s="1362"/>
      <c r="Q19" s="1362"/>
      <c r="R19" s="1362"/>
      <c r="S19" s="1362"/>
      <c r="T19" s="1362"/>
      <c r="U19" s="1362"/>
      <c r="V19" s="1362"/>
      <c r="W19" s="1362"/>
      <c r="X19" s="1362"/>
      <c r="Y19" s="1362"/>
      <c r="Z19" s="1382" t="s">
        <v>718</v>
      </c>
      <c r="AA19" s="1383"/>
      <c r="AB19" s="1383"/>
      <c r="AC19" s="1383"/>
      <c r="AD19" s="1383"/>
      <c r="AE19" s="1383"/>
      <c r="AF19" s="1384"/>
      <c r="AG19" s="1362" t="s">
        <v>146</v>
      </c>
      <c r="AH19" s="1362"/>
      <c r="AI19" s="1367"/>
    </row>
    <row r="20" spans="1:35" s="11" customFormat="1" ht="24.95" customHeight="1">
      <c r="A20" s="281">
        <v>7</v>
      </c>
      <c r="B20" s="1361"/>
      <c r="C20" s="1362"/>
      <c r="D20" s="1362"/>
      <c r="E20" s="1362"/>
      <c r="F20" s="1362"/>
      <c r="G20" s="1362"/>
      <c r="H20" s="1362"/>
      <c r="I20" s="1362"/>
      <c r="J20" s="1363" t="s">
        <v>136</v>
      </c>
      <c r="K20" s="1363"/>
      <c r="L20" s="1363"/>
      <c r="M20" s="1362"/>
      <c r="N20" s="1362"/>
      <c r="O20" s="1362"/>
      <c r="P20" s="1362"/>
      <c r="Q20" s="1362"/>
      <c r="R20" s="1362"/>
      <c r="S20" s="1362"/>
      <c r="T20" s="1362"/>
      <c r="U20" s="1362"/>
      <c r="V20" s="1362"/>
      <c r="W20" s="1362"/>
      <c r="X20" s="1362"/>
      <c r="Y20" s="1362"/>
      <c r="Z20" s="1382" t="s">
        <v>718</v>
      </c>
      <c r="AA20" s="1383"/>
      <c r="AB20" s="1383"/>
      <c r="AC20" s="1383"/>
      <c r="AD20" s="1383"/>
      <c r="AE20" s="1383"/>
      <c r="AF20" s="1384"/>
      <c r="AG20" s="1362" t="s">
        <v>146</v>
      </c>
      <c r="AH20" s="1362"/>
      <c r="AI20" s="1367"/>
    </row>
    <row r="21" spans="1:35" s="11" customFormat="1" ht="24.95" customHeight="1">
      <c r="A21" s="281">
        <v>8</v>
      </c>
      <c r="B21" s="1361"/>
      <c r="C21" s="1362"/>
      <c r="D21" s="1362"/>
      <c r="E21" s="1362"/>
      <c r="F21" s="1362"/>
      <c r="G21" s="1362"/>
      <c r="H21" s="1362"/>
      <c r="I21" s="1362"/>
      <c r="J21" s="1363" t="s">
        <v>136</v>
      </c>
      <c r="K21" s="1363"/>
      <c r="L21" s="1363"/>
      <c r="M21" s="1362"/>
      <c r="N21" s="1362"/>
      <c r="O21" s="1362"/>
      <c r="P21" s="1362"/>
      <c r="Q21" s="1362"/>
      <c r="R21" s="1362"/>
      <c r="S21" s="1362"/>
      <c r="T21" s="1362"/>
      <c r="U21" s="1362"/>
      <c r="V21" s="1362"/>
      <c r="W21" s="1362"/>
      <c r="X21" s="1362"/>
      <c r="Y21" s="1362"/>
      <c r="Z21" s="1382" t="s">
        <v>718</v>
      </c>
      <c r="AA21" s="1383"/>
      <c r="AB21" s="1383"/>
      <c r="AC21" s="1383"/>
      <c r="AD21" s="1383"/>
      <c r="AE21" s="1383"/>
      <c r="AF21" s="1384"/>
      <c r="AG21" s="1362" t="s">
        <v>146</v>
      </c>
      <c r="AH21" s="1362"/>
      <c r="AI21" s="1367"/>
    </row>
    <row r="22" spans="1:35" s="11" customFormat="1" ht="24.95" customHeight="1">
      <c r="A22" s="281">
        <v>9</v>
      </c>
      <c r="B22" s="1361"/>
      <c r="C22" s="1362"/>
      <c r="D22" s="1362"/>
      <c r="E22" s="1362"/>
      <c r="F22" s="1362"/>
      <c r="G22" s="1362"/>
      <c r="H22" s="1362"/>
      <c r="I22" s="1362"/>
      <c r="J22" s="1363" t="s">
        <v>136</v>
      </c>
      <c r="K22" s="1363"/>
      <c r="L22" s="1363"/>
      <c r="M22" s="1362"/>
      <c r="N22" s="1362"/>
      <c r="O22" s="1362"/>
      <c r="P22" s="1362"/>
      <c r="Q22" s="1362"/>
      <c r="R22" s="1362"/>
      <c r="S22" s="1362"/>
      <c r="T22" s="1362"/>
      <c r="U22" s="1362"/>
      <c r="V22" s="1362"/>
      <c r="W22" s="1362"/>
      <c r="X22" s="1362"/>
      <c r="Y22" s="1362"/>
      <c r="Z22" s="1382" t="s">
        <v>718</v>
      </c>
      <c r="AA22" s="1383"/>
      <c r="AB22" s="1383"/>
      <c r="AC22" s="1383"/>
      <c r="AD22" s="1383"/>
      <c r="AE22" s="1383"/>
      <c r="AF22" s="1384"/>
      <c r="AG22" s="1362" t="s">
        <v>146</v>
      </c>
      <c r="AH22" s="1362"/>
      <c r="AI22" s="1367"/>
    </row>
    <row r="23" spans="1:35" s="11" customFormat="1" ht="24.95" customHeight="1">
      <c r="A23" s="282">
        <v>10</v>
      </c>
      <c r="B23" s="1369"/>
      <c r="C23" s="1359"/>
      <c r="D23" s="1359"/>
      <c r="E23" s="1359"/>
      <c r="F23" s="1359"/>
      <c r="G23" s="1359"/>
      <c r="H23" s="1359"/>
      <c r="I23" s="1359"/>
      <c r="J23" s="1366" t="s">
        <v>136</v>
      </c>
      <c r="K23" s="1366"/>
      <c r="L23" s="1366"/>
      <c r="M23" s="1359"/>
      <c r="N23" s="1359"/>
      <c r="O23" s="1359"/>
      <c r="P23" s="1359"/>
      <c r="Q23" s="1359"/>
      <c r="R23" s="1359"/>
      <c r="S23" s="1359"/>
      <c r="T23" s="1359"/>
      <c r="U23" s="1359"/>
      <c r="V23" s="1359"/>
      <c r="W23" s="1359"/>
      <c r="X23" s="1359"/>
      <c r="Y23" s="1359"/>
      <c r="Z23" s="1382" t="s">
        <v>718</v>
      </c>
      <c r="AA23" s="1383"/>
      <c r="AB23" s="1383"/>
      <c r="AC23" s="1383"/>
      <c r="AD23" s="1383"/>
      <c r="AE23" s="1383"/>
      <c r="AF23" s="1384"/>
      <c r="AG23" s="1359" t="s">
        <v>146</v>
      </c>
      <c r="AH23" s="1359"/>
      <c r="AI23" s="1368"/>
    </row>
    <row r="24" spans="1:35" s="11" customFormat="1" ht="15" customHeight="1">
      <c r="A24" s="1400" t="s">
        <v>150</v>
      </c>
      <c r="B24" s="1400"/>
      <c r="C24" s="1400"/>
      <c r="D24" s="1400"/>
      <c r="E24" s="1400"/>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00"/>
    </row>
    <row r="25" spans="1:35" s="11" customFormat="1" ht="15"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row>
    <row r="26" spans="1:35" s="11" customFormat="1" ht="15" customHeight="1">
      <c r="A26" s="151" t="s">
        <v>455</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row>
    <row r="27" spans="1:35" s="11" customFormat="1" ht="15" customHeight="1">
      <c r="A27" s="150"/>
      <c r="B27" s="1376" t="s">
        <v>456</v>
      </c>
      <c r="C27" s="1376"/>
      <c r="D27" s="1376"/>
      <c r="E27" s="1376"/>
      <c r="F27" s="1376"/>
      <c r="G27" s="1376"/>
      <c r="H27" s="1376"/>
      <c r="I27" s="1376"/>
      <c r="J27" s="1376"/>
      <c r="K27" s="150"/>
      <c r="L27" s="1378" t="s">
        <v>841</v>
      </c>
      <c r="M27" s="1378"/>
      <c r="N27" s="1378"/>
      <c r="O27" s="1378"/>
      <c r="P27" s="1378"/>
      <c r="Q27" s="1378"/>
      <c r="R27" s="1378"/>
      <c r="S27" s="1378"/>
      <c r="T27" s="1378"/>
      <c r="U27" s="1378"/>
      <c r="V27" s="1378"/>
      <c r="W27" s="1378"/>
      <c r="X27" s="1378"/>
      <c r="Y27" s="1378"/>
      <c r="Z27" s="1378"/>
      <c r="AA27" s="1378"/>
      <c r="AB27" s="1378"/>
      <c r="AC27" s="1378"/>
      <c r="AD27" s="1378"/>
      <c r="AE27" s="1378"/>
      <c r="AF27" s="1378"/>
      <c r="AG27" s="1378"/>
      <c r="AH27" s="1378"/>
      <c r="AI27" s="1378"/>
    </row>
    <row r="28" spans="1:35" s="11" customFormat="1" ht="15" customHeight="1">
      <c r="A28" s="150"/>
      <c r="B28" s="1377" t="s">
        <v>457</v>
      </c>
      <c r="C28" s="1377"/>
      <c r="D28" s="1377"/>
      <c r="E28" s="1377"/>
      <c r="F28" s="1377"/>
      <c r="G28" s="1377"/>
      <c r="H28" s="1377"/>
      <c r="I28" s="1377"/>
      <c r="J28" s="1377"/>
      <c r="K28" s="150"/>
      <c r="L28" s="1272" t="s">
        <v>458</v>
      </c>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272"/>
    </row>
    <row r="29" spans="1:35" ht="20.100000000000001" customHeight="1">
      <c r="B29" s="1379" t="s">
        <v>843</v>
      </c>
      <c r="C29" s="1379"/>
      <c r="D29" s="1379"/>
      <c r="E29" s="1379"/>
      <c r="F29" s="1379"/>
      <c r="G29" s="1379"/>
      <c r="H29" s="1379"/>
      <c r="I29" s="1379"/>
      <c r="J29" s="1379"/>
    </row>
    <row r="30" spans="1:35" ht="20.100000000000001" customHeight="1">
      <c r="B30" s="152" t="s">
        <v>18</v>
      </c>
      <c r="C30" s="1364" t="s">
        <v>459</v>
      </c>
      <c r="D30" s="1364"/>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row>
    <row r="31" spans="1:35" ht="20.100000000000001" customHeight="1">
      <c r="B31" s="152" t="s">
        <v>147</v>
      </c>
      <c r="C31" s="1364" t="s">
        <v>677</v>
      </c>
      <c r="D31" s="1364"/>
      <c r="E31" s="1364"/>
      <c r="F31" s="1364"/>
      <c r="G31" s="1365" t="s">
        <v>148</v>
      </c>
      <c r="H31" s="1365"/>
      <c r="I31" s="1364" t="s">
        <v>678</v>
      </c>
      <c r="J31" s="1364"/>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row>
    <row r="32" spans="1:35" ht="20.100000000000001" customHeight="1">
      <c r="B32" s="152" t="s">
        <v>147</v>
      </c>
      <c r="C32" s="1364" t="s">
        <v>464</v>
      </c>
      <c r="D32" s="1364"/>
      <c r="E32" s="1364"/>
      <c r="F32" s="1364"/>
      <c r="G32" s="1365" t="s">
        <v>460</v>
      </c>
      <c r="H32" s="1365"/>
      <c r="I32" s="1364" t="s">
        <v>461</v>
      </c>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row>
    <row r="33" spans="1:35" ht="20.100000000000001" customHeight="1">
      <c r="B33" s="152" t="s">
        <v>147</v>
      </c>
      <c r="C33" s="1364" t="s">
        <v>465</v>
      </c>
      <c r="D33" s="1364"/>
      <c r="E33" s="1364"/>
      <c r="F33" s="1364"/>
      <c r="G33" s="1365" t="s">
        <v>462</v>
      </c>
      <c r="H33" s="1365"/>
      <c r="I33" s="1364" t="s">
        <v>463</v>
      </c>
      <c r="J33" s="1364"/>
      <c r="K33" s="1364"/>
      <c r="L33" s="1364"/>
      <c r="M33" s="1364"/>
      <c r="N33" s="1364"/>
      <c r="O33" s="1364"/>
      <c r="P33" s="1364"/>
      <c r="Q33" s="1364"/>
      <c r="R33" s="1364"/>
      <c r="S33" s="1364"/>
      <c r="T33" s="1364"/>
      <c r="U33" s="1364"/>
      <c r="V33" s="1364"/>
      <c r="W33" s="1364"/>
      <c r="X33" s="1364"/>
      <c r="Y33" s="1364"/>
      <c r="Z33" s="1364"/>
      <c r="AA33" s="1364"/>
      <c r="AB33" s="1364"/>
      <c r="AC33" s="1364"/>
      <c r="AD33" s="1364"/>
      <c r="AE33" s="1364"/>
      <c r="AF33" s="1364"/>
      <c r="AG33" s="1364"/>
      <c r="AH33" s="1364"/>
      <c r="AI33" s="1364"/>
    </row>
    <row r="34" spans="1:35" ht="29.25" customHeight="1">
      <c r="B34" s="152"/>
      <c r="C34" s="1380" t="s">
        <v>759</v>
      </c>
      <c r="D34" s="1380"/>
      <c r="E34" s="1380"/>
      <c r="F34" s="1380"/>
      <c r="G34" s="1380"/>
      <c r="H34" s="1380"/>
      <c r="I34" s="1380"/>
      <c r="J34" s="1380"/>
      <c r="K34" s="1380"/>
      <c r="L34" s="1380"/>
      <c r="M34" s="1380"/>
      <c r="N34" s="1380"/>
      <c r="O34" s="1380"/>
      <c r="P34" s="1380"/>
      <c r="Q34" s="1380"/>
      <c r="R34" s="1380"/>
      <c r="S34" s="1380"/>
      <c r="T34" s="1380"/>
      <c r="U34" s="1380"/>
      <c r="V34" s="1380"/>
      <c r="W34" s="1380"/>
      <c r="X34" s="1380"/>
      <c r="Y34" s="1380"/>
      <c r="Z34" s="1380"/>
      <c r="AA34" s="1380"/>
      <c r="AB34" s="1380"/>
      <c r="AC34" s="1380"/>
      <c r="AD34" s="1380"/>
      <c r="AE34" s="1380"/>
      <c r="AF34" s="1380"/>
      <c r="AG34" s="1380"/>
      <c r="AH34" s="1380"/>
      <c r="AI34" s="1380"/>
    </row>
    <row r="35" spans="1:35" ht="49.9" customHeight="1">
      <c r="A35" s="321"/>
      <c r="B35" s="321"/>
      <c r="C35" s="321"/>
      <c r="D35" s="321"/>
      <c r="E35" s="321"/>
      <c r="F35" s="321"/>
      <c r="G35" s="321"/>
      <c r="H35" s="321"/>
      <c r="I35" s="1381" t="s">
        <v>726</v>
      </c>
      <c r="J35" s="1381"/>
      <c r="K35" s="1381"/>
      <c r="L35" s="1381"/>
      <c r="M35" s="1381"/>
      <c r="N35" s="1381"/>
      <c r="O35" s="1381"/>
      <c r="P35" s="1381"/>
      <c r="Q35" s="1381"/>
      <c r="R35" s="1381"/>
      <c r="S35" s="1381"/>
      <c r="T35" s="1381"/>
      <c r="U35" s="1381"/>
      <c r="V35" s="1381"/>
      <c r="W35" s="1381"/>
      <c r="X35" s="1381"/>
      <c r="Y35" s="1381"/>
      <c r="Z35" s="1381"/>
      <c r="AA35" s="1381"/>
      <c r="AB35" s="1381"/>
      <c r="AC35" s="1381"/>
      <c r="AD35" s="1381"/>
      <c r="AE35" s="1381"/>
      <c r="AF35" s="1381"/>
      <c r="AG35" s="1381"/>
      <c r="AH35" s="1381"/>
      <c r="AI35" s="1381"/>
    </row>
    <row r="36" spans="1:35" ht="20.100000000000001" customHeight="1">
      <c r="A36" s="153" t="s">
        <v>844</v>
      </c>
    </row>
    <row r="37" spans="1:35" ht="19.5" customHeight="1">
      <c r="B37" s="152" t="s">
        <v>197</v>
      </c>
      <c r="C37" s="1360" t="s">
        <v>845</v>
      </c>
      <c r="D37" s="1360"/>
      <c r="E37" s="1360"/>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1360"/>
      <c r="AB37" s="1360"/>
      <c r="AC37" s="1360"/>
      <c r="AD37" s="1360"/>
      <c r="AE37" s="1360"/>
      <c r="AF37" s="1360"/>
      <c r="AG37" s="1360"/>
      <c r="AH37" s="1360"/>
      <c r="AI37" s="1360"/>
    </row>
    <row r="38" spans="1:35" ht="27" customHeight="1">
      <c r="B38" s="152" t="s">
        <v>198</v>
      </c>
      <c r="C38" s="1374" t="s">
        <v>842</v>
      </c>
      <c r="D38" s="1375"/>
      <c r="E38" s="1375"/>
      <c r="F38" s="1375"/>
      <c r="G38" s="1375"/>
      <c r="H38" s="1375"/>
      <c r="I38" s="1375"/>
      <c r="J38" s="1375"/>
      <c r="K38" s="1375"/>
      <c r="L38" s="1375"/>
      <c r="M38" s="1375"/>
      <c r="N38" s="1375"/>
      <c r="O38" s="1375"/>
      <c r="P38" s="1375"/>
      <c r="Q38" s="1375"/>
      <c r="R38" s="1375"/>
      <c r="S38" s="1375"/>
      <c r="T38" s="1375"/>
      <c r="U38" s="1375"/>
      <c r="V38" s="1375"/>
      <c r="W38" s="1375"/>
      <c r="X38" s="1375"/>
      <c r="Y38" s="1375"/>
      <c r="Z38" s="1375"/>
      <c r="AA38" s="1375"/>
      <c r="AB38" s="1375"/>
      <c r="AC38" s="1375"/>
      <c r="AD38" s="1375"/>
      <c r="AE38" s="1375"/>
      <c r="AF38" s="1375"/>
      <c r="AG38" s="1375"/>
      <c r="AH38" s="1375"/>
      <c r="AI38" s="1375"/>
    </row>
    <row r="39" spans="1:35" ht="20.100000000000001" customHeight="1">
      <c r="B39" s="152" t="s">
        <v>199</v>
      </c>
      <c r="C39" s="68" t="s">
        <v>466</v>
      </c>
    </row>
    <row r="40" spans="1:35" ht="14.25" thickBot="1"/>
    <row r="41" spans="1:35" ht="13.5" customHeight="1">
      <c r="A41" s="1370" t="s">
        <v>948</v>
      </c>
      <c r="B41" s="883"/>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1371"/>
    </row>
    <row r="42" spans="1:35" ht="13.5" customHeight="1">
      <c r="A42" s="1372"/>
      <c r="B42" s="931"/>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2"/>
    </row>
    <row r="43" spans="1:35" ht="13.5" customHeight="1" thickBot="1">
      <c r="A43" s="887"/>
      <c r="B43" s="884"/>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1373"/>
    </row>
    <row r="44" spans="1:35" ht="6" customHeight="1"/>
  </sheetData>
  <mergeCells count="112">
    <mergeCell ref="A24:AI24"/>
    <mergeCell ref="A6:C7"/>
    <mergeCell ref="AG12:AI13"/>
    <mergeCell ref="AG14:AI14"/>
    <mergeCell ref="AG15:AI15"/>
    <mergeCell ref="AG16:AI16"/>
    <mergeCell ref="AG17:AI17"/>
    <mergeCell ref="AG18:AI18"/>
    <mergeCell ref="AG19:AI19"/>
    <mergeCell ref="AG20:AI20"/>
    <mergeCell ref="AG21:AI21"/>
    <mergeCell ref="R6:T7"/>
    <mergeCell ref="U6:AA7"/>
    <mergeCell ref="AC6:AI7"/>
    <mergeCell ref="AB6:AB7"/>
    <mergeCell ref="D6:Q7"/>
    <mergeCell ref="A8:C9"/>
    <mergeCell ref="D8:E8"/>
    <mergeCell ref="U8:V8"/>
    <mergeCell ref="U9:V9"/>
    <mergeCell ref="W8:AI8"/>
    <mergeCell ref="W9:AI9"/>
    <mergeCell ref="F8:Q8"/>
    <mergeCell ref="F9:Q9"/>
    <mergeCell ref="A11:AI11"/>
    <mergeCell ref="AK3:AL5"/>
    <mergeCell ref="AK7:AL9"/>
    <mergeCell ref="A12:A13"/>
    <mergeCell ref="A1:AI3"/>
    <mergeCell ref="M14:O14"/>
    <mergeCell ref="M15:O15"/>
    <mergeCell ref="B12:I13"/>
    <mergeCell ref="B14:I14"/>
    <mergeCell ref="B15:I15"/>
    <mergeCell ref="J14:L14"/>
    <mergeCell ref="J15:L15"/>
    <mergeCell ref="D9:E9"/>
    <mergeCell ref="R8:T9"/>
    <mergeCell ref="Z12:AF13"/>
    <mergeCell ref="V5:Y5"/>
    <mergeCell ref="Z5:AB5"/>
    <mergeCell ref="AD5:AE5"/>
    <mergeCell ref="AG5:AH5"/>
    <mergeCell ref="J12:L13"/>
    <mergeCell ref="M12:O13"/>
    <mergeCell ref="P12:Y13"/>
    <mergeCell ref="P14:Y14"/>
    <mergeCell ref="P15:Y15"/>
    <mergeCell ref="P22:Y22"/>
    <mergeCell ref="P23:Y23"/>
    <mergeCell ref="B17:I17"/>
    <mergeCell ref="B18:I18"/>
    <mergeCell ref="Z14:AF14"/>
    <mergeCell ref="Z15:AF15"/>
    <mergeCell ref="Z16:AF16"/>
    <mergeCell ref="Z17:AF17"/>
    <mergeCell ref="Z18:AF18"/>
    <mergeCell ref="Z19:AF19"/>
    <mergeCell ref="Z20:AF20"/>
    <mergeCell ref="Z21:AF21"/>
    <mergeCell ref="Z22:AF22"/>
    <mergeCell ref="Z23:AF23"/>
    <mergeCell ref="M16:O16"/>
    <mergeCell ref="M17:O17"/>
    <mergeCell ref="M18:O18"/>
    <mergeCell ref="M19:O19"/>
    <mergeCell ref="M20:O20"/>
    <mergeCell ref="J18:L18"/>
    <mergeCell ref="J19:L19"/>
    <mergeCell ref="J20:L20"/>
    <mergeCell ref="J21:L21"/>
    <mergeCell ref="M21:O21"/>
    <mergeCell ref="A41:AI43"/>
    <mergeCell ref="G33:H33"/>
    <mergeCell ref="C32:F32"/>
    <mergeCell ref="C33:F33"/>
    <mergeCell ref="I32:AI32"/>
    <mergeCell ref="I33:AI33"/>
    <mergeCell ref="C30:AI30"/>
    <mergeCell ref="C38:AI38"/>
    <mergeCell ref="B27:J27"/>
    <mergeCell ref="B28:J28"/>
    <mergeCell ref="L27:AI27"/>
    <mergeCell ref="L28:AI28"/>
    <mergeCell ref="B29:J29"/>
    <mergeCell ref="G32:H32"/>
    <mergeCell ref="C34:AI34"/>
    <mergeCell ref="I35:AI35"/>
    <mergeCell ref="M23:O23"/>
    <mergeCell ref="C37:AI37"/>
    <mergeCell ref="B16:I16"/>
    <mergeCell ref="B19:I19"/>
    <mergeCell ref="J17:L17"/>
    <mergeCell ref="M22:O22"/>
    <mergeCell ref="C31:F31"/>
    <mergeCell ref="G31:H31"/>
    <mergeCell ref="I31:AI31"/>
    <mergeCell ref="J22:L22"/>
    <mergeCell ref="B22:I22"/>
    <mergeCell ref="J23:L23"/>
    <mergeCell ref="P16:Y16"/>
    <mergeCell ref="P17:Y17"/>
    <mergeCell ref="P18:Y18"/>
    <mergeCell ref="P19:Y19"/>
    <mergeCell ref="J16:L16"/>
    <mergeCell ref="P20:Y20"/>
    <mergeCell ref="P21:Y21"/>
    <mergeCell ref="AG22:AI22"/>
    <mergeCell ref="AG23:AI23"/>
    <mergeCell ref="B23:I23"/>
    <mergeCell ref="B20:I20"/>
    <mergeCell ref="B21:I21"/>
  </mergeCells>
  <phoneticPr fontId="3"/>
  <hyperlinks>
    <hyperlink ref="AK3:AL5" location="目次!B18" display="目次へ" xr:uid="{00000000-0004-0000-0700-000000000000}"/>
    <hyperlink ref="AK7:AL9" location="①【2ヵ月前】利用申込書!A1" display="利用申込書へ" xr:uid="{00000000-0004-0000-07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22</xdr:col>
                    <xdr:colOff>9525</xdr:colOff>
                    <xdr:row>0</xdr:row>
                    <xdr:rowOff>104775</xdr:rowOff>
                  </from>
                  <to>
                    <xdr:col>26</xdr:col>
                    <xdr:colOff>171450</xdr:colOff>
                    <xdr:row>1</xdr:row>
                    <xdr:rowOff>76200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9525</xdr:colOff>
                    <xdr:row>1</xdr:row>
                    <xdr:rowOff>104775</xdr:rowOff>
                  </from>
                  <to>
                    <xdr:col>25</xdr:col>
                    <xdr:colOff>95250</xdr:colOff>
                    <xdr:row>2</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リスト!$L$3:$L$6</xm:f>
          </x14:formula1>
          <xm:sqref>Z14:Z23</xm:sqref>
        </x14:dataValidation>
        <x14:dataValidation type="list" allowBlank="1" showInputMessage="1" showErrorMessage="1" xr:uid="{00000000-0002-0000-0700-000002000000}">
          <x14:formula1>
            <xm:f>リスト!$M$3:$M$5</xm:f>
          </x14:formula1>
          <xm:sqref>AG14:AG23</xm:sqref>
        </x14:dataValidation>
        <x14:dataValidation type="list" allowBlank="1" showInputMessage="1" showErrorMessage="1" xr:uid="{00000000-0002-0000-0700-000003000000}">
          <x14:formula1>
            <xm:f>リスト!$J$3:$J$5</xm:f>
          </x14:formula1>
          <xm:sqref>J14:J23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目次</vt:lpstr>
      <vt:lpstr>①【2ヵ月前】利用申込書</vt:lpstr>
      <vt:lpstr>②【2ヵ月前】行程計画書</vt:lpstr>
      <vt:lpstr>（記入例）②【2ヵ月前】行程計画書</vt:lpstr>
      <vt:lpstr>③【2ヵ月前】食事注文票</vt:lpstr>
      <vt:lpstr>④【2ヵ月前】追加食材・補助食注文票</vt:lpstr>
      <vt:lpstr>⑤【2ヵ月前】活動教材注文票</vt:lpstr>
      <vt:lpstr>⑥【2ヵ月前】バス運行申込書</vt:lpstr>
      <vt:lpstr>⑦【2ヵ月前】食物アレルギー調査票</vt:lpstr>
      <vt:lpstr>⑧【1ヵ月前】食物アレルギー個別確認票</vt:lpstr>
      <vt:lpstr>⑨【2週間前】TAP事前打合せシート</vt:lpstr>
      <vt:lpstr>⑩【2週間前】野外炊飯活動計画書</vt:lpstr>
      <vt:lpstr>（記入例）⑩野外炊飯活動計画書</vt:lpstr>
      <vt:lpstr>班別借用物品(⑩野外炊飯活動計画書の内容を反映します)</vt:lpstr>
      <vt:lpstr>⑪【2週間前】野外活動計画書_登山・ハイキング</vt:lpstr>
      <vt:lpstr>⑫【2週間前】野外活動計画書_OL・WR・NW</vt:lpstr>
      <vt:lpstr>⑬【入所時】利用者名簿</vt:lpstr>
      <vt:lpstr>⑭【入所時】健康調査票</vt:lpstr>
      <vt:lpstr>⑮【入所時】利用団体票</vt:lpstr>
      <vt:lpstr>※（参考）簡易計算シート</vt:lpstr>
      <vt:lpstr>リスト</vt:lpstr>
      <vt:lpstr>'（記入例）②【2ヵ月前】行程計画書'!Print_Area</vt:lpstr>
      <vt:lpstr>'※（参考）簡易計算シート'!Print_Area</vt:lpstr>
      <vt:lpstr>①【2ヵ月前】利用申込書!Print_Area</vt:lpstr>
      <vt:lpstr>②【2ヵ月前】行程計画書!Print_Area</vt:lpstr>
      <vt:lpstr>③【2ヵ月前】食事注文票!Print_Area</vt:lpstr>
      <vt:lpstr>④【2ヵ月前】追加食材・補助食注文票!Print_Area</vt:lpstr>
      <vt:lpstr>⑤【2ヵ月前】活動教材注文票!Print_Area</vt:lpstr>
      <vt:lpstr>⑥【2ヵ月前】バス運行申込書!Print_Area</vt:lpstr>
      <vt:lpstr>⑦【2ヵ月前】食物アレルギー調査票!Print_Area</vt:lpstr>
      <vt:lpstr>⑧【1ヵ月前】食物アレルギー個別確認票!Print_Area</vt:lpstr>
      <vt:lpstr>⑨【2週間前】TAP事前打合せシート!Print_Area</vt:lpstr>
      <vt:lpstr>⑪【2週間前】野外活動計画書_登山・ハイキング!Print_Area</vt:lpstr>
      <vt:lpstr>⑫【2週間前】野外活動計画書_OL・WR・NW!Print_Area</vt:lpstr>
      <vt:lpstr>⑬【入所時】利用者名簿!Print_Area</vt:lpstr>
      <vt:lpstr>⑭【入所時】健康調査票!Print_Area</vt:lpstr>
      <vt:lpstr>⑮【入所時】利用団体票!Print_Area</vt:lpstr>
      <vt:lpstr>目次!Print_Area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将平 石橋</cp:lastModifiedBy>
  <cp:lastPrinted>2024-06-28T05:08:19Z</cp:lastPrinted>
  <dcterms:created xsi:type="dcterms:W3CDTF">2020-05-15T03:01:01Z</dcterms:created>
  <dcterms:modified xsi:type="dcterms:W3CDTF">2024-06-28T06:11:34Z</dcterms:modified>
</cp:coreProperties>
</file>