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5.xml" ContentType="application/vnd.openxmlformats-officedocument.drawing+xml"/>
  <Override PartName="/xl/ctrlProps/ctrlProp132.xml" ContentType="application/vnd.ms-excel.controlproperties+xml"/>
  <Override PartName="/xl/ctrlProps/ctrlProp133.xml" ContentType="application/vnd.ms-excel.controlproperties+xml"/>
  <Override PartName="/xl/drawings/drawing6.xml" ContentType="application/vnd.openxmlformats-officedocument.drawing+xml"/>
  <Override PartName="/xl/ctrlProps/ctrlProp134.xml" ContentType="application/vnd.ms-excel.controlproperties+xml"/>
  <Override PartName="/xl/ctrlProps/ctrlProp135.xml" ContentType="application/vnd.ms-excel.controlproperties+xml"/>
  <Override PartName="/xl/drawings/drawing7.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8.xml" ContentType="application/vnd.openxmlformats-officedocument.drawing+xml"/>
  <Override PartName="/xl/ctrlProps/ctrlProp142.xml" ContentType="application/vnd.ms-excel.controlproperties+xml"/>
  <Override PartName="/xl/ctrlProps/ctrlProp143.xml" ContentType="application/vnd.ms-excel.controlproperties+xml"/>
  <Override PartName="/xl/drawings/drawing9.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21tkj-sv21\国立山口徳地青少年自然の家\山口徳地共通\1事業管理\2 研修支援\現行データ（R5年度）\5.利用申込書等様式\R7.9～\"/>
    </mc:Choice>
  </mc:AlternateContent>
  <xr:revisionPtr revIDLastSave="0" documentId="13_ncr:1_{7BF12056-D12B-4B22-A1CF-1488ACFCA6CC}" xr6:coauthVersionLast="36" xr6:coauthVersionMax="36" xr10:uidLastSave="{00000000-0000-0000-0000-000000000000}"/>
  <bookViews>
    <workbookView xWindow="0" yWindow="0" windowWidth="28800" windowHeight="12135" firstSheet="14" activeTab="18" xr2:uid="{00000000-000D-0000-FFFF-FFFF00000000}"/>
  </bookViews>
  <sheets>
    <sheet name="目次" sheetId="15" r:id="rId1"/>
    <sheet name="①【2ヵ月前】利用申込書" sheetId="1" r:id="rId2"/>
    <sheet name="②【2ヵ月前】行程計画書" sheetId="2" r:id="rId3"/>
    <sheet name="（記入例）②【2ヵ月前】行程計画書" sheetId="21" r:id="rId4"/>
    <sheet name="③【2ヵ月前】食事注文票" sheetId="4" r:id="rId5"/>
    <sheet name="④【2ヵ月前】追加食材・補助食注文票" sheetId="7" r:id="rId6"/>
    <sheet name="⑤【2ヵ月前】活動教材注文票" sheetId="8" r:id="rId7"/>
    <sheet name="⑥【2ヵ月前】バス運行申込書" sheetId="12" r:id="rId8"/>
    <sheet name="⑦【2ヵ月前】食物アレルギー調査票" sheetId="9" r:id="rId9"/>
    <sheet name="⑧【1ヵ月前】食物アレルギー個別確認票" sheetId="10" r:id="rId10"/>
    <sheet name="⑨【2週間前】TAP事前打合せシート" sheetId="16" r:id="rId11"/>
    <sheet name="⑩【2週間前】野外炊飯活動計画書" sheetId="23" r:id="rId12"/>
    <sheet name="（記入例）⑩野外炊飯活動計画書" sheetId="22" r:id="rId13"/>
    <sheet name="班別借用物品(⑩野外炊飯活動計画書の内容を反映します)" sheetId="24" r:id="rId14"/>
    <sheet name="⑫【2週間前】野外活動計画書_OL・WR・NW" sheetId="17" r:id="rId15"/>
    <sheet name="⑬【入所時】利用者名簿" sheetId="14" r:id="rId16"/>
    <sheet name="⑭【入所時】健康調査票" sheetId="11" r:id="rId17"/>
    <sheet name="⑮【入所時】利用団体票" sheetId="20" r:id="rId18"/>
    <sheet name="※（参考）簡易計算シート" sheetId="19" r:id="rId19"/>
    <sheet name="リスト" sheetId="3" state="hidden" r:id="rId20"/>
  </sheets>
  <definedNames>
    <definedName name="_xlnm.Print_Area" localSheetId="3">'（記入例）②【2ヵ月前】行程計画書'!$A$1:$AP$42</definedName>
    <definedName name="_xlnm.Print_Area" localSheetId="18">'※（参考）簡易計算シート'!$A$1:$AG$132</definedName>
    <definedName name="_xlnm.Print_Area" localSheetId="1">①【2ヵ月前】利用申込書!$A$1:$BA$39</definedName>
    <definedName name="_xlnm.Print_Area" localSheetId="2">②【2ヵ月前】行程計画書!$A$1:$AP$42</definedName>
    <definedName name="_xlnm.Print_Area" localSheetId="4">③【2ヵ月前】食事注文票!$A$1:$AI$60</definedName>
    <definedName name="_xlnm.Print_Area" localSheetId="5">④【2ヵ月前】追加食材・補助食注文票!$A$1:$AI$45</definedName>
    <definedName name="_xlnm.Print_Area" localSheetId="6">⑤【2ヵ月前】活動教材注文票!$A$1:$AI$39</definedName>
    <definedName name="_xlnm.Print_Area" localSheetId="7">⑥【2ヵ月前】バス運行申込書!$A$1:$AI$118</definedName>
    <definedName name="_xlnm.Print_Area" localSheetId="8">⑦【2ヵ月前】食物アレルギー調査票!$A$1:$AI$40</definedName>
    <definedName name="_xlnm.Print_Area" localSheetId="9">⑧【1ヵ月前】食物アレルギー個別確認票!$A$1:$AI$52</definedName>
    <definedName name="_xlnm.Print_Area" localSheetId="10">⑨【2週間前】TAP事前打合せシート!$A$1:$P$34</definedName>
    <definedName name="_xlnm.Print_Area" localSheetId="14">⑫【2週間前】野外活動計画書_OL・WR・NW!$A$1:$P$40</definedName>
    <definedName name="_xlnm.Print_Area" localSheetId="15">⑬【入所時】利用者名簿!$A$1:$AR$37</definedName>
    <definedName name="_xlnm.Print_Area" localSheetId="16">⑭【入所時】健康調査票!$A$1:$AI$37</definedName>
    <definedName name="_xlnm.Print_Area" localSheetId="17">⑮【入所時】利用団体票!$A$1:$BH$70</definedName>
    <definedName name="_xlnm.Print_Area" localSheetId="0">目次!$A$1:$N$45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 i="14" l="1"/>
  <c r="O6" i="4"/>
  <c r="R50" i="19" l="1"/>
  <c r="R12" i="19" l="1"/>
  <c r="R10" i="19"/>
  <c r="R9" i="19"/>
  <c r="R8" i="19"/>
  <c r="R7" i="19"/>
  <c r="R17" i="19"/>
  <c r="R16" i="19"/>
  <c r="R15" i="19"/>
  <c r="R14" i="19"/>
  <c r="H21" i="15" l="1"/>
  <c r="R20" i="19" l="1"/>
  <c r="O30" i="19" l="1"/>
  <c r="O31" i="19"/>
  <c r="O32" i="19"/>
  <c r="O33" i="19"/>
  <c r="O34" i="19"/>
  <c r="O35" i="19"/>
  <c r="O36" i="19"/>
  <c r="O37" i="19"/>
  <c r="O38" i="19"/>
  <c r="B33" i="15" l="1"/>
  <c r="E31" i="15"/>
  <c r="B31" i="15"/>
  <c r="E37" i="15"/>
  <c r="K120" i="24"/>
  <c r="H120" i="24"/>
  <c r="E120" i="24"/>
  <c r="B120" i="24"/>
  <c r="K119" i="24"/>
  <c r="H119" i="24"/>
  <c r="E119" i="24"/>
  <c r="B119" i="24"/>
  <c r="K118" i="24"/>
  <c r="H118" i="24"/>
  <c r="E118" i="24"/>
  <c r="B118" i="24"/>
  <c r="K117" i="24"/>
  <c r="H117" i="24"/>
  <c r="E117" i="24"/>
  <c r="B117" i="24"/>
  <c r="K116" i="24"/>
  <c r="H116" i="24"/>
  <c r="E116" i="24"/>
  <c r="B116" i="24"/>
  <c r="K115" i="24"/>
  <c r="H115" i="24"/>
  <c r="E115" i="24"/>
  <c r="B115" i="24"/>
  <c r="K114" i="24"/>
  <c r="H114" i="24"/>
  <c r="E114" i="24"/>
  <c r="B114" i="24"/>
  <c r="K113" i="24"/>
  <c r="H113" i="24"/>
  <c r="E113" i="24"/>
  <c r="B113" i="24"/>
  <c r="K112" i="24"/>
  <c r="H112" i="24"/>
  <c r="E112" i="24"/>
  <c r="B112" i="24"/>
  <c r="K111" i="24"/>
  <c r="H111" i="24"/>
  <c r="E111" i="24"/>
  <c r="B111" i="24"/>
  <c r="K110" i="24"/>
  <c r="H110" i="24"/>
  <c r="E110" i="24"/>
  <c r="B110" i="24"/>
  <c r="K109" i="24"/>
  <c r="H109" i="24"/>
  <c r="E109" i="24"/>
  <c r="B109" i="24"/>
  <c r="K108" i="24"/>
  <c r="H108" i="24"/>
  <c r="E108" i="24"/>
  <c r="B108" i="24"/>
  <c r="K107" i="24"/>
  <c r="H107" i="24"/>
  <c r="E107" i="24"/>
  <c r="B107" i="24"/>
  <c r="K106" i="24"/>
  <c r="H106" i="24"/>
  <c r="E106" i="24"/>
  <c r="B106" i="24"/>
  <c r="K105" i="24"/>
  <c r="H105" i="24"/>
  <c r="E105" i="24"/>
  <c r="B105" i="24"/>
  <c r="K104" i="24"/>
  <c r="H104" i="24"/>
  <c r="E104" i="24"/>
  <c r="B104" i="24"/>
  <c r="K103" i="24"/>
  <c r="H103" i="24"/>
  <c r="E103" i="24"/>
  <c r="B103" i="24"/>
  <c r="K100" i="24"/>
  <c r="H100" i="24"/>
  <c r="E100" i="24"/>
  <c r="B100" i="24"/>
  <c r="K99" i="24"/>
  <c r="H99" i="24"/>
  <c r="E99" i="24"/>
  <c r="B99" i="24"/>
  <c r="K98" i="24"/>
  <c r="H98" i="24"/>
  <c r="E98" i="24"/>
  <c r="B98" i="24"/>
  <c r="K97" i="24"/>
  <c r="H97" i="24"/>
  <c r="E97" i="24"/>
  <c r="B97" i="24"/>
  <c r="K96" i="24"/>
  <c r="H96" i="24"/>
  <c r="E96" i="24"/>
  <c r="B96" i="24"/>
  <c r="K95" i="24"/>
  <c r="H95" i="24"/>
  <c r="E95" i="24"/>
  <c r="B95" i="24"/>
  <c r="K94" i="24"/>
  <c r="H94" i="24"/>
  <c r="E94" i="24"/>
  <c r="B94" i="24"/>
  <c r="K93" i="24"/>
  <c r="H93" i="24"/>
  <c r="E93" i="24"/>
  <c r="B93" i="24"/>
  <c r="K92" i="24"/>
  <c r="H92" i="24"/>
  <c r="E92" i="24"/>
  <c r="B92" i="24"/>
  <c r="K91" i="24"/>
  <c r="H91" i="24"/>
  <c r="E91" i="24"/>
  <c r="B91" i="24"/>
  <c r="K90" i="24"/>
  <c r="H90" i="24"/>
  <c r="E90" i="24"/>
  <c r="B90" i="24"/>
  <c r="K89" i="24"/>
  <c r="H89" i="24"/>
  <c r="E89" i="24"/>
  <c r="B89" i="24"/>
  <c r="K88" i="24"/>
  <c r="H88" i="24"/>
  <c r="E88" i="24"/>
  <c r="B88" i="24"/>
  <c r="K87" i="24"/>
  <c r="H87" i="24"/>
  <c r="E87" i="24"/>
  <c r="B87" i="24"/>
  <c r="K86" i="24"/>
  <c r="H86" i="24"/>
  <c r="E86" i="24"/>
  <c r="B86" i="24"/>
  <c r="K85" i="24"/>
  <c r="H85" i="24"/>
  <c r="E85" i="24"/>
  <c r="B85" i="24"/>
  <c r="K84" i="24"/>
  <c r="H84" i="24"/>
  <c r="E84" i="24"/>
  <c r="B84" i="24"/>
  <c r="K83" i="24"/>
  <c r="H83" i="24"/>
  <c r="E83" i="24"/>
  <c r="B83" i="24"/>
  <c r="K80" i="24"/>
  <c r="H80" i="24"/>
  <c r="E80" i="24"/>
  <c r="B80" i="24"/>
  <c r="K79" i="24"/>
  <c r="H79" i="24"/>
  <c r="E79" i="24"/>
  <c r="B79" i="24"/>
  <c r="K78" i="24"/>
  <c r="H78" i="24"/>
  <c r="E78" i="24"/>
  <c r="B78" i="24"/>
  <c r="K77" i="24"/>
  <c r="H77" i="24"/>
  <c r="E77" i="24"/>
  <c r="B77" i="24"/>
  <c r="K76" i="24"/>
  <c r="H76" i="24"/>
  <c r="E76" i="24"/>
  <c r="B76" i="24"/>
  <c r="K75" i="24"/>
  <c r="H75" i="24"/>
  <c r="E75" i="24"/>
  <c r="B75" i="24"/>
  <c r="K74" i="24"/>
  <c r="H74" i="24"/>
  <c r="E74" i="24"/>
  <c r="B74" i="24"/>
  <c r="K73" i="24"/>
  <c r="H73" i="24"/>
  <c r="E73" i="24"/>
  <c r="B73" i="24"/>
  <c r="K72" i="24"/>
  <c r="H72" i="24"/>
  <c r="E72" i="24"/>
  <c r="B72" i="24"/>
  <c r="K71" i="24"/>
  <c r="H71" i="24"/>
  <c r="E71" i="24"/>
  <c r="B71" i="24"/>
  <c r="K70" i="24"/>
  <c r="H70" i="24"/>
  <c r="E70" i="24"/>
  <c r="B70" i="24"/>
  <c r="K69" i="24"/>
  <c r="H69" i="24"/>
  <c r="E69" i="24"/>
  <c r="B69" i="24"/>
  <c r="K68" i="24"/>
  <c r="H68" i="24"/>
  <c r="E68" i="24"/>
  <c r="B68" i="24"/>
  <c r="K67" i="24"/>
  <c r="H67" i="24"/>
  <c r="E67" i="24"/>
  <c r="B67" i="24"/>
  <c r="K66" i="24"/>
  <c r="H66" i="24"/>
  <c r="E66" i="24"/>
  <c r="B66" i="24"/>
  <c r="K65" i="24"/>
  <c r="H65" i="24"/>
  <c r="E65" i="24"/>
  <c r="B65" i="24"/>
  <c r="K64" i="24"/>
  <c r="H64" i="24"/>
  <c r="E64" i="24"/>
  <c r="B64" i="24"/>
  <c r="K63" i="24"/>
  <c r="H63" i="24"/>
  <c r="E63" i="24"/>
  <c r="B63" i="24"/>
  <c r="K60" i="24"/>
  <c r="H60" i="24"/>
  <c r="E60" i="24"/>
  <c r="B60" i="24"/>
  <c r="K59" i="24"/>
  <c r="H59" i="24"/>
  <c r="E59" i="24"/>
  <c r="B59" i="24"/>
  <c r="K58" i="24"/>
  <c r="H58" i="24"/>
  <c r="E58" i="24"/>
  <c r="B58" i="24"/>
  <c r="K57" i="24"/>
  <c r="H57" i="24"/>
  <c r="E57" i="24"/>
  <c r="B57" i="24"/>
  <c r="K56" i="24"/>
  <c r="H56" i="24"/>
  <c r="E56" i="24"/>
  <c r="B56" i="24"/>
  <c r="K55" i="24"/>
  <c r="H55" i="24"/>
  <c r="E55" i="24"/>
  <c r="B55" i="24"/>
  <c r="K54" i="24"/>
  <c r="H54" i="24"/>
  <c r="E54" i="24"/>
  <c r="B54" i="24"/>
  <c r="K53" i="24"/>
  <c r="H53" i="24"/>
  <c r="E53" i="24"/>
  <c r="B53" i="24"/>
  <c r="K52" i="24"/>
  <c r="H52" i="24"/>
  <c r="E52" i="24"/>
  <c r="B52" i="24"/>
  <c r="K51" i="24"/>
  <c r="H51" i="24"/>
  <c r="E51" i="24"/>
  <c r="B51" i="24"/>
  <c r="K50" i="24"/>
  <c r="H50" i="24"/>
  <c r="E50" i="24"/>
  <c r="B50" i="24"/>
  <c r="K49" i="24"/>
  <c r="H49" i="24"/>
  <c r="E49" i="24"/>
  <c r="B49" i="24"/>
  <c r="K48" i="24"/>
  <c r="H48" i="24"/>
  <c r="E48" i="24"/>
  <c r="B48" i="24"/>
  <c r="K47" i="24"/>
  <c r="H47" i="24"/>
  <c r="E47" i="24"/>
  <c r="B47" i="24"/>
  <c r="K46" i="24"/>
  <c r="H46" i="24"/>
  <c r="E46" i="24"/>
  <c r="B46" i="24"/>
  <c r="K45" i="24"/>
  <c r="H45" i="24"/>
  <c r="E45" i="24"/>
  <c r="B45" i="24"/>
  <c r="K44" i="24"/>
  <c r="H44" i="24"/>
  <c r="E44" i="24"/>
  <c r="B44" i="24"/>
  <c r="K43" i="24"/>
  <c r="H43" i="24"/>
  <c r="E43" i="24"/>
  <c r="B43" i="24"/>
  <c r="K40" i="24"/>
  <c r="H40" i="24"/>
  <c r="E40" i="24"/>
  <c r="B40" i="24"/>
  <c r="K39" i="24"/>
  <c r="H39" i="24"/>
  <c r="E39" i="24"/>
  <c r="B39" i="24"/>
  <c r="K38" i="24"/>
  <c r="H38" i="24"/>
  <c r="E38" i="24"/>
  <c r="B38" i="24"/>
  <c r="K37" i="24"/>
  <c r="H37" i="24"/>
  <c r="E37" i="24"/>
  <c r="B37" i="24"/>
  <c r="K36" i="24"/>
  <c r="H36" i="24"/>
  <c r="E36" i="24"/>
  <c r="B36" i="24"/>
  <c r="K35" i="24"/>
  <c r="H35" i="24"/>
  <c r="E35" i="24"/>
  <c r="B35" i="24"/>
  <c r="K34" i="24"/>
  <c r="H34" i="24"/>
  <c r="E34" i="24"/>
  <c r="B34" i="24"/>
  <c r="K33" i="24"/>
  <c r="H33" i="24"/>
  <c r="E33" i="24"/>
  <c r="B33" i="24"/>
  <c r="K32" i="24"/>
  <c r="H32" i="24"/>
  <c r="E32" i="24"/>
  <c r="B32" i="24"/>
  <c r="K31" i="24"/>
  <c r="H31" i="24"/>
  <c r="E31" i="24"/>
  <c r="B31" i="24"/>
  <c r="K30" i="24"/>
  <c r="H30" i="24"/>
  <c r="E30" i="24"/>
  <c r="B30" i="24"/>
  <c r="K29" i="24"/>
  <c r="H29" i="24"/>
  <c r="E29" i="24"/>
  <c r="B29" i="24"/>
  <c r="K28" i="24"/>
  <c r="H28" i="24"/>
  <c r="E28" i="24"/>
  <c r="B28" i="24"/>
  <c r="K27" i="24"/>
  <c r="H27" i="24"/>
  <c r="E27" i="24"/>
  <c r="B27" i="24"/>
  <c r="K26" i="24"/>
  <c r="H26" i="24"/>
  <c r="E26" i="24"/>
  <c r="B26" i="24"/>
  <c r="K25" i="24"/>
  <c r="H25" i="24"/>
  <c r="E25" i="24"/>
  <c r="B25" i="24"/>
  <c r="K24" i="24"/>
  <c r="H24" i="24"/>
  <c r="E24" i="24"/>
  <c r="B24" i="24"/>
  <c r="K23" i="24"/>
  <c r="H23" i="24"/>
  <c r="E23" i="24"/>
  <c r="B23" i="24"/>
  <c r="K20" i="24"/>
  <c r="H20" i="24"/>
  <c r="E20" i="24"/>
  <c r="B20" i="24"/>
  <c r="K19" i="24"/>
  <c r="H19" i="24"/>
  <c r="E19" i="24"/>
  <c r="B19" i="24"/>
  <c r="K18" i="24"/>
  <c r="H18" i="24"/>
  <c r="E18" i="24"/>
  <c r="B18" i="24"/>
  <c r="K17" i="24"/>
  <c r="H17" i="24"/>
  <c r="E17" i="24"/>
  <c r="B17" i="24"/>
  <c r="K16" i="24"/>
  <c r="H16" i="24"/>
  <c r="E16" i="24"/>
  <c r="B16" i="24"/>
  <c r="K15" i="24"/>
  <c r="H15" i="24"/>
  <c r="E15" i="24"/>
  <c r="B15" i="24"/>
  <c r="K14" i="24"/>
  <c r="H14" i="24"/>
  <c r="E14" i="24"/>
  <c r="B14" i="24"/>
  <c r="K13" i="24"/>
  <c r="H13" i="24"/>
  <c r="E13" i="24"/>
  <c r="B13" i="24"/>
  <c r="K12" i="24"/>
  <c r="H12" i="24"/>
  <c r="E12" i="24"/>
  <c r="B12" i="24"/>
  <c r="K11" i="24"/>
  <c r="H11" i="24"/>
  <c r="E11" i="24"/>
  <c r="B11" i="24"/>
  <c r="K10" i="24"/>
  <c r="H10" i="24"/>
  <c r="E10" i="24"/>
  <c r="B10" i="24"/>
  <c r="K9" i="24"/>
  <c r="H9" i="24"/>
  <c r="E9" i="24"/>
  <c r="B9" i="24"/>
  <c r="K8" i="24"/>
  <c r="H8" i="24"/>
  <c r="E8" i="24"/>
  <c r="B8" i="24"/>
  <c r="K7" i="24"/>
  <c r="H7" i="24"/>
  <c r="E7" i="24"/>
  <c r="B7" i="24"/>
  <c r="K6" i="24"/>
  <c r="H6" i="24"/>
  <c r="E6" i="24"/>
  <c r="B6" i="24"/>
  <c r="K5" i="24"/>
  <c r="H5" i="24"/>
  <c r="E5" i="24"/>
  <c r="B5" i="24"/>
  <c r="K4" i="24"/>
  <c r="H4" i="24"/>
  <c r="E4" i="24"/>
  <c r="B4" i="24"/>
  <c r="K3" i="24"/>
  <c r="H3" i="24"/>
  <c r="E3" i="24"/>
  <c r="B3" i="24"/>
  <c r="B32" i="23"/>
  <c r="B31" i="23"/>
  <c r="B30" i="23"/>
  <c r="B29" i="23"/>
  <c r="B28" i="23"/>
  <c r="B27" i="23"/>
  <c r="B26" i="23"/>
  <c r="B25" i="23"/>
  <c r="B24" i="23"/>
  <c r="B23" i="23"/>
  <c r="B22" i="23"/>
  <c r="B21" i="23"/>
  <c r="B20" i="23"/>
  <c r="B19" i="23"/>
  <c r="B18" i="23"/>
  <c r="B17" i="23"/>
  <c r="B16" i="23"/>
  <c r="B15" i="23"/>
  <c r="B7" i="23"/>
  <c r="B6" i="23"/>
  <c r="B32" i="22"/>
  <c r="B31" i="22"/>
  <c r="B30" i="22"/>
  <c r="B29" i="22"/>
  <c r="B28" i="22"/>
  <c r="B27" i="22"/>
  <c r="B26" i="22"/>
  <c r="B25" i="22"/>
  <c r="B24" i="22"/>
  <c r="B23" i="22"/>
  <c r="B22" i="22"/>
  <c r="B21" i="22"/>
  <c r="B20" i="22"/>
  <c r="B19" i="22"/>
  <c r="B18" i="22"/>
  <c r="B17" i="22"/>
  <c r="B16" i="22"/>
  <c r="B15" i="22"/>
  <c r="B7" i="22"/>
  <c r="B6" i="22"/>
  <c r="AY8" i="1" l="1"/>
  <c r="AY9" i="1"/>
  <c r="AY10" i="1"/>
  <c r="AY11" i="1"/>
  <c r="AY12" i="1"/>
  <c r="AY13" i="1"/>
  <c r="AY14" i="1"/>
  <c r="AY15" i="1"/>
  <c r="AY17" i="1"/>
  <c r="AY18" i="1"/>
  <c r="H23" i="15" l="1"/>
  <c r="E23" i="15"/>
  <c r="O115" i="19" l="1"/>
  <c r="S115" i="19" s="1"/>
  <c r="Q115" i="19"/>
  <c r="V115" i="19" s="1"/>
  <c r="O63" i="19"/>
  <c r="AN36" i="7"/>
  <c r="AN34" i="7"/>
  <c r="AN33" i="7"/>
  <c r="AN32" i="7"/>
  <c r="AN31" i="7"/>
  <c r="AN29" i="7"/>
  <c r="AN28" i="7"/>
  <c r="AN27" i="7"/>
  <c r="AN26" i="7"/>
  <c r="AN25" i="7"/>
  <c r="AN24" i="7"/>
  <c r="AN23" i="7"/>
  <c r="AN21" i="7"/>
  <c r="AN20" i="7"/>
  <c r="AN19" i="7"/>
  <c r="AN17" i="7"/>
  <c r="AN16" i="7"/>
  <c r="AN15" i="7"/>
  <c r="AN14" i="7"/>
  <c r="AN13" i="7"/>
  <c r="AN12" i="7"/>
  <c r="AN11" i="7"/>
  <c r="AN10" i="7"/>
  <c r="E21" i="15" l="1"/>
  <c r="R63" i="19" l="1"/>
  <c r="D9" i="16" l="1"/>
  <c r="AQ15" i="8" l="1"/>
  <c r="AQ16" i="8"/>
  <c r="A5" i="8" l="1"/>
  <c r="W6" i="7"/>
  <c r="O6" i="7"/>
  <c r="D6" i="7"/>
  <c r="AD43" i="4"/>
  <c r="AF36" i="4"/>
  <c r="O36" i="4"/>
  <c r="W6" i="4"/>
  <c r="D6" i="4"/>
  <c r="AQ19" i="1"/>
  <c r="AT19" i="1"/>
  <c r="AL19" i="1"/>
  <c r="AI19" i="1"/>
  <c r="AW8" i="1"/>
  <c r="AW9" i="1"/>
  <c r="AW10" i="1"/>
  <c r="AW11" i="1"/>
  <c r="AW12" i="1"/>
  <c r="AW13" i="1"/>
  <c r="AW14" i="1"/>
  <c r="AW15" i="1"/>
  <c r="AW16" i="1"/>
  <c r="AW17" i="1"/>
  <c r="AW18" i="1"/>
  <c r="AO8" i="1"/>
  <c r="AO9" i="1"/>
  <c r="AO10" i="1"/>
  <c r="AO11" i="1"/>
  <c r="AO12" i="1"/>
  <c r="AO13" i="1"/>
  <c r="AO14" i="1"/>
  <c r="AO15" i="1"/>
  <c r="AO16" i="1"/>
  <c r="AO17" i="1"/>
  <c r="AO18" i="1"/>
  <c r="AW7" i="1"/>
  <c r="AO7" i="1"/>
  <c r="AY16" i="1" l="1"/>
  <c r="AY7" i="1"/>
  <c r="AW19" i="1"/>
  <c r="AO19" i="1"/>
  <c r="AY19" i="1" l="1"/>
  <c r="M10" i="20"/>
  <c r="P10" i="20"/>
  <c r="S10" i="20"/>
  <c r="V10" i="20"/>
  <c r="M11" i="20"/>
  <c r="P11" i="20"/>
  <c r="S11" i="20"/>
  <c r="V11" i="20"/>
  <c r="Q30" i="12" l="1"/>
  <c r="M30" i="12"/>
  <c r="D6" i="9" l="1"/>
  <c r="U6" i="9"/>
  <c r="Q117" i="19" l="1"/>
  <c r="Q118" i="19"/>
  <c r="Q119" i="19"/>
  <c r="Q120" i="19"/>
  <c r="O117" i="19"/>
  <c r="O118" i="19"/>
  <c r="O119" i="19"/>
  <c r="O120" i="19"/>
  <c r="V120" i="19" l="1"/>
  <c r="S120" i="19"/>
  <c r="V119" i="19"/>
  <c r="S119" i="19"/>
  <c r="AQ32" i="8"/>
  <c r="AP32" i="8"/>
  <c r="AQ31" i="8"/>
  <c r="AP31" i="8"/>
  <c r="V7" i="14" l="1"/>
  <c r="J7" i="14"/>
  <c r="AQ21" i="8" l="1"/>
  <c r="AQ25" i="8"/>
  <c r="AQ17" i="8"/>
  <c r="AQ18" i="8"/>
  <c r="AQ19" i="8"/>
  <c r="AQ20" i="8"/>
  <c r="AQ23" i="8"/>
  <c r="AQ24" i="8"/>
  <c r="AQ26" i="8"/>
  <c r="AQ27" i="8"/>
  <c r="AQ28" i="8"/>
  <c r="AQ29" i="8"/>
  <c r="AQ30" i="8"/>
  <c r="AQ33" i="8"/>
  <c r="AP21" i="8"/>
  <c r="AP33" i="8"/>
  <c r="AP30" i="8"/>
  <c r="AP29" i="8"/>
  <c r="AP28" i="8"/>
  <c r="AP25" i="8"/>
  <c r="AP16" i="8"/>
  <c r="AP17" i="8"/>
  <c r="AP18" i="8"/>
  <c r="AP19" i="8"/>
  <c r="AP20" i="8"/>
  <c r="AP23" i="8"/>
  <c r="AP24" i="8"/>
  <c r="AP26" i="8"/>
  <c r="AP27" i="8"/>
  <c r="AP15" i="8"/>
  <c r="AP13" i="8"/>
  <c r="AP14" i="8"/>
  <c r="AP12" i="8"/>
  <c r="AM13" i="8" l="1"/>
  <c r="AU41" i="4"/>
  <c r="AT41" i="4"/>
  <c r="AS41" i="4"/>
  <c r="AR41" i="4"/>
  <c r="AQ41" i="4"/>
  <c r="AP41" i="4"/>
  <c r="AP40" i="4"/>
  <c r="AV41" i="4" l="1"/>
  <c r="AW41" i="4"/>
  <c r="O66" i="19" s="1"/>
  <c r="R66" i="19" s="1"/>
  <c r="AP13" i="4"/>
  <c r="AP12" i="4"/>
  <c r="AP11" i="4"/>
  <c r="AP10" i="4"/>
  <c r="AP9" i="4"/>
  <c r="AP8" i="4"/>
  <c r="AP7" i="4"/>
  <c r="AP6" i="4"/>
  <c r="AP5" i="4"/>
  <c r="AP19" i="4" l="1"/>
  <c r="AC31" i="20" l="1"/>
  <c r="AF31" i="20"/>
  <c r="AI31" i="20"/>
  <c r="AL31" i="20"/>
  <c r="AC33" i="20"/>
  <c r="AF33" i="20"/>
  <c r="AI33" i="20"/>
  <c r="AL33" i="20"/>
  <c r="AL29" i="20"/>
  <c r="AL27" i="20"/>
  <c r="AI29" i="20"/>
  <c r="AI27" i="20"/>
  <c r="AF29" i="20"/>
  <c r="AF27" i="20"/>
  <c r="AC29" i="20"/>
  <c r="AC27" i="20"/>
  <c r="Q31" i="20"/>
  <c r="T31" i="20"/>
  <c r="W31" i="20"/>
  <c r="Z31" i="20"/>
  <c r="Q33" i="20"/>
  <c r="T33" i="20"/>
  <c r="W33" i="20"/>
  <c r="Z33" i="20"/>
  <c r="Z29" i="20"/>
  <c r="Z27" i="20"/>
  <c r="W29" i="20"/>
  <c r="W27" i="20"/>
  <c r="T29" i="20"/>
  <c r="T27" i="20"/>
  <c r="Q29" i="20"/>
  <c r="Q27" i="20"/>
  <c r="H31" i="20"/>
  <c r="K31" i="20"/>
  <c r="N31" i="20"/>
  <c r="H33" i="20"/>
  <c r="K33" i="20"/>
  <c r="N33" i="20"/>
  <c r="N29" i="20"/>
  <c r="N27" i="20"/>
  <c r="K29" i="20"/>
  <c r="K27" i="20"/>
  <c r="H29" i="20"/>
  <c r="H27" i="20"/>
  <c r="E31" i="20"/>
  <c r="E33" i="20"/>
  <c r="E29" i="20"/>
  <c r="E27" i="20"/>
  <c r="V12" i="20"/>
  <c r="V13" i="20"/>
  <c r="V14" i="20"/>
  <c r="V15" i="20"/>
  <c r="V16" i="20"/>
  <c r="V17" i="20"/>
  <c r="V18" i="20"/>
  <c r="V19" i="20"/>
  <c r="V20" i="20"/>
  <c r="V9" i="20"/>
  <c r="S12" i="20"/>
  <c r="S13" i="20"/>
  <c r="S14" i="20"/>
  <c r="S15" i="20"/>
  <c r="S16" i="20"/>
  <c r="S17" i="20"/>
  <c r="S18" i="20"/>
  <c r="S19" i="20"/>
  <c r="S20" i="20"/>
  <c r="S9" i="20"/>
  <c r="P12" i="20"/>
  <c r="P13" i="20"/>
  <c r="P14" i="20"/>
  <c r="P15" i="20"/>
  <c r="P16" i="20"/>
  <c r="P17" i="20"/>
  <c r="P18" i="20"/>
  <c r="P19" i="20"/>
  <c r="P20" i="20"/>
  <c r="P9" i="20"/>
  <c r="M18" i="20"/>
  <c r="M19" i="20"/>
  <c r="M20" i="20"/>
  <c r="M12" i="20"/>
  <c r="M13" i="20"/>
  <c r="M14" i="20"/>
  <c r="M15" i="20"/>
  <c r="M16" i="20"/>
  <c r="M17" i="20"/>
  <c r="M9" i="20"/>
  <c r="BF3" i="20"/>
  <c r="BC3" i="20"/>
  <c r="AY3" i="20"/>
  <c r="AV3" i="20"/>
  <c r="AH3" i="20"/>
  <c r="X3" i="20"/>
  <c r="D3" i="20"/>
  <c r="AM14" i="8" l="1"/>
  <c r="O88" i="19"/>
  <c r="R88" i="19" s="1"/>
  <c r="O89" i="19"/>
  <c r="O86" i="19"/>
  <c r="L4" i="2" l="1"/>
  <c r="I4" i="2"/>
  <c r="E4" i="2"/>
  <c r="B27" i="15" l="1"/>
  <c r="B23" i="15"/>
  <c r="K21" i="15"/>
  <c r="Q105" i="19" l="1"/>
  <c r="O105" i="19"/>
  <c r="O104" i="19"/>
  <c r="Q104" i="19"/>
  <c r="Q114" i="19" l="1"/>
  <c r="V114" i="19" s="1"/>
  <c r="Q116" i="19"/>
  <c r="V116" i="19" s="1"/>
  <c r="V117" i="19"/>
  <c r="V118" i="19"/>
  <c r="Q102" i="19"/>
  <c r="V102" i="19" s="1"/>
  <c r="Q103" i="19"/>
  <c r="V103" i="19" s="1"/>
  <c r="V104" i="19"/>
  <c r="V105" i="19"/>
  <c r="Q109" i="19"/>
  <c r="V109" i="19" s="1"/>
  <c r="Q110" i="19"/>
  <c r="V110" i="19" s="1"/>
  <c r="Q101" i="19"/>
  <c r="V101" i="19" s="1"/>
  <c r="S118" i="19"/>
  <c r="S117" i="19"/>
  <c r="O116" i="19"/>
  <c r="S116" i="19" s="1"/>
  <c r="O114" i="19"/>
  <c r="S114" i="19" s="1"/>
  <c r="O113" i="19"/>
  <c r="S113" i="19" s="1"/>
  <c r="O112" i="19"/>
  <c r="S112" i="19" s="1"/>
  <c r="O111" i="19"/>
  <c r="V111" i="19" s="1"/>
  <c r="S110" i="19"/>
  <c r="O109" i="19"/>
  <c r="S109" i="19" s="1"/>
  <c r="S105" i="19"/>
  <c r="S104" i="19"/>
  <c r="O103" i="19"/>
  <c r="S103" i="19" s="1"/>
  <c r="O102" i="19"/>
  <c r="S102" i="19" s="1"/>
  <c r="O101" i="19"/>
  <c r="S101" i="19" s="1"/>
  <c r="O100" i="19"/>
  <c r="S100" i="19" s="1"/>
  <c r="O99" i="19"/>
  <c r="S99" i="19" s="1"/>
  <c r="O98" i="19"/>
  <c r="S98" i="19" s="1"/>
  <c r="O90" i="19"/>
  <c r="R90" i="19" s="1"/>
  <c r="R89" i="19"/>
  <c r="O87" i="19"/>
  <c r="R87" i="19" s="1"/>
  <c r="R86" i="19"/>
  <c r="O85" i="19"/>
  <c r="R85" i="19" s="1"/>
  <c r="O84" i="19"/>
  <c r="R84" i="19" s="1"/>
  <c r="O83" i="19"/>
  <c r="R83" i="19" s="1"/>
  <c r="O82" i="19"/>
  <c r="R82" i="19" s="1"/>
  <c r="O81" i="19"/>
  <c r="R81" i="19" s="1"/>
  <c r="O65" i="19"/>
  <c r="R65" i="19" s="1"/>
  <c r="O64" i="19"/>
  <c r="R64" i="19" s="1"/>
  <c r="O62" i="19"/>
  <c r="R62" i="19" s="1"/>
  <c r="O61" i="19"/>
  <c r="R61" i="19" s="1"/>
  <c r="O60" i="19"/>
  <c r="R60" i="19" s="1"/>
  <c r="O59" i="19"/>
  <c r="R59" i="19" s="1"/>
  <c r="O58" i="19"/>
  <c r="R58" i="19" s="1"/>
  <c r="AU18" i="4"/>
  <c r="R91" i="19"/>
  <c r="R38" i="19"/>
  <c r="R36" i="19"/>
  <c r="R37" i="19"/>
  <c r="R35" i="19"/>
  <c r="R34" i="19"/>
  <c r="R33" i="19"/>
  <c r="R32" i="19"/>
  <c r="R31" i="19"/>
  <c r="R30" i="19"/>
  <c r="AU24" i="4"/>
  <c r="R128" i="19"/>
  <c r="R127" i="19"/>
  <c r="R21" i="19"/>
  <c r="R19" i="19"/>
  <c r="V25" i="19" s="1"/>
  <c r="V92" i="19" l="1"/>
  <c r="V39" i="19"/>
  <c r="V129" i="19"/>
  <c r="S111" i="19"/>
  <c r="V121" i="19" s="1"/>
  <c r="V113" i="19"/>
  <c r="V112" i="19"/>
  <c r="V122" i="19" l="1"/>
  <c r="AU40" i="4"/>
  <c r="AT40" i="4"/>
  <c r="AS40" i="4"/>
  <c r="AR40" i="4"/>
  <c r="AQ40" i="4"/>
  <c r="AU39" i="4"/>
  <c r="AT39" i="4"/>
  <c r="AS39" i="4"/>
  <c r="AR39" i="4"/>
  <c r="AQ39" i="4"/>
  <c r="AP39" i="4"/>
  <c r="AU38" i="4"/>
  <c r="AT38" i="4"/>
  <c r="AS38" i="4"/>
  <c r="AR38" i="4"/>
  <c r="AQ38" i="4"/>
  <c r="AP38" i="4"/>
  <c r="AU37" i="4"/>
  <c r="AT37" i="4"/>
  <c r="AS37" i="4"/>
  <c r="AR37" i="4"/>
  <c r="AQ37" i="4"/>
  <c r="AP37" i="4"/>
  <c r="AU36" i="4"/>
  <c r="AT36" i="4"/>
  <c r="AR36" i="4"/>
  <c r="AS36" i="4"/>
  <c r="AQ36" i="4"/>
  <c r="AP36" i="4"/>
  <c r="AU35" i="4"/>
  <c r="AT35" i="4"/>
  <c r="AS35" i="4"/>
  <c r="AR35" i="4"/>
  <c r="AQ35" i="4"/>
  <c r="AP35" i="4"/>
  <c r="AU34" i="4"/>
  <c r="AT34" i="4"/>
  <c r="AS34" i="4"/>
  <c r="AR34" i="4"/>
  <c r="AQ34" i="4"/>
  <c r="AP34" i="4"/>
  <c r="AU33" i="4"/>
  <c r="AT33" i="4"/>
  <c r="AS33" i="4"/>
  <c r="AR33" i="4"/>
  <c r="AQ33" i="4"/>
  <c r="AP33" i="4"/>
  <c r="AU32" i="4"/>
  <c r="AT32" i="4"/>
  <c r="AS32" i="4"/>
  <c r="AR32" i="4"/>
  <c r="AP32" i="4"/>
  <c r="AQ32" i="4"/>
  <c r="AU31" i="4"/>
  <c r="AT31" i="4"/>
  <c r="AS31" i="4"/>
  <c r="AR31" i="4"/>
  <c r="AQ31" i="4"/>
  <c r="AP31" i="4"/>
  <c r="AU30" i="4"/>
  <c r="AT30" i="4"/>
  <c r="AS30" i="4"/>
  <c r="AR30" i="4"/>
  <c r="AQ30" i="4"/>
  <c r="AP30" i="4"/>
  <c r="AU29" i="4"/>
  <c r="AT29" i="4"/>
  <c r="AS29" i="4"/>
  <c r="AR29" i="4"/>
  <c r="AQ29" i="4"/>
  <c r="AP29" i="4"/>
  <c r="AU28" i="4"/>
  <c r="AT28" i="4"/>
  <c r="AS28" i="4"/>
  <c r="AR28" i="4"/>
  <c r="AQ28" i="4"/>
  <c r="AP28" i="4"/>
  <c r="AU27" i="4"/>
  <c r="AT27" i="4"/>
  <c r="AS27" i="4"/>
  <c r="AR27" i="4"/>
  <c r="AQ27" i="4"/>
  <c r="AP27" i="4"/>
  <c r="AU26" i="4"/>
  <c r="AT26" i="4"/>
  <c r="AS26" i="4"/>
  <c r="AR26" i="4"/>
  <c r="AQ26" i="4"/>
  <c r="AP26" i="4"/>
  <c r="AU25" i="4"/>
  <c r="AT25" i="4"/>
  <c r="AS25" i="4"/>
  <c r="AR25" i="4"/>
  <c r="AQ25" i="4"/>
  <c r="AP25" i="4"/>
  <c r="AS24" i="4"/>
  <c r="AT24" i="4"/>
  <c r="AR24" i="4"/>
  <c r="AQ24" i="4"/>
  <c r="AP24" i="4"/>
  <c r="AU22" i="4"/>
  <c r="AT22" i="4"/>
  <c r="AS22" i="4"/>
  <c r="AR22" i="4"/>
  <c r="AQ22" i="4"/>
  <c r="AP22" i="4"/>
  <c r="AU21" i="4"/>
  <c r="AT21" i="4"/>
  <c r="AS21" i="4"/>
  <c r="AR21" i="4"/>
  <c r="AQ21" i="4"/>
  <c r="AP21" i="4"/>
  <c r="AU20" i="4"/>
  <c r="AT20" i="4"/>
  <c r="AS20" i="4"/>
  <c r="AR20" i="4"/>
  <c r="AP20" i="4"/>
  <c r="AQ20" i="4"/>
  <c r="AU19" i="4"/>
  <c r="AT19" i="4"/>
  <c r="AS19" i="4"/>
  <c r="AR19" i="4"/>
  <c r="AQ19" i="4"/>
  <c r="AT18" i="4"/>
  <c r="AS18" i="4"/>
  <c r="AR18" i="4"/>
  <c r="AQ18" i="4"/>
  <c r="AP18" i="4"/>
  <c r="AV18" i="4" l="1"/>
  <c r="AW18" i="4"/>
  <c r="AV40" i="4"/>
  <c r="AW40" i="4"/>
  <c r="AW22" i="4"/>
  <c r="O72" i="19" s="1"/>
  <c r="R72" i="19" s="1"/>
  <c r="AW20" i="4"/>
  <c r="O75" i="19" s="1"/>
  <c r="R75" i="19" s="1"/>
  <c r="AW19" i="4"/>
  <c r="O74" i="19" s="1"/>
  <c r="R74" i="19" s="1"/>
  <c r="AW21" i="4"/>
  <c r="AW32" i="4"/>
  <c r="O52" i="19" s="1"/>
  <c r="R52" i="19" s="1"/>
  <c r="AW26" i="4"/>
  <c r="O46" i="19" s="1"/>
  <c r="R46" i="19" s="1"/>
  <c r="AW28" i="4"/>
  <c r="O48" i="19" s="1"/>
  <c r="R48" i="19" s="1"/>
  <c r="AW30" i="4"/>
  <c r="AW34" i="4"/>
  <c r="O54" i="19" s="1"/>
  <c r="R54" i="19" s="1"/>
  <c r="AW38" i="4"/>
  <c r="AW36" i="4"/>
  <c r="O56" i="19" s="1"/>
  <c r="R56" i="19" s="1"/>
  <c r="AW25" i="4"/>
  <c r="O45" i="19" s="1"/>
  <c r="R45" i="19" s="1"/>
  <c r="AW27" i="4"/>
  <c r="O47" i="19" s="1"/>
  <c r="R47" i="19" s="1"/>
  <c r="AW29" i="4"/>
  <c r="O49" i="19" s="1"/>
  <c r="R49" i="19" s="1"/>
  <c r="AW31" i="4"/>
  <c r="O51" i="19" s="1"/>
  <c r="R51" i="19" s="1"/>
  <c r="AW33" i="4"/>
  <c r="O53" i="19" s="1"/>
  <c r="R53" i="19" s="1"/>
  <c r="AW35" i="4"/>
  <c r="O55" i="19" s="1"/>
  <c r="R55" i="19" s="1"/>
  <c r="AW37" i="4"/>
  <c r="O57" i="19" s="1"/>
  <c r="R57" i="19" s="1"/>
  <c r="AW39" i="4"/>
  <c r="AV24" i="4"/>
  <c r="AW24" i="4"/>
  <c r="O44" i="19" s="1"/>
  <c r="R44" i="19" s="1"/>
  <c r="AV32" i="4"/>
  <c r="AV19" i="4"/>
  <c r="AV20" i="4"/>
  <c r="AV22" i="4"/>
  <c r="AV34" i="4"/>
  <c r="AV31" i="4"/>
  <c r="AV33" i="4"/>
  <c r="AV26" i="4"/>
  <c r="AV28" i="4"/>
  <c r="AV39" i="4"/>
  <c r="AV38" i="4"/>
  <c r="AV37" i="4"/>
  <c r="AV36" i="4"/>
  <c r="AV35" i="4"/>
  <c r="AV30" i="4"/>
  <c r="AV29" i="4"/>
  <c r="AV27" i="4"/>
  <c r="AV25" i="4"/>
  <c r="AV21" i="4"/>
  <c r="E62" i="12"/>
  <c r="Q28" i="12"/>
  <c r="M28" i="12"/>
  <c r="T29" i="12"/>
  <c r="O29" i="12"/>
  <c r="J29" i="12"/>
  <c r="T25" i="12"/>
  <c r="O25" i="12"/>
  <c r="J25" i="12"/>
  <c r="AB23" i="12"/>
  <c r="D15" i="12"/>
  <c r="W19" i="12"/>
  <c r="W17" i="12"/>
  <c r="W15" i="12"/>
  <c r="AD5" i="8"/>
  <c r="X5" i="8"/>
  <c r="A17" i="4"/>
  <c r="A27" i="20" s="1"/>
  <c r="V21" i="20"/>
  <c r="S21" i="20"/>
  <c r="P21" i="20"/>
  <c r="M21" i="20"/>
  <c r="AC5" i="2"/>
  <c r="O73" i="19" l="1"/>
  <c r="R73" i="19" s="1"/>
  <c r="V67" i="19"/>
  <c r="AL14" i="4"/>
  <c r="AL15" i="4"/>
  <c r="AL11" i="7"/>
  <c r="V76" i="19" l="1"/>
  <c r="V132" i="19"/>
  <c r="V131" i="19"/>
  <c r="AQ13" i="4" l="1"/>
  <c r="AQ12" i="4"/>
  <c r="AQ11" i="4"/>
  <c r="AQ10" i="4"/>
  <c r="AQ9" i="4"/>
  <c r="AQ8" i="4"/>
  <c r="AQ7" i="4"/>
  <c r="AQ6" i="4"/>
  <c r="AQ5" i="4"/>
  <c r="AL13" i="4" l="1"/>
  <c r="AL16" i="4" s="1"/>
  <c r="P16" i="10"/>
  <c r="AC6" i="9"/>
  <c r="G16" i="10"/>
  <c r="G14" i="10"/>
  <c r="D16" i="12" l="1"/>
  <c r="D11" i="12"/>
  <c r="AD8" i="11" l="1"/>
  <c r="W8" i="11"/>
  <c r="D17" i="4"/>
  <c r="A19" i="4" l="1"/>
  <c r="R13" i="1"/>
  <c r="Z29" i="12" s="1"/>
  <c r="Q5" i="2"/>
  <c r="D7" i="16"/>
  <c r="C5" i="16"/>
  <c r="B4" i="16"/>
  <c r="C6" i="17"/>
  <c r="B4" i="17"/>
  <c r="D10" i="17"/>
  <c r="A21" i="4" l="1"/>
  <c r="A29" i="20"/>
  <c r="D19" i="4"/>
  <c r="N14" i="17"/>
  <c r="N13" i="17"/>
  <c r="N15" i="17" s="1"/>
  <c r="A23" i="4" l="1"/>
  <c r="A31" i="20"/>
  <c r="D21" i="4"/>
  <c r="F6" i="14"/>
  <c r="AJ5" i="14"/>
  <c r="AF5" i="14"/>
  <c r="AC5" i="14"/>
  <c r="Y5" i="14"/>
  <c r="M5" i="14"/>
  <c r="J5" i="14"/>
  <c r="F5" i="14"/>
  <c r="A25" i="4" l="1"/>
  <c r="A27" i="4" s="1"/>
  <c r="D27" i="4" s="1"/>
  <c r="A33" i="20"/>
  <c r="D23" i="4"/>
  <c r="D25" i="4" l="1"/>
  <c r="D13" i="12"/>
  <c r="D8" i="11"/>
  <c r="R12" i="1" l="1"/>
  <c r="Z25" i="12" l="1"/>
  <c r="T5" i="14"/>
  <c r="D5" i="2" l="1"/>
  <c r="A11" i="2" l="1"/>
  <c r="A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ch.kanetsugi</author>
  </authors>
  <commentList>
    <comment ref="AI5" authorId="0" shapeId="0" xr:uid="{C85ED41C-2F44-40FE-8F5A-A3BCA6E45F2D}">
      <text>
        <r>
          <rPr>
            <sz val="9"/>
            <color indexed="81"/>
            <rFont val="ＭＳ Ｐゴシック"/>
            <family val="3"/>
            <charset val="128"/>
          </rPr>
          <t>運転手・カメラマン等が宿泊する場合、その人数も「団体の構成」に加えて記入するようにお願いいたします。</t>
        </r>
        <r>
          <rPr>
            <sz val="9"/>
            <color indexed="81"/>
            <rFont val="MS P ゴシック"/>
            <family val="2"/>
          </rPr>
          <t xml:space="preserve">
</t>
        </r>
      </text>
    </comment>
    <comment ref="U12" authorId="0" shapeId="0" xr:uid="{A90D1CAA-EB83-418D-B161-6099C00194AB}">
      <text>
        <r>
          <rPr>
            <sz val="9"/>
            <color indexed="81"/>
            <rFont val="ＭＳ Ｐゴシック"/>
            <family val="3"/>
            <charset val="128"/>
          </rPr>
          <t>入所時間と退所時間は</t>
        </r>
        <r>
          <rPr>
            <sz val="9"/>
            <color indexed="81"/>
            <rFont val="MS P ゴシック"/>
            <family val="2"/>
          </rPr>
          <t>9:30</t>
        </r>
        <r>
          <rPr>
            <sz val="9"/>
            <color indexed="81"/>
            <rFont val="ＭＳ Ｐゴシック"/>
            <family val="3"/>
            <charset val="128"/>
          </rPr>
          <t>から</t>
        </r>
        <r>
          <rPr>
            <sz val="9"/>
            <color indexed="81"/>
            <rFont val="MS P ゴシック"/>
            <family val="2"/>
          </rPr>
          <t>16:00</t>
        </r>
        <r>
          <rPr>
            <sz val="9"/>
            <color indexed="81"/>
            <rFont val="ＭＳ Ｐゴシック"/>
            <family val="3"/>
            <charset val="128"/>
          </rPr>
          <t>までの間にお願いします。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hi.himeno</author>
  </authors>
  <commentList>
    <comment ref="B11" authorId="0" shapeId="0" xr:uid="{A9E1898B-2103-479F-B0F4-6205A1A62B12}">
      <text>
        <r>
          <rPr>
            <b/>
            <sz val="9"/>
            <color indexed="81"/>
            <rFont val="MS P ゴシック"/>
            <family val="3"/>
            <charset val="128"/>
          </rPr>
          <t>借用物品担当者と薪割り担当者は重複不可です</t>
        </r>
      </text>
    </comment>
    <comment ref="H15" authorId="0" shapeId="0" xr:uid="{21927F2C-928E-42F7-9028-01C57EE1839B}">
      <text>
        <r>
          <rPr>
            <b/>
            <sz val="9"/>
            <color indexed="81"/>
            <rFont val="MS P ゴシック"/>
            <family val="3"/>
            <charset val="128"/>
          </rPr>
          <t>記入した数は「班別借用物品」のタブに自動反映します。
「班別借用物品」のシートを印刷し当日ご活用ください。</t>
        </r>
      </text>
    </comment>
  </commentList>
</comments>
</file>

<file path=xl/sharedStrings.xml><?xml version="1.0" encoding="utf-8"?>
<sst xmlns="http://schemas.openxmlformats.org/spreadsheetml/2006/main" count="2394" uniqueCount="953">
  <si>
    <t>団体名</t>
    <rPh sb="0" eb="2">
      <t>ダンタイ</t>
    </rPh>
    <rPh sb="2" eb="3">
      <t>メイ</t>
    </rPh>
    <phoneticPr fontId="4"/>
  </si>
  <si>
    <t>住　所</t>
    <rPh sb="0" eb="1">
      <t>ジュウ</t>
    </rPh>
    <rPh sb="2" eb="3">
      <t>ショ</t>
    </rPh>
    <phoneticPr fontId="4"/>
  </si>
  <si>
    <t>〒</t>
    <phoneticPr fontId="4"/>
  </si>
  <si>
    <t>FAX</t>
    <phoneticPr fontId="4"/>
  </si>
  <si>
    <t>朝食</t>
    <rPh sb="0" eb="1">
      <t>アサ</t>
    </rPh>
    <rPh sb="1" eb="2">
      <t>ショク</t>
    </rPh>
    <phoneticPr fontId="4"/>
  </si>
  <si>
    <t>昼食</t>
    <rPh sb="0" eb="2">
      <t>チュウショク</t>
    </rPh>
    <phoneticPr fontId="4"/>
  </si>
  <si>
    <t>夕食</t>
    <rPh sb="0" eb="2">
      <t>ユウショク</t>
    </rPh>
    <phoneticPr fontId="4"/>
  </si>
  <si>
    <t>月</t>
    <rPh sb="0" eb="1">
      <t>ツキ</t>
    </rPh>
    <phoneticPr fontId="4"/>
  </si>
  <si>
    <t>日</t>
    <rPh sb="0" eb="1">
      <t>ヒ</t>
    </rPh>
    <phoneticPr fontId="4"/>
  </si>
  <si>
    <t>年</t>
    <rPh sb="0" eb="1">
      <t>ネン</t>
    </rPh>
    <phoneticPr fontId="3"/>
  </si>
  <si>
    <t>月</t>
    <rPh sb="0" eb="1">
      <t>ツキ</t>
    </rPh>
    <phoneticPr fontId="3"/>
  </si>
  <si>
    <t>日</t>
    <rPh sb="0" eb="1">
      <t>ニチ</t>
    </rPh>
    <phoneticPr fontId="3"/>
  </si>
  <si>
    <t>(</t>
    <phoneticPr fontId="3"/>
  </si>
  <si>
    <t>)</t>
    <phoneticPr fontId="3"/>
  </si>
  <si>
    <t>時</t>
    <rPh sb="0" eb="1">
      <t>ジ</t>
    </rPh>
    <phoneticPr fontId="3"/>
  </si>
  <si>
    <t>分</t>
    <rPh sb="0" eb="1">
      <t>フン</t>
    </rPh>
    <phoneticPr fontId="3"/>
  </si>
  <si>
    <t>-</t>
    <phoneticPr fontId="3"/>
  </si>
  <si>
    <t>西暦</t>
    <rPh sb="0" eb="2">
      <t>セイレキ</t>
    </rPh>
    <phoneticPr fontId="3"/>
  </si>
  <si>
    <t>・</t>
    <phoneticPr fontId="3"/>
  </si>
  <si>
    <t>人</t>
    <rPh sb="0" eb="1">
      <t>ニン</t>
    </rPh>
    <phoneticPr fontId="3"/>
  </si>
  <si>
    <t>朝のつどい</t>
    <rPh sb="0" eb="1">
      <t>アサ</t>
    </rPh>
    <phoneticPr fontId="3"/>
  </si>
  <si>
    <t>団体名</t>
    <rPh sb="0" eb="2">
      <t>ダンタイ</t>
    </rPh>
    <rPh sb="2" eb="3">
      <t>メイ</t>
    </rPh>
    <phoneticPr fontId="3"/>
  </si>
  <si>
    <t>食堂</t>
    <rPh sb="0" eb="2">
      <t>ショクドウ</t>
    </rPh>
    <phoneticPr fontId="3"/>
  </si>
  <si>
    <t>野外炊飯</t>
    <rPh sb="0" eb="2">
      <t>ヤガイ</t>
    </rPh>
    <rPh sb="2" eb="4">
      <t>スイハン</t>
    </rPh>
    <phoneticPr fontId="3"/>
  </si>
  <si>
    <t>　</t>
    <phoneticPr fontId="3"/>
  </si>
  <si>
    <t>朝食</t>
    <rPh sb="0" eb="2">
      <t>チョウショク</t>
    </rPh>
    <phoneticPr fontId="3"/>
  </si>
  <si>
    <t>昼食</t>
    <rPh sb="0" eb="2">
      <t>チュウショク</t>
    </rPh>
    <phoneticPr fontId="3"/>
  </si>
  <si>
    <t>夕食</t>
    <rPh sb="0" eb="2">
      <t>ユウショク</t>
    </rPh>
    <phoneticPr fontId="3"/>
  </si>
  <si>
    <t>パン弁当</t>
    <rPh sb="2" eb="4">
      <t>ベントウ</t>
    </rPh>
    <phoneticPr fontId="3"/>
  </si>
  <si>
    <t>幕の内弁当</t>
    <rPh sb="0" eb="1">
      <t>マク</t>
    </rPh>
    <rPh sb="2" eb="5">
      <t>ウチベントウ</t>
    </rPh>
    <phoneticPr fontId="3"/>
  </si>
  <si>
    <t>：</t>
    <phoneticPr fontId="3"/>
  </si>
  <si>
    <t>～</t>
    <phoneticPr fontId="3"/>
  </si>
  <si>
    <t>ふりがな</t>
    <phoneticPr fontId="4"/>
  </si>
  <si>
    <t>※</t>
  </si>
  <si>
    <t>曜日</t>
    <rPh sb="0" eb="2">
      <t>ヨウビ</t>
    </rPh>
    <phoneticPr fontId="3"/>
  </si>
  <si>
    <t>朝　 食</t>
    <rPh sb="0" eb="1">
      <t>アサ</t>
    </rPh>
    <rPh sb="3" eb="4">
      <t>ショク</t>
    </rPh>
    <phoneticPr fontId="3"/>
  </si>
  <si>
    <t>昼　 食</t>
    <rPh sb="0" eb="1">
      <t>ヒル</t>
    </rPh>
    <rPh sb="3" eb="4">
      <t>ショク</t>
    </rPh>
    <phoneticPr fontId="3"/>
  </si>
  <si>
    <t>夕　 食</t>
    <rPh sb="0" eb="1">
      <t>ユウ</t>
    </rPh>
    <rPh sb="3" eb="4">
      <t>ショク</t>
    </rPh>
    <phoneticPr fontId="3"/>
  </si>
  <si>
    <t>小学生</t>
    <rPh sb="0" eb="3">
      <t>ショウガクセイ</t>
    </rPh>
    <phoneticPr fontId="3"/>
  </si>
  <si>
    <t>中学生以上</t>
    <rPh sb="0" eb="3">
      <t>チュウガクセイ</t>
    </rPh>
    <rPh sb="3" eb="5">
      <t>イジョウ</t>
    </rPh>
    <phoneticPr fontId="3"/>
  </si>
  <si>
    <t>利用期間</t>
    <rPh sb="0" eb="2">
      <t>リヨウ</t>
    </rPh>
    <rPh sb="2" eb="4">
      <t>キカン</t>
    </rPh>
    <phoneticPr fontId="3"/>
  </si>
  <si>
    <t>宿泊利用者数</t>
    <phoneticPr fontId="3"/>
  </si>
  <si>
    <t>日帰り利用者数</t>
    <phoneticPr fontId="3"/>
  </si>
  <si>
    <t>利用日</t>
    <rPh sb="0" eb="2">
      <t>リヨウ</t>
    </rPh>
    <rPh sb="2" eb="3">
      <t>ビ</t>
    </rPh>
    <phoneticPr fontId="3"/>
  </si>
  <si>
    <t>男性</t>
    <phoneticPr fontId="3"/>
  </si>
  <si>
    <t>女性</t>
    <phoneticPr fontId="3"/>
  </si>
  <si>
    <t>1日目</t>
    <phoneticPr fontId="20"/>
  </si>
  <si>
    <t>2日目</t>
  </si>
  <si>
    <t>4日目</t>
  </si>
  <si>
    <t>※</t>
    <phoneticPr fontId="3"/>
  </si>
  <si>
    <r>
      <t>食事注文票　</t>
    </r>
    <r>
      <rPr>
        <sz val="18"/>
        <rFont val="ＭＳ Ｐゴシック"/>
        <family val="3"/>
        <charset val="128"/>
        <scheme val="minor"/>
      </rPr>
      <t>【　　　　　　】</t>
    </r>
    <rPh sb="0" eb="2">
      <t>ショクジ</t>
    </rPh>
    <rPh sb="2" eb="4">
      <t>チュウモン</t>
    </rPh>
    <rPh sb="4" eb="5">
      <t>ヒョウ</t>
    </rPh>
    <phoneticPr fontId="4"/>
  </si>
  <si>
    <t>団体名</t>
    <rPh sb="0" eb="2">
      <t>ダンタイ</t>
    </rPh>
    <rPh sb="2" eb="3">
      <t>メイ</t>
    </rPh>
    <phoneticPr fontId="3"/>
  </si>
  <si>
    <t>担当者</t>
    <rPh sb="0" eb="3">
      <t>タントウシャ</t>
    </rPh>
    <phoneticPr fontId="3"/>
  </si>
  <si>
    <t>TEL</t>
    <phoneticPr fontId="3"/>
  </si>
  <si>
    <t>メニュー</t>
    <phoneticPr fontId="3"/>
  </si>
  <si>
    <t>班分け</t>
    <rPh sb="0" eb="2">
      <t>ハンワ</t>
    </rPh>
    <phoneticPr fontId="3"/>
  </si>
  <si>
    <t>人</t>
    <rPh sb="0" eb="1">
      <t>ニン</t>
    </rPh>
    <phoneticPr fontId="3"/>
  </si>
  <si>
    <t>×</t>
    <phoneticPr fontId="3"/>
  </si>
  <si>
    <t>班</t>
    <rPh sb="0" eb="1">
      <t>ハン</t>
    </rPh>
    <phoneticPr fontId="3"/>
  </si>
  <si>
    <t>合計</t>
    <rPh sb="0" eb="2">
      <t>ゴウケイ</t>
    </rPh>
    <phoneticPr fontId="3"/>
  </si>
  <si>
    <t>日</t>
    <rPh sb="0" eb="1">
      <t>ニチ</t>
    </rPh>
    <phoneticPr fontId="3"/>
  </si>
  <si>
    <t>（</t>
    <phoneticPr fontId="3"/>
  </si>
  <si>
    <t>）</t>
    <phoneticPr fontId="3"/>
  </si>
  <si>
    <t>野外炊飯</t>
    <rPh sb="0" eb="4">
      <t>ヤガイスイハン</t>
    </rPh>
    <phoneticPr fontId="3"/>
  </si>
  <si>
    <t>ビーフカレー</t>
    <phoneticPr fontId="3"/>
  </si>
  <si>
    <t>親子丼</t>
    <rPh sb="0" eb="3">
      <t>オヤコドン</t>
    </rPh>
    <phoneticPr fontId="3"/>
  </si>
  <si>
    <t>豚汁</t>
    <rPh sb="0" eb="1">
      <t>トン</t>
    </rPh>
    <rPh sb="1" eb="2">
      <t>ジル</t>
    </rPh>
    <phoneticPr fontId="3"/>
  </si>
  <si>
    <t>クリームシチュー</t>
    <phoneticPr fontId="3"/>
  </si>
  <si>
    <t>ビーフシチュー</t>
    <phoneticPr fontId="3"/>
  </si>
  <si>
    <t>焼きそば</t>
    <rPh sb="0" eb="1">
      <t>ヤ</t>
    </rPh>
    <phoneticPr fontId="3"/>
  </si>
  <si>
    <t>ベーコンエッグ</t>
    <phoneticPr fontId="3"/>
  </si>
  <si>
    <t>ホットドッグ2本</t>
    <rPh sb="7" eb="8">
      <t>ホン</t>
    </rPh>
    <phoneticPr fontId="3"/>
  </si>
  <si>
    <t>炊き込みごはん（みそ汁付）</t>
    <rPh sb="0" eb="1">
      <t>タ</t>
    </rPh>
    <rPh sb="2" eb="3">
      <t>コ</t>
    </rPh>
    <rPh sb="10" eb="11">
      <t>シル</t>
    </rPh>
    <rPh sb="11" eb="12">
      <t>ツキ</t>
    </rPh>
    <phoneticPr fontId="3"/>
  </si>
  <si>
    <t>ポトフ（ロールパン付）</t>
    <rPh sb="9" eb="10">
      <t>ツキ</t>
    </rPh>
    <phoneticPr fontId="3"/>
  </si>
  <si>
    <t>焼肉（牛肉）</t>
    <rPh sb="0" eb="2">
      <t>ヤキニク</t>
    </rPh>
    <rPh sb="3" eb="5">
      <t>ギュウニク</t>
    </rPh>
    <phoneticPr fontId="3"/>
  </si>
  <si>
    <t>焼肉（豚肉）</t>
    <rPh sb="0" eb="2">
      <t>ヤキニク</t>
    </rPh>
    <rPh sb="3" eb="5">
      <t>ブタニク</t>
    </rPh>
    <phoneticPr fontId="3"/>
  </si>
  <si>
    <t>焼きりんご</t>
    <rPh sb="0" eb="1">
      <t>ヤ</t>
    </rPh>
    <phoneticPr fontId="3"/>
  </si>
  <si>
    <t>ピザ（10人分）</t>
    <rPh sb="5" eb="6">
      <t>ニン</t>
    </rPh>
    <rPh sb="6" eb="7">
      <t>ブン</t>
    </rPh>
    <phoneticPr fontId="3"/>
  </si>
  <si>
    <t>お好み焼き（10人分）</t>
    <rPh sb="1" eb="2">
      <t>コノ</t>
    </rPh>
    <rPh sb="3" eb="4">
      <t>ヤ</t>
    </rPh>
    <rPh sb="8" eb="10">
      <t>ニンブン</t>
    </rPh>
    <phoneticPr fontId="3"/>
  </si>
  <si>
    <t>）</t>
    <phoneticPr fontId="3"/>
  </si>
  <si>
    <t>（</t>
    <phoneticPr fontId="3"/>
  </si>
  <si>
    <t>日</t>
    <rPh sb="0" eb="1">
      <t>ニチ</t>
    </rPh>
    <phoneticPr fontId="3"/>
  </si>
  <si>
    <t>数量</t>
    <rPh sb="0" eb="2">
      <t>スウリョウ</t>
    </rPh>
    <phoneticPr fontId="3"/>
  </si>
  <si>
    <t>弁当</t>
    <rPh sb="0" eb="2">
      <t>ベントウ</t>
    </rPh>
    <phoneticPr fontId="3"/>
  </si>
  <si>
    <r>
      <t>追加食材・補助食注文票　</t>
    </r>
    <r>
      <rPr>
        <sz val="18"/>
        <rFont val="ＭＳ Ｐゴシック"/>
        <family val="3"/>
        <charset val="128"/>
        <scheme val="minor"/>
      </rPr>
      <t>【　　　　　　】</t>
    </r>
    <rPh sb="0" eb="2">
      <t>ツイカ</t>
    </rPh>
    <rPh sb="2" eb="4">
      <t>ショクザイ</t>
    </rPh>
    <rPh sb="5" eb="8">
      <t>ホジョショク</t>
    </rPh>
    <rPh sb="8" eb="10">
      <t>チュウモン</t>
    </rPh>
    <rPh sb="10" eb="11">
      <t>ヒョウ</t>
    </rPh>
    <phoneticPr fontId="4"/>
  </si>
  <si>
    <t>野外炊飯追加食材</t>
    <rPh sb="0" eb="2">
      <t>ヤガイ</t>
    </rPh>
    <rPh sb="2" eb="4">
      <t>スイハン</t>
    </rPh>
    <rPh sb="4" eb="6">
      <t>ツイカ</t>
    </rPh>
    <rPh sb="6" eb="8">
      <t>ショクザイ</t>
    </rPh>
    <phoneticPr fontId="3"/>
  </si>
  <si>
    <t>価格</t>
    <rPh sb="0" eb="2">
      <t>カカク</t>
    </rPh>
    <phoneticPr fontId="3"/>
  </si>
  <si>
    <t>受取日時</t>
    <rPh sb="0" eb="1">
      <t>ウ</t>
    </rPh>
    <rPh sb="1" eb="2">
      <t>ト</t>
    </rPh>
    <rPh sb="2" eb="4">
      <t>ニチジ</t>
    </rPh>
    <phoneticPr fontId="3"/>
  </si>
  <si>
    <t>焼きそば（3食 ソース付）</t>
    <rPh sb="0" eb="1">
      <t>ヤ</t>
    </rPh>
    <rPh sb="6" eb="7">
      <t>ショク</t>
    </rPh>
    <rPh sb="11" eb="12">
      <t>ツキ</t>
    </rPh>
    <phoneticPr fontId="3"/>
  </si>
  <si>
    <t>わかめスープ（1人分）</t>
    <rPh sb="8" eb="9">
      <t>ニン</t>
    </rPh>
    <rPh sb="9" eb="10">
      <t>ブン</t>
    </rPh>
    <phoneticPr fontId="3"/>
  </si>
  <si>
    <t>みそ汁（1人分）</t>
    <rPh sb="2" eb="3">
      <t>シル</t>
    </rPh>
    <rPh sb="5" eb="7">
      <t>ニンブン</t>
    </rPh>
    <phoneticPr fontId="3"/>
  </si>
  <si>
    <t>円</t>
    <rPh sb="0" eb="1">
      <t>エン</t>
    </rPh>
    <phoneticPr fontId="3"/>
  </si>
  <si>
    <t>食パン（8枚,8枚切サイズ）</t>
    <rPh sb="0" eb="1">
      <t>ショク</t>
    </rPh>
    <rPh sb="5" eb="6">
      <t>マイ</t>
    </rPh>
    <rPh sb="8" eb="9">
      <t>マイ</t>
    </rPh>
    <rPh sb="9" eb="10">
      <t>ギ</t>
    </rPh>
    <phoneticPr fontId="3"/>
  </si>
  <si>
    <t>/</t>
    <phoneticPr fontId="3"/>
  </si>
  <si>
    <t>菓子・デザート</t>
    <rPh sb="0" eb="2">
      <t>カシ</t>
    </rPh>
    <phoneticPr fontId="3"/>
  </si>
  <si>
    <t>カスタードプリン</t>
    <phoneticPr fontId="3"/>
  </si>
  <si>
    <t>青りんごゼリー</t>
    <rPh sb="0" eb="1">
      <t>アオ</t>
    </rPh>
    <phoneticPr fontId="3"/>
  </si>
  <si>
    <t>アイス（店頭販売品）</t>
    <rPh sb="4" eb="6">
      <t>テントウ</t>
    </rPh>
    <rPh sb="6" eb="8">
      <t>ハンバイ</t>
    </rPh>
    <rPh sb="8" eb="9">
      <t>ヒン</t>
    </rPh>
    <phoneticPr fontId="3"/>
  </si>
  <si>
    <t>補助食・夜食</t>
    <rPh sb="0" eb="2">
      <t>ホジョ</t>
    </rPh>
    <rPh sb="2" eb="3">
      <t>ショク</t>
    </rPh>
    <rPh sb="4" eb="6">
      <t>ヤショク</t>
    </rPh>
    <phoneticPr fontId="3"/>
  </si>
  <si>
    <t>菓子パン メロンパン</t>
    <rPh sb="0" eb="2">
      <t>カシ</t>
    </rPh>
    <phoneticPr fontId="3"/>
  </si>
  <si>
    <t>活動補助ドリンク</t>
    <rPh sb="0" eb="2">
      <t>カツドウ</t>
    </rPh>
    <rPh sb="2" eb="4">
      <t>ホジョ</t>
    </rPh>
    <phoneticPr fontId="3"/>
  </si>
  <si>
    <t>氷</t>
    <rPh sb="0" eb="1">
      <t>コオリ</t>
    </rPh>
    <phoneticPr fontId="3"/>
  </si>
  <si>
    <t>ミネラルウォーター 500ml</t>
    <phoneticPr fontId="3"/>
  </si>
  <si>
    <t>アクエリアスパウチ 280ml</t>
    <phoneticPr fontId="3"/>
  </si>
  <si>
    <t>牛乳 200ml</t>
    <rPh sb="0" eb="2">
      <t>ギュウニュウ</t>
    </rPh>
    <phoneticPr fontId="3"/>
  </si>
  <si>
    <t>緑茶 200ml</t>
    <rPh sb="0" eb="1">
      <t>リョク</t>
    </rPh>
    <rPh sb="1" eb="2">
      <t>チャ</t>
    </rPh>
    <phoneticPr fontId="3"/>
  </si>
  <si>
    <t>米（100g）</t>
    <rPh sb="0" eb="1">
      <t>コメ</t>
    </rPh>
    <phoneticPr fontId="3"/>
  </si>
  <si>
    <t>豚肉500g（焼肉用）</t>
    <rPh sb="0" eb="2">
      <t>ブタニク</t>
    </rPh>
    <rPh sb="7" eb="9">
      <t>ヤキニク</t>
    </rPh>
    <rPh sb="9" eb="10">
      <t>ヨウ</t>
    </rPh>
    <phoneticPr fontId="3"/>
  </si>
  <si>
    <t>牛肉500g（焼肉用）</t>
    <rPh sb="0" eb="2">
      <t>ギュウニク</t>
    </rPh>
    <rPh sb="7" eb="9">
      <t>ヤキニク</t>
    </rPh>
    <rPh sb="9" eb="10">
      <t>ヨウ</t>
    </rPh>
    <phoneticPr fontId="3"/>
  </si>
  <si>
    <r>
      <t>活動教材注文票　</t>
    </r>
    <r>
      <rPr>
        <sz val="18"/>
        <rFont val="ＭＳ Ｐゴシック"/>
        <family val="3"/>
        <charset val="128"/>
        <scheme val="minor"/>
      </rPr>
      <t>【　　　　　　】</t>
    </r>
    <rPh sb="0" eb="2">
      <t>カツドウ</t>
    </rPh>
    <rPh sb="2" eb="4">
      <t>キョウザイ</t>
    </rPh>
    <rPh sb="4" eb="6">
      <t>チュウモン</t>
    </rPh>
    <rPh sb="6" eb="7">
      <t>ヒョウ</t>
    </rPh>
    <phoneticPr fontId="4"/>
  </si>
  <si>
    <t>プラホビー</t>
    <phoneticPr fontId="3"/>
  </si>
  <si>
    <t>ホットボンド用接着剤</t>
    <rPh sb="6" eb="7">
      <t>ヨウ</t>
    </rPh>
    <rPh sb="7" eb="10">
      <t>セッチャクザイ</t>
    </rPh>
    <phoneticPr fontId="3"/>
  </si>
  <si>
    <t>竹細工</t>
    <rPh sb="0" eb="1">
      <t>タケ</t>
    </rPh>
    <rPh sb="1" eb="3">
      <t>ザイク</t>
    </rPh>
    <phoneticPr fontId="3"/>
  </si>
  <si>
    <t>葉っぱのスタンプ</t>
    <rPh sb="0" eb="1">
      <t>ハ</t>
    </rPh>
    <phoneticPr fontId="3"/>
  </si>
  <si>
    <t>丸太のペンスタンドづくり</t>
    <rPh sb="0" eb="2">
      <t>マルタ</t>
    </rPh>
    <phoneticPr fontId="3"/>
  </si>
  <si>
    <t>コップ</t>
    <phoneticPr fontId="3"/>
  </si>
  <si>
    <t>コップ以外</t>
    <rPh sb="3" eb="5">
      <t>イガイ</t>
    </rPh>
    <phoneticPr fontId="3"/>
  </si>
  <si>
    <t>1人分</t>
    <rPh sb="1" eb="3">
      <t>ニンブン</t>
    </rPh>
    <phoneticPr fontId="3"/>
  </si>
  <si>
    <t>1本</t>
    <rPh sb="1" eb="2">
      <t>ホン</t>
    </rPh>
    <phoneticPr fontId="3"/>
  </si>
  <si>
    <t>1束</t>
    <rPh sb="1" eb="2">
      <t>タバ</t>
    </rPh>
    <phoneticPr fontId="3"/>
  </si>
  <si>
    <t>/</t>
    <phoneticPr fontId="3"/>
  </si>
  <si>
    <t>本件
担当者</t>
    <rPh sb="0" eb="2">
      <t>ホンケン</t>
    </rPh>
    <rPh sb="3" eb="6">
      <t>タントウシャ</t>
    </rPh>
    <phoneticPr fontId="3"/>
  </si>
  <si>
    <t>氏名</t>
    <rPh sb="0" eb="2">
      <t>シメイ</t>
    </rPh>
    <phoneticPr fontId="3"/>
  </si>
  <si>
    <t>利用日</t>
    <rPh sb="0" eb="3">
      <t>リヨウビ</t>
    </rPh>
    <phoneticPr fontId="3"/>
  </si>
  <si>
    <t>NO</t>
    <phoneticPr fontId="3"/>
  </si>
  <si>
    <t>性別</t>
    <rPh sb="0" eb="2">
      <t>セイベツ</t>
    </rPh>
    <phoneticPr fontId="3"/>
  </si>
  <si>
    <t>アレルギー食材</t>
    <rPh sb="5" eb="7">
      <t>ショクザイ</t>
    </rPh>
    <phoneticPr fontId="3"/>
  </si>
  <si>
    <t>薬持参</t>
    <rPh sb="0" eb="1">
      <t>クスリ</t>
    </rPh>
    <rPh sb="1" eb="3">
      <t>ジサン</t>
    </rPh>
    <phoneticPr fontId="3"/>
  </si>
  <si>
    <t>特別対応</t>
    <rPh sb="0" eb="2">
      <t>トクベツ</t>
    </rPh>
    <rPh sb="2" eb="4">
      <t>タイオウ</t>
    </rPh>
    <phoneticPr fontId="3"/>
  </si>
  <si>
    <t>氏　　名</t>
    <rPh sb="0" eb="1">
      <t>シ</t>
    </rPh>
    <rPh sb="3" eb="4">
      <t>メイ</t>
    </rPh>
    <phoneticPr fontId="3"/>
  </si>
  <si>
    <t>性別</t>
    <rPh sb="0" eb="2">
      <t>セイベツ</t>
    </rPh>
    <phoneticPr fontId="3"/>
  </si>
  <si>
    <t>男</t>
    <rPh sb="0" eb="1">
      <t>オトコ</t>
    </rPh>
    <phoneticPr fontId="3"/>
  </si>
  <si>
    <t>女</t>
    <rPh sb="0" eb="1">
      <t>オンナ</t>
    </rPh>
    <phoneticPr fontId="3"/>
  </si>
  <si>
    <t>男・女</t>
    <rPh sb="0" eb="1">
      <t>オトコ</t>
    </rPh>
    <rPh sb="2" eb="3">
      <t>オンナ</t>
    </rPh>
    <phoneticPr fontId="3"/>
  </si>
  <si>
    <t>普通食対応</t>
    <rPh sb="0" eb="2">
      <t>フツウ</t>
    </rPh>
    <rPh sb="2" eb="3">
      <t>ショク</t>
    </rPh>
    <rPh sb="3" eb="5">
      <t>タイオウ</t>
    </rPh>
    <phoneticPr fontId="3"/>
  </si>
  <si>
    <t>○</t>
    <phoneticPr fontId="3"/>
  </si>
  <si>
    <t>特別対応</t>
    <rPh sb="0" eb="2">
      <t>トクベツ</t>
    </rPh>
    <rPh sb="2" eb="4">
      <t>タイオウ</t>
    </rPh>
    <phoneticPr fontId="3"/>
  </si>
  <si>
    <t>代替食</t>
    <rPh sb="0" eb="2">
      <t>ダイガ</t>
    </rPh>
    <rPh sb="2" eb="3">
      <t>ショク</t>
    </rPh>
    <phoneticPr fontId="3"/>
  </si>
  <si>
    <t>持参</t>
    <rPh sb="0" eb="2">
      <t>ジサン</t>
    </rPh>
    <phoneticPr fontId="3"/>
  </si>
  <si>
    <t>薬の持参</t>
    <rPh sb="0" eb="1">
      <t>クスリ</t>
    </rPh>
    <rPh sb="2" eb="4">
      <t>ジサン</t>
    </rPh>
    <phoneticPr fontId="3"/>
  </si>
  <si>
    <t>有</t>
    <rPh sb="0" eb="1">
      <t>ア</t>
    </rPh>
    <phoneticPr fontId="3"/>
  </si>
  <si>
    <t>無</t>
    <rPh sb="0" eb="1">
      <t>ナ</t>
    </rPh>
    <phoneticPr fontId="3"/>
  </si>
  <si>
    <t>学年
年齢</t>
    <rPh sb="0" eb="2">
      <t>ガクネン</t>
    </rPh>
    <rPh sb="3" eb="5">
      <t>ネンレイ</t>
    </rPh>
    <phoneticPr fontId="3"/>
  </si>
  <si>
    <t>有 ・無</t>
    <rPh sb="0" eb="1">
      <t>ア</t>
    </rPh>
    <rPh sb="3" eb="4">
      <t>ナ</t>
    </rPh>
    <phoneticPr fontId="3"/>
  </si>
  <si>
    <t>・・・</t>
    <phoneticPr fontId="3"/>
  </si>
  <si>
    <r>
      <t>食物アレルギー調査票　</t>
    </r>
    <r>
      <rPr>
        <sz val="18"/>
        <rFont val="ＭＳ Ｐゴシック"/>
        <family val="3"/>
        <charset val="128"/>
        <scheme val="minor"/>
      </rPr>
      <t>【　　　　　　】</t>
    </r>
    <rPh sb="0" eb="2">
      <t>ショクモツ</t>
    </rPh>
    <rPh sb="7" eb="9">
      <t>チョウサ</t>
    </rPh>
    <rPh sb="9" eb="10">
      <t>ヒョウ</t>
    </rPh>
    <phoneticPr fontId="4"/>
  </si>
  <si>
    <t>※行は適宜追加してください</t>
    <rPh sb="1" eb="2">
      <t>ギョウ</t>
    </rPh>
    <rPh sb="3" eb="5">
      <t>テキギ</t>
    </rPh>
    <rPh sb="5" eb="7">
      <t>ツイカ</t>
    </rPh>
    <phoneticPr fontId="3"/>
  </si>
  <si>
    <t>特別対応の内容</t>
    <rPh sb="0" eb="2">
      <t>トクベツ</t>
    </rPh>
    <rPh sb="2" eb="4">
      <t>タイオウ</t>
    </rPh>
    <rPh sb="5" eb="7">
      <t>ナイヨウ</t>
    </rPh>
    <phoneticPr fontId="3"/>
  </si>
  <si>
    <t>対象アレルゲン</t>
    <rPh sb="0" eb="2">
      <t>タイショウ</t>
    </rPh>
    <phoneticPr fontId="3"/>
  </si>
  <si>
    <t>☑をつけてください</t>
    <phoneticPr fontId="3"/>
  </si>
  <si>
    <t>その他</t>
    <rPh sb="2" eb="3">
      <t>タ</t>
    </rPh>
    <phoneticPr fontId="3"/>
  </si>
  <si>
    <t>症　　状</t>
    <rPh sb="0" eb="1">
      <t>ショウ</t>
    </rPh>
    <rPh sb="3" eb="4">
      <t>ジョウ</t>
    </rPh>
    <phoneticPr fontId="3"/>
  </si>
  <si>
    <t>症 状 が 出 る ま で の 時 間</t>
    <rPh sb="0" eb="1">
      <t>ショウ</t>
    </rPh>
    <rPh sb="2" eb="3">
      <t>ジョウ</t>
    </rPh>
    <rPh sb="6" eb="7">
      <t>デ</t>
    </rPh>
    <rPh sb="16" eb="17">
      <t>トキ</t>
    </rPh>
    <rPh sb="18" eb="19">
      <t>アイダ</t>
    </rPh>
    <phoneticPr fontId="3"/>
  </si>
  <si>
    <t>除去する食材</t>
    <rPh sb="0" eb="2">
      <t>ジョキョ</t>
    </rPh>
    <rPh sb="4" eb="6">
      <t>ショクザイ</t>
    </rPh>
    <phoneticPr fontId="3"/>
  </si>
  <si>
    <t>その食物アレルギー中でも食べられる食品</t>
    <rPh sb="2" eb="4">
      <t>ショクモツ</t>
    </rPh>
    <rPh sb="9" eb="10">
      <t>ナカ</t>
    </rPh>
    <rPh sb="12" eb="13">
      <t>タ</t>
    </rPh>
    <rPh sb="17" eb="19">
      <t>ショクヒン</t>
    </rPh>
    <phoneticPr fontId="3"/>
  </si>
  <si>
    <t>緊急時
連絡先</t>
    <rPh sb="0" eb="2">
      <t>キンキュウ</t>
    </rPh>
    <rPh sb="2" eb="3">
      <t>ジ</t>
    </rPh>
    <rPh sb="4" eb="6">
      <t>レンラク</t>
    </rPh>
    <rPh sb="6" eb="7">
      <t>サキ</t>
    </rPh>
    <phoneticPr fontId="3"/>
  </si>
  <si>
    <t>症名及び症状</t>
    <rPh sb="0" eb="2">
      <t>ショウメイ</t>
    </rPh>
    <rPh sb="2" eb="3">
      <t>オヨ</t>
    </rPh>
    <rPh sb="4" eb="6">
      <t>ショウジョウ</t>
    </rPh>
    <phoneticPr fontId="3"/>
  </si>
  <si>
    <t>健康に関して心配な方がいる場合、入所受付時に提出ください</t>
    <rPh sb="0" eb="2">
      <t>ケンコウ</t>
    </rPh>
    <rPh sb="3" eb="4">
      <t>カン</t>
    </rPh>
    <rPh sb="6" eb="8">
      <t>シンパイ</t>
    </rPh>
    <rPh sb="9" eb="10">
      <t>カタ</t>
    </rPh>
    <rPh sb="13" eb="15">
      <t>バアイ</t>
    </rPh>
    <rPh sb="16" eb="18">
      <t>ニュウショ</t>
    </rPh>
    <rPh sb="18" eb="20">
      <t>ウケツケ</t>
    </rPh>
    <rPh sb="20" eb="21">
      <t>ジ</t>
    </rPh>
    <rPh sb="22" eb="24">
      <t>テイシュツ</t>
    </rPh>
    <phoneticPr fontId="3"/>
  </si>
  <si>
    <r>
      <t>バス運行申込書　</t>
    </r>
    <r>
      <rPr>
        <sz val="18"/>
        <rFont val="ＭＳ Ｐゴシック"/>
        <family val="3"/>
        <charset val="128"/>
        <scheme val="minor"/>
      </rPr>
      <t>【　　　　　　】</t>
    </r>
    <rPh sb="2" eb="4">
      <t>ウンコウ</t>
    </rPh>
    <rPh sb="4" eb="6">
      <t>モウシコミ</t>
    </rPh>
    <rPh sb="6" eb="7">
      <t>ショ</t>
    </rPh>
    <phoneticPr fontId="4"/>
  </si>
  <si>
    <t>団体住所</t>
    <rPh sb="0" eb="2">
      <t>ダンタイ</t>
    </rPh>
    <rPh sb="2" eb="4">
      <t>ジュウショ</t>
    </rPh>
    <phoneticPr fontId="3"/>
  </si>
  <si>
    <t>運行種別</t>
    <rPh sb="0" eb="2">
      <t>ウンコウ</t>
    </rPh>
    <rPh sb="2" eb="4">
      <t>シュベツ</t>
    </rPh>
    <phoneticPr fontId="3"/>
  </si>
  <si>
    <t>運行種別</t>
    <rPh sb="0" eb="2">
      <t>ウンコウ</t>
    </rPh>
    <rPh sb="2" eb="4">
      <t>シュベツ</t>
    </rPh>
    <phoneticPr fontId="3"/>
  </si>
  <si>
    <t>往復</t>
    <rPh sb="0" eb="2">
      <t>オウフク</t>
    </rPh>
    <phoneticPr fontId="3"/>
  </si>
  <si>
    <t>往路のみ</t>
    <rPh sb="0" eb="2">
      <t>オウロ</t>
    </rPh>
    <phoneticPr fontId="3"/>
  </si>
  <si>
    <t>復路のみ</t>
    <rPh sb="0" eb="2">
      <t>フクロ</t>
    </rPh>
    <phoneticPr fontId="3"/>
  </si>
  <si>
    <t>往復・往のみ・復のみ</t>
    <rPh sb="0" eb="2">
      <t>オウフク</t>
    </rPh>
    <rPh sb="3" eb="4">
      <t>オウ</t>
    </rPh>
    <rPh sb="7" eb="8">
      <t>フク</t>
    </rPh>
    <phoneticPr fontId="3"/>
  </si>
  <si>
    <t>ジュニアシート</t>
    <phoneticPr fontId="3"/>
  </si>
  <si>
    <t>不要</t>
    <rPh sb="0" eb="2">
      <t>フヨウ</t>
    </rPh>
    <phoneticPr fontId="3"/>
  </si>
  <si>
    <t>必要</t>
    <rPh sb="0" eb="2">
      <t>ヒツヨウ</t>
    </rPh>
    <phoneticPr fontId="3"/>
  </si>
  <si>
    <t>必要・不要</t>
    <rPh sb="0" eb="2">
      <t>ヒツヨウ</t>
    </rPh>
    <rPh sb="3" eb="5">
      <t>フヨウ</t>
    </rPh>
    <phoneticPr fontId="3"/>
  </si>
  <si>
    <t>乗員数</t>
    <rPh sb="0" eb="2">
      <t>ジョウイン</t>
    </rPh>
    <rPh sb="2" eb="3">
      <t>スウ</t>
    </rPh>
    <phoneticPr fontId="3"/>
  </si>
  <si>
    <t>→</t>
    <phoneticPr fontId="3"/>
  </si>
  <si>
    <t>乗降場所
（施設名等）</t>
    <rPh sb="0" eb="2">
      <t>ノリオ</t>
    </rPh>
    <rPh sb="2" eb="4">
      <t>バショ</t>
    </rPh>
    <rPh sb="6" eb="8">
      <t>シセツ</t>
    </rPh>
    <rPh sb="8" eb="9">
      <t>メイ</t>
    </rPh>
    <rPh sb="9" eb="10">
      <t>ナド</t>
    </rPh>
    <phoneticPr fontId="3"/>
  </si>
  <si>
    <t>乗降場所
住　　所</t>
    <rPh sb="0" eb="2">
      <t>ノリオ</t>
    </rPh>
    <rPh sb="2" eb="4">
      <t>バショ</t>
    </rPh>
    <rPh sb="5" eb="6">
      <t>ジュウ</t>
    </rPh>
    <rPh sb="8" eb="9">
      <t>ショ</t>
    </rPh>
    <phoneticPr fontId="3"/>
  </si>
  <si>
    <t>乗降場所見取り図</t>
    <rPh sb="0" eb="2">
      <t>ノリオ</t>
    </rPh>
    <rPh sb="2" eb="4">
      <t>バショ</t>
    </rPh>
    <rPh sb="4" eb="6">
      <t>ミト</t>
    </rPh>
    <rPh sb="7" eb="8">
      <t>ズ</t>
    </rPh>
    <phoneticPr fontId="3"/>
  </si>
  <si>
    <t>年</t>
    <rPh sb="0" eb="1">
      <t>ネン</t>
    </rPh>
    <phoneticPr fontId="3"/>
  </si>
  <si>
    <t>月</t>
    <rPh sb="0" eb="1">
      <t>ツキ</t>
    </rPh>
    <phoneticPr fontId="3"/>
  </si>
  <si>
    <t>日</t>
    <rPh sb="0" eb="1">
      <t>ニチ</t>
    </rPh>
    <phoneticPr fontId="3"/>
  </si>
  <si>
    <t>（</t>
    <phoneticPr fontId="3"/>
  </si>
  <si>
    <t>）</t>
    <phoneticPr fontId="3"/>
  </si>
  <si>
    <t>～</t>
    <phoneticPr fontId="3"/>
  </si>
  <si>
    <t xml:space="preserve"> 団　体　名</t>
    <rPh sb="1" eb="6">
      <t>ダンタイメイ</t>
    </rPh>
    <phoneticPr fontId="4"/>
  </si>
  <si>
    <t>利 用 期 間</t>
    <rPh sb="0" eb="3">
      <t>リヨウ</t>
    </rPh>
    <rPh sb="4" eb="7">
      <t>キカン</t>
    </rPh>
    <phoneticPr fontId="4"/>
  </si>
  <si>
    <t>連絡担当者</t>
    <rPh sb="0" eb="2">
      <t>レンラク</t>
    </rPh>
    <rPh sb="2" eb="5">
      <t>タントウシャ</t>
    </rPh>
    <phoneticPr fontId="4"/>
  </si>
  <si>
    <t>宿 泊 人 数</t>
    <rPh sb="0" eb="3">
      <t>シュクハク</t>
    </rPh>
    <rPh sb="4" eb="7">
      <t>ニンズウ</t>
    </rPh>
    <phoneticPr fontId="4"/>
  </si>
  <si>
    <t>氏　　　名</t>
    <rPh sb="0" eb="5">
      <t>シメイ</t>
    </rPh>
    <phoneticPr fontId="4"/>
  </si>
  <si>
    <t>性　別</t>
    <rPh sb="0" eb="3">
      <t>セイベツ</t>
    </rPh>
    <phoneticPr fontId="4"/>
  </si>
  <si>
    <t>学年</t>
    <rPh sb="0" eb="2">
      <t>ガクネン</t>
    </rPh>
    <phoneticPr fontId="4"/>
  </si>
  <si>
    <t>（年齢）</t>
    <rPh sb="1" eb="3">
      <t>ネンレイ</t>
    </rPh>
    <phoneticPr fontId="4"/>
  </si>
  <si>
    <t>天体観測</t>
    <rPh sb="0" eb="2">
      <t>テンタイ</t>
    </rPh>
    <rPh sb="2" eb="4">
      <t>カンソク</t>
    </rPh>
    <phoneticPr fontId="3"/>
  </si>
  <si>
    <t>TAP</t>
    <phoneticPr fontId="3"/>
  </si>
  <si>
    <t>こんにゃくづくり</t>
    <phoneticPr fontId="3"/>
  </si>
  <si>
    <t>自然観察</t>
    <rPh sb="0" eb="2">
      <t>シゼン</t>
    </rPh>
    <rPh sb="2" eb="4">
      <t>カンサツ</t>
    </rPh>
    <phoneticPr fontId="3"/>
  </si>
  <si>
    <t>①</t>
    <phoneticPr fontId="3"/>
  </si>
  <si>
    <t>②</t>
    <phoneticPr fontId="3"/>
  </si>
  <si>
    <t>③</t>
    <phoneticPr fontId="3"/>
  </si>
  <si>
    <t>④</t>
    <phoneticPr fontId="3"/>
  </si>
  <si>
    <t>⑤</t>
    <phoneticPr fontId="3"/>
  </si>
  <si>
    <t>⑥</t>
    <phoneticPr fontId="3"/>
  </si>
  <si>
    <t>男性</t>
    <phoneticPr fontId="4"/>
  </si>
  <si>
    <t>名</t>
    <rPh sb="0" eb="1">
      <t>メイ</t>
    </rPh>
    <phoneticPr fontId="3"/>
  </si>
  <si>
    <t>女性</t>
    <phoneticPr fontId="4"/>
  </si>
  <si>
    <t>合計</t>
    <phoneticPr fontId="4"/>
  </si>
  <si>
    <t>No</t>
    <phoneticPr fontId="4"/>
  </si>
  <si>
    <t>宿泊棟</t>
    <rPh sb="0" eb="3">
      <t>シュクハクトウ</t>
    </rPh>
    <phoneticPr fontId="4"/>
  </si>
  <si>
    <t>男</t>
    <rPh sb="0" eb="1">
      <t>オトコ</t>
    </rPh>
    <phoneticPr fontId="3"/>
  </si>
  <si>
    <t>女</t>
    <rPh sb="0" eb="1">
      <t>オンナ</t>
    </rPh>
    <phoneticPr fontId="3"/>
  </si>
  <si>
    <t>男・女</t>
    <rPh sb="0" eb="1">
      <t>オトコ</t>
    </rPh>
    <rPh sb="2" eb="3">
      <t>オンナ</t>
    </rPh>
    <phoneticPr fontId="3"/>
  </si>
  <si>
    <t>ロックアイス（1.0kg）</t>
    <phoneticPr fontId="3"/>
  </si>
  <si>
    <t>備考</t>
    <rPh sb="0" eb="2">
      <t>ビコウ</t>
    </rPh>
    <phoneticPr fontId="3"/>
  </si>
  <si>
    <t>TAP（徳地アドベンチャー教育プログラム）　事前打ち合わせシート</t>
    <rPh sb="4" eb="6">
      <t>トクジ</t>
    </rPh>
    <rPh sb="13" eb="15">
      <t>キョウイク</t>
    </rPh>
    <rPh sb="22" eb="24">
      <t>ジゼン</t>
    </rPh>
    <rPh sb="24" eb="25">
      <t>ウ</t>
    </rPh>
    <rPh sb="26" eb="27">
      <t>ア</t>
    </rPh>
    <phoneticPr fontId="3"/>
  </si>
  <si>
    <t>記入日：</t>
    <rPh sb="0" eb="2">
      <t>キニュウ</t>
    </rPh>
    <rPh sb="2" eb="3">
      <t>ビ</t>
    </rPh>
    <phoneticPr fontId="3"/>
  </si>
  <si>
    <t>月</t>
    <rPh sb="0" eb="1">
      <t>ガツ</t>
    </rPh>
    <phoneticPr fontId="3"/>
  </si>
  <si>
    <t>記入者：</t>
    <rPh sb="0" eb="2">
      <t>キニュウ</t>
    </rPh>
    <rPh sb="2" eb="3">
      <t>シャ</t>
    </rPh>
    <phoneticPr fontId="3"/>
  </si>
  <si>
    <t>学年</t>
    <rPh sb="0" eb="2">
      <t>ガクネン</t>
    </rPh>
    <phoneticPr fontId="3"/>
  </si>
  <si>
    <t>クラス数</t>
    <rPh sb="3" eb="4">
      <t>スウ</t>
    </rPh>
    <phoneticPr fontId="3"/>
  </si>
  <si>
    <t>TAP活動日時①</t>
    <rPh sb="3" eb="5">
      <t>カツドウ</t>
    </rPh>
    <rPh sb="5" eb="7">
      <t>ニチジ</t>
    </rPh>
    <phoneticPr fontId="3"/>
  </si>
  <si>
    <t>TAP活動日時②</t>
    <rPh sb="3" eb="5">
      <t>カツドウ</t>
    </rPh>
    <rPh sb="5" eb="7">
      <t>ニチジ</t>
    </rPh>
    <phoneticPr fontId="3"/>
  </si>
  <si>
    <t>グループ</t>
    <phoneticPr fontId="3"/>
  </si>
  <si>
    <t>グループ数</t>
    <rPh sb="4" eb="5">
      <t>スウ</t>
    </rPh>
    <phoneticPr fontId="3"/>
  </si>
  <si>
    <t>グループ</t>
    <phoneticPr fontId="3"/>
  </si>
  <si>
    <t>１グループの人数</t>
    <rPh sb="6" eb="8">
      <t>ニンズウ</t>
    </rPh>
    <phoneticPr fontId="3"/>
  </si>
  <si>
    <t>約</t>
    <rPh sb="0" eb="1">
      <t>ヤク</t>
    </rPh>
    <phoneticPr fontId="3"/>
  </si>
  <si>
    <t>1グループの男女数</t>
    <rPh sb="6" eb="8">
      <t>ダンジョ</t>
    </rPh>
    <rPh sb="8" eb="9">
      <t>スウ</t>
    </rPh>
    <phoneticPr fontId="3"/>
  </si>
  <si>
    <t>団体の様子
（あてはまるすべて）</t>
    <rPh sb="0" eb="2">
      <t>ダンタイ</t>
    </rPh>
    <rPh sb="3" eb="5">
      <t>ヨウス</t>
    </rPh>
    <phoneticPr fontId="3"/>
  </si>
  <si>
    <t>男女の仲がよい</t>
    <rPh sb="0" eb="2">
      <t>ダンジョ</t>
    </rPh>
    <rPh sb="3" eb="4">
      <t>ナカ</t>
    </rPh>
    <phoneticPr fontId="3"/>
  </si>
  <si>
    <t>活動中の発言が活発にある</t>
  </si>
  <si>
    <t>休み時間など，お互いによくしゃべっている</t>
    <rPh sb="0" eb="1">
      <t>ヤス</t>
    </rPh>
    <rPh sb="2" eb="4">
      <t>ジカン</t>
    </rPh>
    <rPh sb="8" eb="9">
      <t>タガ</t>
    </rPh>
    <phoneticPr fontId="3"/>
  </si>
  <si>
    <t>お互いに温かい声かけができる</t>
    <rPh sb="1" eb="2">
      <t>タガ</t>
    </rPh>
    <rPh sb="4" eb="5">
      <t>アタタ</t>
    </rPh>
    <rPh sb="7" eb="8">
      <t>コエ</t>
    </rPh>
    <phoneticPr fontId="3"/>
  </si>
  <si>
    <t>グループの中にリーダー的存在がいる</t>
    <rPh sb="5" eb="6">
      <t>ナカ</t>
    </rPh>
    <rPh sb="11" eb="12">
      <t>テキ</t>
    </rPh>
    <rPh sb="12" eb="14">
      <t>ソンザイ</t>
    </rPh>
    <phoneticPr fontId="3"/>
  </si>
  <si>
    <t>あきらめずに活動する姿がある</t>
    <rPh sb="6" eb="8">
      <t>カツドウ</t>
    </rPh>
    <rPh sb="10" eb="11">
      <t>スガタ</t>
    </rPh>
    <phoneticPr fontId="3"/>
  </si>
  <si>
    <t>協調性</t>
    <rPh sb="0" eb="3">
      <t>キョウチョウセイ</t>
    </rPh>
    <phoneticPr fontId="3"/>
  </si>
  <si>
    <t>コミュニケーション力</t>
    <rPh sb="9" eb="10">
      <t>リョク</t>
    </rPh>
    <phoneticPr fontId="3"/>
  </si>
  <si>
    <t>信頼感</t>
    <rPh sb="0" eb="3">
      <t>シンライカン</t>
    </rPh>
    <phoneticPr fontId="3"/>
  </si>
  <si>
    <t>考え抜く力</t>
    <rPh sb="0" eb="1">
      <t>カンガ</t>
    </rPh>
    <rPh sb="2" eb="3">
      <t>ヌ</t>
    </rPh>
    <rPh sb="4" eb="5">
      <t>チカラ</t>
    </rPh>
    <phoneticPr fontId="3"/>
  </si>
  <si>
    <t>自己肯定感・自信</t>
    <rPh sb="0" eb="2">
      <t>ジコ</t>
    </rPh>
    <rPh sb="2" eb="4">
      <t>コウテイ</t>
    </rPh>
    <rPh sb="4" eb="5">
      <t>カン</t>
    </rPh>
    <rPh sb="6" eb="8">
      <t>ジシン</t>
    </rPh>
    <phoneticPr fontId="3"/>
  </si>
  <si>
    <t>自主性</t>
    <rPh sb="0" eb="3">
      <t>ジシュセイ</t>
    </rPh>
    <phoneticPr fontId="3"/>
  </si>
  <si>
    <t>その他</t>
    <rPh sb="2" eb="3">
      <t>ホカ</t>
    </rPh>
    <phoneticPr fontId="3"/>
  </si>
  <si>
    <t>（</t>
    <phoneticPr fontId="3"/>
  </si>
  <si>
    <t>）</t>
    <phoneticPr fontId="3"/>
  </si>
  <si>
    <t>ねがい</t>
    <phoneticPr fontId="3"/>
  </si>
  <si>
    <t>上記を踏まえて、こうなってほしいと思うことを教えてください。</t>
    <rPh sb="0" eb="2">
      <t>ジョウキ</t>
    </rPh>
    <rPh sb="3" eb="4">
      <t>フ</t>
    </rPh>
    <rPh sb="17" eb="18">
      <t>オモ</t>
    </rPh>
    <rPh sb="22" eb="23">
      <t>オシ</t>
    </rPh>
    <phoneticPr fontId="3"/>
  </si>
  <si>
    <t>引率の方はTAPを知っていますか？</t>
    <rPh sb="0" eb="2">
      <t>インソツ</t>
    </rPh>
    <rPh sb="3" eb="4">
      <t>カタ</t>
    </rPh>
    <rPh sb="9" eb="10">
      <t>シ</t>
    </rPh>
    <phoneticPr fontId="3"/>
  </si>
  <si>
    <t>知っている</t>
    <rPh sb="0" eb="1">
      <t>シ</t>
    </rPh>
    <phoneticPr fontId="3"/>
  </si>
  <si>
    <t>人</t>
    <rPh sb="0" eb="1">
      <t>ヒト</t>
    </rPh>
    <phoneticPr fontId="3"/>
  </si>
  <si>
    <t>知らない</t>
    <rPh sb="0" eb="1">
      <t>シ</t>
    </rPh>
    <phoneticPr fontId="3"/>
  </si>
  <si>
    <t>体験したことがある</t>
    <rPh sb="0" eb="2">
      <t>タイケン</t>
    </rPh>
    <phoneticPr fontId="3"/>
  </si>
  <si>
    <t>活動中配慮が必要な人はいますか？
ＴＡＰ時のグループごとに教えてください。
例：特別支援学級
（情緒）に在籍
例：右足首を１ヶ月前に捻挫（治療中）</t>
    <rPh sb="0" eb="3">
      <t>カツドウチュウ</t>
    </rPh>
    <rPh sb="3" eb="5">
      <t>ハイリョ</t>
    </rPh>
    <rPh sb="6" eb="8">
      <t>ヒツヨウ</t>
    </rPh>
    <rPh sb="9" eb="10">
      <t>ヒト</t>
    </rPh>
    <rPh sb="20" eb="21">
      <t>ジ</t>
    </rPh>
    <rPh sb="29" eb="30">
      <t>オシ</t>
    </rPh>
    <rPh sb="39" eb="40">
      <t>レイ</t>
    </rPh>
    <rPh sb="41" eb="43">
      <t>トクベツ</t>
    </rPh>
    <rPh sb="43" eb="45">
      <t>シエン</t>
    </rPh>
    <rPh sb="45" eb="47">
      <t>ガッキュウ</t>
    </rPh>
    <rPh sb="49" eb="51">
      <t>ジョウチョ</t>
    </rPh>
    <rPh sb="53" eb="55">
      <t>ザイセキ</t>
    </rPh>
    <rPh sb="56" eb="57">
      <t>レイ</t>
    </rPh>
    <rPh sb="58" eb="61">
      <t>ミギアシクビ</t>
    </rPh>
    <rPh sb="64" eb="65">
      <t>ゲツ</t>
    </rPh>
    <rPh sb="65" eb="66">
      <t>マエ</t>
    </rPh>
    <rPh sb="67" eb="69">
      <t>ネンザ</t>
    </rPh>
    <rPh sb="70" eb="73">
      <t>チリョウチュウ</t>
    </rPh>
    <phoneticPr fontId="3"/>
  </si>
  <si>
    <t>グループ名</t>
    <rPh sb="4" eb="5">
      <t>メイ</t>
    </rPh>
    <phoneticPr fontId="3"/>
  </si>
  <si>
    <t>配慮児童生徒</t>
    <rPh sb="0" eb="2">
      <t>ハイリョ</t>
    </rPh>
    <rPh sb="2" eb="4">
      <t>ジドウ</t>
    </rPh>
    <rPh sb="4" eb="6">
      <t>セイト</t>
    </rPh>
    <phoneticPr fontId="3"/>
  </si>
  <si>
    <t>※活動部屋</t>
    <rPh sb="1" eb="3">
      <t>カツドウ</t>
    </rPh>
    <rPh sb="3" eb="5">
      <t>ベヤ</t>
    </rPh>
    <phoneticPr fontId="3"/>
  </si>
  <si>
    <t>※ファシ</t>
    <phoneticPr fontId="3"/>
  </si>
  <si>
    <t>　　※チェック項目
記録職員：</t>
    <rPh sb="7" eb="9">
      <t>コウモク</t>
    </rPh>
    <rPh sb="11" eb="13">
      <t>キロク</t>
    </rPh>
    <rPh sb="13" eb="15">
      <t>ショクイン</t>
    </rPh>
    <phoneticPr fontId="3"/>
  </si>
  <si>
    <t>□スタート場所（　　　　　　　　　）　□集合時の並び
□終了後　→　□各グループで解散　□全体で集合（　　：　　に　　　　　　　　　）
□各グループにつかれる引率者へのお願い（静観しての観察・記録シートの記入）
□ファシリテーターからの確認事項
□水筒の中身・虫よけスプレー・服装・帽子・雨具（カッパ）・タオルなどの確認</t>
    <rPh sb="5" eb="7">
      <t>バショ</t>
    </rPh>
    <rPh sb="20" eb="22">
      <t>シュウゴウ</t>
    </rPh>
    <rPh sb="22" eb="23">
      <t>ジ</t>
    </rPh>
    <rPh sb="24" eb="25">
      <t>ナラ</t>
    </rPh>
    <rPh sb="28" eb="31">
      <t>シュウリョウゴ</t>
    </rPh>
    <rPh sb="35" eb="36">
      <t>カク</t>
    </rPh>
    <rPh sb="41" eb="43">
      <t>カイサン</t>
    </rPh>
    <rPh sb="45" eb="47">
      <t>ゼンタイ</t>
    </rPh>
    <rPh sb="48" eb="50">
      <t>シュウゴウ</t>
    </rPh>
    <rPh sb="69" eb="70">
      <t>カク</t>
    </rPh>
    <rPh sb="79" eb="82">
      <t>インソツシャ</t>
    </rPh>
    <rPh sb="85" eb="86">
      <t>ネガ</t>
    </rPh>
    <rPh sb="88" eb="90">
      <t>セイカン</t>
    </rPh>
    <rPh sb="93" eb="95">
      <t>カンサツ</t>
    </rPh>
    <rPh sb="96" eb="98">
      <t>キロク</t>
    </rPh>
    <rPh sb="102" eb="104">
      <t>キニュウ</t>
    </rPh>
    <rPh sb="118" eb="120">
      <t>カクニン</t>
    </rPh>
    <rPh sb="120" eb="122">
      <t>ジコウ</t>
    </rPh>
    <rPh sb="124" eb="126">
      <t>スイトウ</t>
    </rPh>
    <rPh sb="127" eb="129">
      <t>ナカミ</t>
    </rPh>
    <rPh sb="130" eb="131">
      <t>ムシ</t>
    </rPh>
    <rPh sb="138" eb="140">
      <t>フクソウ</t>
    </rPh>
    <rPh sb="141" eb="143">
      <t>ボウシ</t>
    </rPh>
    <rPh sb="144" eb="146">
      <t>アマグ</t>
    </rPh>
    <rPh sb="158" eb="160">
      <t>カクニン</t>
    </rPh>
    <phoneticPr fontId="3"/>
  </si>
  <si>
    <t>実施活動</t>
    <rPh sb="0" eb="2">
      <t>ジッシ</t>
    </rPh>
    <rPh sb="2" eb="4">
      <t>カツドウ</t>
    </rPh>
    <phoneticPr fontId="3"/>
  </si>
  <si>
    <t>　　　　オリエンテーリング　　　　　　ウォークラリー　　　　　ナイトウォーク</t>
    <phoneticPr fontId="3"/>
  </si>
  <si>
    <t>実施日</t>
    <rPh sb="0" eb="3">
      <t>ジッシビ</t>
    </rPh>
    <phoneticPr fontId="3"/>
  </si>
  <si>
    <t>：</t>
    <phoneticPr fontId="3"/>
  </si>
  <si>
    <t>～</t>
    <phoneticPr fontId="3"/>
  </si>
  <si>
    <t>：</t>
    <phoneticPr fontId="3"/>
  </si>
  <si>
    <t>人数</t>
    <rPh sb="0" eb="2">
      <t>ニンズウ</t>
    </rPh>
    <phoneticPr fontId="3"/>
  </si>
  <si>
    <t>引率（男）</t>
    <rPh sb="0" eb="2">
      <t>インソツ</t>
    </rPh>
    <rPh sb="3" eb="4">
      <t>オトコ</t>
    </rPh>
    <phoneticPr fontId="3"/>
  </si>
  <si>
    <t>引率（女）</t>
    <rPh sb="0" eb="2">
      <t>インソツ</t>
    </rPh>
    <rPh sb="3" eb="4">
      <t>オンナ</t>
    </rPh>
    <phoneticPr fontId="3"/>
  </si>
  <si>
    <t>参加者数</t>
    <rPh sb="0" eb="3">
      <t>サンカシャ</t>
    </rPh>
    <rPh sb="3" eb="4">
      <t>スウ</t>
    </rPh>
    <phoneticPr fontId="3"/>
  </si>
  <si>
    <t>不参加・本部人員</t>
    <rPh sb="0" eb="3">
      <t>フサンカ</t>
    </rPh>
    <rPh sb="4" eb="6">
      <t>ホンブ</t>
    </rPh>
    <rPh sb="6" eb="8">
      <t>ジンイン</t>
    </rPh>
    <phoneticPr fontId="3"/>
  </si>
  <si>
    <t>グループ</t>
    <phoneticPr fontId="3"/>
  </si>
  <si>
    <t>団体総計</t>
    <rPh sb="0" eb="2">
      <t>ダンタイ</t>
    </rPh>
    <rPh sb="2" eb="4">
      <t>ソウケイ</t>
    </rPh>
    <phoneticPr fontId="3"/>
  </si>
  <si>
    <t>引率体制</t>
    <rPh sb="0" eb="2">
      <t>インソツ</t>
    </rPh>
    <rPh sb="2" eb="4">
      <t>タイセイ</t>
    </rPh>
    <phoneticPr fontId="3"/>
  </si>
  <si>
    <t>代表担当者氏名・電話番号</t>
    <rPh sb="0" eb="2">
      <t>ダイヒョウ</t>
    </rPh>
    <rPh sb="2" eb="4">
      <t>タントウ</t>
    </rPh>
    <rPh sb="4" eb="5">
      <t>シャ</t>
    </rPh>
    <rPh sb="5" eb="7">
      <t>シメイ</t>
    </rPh>
    <rPh sb="8" eb="10">
      <t>デンワ</t>
    </rPh>
    <rPh sb="10" eb="12">
      <t>バンゴウ</t>
    </rPh>
    <phoneticPr fontId="3"/>
  </si>
  <si>
    <t>番号</t>
    <rPh sb="0" eb="2">
      <t>バンゴウ</t>
    </rPh>
    <phoneticPr fontId="3"/>
  </si>
  <si>
    <t>引率の方法
※あてはまるものにチェックをつけてください</t>
    <rPh sb="0" eb="2">
      <t>インソツ</t>
    </rPh>
    <rPh sb="3" eb="5">
      <t>ホウホウ</t>
    </rPh>
    <phoneticPr fontId="3"/>
  </si>
  <si>
    <t>各グループにつく</t>
    <rPh sb="0" eb="1">
      <t>カク</t>
    </rPh>
    <phoneticPr fontId="3"/>
  </si>
  <si>
    <t>ポイントに立哨する</t>
    <rPh sb="5" eb="7">
      <t>リッショウ</t>
    </rPh>
    <phoneticPr fontId="3"/>
  </si>
  <si>
    <t>コースを巡回する</t>
    <rPh sb="4" eb="6">
      <t>ジュンカイ</t>
    </rPh>
    <phoneticPr fontId="3"/>
  </si>
  <si>
    <t>その他：</t>
    <rPh sb="2" eb="3">
      <t>ホカ</t>
    </rPh>
    <phoneticPr fontId="3"/>
  </si>
  <si>
    <t>コースの事前踏査</t>
    <rPh sb="4" eb="6">
      <t>ジゼン</t>
    </rPh>
    <rPh sb="6" eb="8">
      <t>トウサ</t>
    </rPh>
    <phoneticPr fontId="3"/>
  </si>
  <si>
    <t>あり</t>
    <phoneticPr fontId="3"/>
  </si>
  <si>
    <t>→</t>
    <phoneticPr fontId="3"/>
  </si>
  <si>
    <t>時頃</t>
    <rPh sb="0" eb="2">
      <t>ジゴロ</t>
    </rPh>
    <phoneticPr fontId="3"/>
  </si>
  <si>
    <t>なし</t>
    <phoneticPr fontId="3"/>
  </si>
  <si>
    <t>参加者への対応</t>
    <rPh sb="0" eb="3">
      <t>サンカシャ</t>
    </rPh>
    <rPh sb="5" eb="7">
      <t>タイオウ</t>
    </rPh>
    <phoneticPr fontId="3"/>
  </si>
  <si>
    <t>不参加者への対応
（内容・場所）</t>
    <rPh sb="0" eb="3">
      <t>フサンカ</t>
    </rPh>
    <rPh sb="3" eb="4">
      <t>シャ</t>
    </rPh>
    <rPh sb="6" eb="8">
      <t>タイオウ</t>
    </rPh>
    <rPh sb="10" eb="12">
      <t>ナイヨウ</t>
    </rPh>
    <rPh sb="13" eb="15">
      <t>バショ</t>
    </rPh>
    <phoneticPr fontId="3"/>
  </si>
  <si>
    <t>別活動・一部参加等への
対応（内容・場所）</t>
    <rPh sb="0" eb="1">
      <t>ベツ</t>
    </rPh>
    <rPh sb="1" eb="3">
      <t>カツドウ</t>
    </rPh>
    <rPh sb="4" eb="6">
      <t>イチブ</t>
    </rPh>
    <rPh sb="6" eb="8">
      <t>サンカ</t>
    </rPh>
    <rPh sb="8" eb="9">
      <t>トウ</t>
    </rPh>
    <rPh sb="12" eb="14">
      <t>タイオウ</t>
    </rPh>
    <rPh sb="15" eb="17">
      <t>ナイヨウ</t>
    </rPh>
    <rPh sb="18" eb="20">
      <t>バショ</t>
    </rPh>
    <phoneticPr fontId="3"/>
  </si>
  <si>
    <t>本部対応者氏名・電話番号</t>
    <rPh sb="0" eb="2">
      <t>ホンブ</t>
    </rPh>
    <rPh sb="2" eb="4">
      <t>タイオウ</t>
    </rPh>
    <rPh sb="4" eb="5">
      <t>シャ</t>
    </rPh>
    <rPh sb="5" eb="7">
      <t>シメイ</t>
    </rPh>
    <rPh sb="8" eb="10">
      <t>デンワ</t>
    </rPh>
    <rPh sb="10" eb="12">
      <t>バンゴウ</t>
    </rPh>
    <phoneticPr fontId="3"/>
  </si>
  <si>
    <t>来所までに参加者に対して安全指導されたものにチェックを入れてください。</t>
    <rPh sb="0" eb="2">
      <t>ライショ</t>
    </rPh>
    <rPh sb="5" eb="8">
      <t>サンカシャ</t>
    </rPh>
    <rPh sb="9" eb="10">
      <t>タイ</t>
    </rPh>
    <rPh sb="12" eb="14">
      <t>アンゼン</t>
    </rPh>
    <rPh sb="14" eb="16">
      <t>シドウ</t>
    </rPh>
    <rPh sb="27" eb="28">
      <t>イ</t>
    </rPh>
    <phoneticPr fontId="3"/>
  </si>
  <si>
    <t>服装</t>
    <rPh sb="0" eb="2">
      <t>フクソウ</t>
    </rPh>
    <phoneticPr fontId="3"/>
  </si>
  <si>
    <t>雨具</t>
    <rPh sb="0" eb="2">
      <t>アマグ</t>
    </rPh>
    <phoneticPr fontId="3"/>
  </si>
  <si>
    <t>靴</t>
    <rPh sb="0" eb="1">
      <t>クツ</t>
    </rPh>
    <phoneticPr fontId="3"/>
  </si>
  <si>
    <t>水分</t>
    <rPh sb="0" eb="1">
      <t>ミズ</t>
    </rPh>
    <rPh sb="1" eb="2">
      <t>フン</t>
    </rPh>
    <phoneticPr fontId="3"/>
  </si>
  <si>
    <t>携行食</t>
    <rPh sb="0" eb="2">
      <t>ケイコウ</t>
    </rPh>
    <rPh sb="2" eb="3">
      <t>ショク</t>
    </rPh>
    <phoneticPr fontId="3"/>
  </si>
  <si>
    <t>ルート</t>
    <phoneticPr fontId="3"/>
  </si>
  <si>
    <t>活動中のマナー</t>
    <rPh sb="0" eb="3">
      <t>カツドウチュウ</t>
    </rPh>
    <phoneticPr fontId="3"/>
  </si>
  <si>
    <t>活動手順</t>
    <rPh sb="0" eb="2">
      <t>カツドウ</t>
    </rPh>
    <rPh sb="2" eb="4">
      <t>テジュン</t>
    </rPh>
    <phoneticPr fontId="3"/>
  </si>
  <si>
    <t>【注意事項】</t>
    <rPh sb="1" eb="3">
      <t>チュウイ</t>
    </rPh>
    <rPh sb="3" eb="5">
      <t>ジコウ</t>
    </rPh>
    <phoneticPr fontId="3"/>
  </si>
  <si>
    <t>落石</t>
    <rPh sb="0" eb="2">
      <t>ラクセキ</t>
    </rPh>
    <phoneticPr fontId="3"/>
  </si>
  <si>
    <t>浮石</t>
    <rPh sb="0" eb="2">
      <t>ウキイシ</t>
    </rPh>
    <phoneticPr fontId="3"/>
  </si>
  <si>
    <t>落雷</t>
    <rPh sb="0" eb="2">
      <t>ラクライ</t>
    </rPh>
    <phoneticPr fontId="3"/>
  </si>
  <si>
    <t>動植物</t>
    <rPh sb="0" eb="3">
      <t>ドウショクブツ</t>
    </rPh>
    <phoneticPr fontId="3"/>
  </si>
  <si>
    <t>交通</t>
    <rPh sb="0" eb="2">
      <t>コウツウ</t>
    </rPh>
    <phoneticPr fontId="3"/>
  </si>
  <si>
    <t>急激な天候の変化</t>
    <rPh sb="0" eb="2">
      <t>キュウゲキ</t>
    </rPh>
    <rPh sb="3" eb="5">
      <t>テンコウ</t>
    </rPh>
    <rPh sb="6" eb="8">
      <t>ヘンカ</t>
    </rPh>
    <phoneticPr fontId="3"/>
  </si>
  <si>
    <t>引率者の事前準備として，対応されたものにチェックを入れてください。</t>
    <rPh sb="0" eb="3">
      <t>インソツシャ</t>
    </rPh>
    <rPh sb="4" eb="6">
      <t>ジゼン</t>
    </rPh>
    <rPh sb="6" eb="8">
      <t>ジュンビ</t>
    </rPh>
    <rPh sb="12" eb="14">
      <t>タイオウ</t>
    </rPh>
    <rPh sb="25" eb="26">
      <t>イ</t>
    </rPh>
    <phoneticPr fontId="3"/>
  </si>
  <si>
    <t>同コースの経験者</t>
    <rPh sb="0" eb="1">
      <t>ドウ</t>
    </rPh>
    <rPh sb="5" eb="8">
      <t>ケイケンシャ</t>
    </rPh>
    <phoneticPr fontId="3"/>
  </si>
  <si>
    <t>有</t>
    <rPh sb="0" eb="1">
      <t>アリ</t>
    </rPh>
    <phoneticPr fontId="3"/>
  </si>
  <si>
    <t>緊急時の体制（連絡手順・動線）の確認</t>
    <rPh sb="0" eb="3">
      <t>キンキュウジ</t>
    </rPh>
    <rPh sb="4" eb="6">
      <t>タイセイ</t>
    </rPh>
    <rPh sb="7" eb="9">
      <t>レンラク</t>
    </rPh>
    <rPh sb="9" eb="11">
      <t>テジュン</t>
    </rPh>
    <rPh sb="12" eb="14">
      <t>ドウセン</t>
    </rPh>
    <rPh sb="16" eb="18">
      <t>カクニン</t>
    </rPh>
    <phoneticPr fontId="3"/>
  </si>
  <si>
    <t>救急バックの携行体制の確認</t>
    <rPh sb="0" eb="2">
      <t>キュウキュウ</t>
    </rPh>
    <rPh sb="6" eb="8">
      <t>ケイコウ</t>
    </rPh>
    <rPh sb="8" eb="10">
      <t>タイセイ</t>
    </rPh>
    <rPh sb="11" eb="13">
      <t>カクニン</t>
    </rPh>
    <phoneticPr fontId="3"/>
  </si>
  <si>
    <t>本部</t>
    <rPh sb="0" eb="2">
      <t>ホンブ</t>
    </rPh>
    <phoneticPr fontId="3"/>
  </si>
  <si>
    <t>立哨</t>
    <rPh sb="0" eb="2">
      <t>リッショウ</t>
    </rPh>
    <phoneticPr fontId="3"/>
  </si>
  <si>
    <t>巡回</t>
    <rPh sb="0" eb="2">
      <t>ジュンカイ</t>
    </rPh>
    <phoneticPr fontId="3"/>
  </si>
  <si>
    <t>参加者の健康状態の確認</t>
    <rPh sb="0" eb="3">
      <t>サンカシャ</t>
    </rPh>
    <rPh sb="4" eb="6">
      <t>ケンコウ</t>
    </rPh>
    <rPh sb="6" eb="8">
      <t>ジョウタイ</t>
    </rPh>
    <rPh sb="9" eb="11">
      <t>カクニン</t>
    </rPh>
    <phoneticPr fontId="3"/>
  </si>
  <si>
    <t>※合計は
自動計算
します</t>
    <rPh sb="1" eb="3">
      <t>ゴウケイ</t>
    </rPh>
    <rPh sb="5" eb="7">
      <t>ジドウ</t>
    </rPh>
    <rPh sb="7" eb="9">
      <t>ケイサン</t>
    </rPh>
    <phoneticPr fontId="3"/>
  </si>
  <si>
    <t>活動中の引率者間の連絡体制の確認</t>
    <rPh sb="0" eb="3">
      <t>カツドウチュウ</t>
    </rPh>
    <rPh sb="4" eb="7">
      <t>インソツシャ</t>
    </rPh>
    <rPh sb="7" eb="8">
      <t>カン</t>
    </rPh>
    <rPh sb="9" eb="11">
      <t>レンラク</t>
    </rPh>
    <rPh sb="11" eb="13">
      <t>タイセイ</t>
    </rPh>
    <rPh sb="14" eb="16">
      <t>カクニン</t>
    </rPh>
    <phoneticPr fontId="3"/>
  </si>
  <si>
    <t>担当者名</t>
    <rPh sb="0" eb="3">
      <t>タントウシャ</t>
    </rPh>
    <rPh sb="3" eb="4">
      <t>メイ</t>
    </rPh>
    <phoneticPr fontId="3"/>
  </si>
  <si>
    <t>国立山口徳地青少年自然の家</t>
    <rPh sb="0" eb="2">
      <t>コクリツ</t>
    </rPh>
    <rPh sb="2" eb="4">
      <t>ヤマグチ</t>
    </rPh>
    <rPh sb="4" eb="6">
      <t>トクジ</t>
    </rPh>
    <rPh sb="6" eb="11">
      <t>セイショウネンシゼン</t>
    </rPh>
    <rPh sb="12" eb="13">
      <t>イエ</t>
    </rPh>
    <phoneticPr fontId="3"/>
  </si>
  <si>
    <t>提出書類一式</t>
    <rPh sb="0" eb="2">
      <t>テイシュツ</t>
    </rPh>
    <rPh sb="2" eb="4">
      <t>ショルイ</t>
    </rPh>
    <rPh sb="4" eb="6">
      <t>イッシキ</t>
    </rPh>
    <phoneticPr fontId="3"/>
  </si>
  <si>
    <t>→</t>
    <phoneticPr fontId="3"/>
  </si>
  <si>
    <t>はい</t>
    <phoneticPr fontId="3"/>
  </si>
  <si>
    <t>いいえ</t>
    <phoneticPr fontId="3"/>
  </si>
  <si>
    <t>郵便</t>
    <rPh sb="0" eb="2">
      <t>ユウビン</t>
    </rPh>
    <phoneticPr fontId="3"/>
  </si>
  <si>
    <t>メール</t>
    <phoneticPr fontId="3"/>
  </si>
  <si>
    <t>FAX</t>
    <phoneticPr fontId="3"/>
  </si>
  <si>
    <t>0835-56-0130</t>
    <phoneticPr fontId="3"/>
  </si>
  <si>
    <t>食物アレルギーの方がいる</t>
    <rPh sb="0" eb="2">
      <t>ショクモツ</t>
    </rPh>
    <rPh sb="8" eb="9">
      <t>カタ</t>
    </rPh>
    <phoneticPr fontId="3"/>
  </si>
  <si>
    <t>TAP（徳地アドベンチャー教育プログラム）をする</t>
    <phoneticPr fontId="3"/>
  </si>
  <si>
    <t>オリエンテーリング、ウォークラリー、ナイトウォークをする</t>
    <phoneticPr fontId="3"/>
  </si>
  <si>
    <t>健康に心配のある方がいる</t>
    <rPh sb="0" eb="2">
      <t>ケンコウ</t>
    </rPh>
    <rPh sb="3" eb="5">
      <t>シンパイ</t>
    </rPh>
    <rPh sb="8" eb="9">
      <t>カタ</t>
    </rPh>
    <phoneticPr fontId="3"/>
  </si>
  <si>
    <t>食堂でごはんを食べる、野外炊飯、弁当注文をする</t>
    <rPh sb="0" eb="2">
      <t>ショクドウ</t>
    </rPh>
    <rPh sb="7" eb="8">
      <t>タ</t>
    </rPh>
    <phoneticPr fontId="3"/>
  </si>
  <si>
    <t>↓チェック</t>
    <phoneticPr fontId="3"/>
  </si>
  <si>
    <t>提出方法（以下のいずれかの方法にてご提出ください）</t>
    <rPh sb="0" eb="2">
      <t>テイシュツ</t>
    </rPh>
    <rPh sb="2" eb="4">
      <t>ホウホウ</t>
    </rPh>
    <rPh sb="5" eb="7">
      <t>イカ</t>
    </rPh>
    <rPh sb="13" eb="15">
      <t>ホウホウ</t>
    </rPh>
    <rPh sb="18" eb="20">
      <t>テイシュツ</t>
    </rPh>
    <phoneticPr fontId="3"/>
  </si>
  <si>
    <t>①利用申込書</t>
    <rPh sb="1" eb="3">
      <t>リヨウ</t>
    </rPh>
    <rPh sb="3" eb="5">
      <t>モウシコミ</t>
    </rPh>
    <rPh sb="5" eb="6">
      <t>ショ</t>
    </rPh>
    <phoneticPr fontId="3"/>
  </si>
  <si>
    <r>
      <t xml:space="preserve">緊急時連絡先
</t>
    </r>
    <r>
      <rPr>
        <sz val="8"/>
        <rFont val="ＭＳ ゴシック"/>
        <family val="3"/>
        <charset val="128"/>
      </rPr>
      <t>（入所中所持している携帯番号）</t>
    </r>
    <rPh sb="0" eb="3">
      <t>キンキュウジ</t>
    </rPh>
    <rPh sb="3" eb="6">
      <t>レンラクサキ</t>
    </rPh>
    <rPh sb="8" eb="10">
      <t>ニュウショ</t>
    </rPh>
    <rPh sb="10" eb="11">
      <t>ナカ</t>
    </rPh>
    <rPh sb="11" eb="13">
      <t>ショジ</t>
    </rPh>
    <rPh sb="17" eb="19">
      <t>ケイタイ</t>
    </rPh>
    <rPh sb="19" eb="21">
      <t>バンゴウ</t>
    </rPh>
    <phoneticPr fontId="4"/>
  </si>
  <si>
    <r>
      <t>食物アレルギー個別確認票　</t>
    </r>
    <r>
      <rPr>
        <sz val="18"/>
        <rFont val="ＭＳ Ｐゴシック"/>
        <family val="3"/>
        <charset val="128"/>
        <scheme val="minor"/>
      </rPr>
      <t>【　　　　　】</t>
    </r>
    <rPh sb="0" eb="2">
      <t>ショクモツ</t>
    </rPh>
    <rPh sb="7" eb="9">
      <t>コベツ</t>
    </rPh>
    <rPh sb="9" eb="11">
      <t>カクニン</t>
    </rPh>
    <rPh sb="11" eb="12">
      <t>ヒョウ</t>
    </rPh>
    <phoneticPr fontId="4"/>
  </si>
  <si>
    <t>参考</t>
    <rPh sb="0" eb="2">
      <t>サンコウ</t>
    </rPh>
    <phoneticPr fontId="3"/>
  </si>
  <si>
    <t>食堂</t>
    <rPh sb="0" eb="2">
      <t>ショクドウ</t>
    </rPh>
    <phoneticPr fontId="3"/>
  </si>
  <si>
    <t>野外炊飯</t>
    <rPh sb="0" eb="4">
      <t>ヤガイスイハン</t>
    </rPh>
    <phoneticPr fontId="3"/>
  </si>
  <si>
    <t>弁当</t>
    <rPh sb="0" eb="2">
      <t>ベントウ</t>
    </rPh>
    <phoneticPr fontId="3"/>
  </si>
  <si>
    <t>円</t>
    <rPh sb="0" eb="1">
      <t>エン</t>
    </rPh>
    <phoneticPr fontId="3"/>
  </si>
  <si>
    <t>合計</t>
    <rPh sb="0" eb="2">
      <t>ゴウケイ</t>
    </rPh>
    <phoneticPr fontId="3"/>
  </si>
  <si>
    <t>雨天時合計</t>
    <rPh sb="0" eb="2">
      <t>ウテン</t>
    </rPh>
    <rPh sb="2" eb="3">
      <t>ジ</t>
    </rPh>
    <rPh sb="3" eb="5">
      <t>ゴウケイ</t>
    </rPh>
    <phoneticPr fontId="3"/>
  </si>
  <si>
    <t>晴天時合計</t>
    <rPh sb="0" eb="2">
      <t>セイテン</t>
    </rPh>
    <rPh sb="2" eb="3">
      <t>ジ</t>
    </rPh>
    <rPh sb="3" eb="5">
      <t>ゴウケイ</t>
    </rPh>
    <phoneticPr fontId="3"/>
  </si>
  <si>
    <t>朝食</t>
    <rPh sb="0" eb="2">
      <t>チョウショク</t>
    </rPh>
    <phoneticPr fontId="3"/>
  </si>
  <si>
    <t>昼食</t>
    <rPh sb="0" eb="2">
      <t>チュウショク</t>
    </rPh>
    <phoneticPr fontId="3"/>
  </si>
  <si>
    <t>夕食</t>
    <rPh sb="0" eb="2">
      <t>ユウショク</t>
    </rPh>
    <phoneticPr fontId="3"/>
  </si>
  <si>
    <t>入所:</t>
    <rPh sb="0" eb="2">
      <t>ニュウショ</t>
    </rPh>
    <phoneticPr fontId="3"/>
  </si>
  <si>
    <t>退所:</t>
    <rPh sb="0" eb="2">
      <t>タイショ</t>
    </rPh>
    <phoneticPr fontId="3"/>
  </si>
  <si>
    <t>利用期間</t>
    <rPh sb="0" eb="2">
      <t>リヨウ</t>
    </rPh>
    <rPh sb="2" eb="4">
      <t>キカン</t>
    </rPh>
    <phoneticPr fontId="4"/>
  </si>
  <si>
    <t>日</t>
    <rPh sb="0" eb="1">
      <t>ニチ</t>
    </rPh>
    <phoneticPr fontId="3"/>
  </si>
  <si>
    <t>月</t>
    <rPh sb="0" eb="1">
      <t>ツキ</t>
    </rPh>
    <phoneticPr fontId="3"/>
  </si>
  <si>
    <t>年</t>
    <rPh sb="0" eb="1">
      <t>ネン</t>
    </rPh>
    <phoneticPr fontId="3"/>
  </si>
  <si>
    <t>提出日：</t>
    <rPh sb="0" eb="2">
      <t>テイシュツ</t>
    </rPh>
    <rPh sb="2" eb="3">
      <t>ビ</t>
    </rPh>
    <phoneticPr fontId="3"/>
  </si>
  <si>
    <t>利用目的</t>
    <rPh sb="0" eb="2">
      <t>リヨウ</t>
    </rPh>
    <rPh sb="2" eb="4">
      <t>モクテキ</t>
    </rPh>
    <phoneticPr fontId="3"/>
  </si>
  <si>
    <t>&lt;補足・詳細&gt;</t>
    <rPh sb="1" eb="3">
      <t>ホソク</t>
    </rPh>
    <rPh sb="4" eb="6">
      <t>ショウサイ</t>
    </rPh>
    <phoneticPr fontId="3"/>
  </si>
  <si>
    <t>代  表  者
職名・氏名</t>
    <rPh sb="0" eb="1">
      <t>ダイ</t>
    </rPh>
    <rPh sb="3" eb="4">
      <t>オモテ</t>
    </rPh>
    <rPh sb="6" eb="7">
      <t>モノ</t>
    </rPh>
    <rPh sb="8" eb="10">
      <t>ショクメイ</t>
    </rPh>
    <rPh sb="11" eb="13">
      <t>シメイ</t>
    </rPh>
    <phoneticPr fontId="4"/>
  </si>
  <si>
    <t>担当者</t>
    <rPh sb="0" eb="3">
      <t>タントウシャ</t>
    </rPh>
    <phoneticPr fontId="3"/>
  </si>
  <si>
    <t>氏　名</t>
    <rPh sb="0" eb="1">
      <t>シ</t>
    </rPh>
    <rPh sb="2" eb="3">
      <t>メイ</t>
    </rPh>
    <phoneticPr fontId="3"/>
  </si>
  <si>
    <t>TEL</t>
    <phoneticPr fontId="4"/>
  </si>
  <si>
    <t>携帯電話</t>
    <rPh sb="0" eb="2">
      <t>ケイタイ</t>
    </rPh>
    <rPh sb="2" eb="4">
      <t>デンワ</t>
    </rPh>
    <phoneticPr fontId="4"/>
  </si>
  <si>
    <t>E-mail</t>
    <phoneticPr fontId="4"/>
  </si>
  <si>
    <t>団体構成</t>
    <rPh sb="0" eb="2">
      <t>ダンタイ</t>
    </rPh>
    <rPh sb="2" eb="4">
      <t>コウセイ</t>
    </rPh>
    <phoneticPr fontId="3"/>
  </si>
  <si>
    <t>合計</t>
    <rPh sb="0" eb="2">
      <t>ゴウケイ</t>
    </rPh>
    <phoneticPr fontId="3"/>
  </si>
  <si>
    <t>宿泊</t>
    <rPh sb="0" eb="2">
      <t>シュクハク</t>
    </rPh>
    <phoneticPr fontId="3"/>
  </si>
  <si>
    <t>日帰り</t>
    <rPh sb="0" eb="2">
      <t>ヒガエ</t>
    </rPh>
    <phoneticPr fontId="3"/>
  </si>
  <si>
    <t>男性</t>
    <rPh sb="0" eb="2">
      <t>ダンセイ</t>
    </rPh>
    <phoneticPr fontId="3"/>
  </si>
  <si>
    <t>女性</t>
    <rPh sb="0" eb="2">
      <t>ジョセイ</t>
    </rPh>
    <phoneticPr fontId="3"/>
  </si>
  <si>
    <t>計</t>
    <rPh sb="0" eb="1">
      <t>ケイ</t>
    </rPh>
    <phoneticPr fontId="3"/>
  </si>
  <si>
    <t>社会人</t>
    <rPh sb="0" eb="2">
      <t>シャカイ</t>
    </rPh>
    <rPh sb="2" eb="3">
      <t>ジン</t>
    </rPh>
    <phoneticPr fontId="3"/>
  </si>
  <si>
    <t>確認事項</t>
    <rPh sb="0" eb="2">
      <t>カクニン</t>
    </rPh>
    <rPh sb="2" eb="4">
      <t>ジコウ</t>
    </rPh>
    <phoneticPr fontId="3"/>
  </si>
  <si>
    <t>①今までに、本所を利用したことが</t>
    <rPh sb="1" eb="2">
      <t>イマ</t>
    </rPh>
    <rPh sb="6" eb="8">
      <t>ホンショ</t>
    </rPh>
    <rPh sb="9" eb="11">
      <t>リヨウ</t>
    </rPh>
    <phoneticPr fontId="3"/>
  </si>
  <si>
    <t>②車いすや松葉杖の方が</t>
    <rPh sb="1" eb="2">
      <t>クルマ</t>
    </rPh>
    <rPh sb="5" eb="7">
      <t>マツバ</t>
    </rPh>
    <rPh sb="7" eb="8">
      <t>ヅエ</t>
    </rPh>
    <rPh sb="9" eb="10">
      <t>ホウ</t>
    </rPh>
    <phoneticPr fontId="3"/>
  </si>
  <si>
    <t>③養護教諭または看護師等の同行が</t>
    <rPh sb="1" eb="3">
      <t>ヨウゴ</t>
    </rPh>
    <rPh sb="3" eb="5">
      <t>キョウユ</t>
    </rPh>
    <rPh sb="8" eb="11">
      <t>カンゴシ</t>
    </rPh>
    <rPh sb="11" eb="12">
      <t>トウ</t>
    </rPh>
    <rPh sb="13" eb="15">
      <t>ドウコウ</t>
    </rPh>
    <phoneticPr fontId="3"/>
  </si>
  <si>
    <t>※ご記入いただいた個人情報は当所の事業目的以外には利用いたしません。なお，規定上5年を過ぎた場合は速やかに廃棄します。</t>
    <phoneticPr fontId="3"/>
  </si>
  <si>
    <t>（男性</t>
    <rPh sb="1" eb="3">
      <t>ダンセイ</t>
    </rPh>
    <phoneticPr fontId="3"/>
  </si>
  <si>
    <t>人，</t>
    <rPh sb="0" eb="1">
      <t>ニン</t>
    </rPh>
    <phoneticPr fontId="3"/>
  </si>
  <si>
    <t>人）</t>
    <rPh sb="0" eb="1">
      <t>ニン</t>
    </rPh>
    <phoneticPr fontId="3"/>
  </si>
  <si>
    <t>（</t>
    <phoneticPr fontId="3"/>
  </si>
  <si>
    <t>）</t>
    <phoneticPr fontId="3"/>
  </si>
  <si>
    <t xml:space="preserve"> 小学生</t>
    <rPh sb="1" eb="4">
      <t>ショウガクセイ</t>
    </rPh>
    <phoneticPr fontId="4"/>
  </si>
  <si>
    <t xml:space="preserve"> 中学生</t>
    <rPh sb="1" eb="4">
      <t>チュウガクセイ</t>
    </rPh>
    <phoneticPr fontId="4"/>
  </si>
  <si>
    <t xml:space="preserve"> 高校生</t>
    <rPh sb="1" eb="4">
      <t>コウコウセイ</t>
    </rPh>
    <phoneticPr fontId="4"/>
  </si>
  <si>
    <t xml:space="preserve"> 中等教育学校生</t>
    <rPh sb="1" eb="3">
      <t>チュウトウ</t>
    </rPh>
    <rPh sb="3" eb="5">
      <t>キョウイク</t>
    </rPh>
    <rPh sb="5" eb="8">
      <t>ガッコウセイ</t>
    </rPh>
    <phoneticPr fontId="4"/>
  </si>
  <si>
    <t xml:space="preserve"> 特別支援学校生</t>
    <rPh sb="1" eb="3">
      <t>トクベツ</t>
    </rPh>
    <rPh sb="3" eb="5">
      <t>シエン</t>
    </rPh>
    <rPh sb="5" eb="7">
      <t>ガッコウ</t>
    </rPh>
    <rPh sb="7" eb="8">
      <t>セイ</t>
    </rPh>
    <phoneticPr fontId="4"/>
  </si>
  <si>
    <t xml:space="preserve"> 大学・短大・高等専門学校生</t>
    <rPh sb="1" eb="3">
      <t>ダイガク</t>
    </rPh>
    <rPh sb="4" eb="6">
      <t>タンダイ</t>
    </rPh>
    <rPh sb="7" eb="9">
      <t>コウトウ</t>
    </rPh>
    <rPh sb="9" eb="11">
      <t>センモン</t>
    </rPh>
    <rPh sb="11" eb="14">
      <t>ガッコウセイ</t>
    </rPh>
    <phoneticPr fontId="4"/>
  </si>
  <si>
    <t xml:space="preserve"> 専修・専門学校生</t>
    <rPh sb="1" eb="3">
      <t>センシュウ</t>
    </rPh>
    <rPh sb="4" eb="6">
      <t>センモン</t>
    </rPh>
    <rPh sb="6" eb="9">
      <t>ガッコウセイ</t>
    </rPh>
    <phoneticPr fontId="4"/>
  </si>
  <si>
    <t xml:space="preserve"> 29歳以下</t>
    <rPh sb="3" eb="4">
      <t>サイ</t>
    </rPh>
    <rPh sb="4" eb="6">
      <t>イカ</t>
    </rPh>
    <phoneticPr fontId="3"/>
  </si>
  <si>
    <t xml:space="preserve"> 指導者（引率者含む）</t>
    <rPh sb="1" eb="4">
      <t>シドウシャ</t>
    </rPh>
    <rPh sb="5" eb="7">
      <t>インソツ</t>
    </rPh>
    <rPh sb="7" eb="8">
      <t>シャ</t>
    </rPh>
    <rPh sb="8" eb="9">
      <t>フク</t>
    </rPh>
    <phoneticPr fontId="3"/>
  </si>
  <si>
    <t>時間</t>
    <rPh sb="0" eb="2">
      <t>ジカン</t>
    </rPh>
    <phoneticPr fontId="3"/>
  </si>
  <si>
    <t>活動内容</t>
    <rPh sb="0" eb="2">
      <t>カツドウ</t>
    </rPh>
    <rPh sb="2" eb="4">
      <t>ナイヨウ</t>
    </rPh>
    <phoneticPr fontId="3"/>
  </si>
  <si>
    <t>晴天</t>
    <rPh sb="0" eb="1">
      <t>ハレ</t>
    </rPh>
    <rPh sb="1" eb="2">
      <t>テン</t>
    </rPh>
    <phoneticPr fontId="4"/>
  </si>
  <si>
    <t>荒天</t>
    <rPh sb="0" eb="2">
      <t>コウテン</t>
    </rPh>
    <phoneticPr fontId="4"/>
  </si>
  <si>
    <t>起床</t>
    <rPh sb="0" eb="2">
      <t>キショウ</t>
    </rPh>
    <phoneticPr fontId="3"/>
  </si>
  <si>
    <t>清掃・活動の準備</t>
    <rPh sb="0" eb="2">
      <t>セイソウ</t>
    </rPh>
    <rPh sb="3" eb="5">
      <t>カツドウ</t>
    </rPh>
    <rPh sb="6" eb="8">
      <t>ジュンビ</t>
    </rPh>
    <phoneticPr fontId="3"/>
  </si>
  <si>
    <t>入浴希望時間</t>
    <rPh sb="0" eb="2">
      <t>ニュウヨク</t>
    </rPh>
    <rPh sb="2" eb="4">
      <t>キボウ</t>
    </rPh>
    <rPh sb="4" eb="6">
      <t>ジカン</t>
    </rPh>
    <phoneticPr fontId="3"/>
  </si>
  <si>
    <t>～</t>
    <phoneticPr fontId="3"/>
  </si>
  <si>
    <t>：</t>
    <phoneticPr fontId="3"/>
  </si>
  <si>
    <t>就寝</t>
    <rPh sb="0" eb="2">
      <t>シュウシン</t>
    </rPh>
    <phoneticPr fontId="3"/>
  </si>
  <si>
    <t>備考欄</t>
    <rPh sb="0" eb="2">
      <t>ビコウ</t>
    </rPh>
    <rPh sb="2" eb="3">
      <t>ラン</t>
    </rPh>
    <phoneticPr fontId="3"/>
  </si>
  <si>
    <r>
      <t xml:space="preserve">退所日
</t>
    </r>
    <r>
      <rPr>
        <sz val="8"/>
        <rFont val="ＭＳ Ｐゴシック"/>
        <family val="3"/>
        <charset val="128"/>
        <scheme val="minor"/>
      </rPr>
      <t>8：45～退所点検があります。</t>
    </r>
    <rPh sb="0" eb="2">
      <t>タイショ</t>
    </rPh>
    <rPh sb="2" eb="3">
      <t>ビ</t>
    </rPh>
    <rPh sb="9" eb="11">
      <t>タイショ</t>
    </rPh>
    <rPh sb="11" eb="13">
      <t>テンケン</t>
    </rPh>
    <phoneticPr fontId="3"/>
  </si>
  <si>
    <t>提出日時</t>
    <rPh sb="0" eb="2">
      <t>テイシュツ</t>
    </rPh>
    <rPh sb="2" eb="4">
      <t>ニチジ</t>
    </rPh>
    <phoneticPr fontId="3"/>
  </si>
  <si>
    <t>日</t>
    <rPh sb="0" eb="1">
      <t>ニチ</t>
    </rPh>
    <phoneticPr fontId="3"/>
  </si>
  <si>
    <t>月</t>
    <rPh sb="0" eb="1">
      <t>ツキ</t>
    </rPh>
    <phoneticPr fontId="3"/>
  </si>
  <si>
    <t>年</t>
    <rPh sb="0" eb="1">
      <t>ネン</t>
    </rPh>
    <phoneticPr fontId="3"/>
  </si>
  <si>
    <t>食物アレルギー調査票（別紙）</t>
    <rPh sb="0" eb="2">
      <t>ショクモツ</t>
    </rPh>
    <rPh sb="7" eb="10">
      <t>チョウサヒョウ</t>
    </rPh>
    <rPh sb="11" eb="13">
      <t>ベッシ</t>
    </rPh>
    <phoneticPr fontId="3"/>
  </si>
  <si>
    <t>追加食材・補助食注文票（別紙）</t>
    <rPh sb="0" eb="2">
      <t>ツイカ</t>
    </rPh>
    <rPh sb="2" eb="4">
      <t>ショクザイ</t>
    </rPh>
    <rPh sb="5" eb="7">
      <t>ホジョ</t>
    </rPh>
    <rPh sb="7" eb="8">
      <t>ショク</t>
    </rPh>
    <rPh sb="8" eb="10">
      <t>チュウモン</t>
    </rPh>
    <rPh sb="10" eb="11">
      <t>ヒョウ</t>
    </rPh>
    <rPh sb="12" eb="14">
      <t>ベッシ</t>
    </rPh>
    <phoneticPr fontId="3"/>
  </si>
  <si>
    <t>活動教材注文票（別紙）</t>
    <rPh sb="0" eb="2">
      <t>カツドウ</t>
    </rPh>
    <rPh sb="2" eb="4">
      <t>キョウザイ</t>
    </rPh>
    <rPh sb="4" eb="6">
      <t>チュウモン</t>
    </rPh>
    <rPh sb="6" eb="7">
      <t>ヒョウ</t>
    </rPh>
    <rPh sb="8" eb="10">
      <t>ベッシ</t>
    </rPh>
    <phoneticPr fontId="3"/>
  </si>
  <si>
    <t>１． 食堂</t>
    <rPh sb="3" eb="5">
      <t>ショクドウ</t>
    </rPh>
    <phoneticPr fontId="3"/>
  </si>
  <si>
    <t>・</t>
    <phoneticPr fontId="3"/>
  </si>
  <si>
    <t>※</t>
    <phoneticPr fontId="3"/>
  </si>
  <si>
    <t>・月・日</t>
    <rPh sb="1" eb="2">
      <t>ツキ</t>
    </rPh>
    <rPh sb="3" eb="4">
      <t>ニチ</t>
    </rPh>
    <phoneticPr fontId="3"/>
  </si>
  <si>
    <t>２． 野外炊飯</t>
    <rPh sb="3" eb="5">
      <t>ヤガイ</t>
    </rPh>
    <rPh sb="5" eb="7">
      <t>スイハン</t>
    </rPh>
    <phoneticPr fontId="3"/>
  </si>
  <si>
    <t>野外炊飯は，日付（朝・昼・夕のいずれかに☑する），メニュー名，人数及び班数をご記入ください。</t>
    <rPh sb="0" eb="2">
      <t>ヤガイ</t>
    </rPh>
    <rPh sb="2" eb="4">
      <t>スイハン</t>
    </rPh>
    <rPh sb="33" eb="34">
      <t>オヨ</t>
    </rPh>
    <phoneticPr fontId="3"/>
  </si>
  <si>
    <t>３． 弁当</t>
    <rPh sb="3" eb="5">
      <t>ベントウ</t>
    </rPh>
    <phoneticPr fontId="3"/>
  </si>
  <si>
    <t>・</t>
    <phoneticPr fontId="3"/>
  </si>
  <si>
    <t>弁当は，日付（朝・昼のいずれかに☑する），メニュー名，数量をご記入ください。</t>
    <rPh sb="0" eb="2">
      <t>ベントウ</t>
    </rPh>
    <rPh sb="27" eb="29">
      <t>スウリョウ</t>
    </rPh>
    <phoneticPr fontId="3"/>
  </si>
  <si>
    <t>メニュー</t>
    <phoneticPr fontId="3"/>
  </si>
  <si>
    <t>（</t>
    <phoneticPr fontId="3"/>
  </si>
  <si>
    <t>個</t>
    <rPh sb="0" eb="1">
      <t>コ</t>
    </rPh>
    <phoneticPr fontId="3"/>
  </si>
  <si>
    <t>合計</t>
    <rPh sb="0" eb="2">
      <t>ゴウケイ</t>
    </rPh>
    <phoneticPr fontId="3"/>
  </si>
  <si>
    <t>/</t>
    <phoneticPr fontId="3"/>
  </si>
  <si>
    <t>自然の家
職員確認</t>
    <rPh sb="0" eb="2">
      <t>シゼン</t>
    </rPh>
    <rPh sb="3" eb="4">
      <t>イエ</t>
    </rPh>
    <rPh sb="6" eb="8">
      <t>ショクイン</t>
    </rPh>
    <rPh sb="8" eb="10">
      <t>カクニン</t>
    </rPh>
    <phoneticPr fontId="3"/>
  </si>
  <si>
    <t>～</t>
    <phoneticPr fontId="3"/>
  </si>
  <si>
    <t>本件担当者</t>
    <rPh sb="0" eb="2">
      <t>ホンケン</t>
    </rPh>
    <rPh sb="2" eb="5">
      <t>タントウシャ</t>
    </rPh>
    <phoneticPr fontId="3"/>
  </si>
  <si>
    <t>氏名</t>
    <rPh sb="0" eb="2">
      <t>シメイ</t>
    </rPh>
    <phoneticPr fontId="3"/>
  </si>
  <si>
    <t>職名</t>
    <rPh sb="0" eb="2">
      <t>ショクメイ</t>
    </rPh>
    <phoneticPr fontId="3"/>
  </si>
  <si>
    <t>連絡先</t>
    <rPh sb="0" eb="2">
      <t>レンラク</t>
    </rPh>
    <rPh sb="2" eb="3">
      <t>サキ</t>
    </rPh>
    <phoneticPr fontId="3"/>
  </si>
  <si>
    <t>TEL</t>
    <phoneticPr fontId="3"/>
  </si>
  <si>
    <t>FAX</t>
    <phoneticPr fontId="3"/>
  </si>
  <si>
    <t>【ご記入について】</t>
    <rPh sb="2" eb="4">
      <t>キニュウ</t>
    </rPh>
    <phoneticPr fontId="3"/>
  </si>
  <si>
    <t>（１）記入対象者</t>
    <rPh sb="3" eb="5">
      <t>キニュウ</t>
    </rPh>
    <rPh sb="5" eb="8">
      <t>タイショウシャ</t>
    </rPh>
    <phoneticPr fontId="3"/>
  </si>
  <si>
    <t>（２）アレルギー食材情報</t>
    <rPh sb="8" eb="10">
      <t>ショクザイ</t>
    </rPh>
    <rPh sb="10" eb="12">
      <t>ジョウホウ</t>
    </rPh>
    <phoneticPr fontId="3"/>
  </si>
  <si>
    <t>アレルギー反応をおこす食材を，全てご記入ください。</t>
    <rPh sb="5" eb="7">
      <t>ハンノウ</t>
    </rPh>
    <rPh sb="11" eb="13">
      <t>ショクザイ</t>
    </rPh>
    <rPh sb="15" eb="16">
      <t>スベ</t>
    </rPh>
    <rPh sb="18" eb="20">
      <t>キニュウ</t>
    </rPh>
    <phoneticPr fontId="3"/>
  </si>
  <si>
    <t>「代替食」</t>
    <rPh sb="1" eb="3">
      <t>ダイガ</t>
    </rPh>
    <rPh sb="3" eb="4">
      <t>ショク</t>
    </rPh>
    <phoneticPr fontId="3"/>
  </si>
  <si>
    <t>「持参」</t>
    <rPh sb="1" eb="3">
      <t>ジサン</t>
    </rPh>
    <phoneticPr fontId="3"/>
  </si>
  <si>
    <t>食堂から，詳細についてお尋ねさせていただきます。</t>
    <rPh sb="0" eb="2">
      <t>ショクドウ</t>
    </rPh>
    <rPh sb="5" eb="7">
      <t>ショウサイ</t>
    </rPh>
    <rPh sb="12" eb="13">
      <t>タズ</t>
    </rPh>
    <phoneticPr fontId="3"/>
  </si>
  <si>
    <t>薬の
持参</t>
    <rPh sb="0" eb="1">
      <t>クスリ</t>
    </rPh>
    <rPh sb="3" eb="5">
      <t>ジサン</t>
    </rPh>
    <phoneticPr fontId="3"/>
  </si>
  <si>
    <t>氏名</t>
    <rPh sb="0" eb="1">
      <t>シ</t>
    </rPh>
    <rPh sb="1" eb="2">
      <t>メイ</t>
    </rPh>
    <phoneticPr fontId="3"/>
  </si>
  <si>
    <t>■</t>
    <phoneticPr fontId="3"/>
  </si>
  <si>
    <t>本件にかかる個人情報は，本件以外には使用いたしません。</t>
    <rPh sb="0" eb="2">
      <t>ホンケン</t>
    </rPh>
    <rPh sb="6" eb="8">
      <t>コジン</t>
    </rPh>
    <rPh sb="8" eb="10">
      <t>ジョウホウ</t>
    </rPh>
    <rPh sb="12" eb="14">
      <t>ホンケン</t>
    </rPh>
    <rPh sb="14" eb="16">
      <t>イガイ</t>
    </rPh>
    <rPh sb="18" eb="20">
      <t>シヨウ</t>
    </rPh>
    <phoneticPr fontId="3"/>
  </si>
  <si>
    <t>当人の氏名</t>
    <rPh sb="0" eb="2">
      <t>トウニン</t>
    </rPh>
    <rPh sb="3" eb="5">
      <t>シメイ</t>
    </rPh>
    <phoneticPr fontId="3"/>
  </si>
  <si>
    <t>１．当人の確認</t>
    <rPh sb="2" eb="4">
      <t>トウニン</t>
    </rPh>
    <rPh sb="5" eb="7">
      <t>カクニン</t>
    </rPh>
    <phoneticPr fontId="3"/>
  </si>
  <si>
    <t>TEL</t>
    <phoneticPr fontId="3"/>
  </si>
  <si>
    <t>２．詳細について確認する際の連絡先</t>
    <rPh sb="2" eb="4">
      <t>ショウサイ</t>
    </rPh>
    <rPh sb="8" eb="10">
      <t>カクニン</t>
    </rPh>
    <rPh sb="12" eb="13">
      <t>サイ</t>
    </rPh>
    <rPh sb="14" eb="16">
      <t>レンラク</t>
    </rPh>
    <rPh sb="16" eb="17">
      <t>サキ</t>
    </rPh>
    <phoneticPr fontId="3"/>
  </si>
  <si>
    <t>保護者等連絡先</t>
    <rPh sb="0" eb="3">
      <t>ホゴシャ</t>
    </rPh>
    <rPh sb="3" eb="4">
      <t>ナド</t>
    </rPh>
    <rPh sb="4" eb="6">
      <t>レンラク</t>
    </rPh>
    <rPh sb="6" eb="7">
      <t>サキ</t>
    </rPh>
    <phoneticPr fontId="3"/>
  </si>
  <si>
    <t>保護者等氏名</t>
    <rPh sb="0" eb="3">
      <t>ホゴシャ</t>
    </rPh>
    <rPh sb="3" eb="4">
      <t>ナド</t>
    </rPh>
    <rPh sb="4" eb="6">
      <t>シメイ</t>
    </rPh>
    <phoneticPr fontId="3"/>
  </si>
  <si>
    <t>（</t>
    <phoneticPr fontId="3"/>
  </si>
  <si>
    <t>）</t>
    <phoneticPr fontId="3"/>
  </si>
  <si>
    <t>４．食物アレルギーの原因食品の除去範囲</t>
    <rPh sb="2" eb="4">
      <t>ショクモツ</t>
    </rPh>
    <rPh sb="10" eb="12">
      <t>ゲンイン</t>
    </rPh>
    <rPh sb="12" eb="14">
      <t>ショクヒン</t>
    </rPh>
    <rPh sb="15" eb="17">
      <t>ジョキョ</t>
    </rPh>
    <rPh sb="17" eb="19">
      <t>ハンイ</t>
    </rPh>
    <phoneticPr fontId="3"/>
  </si>
  <si>
    <t>５．その他，ご意見・ご要望等がございましたらご記入ください。</t>
    <rPh sb="4" eb="5">
      <t>タ</t>
    </rPh>
    <rPh sb="7" eb="9">
      <t>イケン</t>
    </rPh>
    <rPh sb="11" eb="13">
      <t>ヨウボウ</t>
    </rPh>
    <rPh sb="13" eb="14">
      <t>トウ</t>
    </rPh>
    <rPh sb="23" eb="25">
      <t>キニュウ</t>
    </rPh>
    <phoneticPr fontId="3"/>
  </si>
  <si>
    <t>（ふりがな）</t>
    <phoneticPr fontId="3"/>
  </si>
  <si>
    <t>連絡先</t>
    <rPh sb="0" eb="3">
      <t>レンラクサキ</t>
    </rPh>
    <phoneticPr fontId="3"/>
  </si>
  <si>
    <t>携帯</t>
    <rPh sb="0" eb="2">
      <t>ケイタイ</t>
    </rPh>
    <phoneticPr fontId="3"/>
  </si>
  <si>
    <t>大人</t>
    <rPh sb="0" eb="2">
      <t>オトナ</t>
    </rPh>
    <phoneticPr fontId="3"/>
  </si>
  <si>
    <t>人</t>
    <rPh sb="0" eb="1">
      <t>ニン</t>
    </rPh>
    <phoneticPr fontId="3"/>
  </si>
  <si>
    <t>，</t>
    <phoneticPr fontId="3"/>
  </si>
  <si>
    <t>子供</t>
    <rPh sb="0" eb="2">
      <t>コドモ</t>
    </rPh>
    <phoneticPr fontId="3"/>
  </si>
  <si>
    <t>，</t>
    <phoneticPr fontId="3"/>
  </si>
  <si>
    <t>計</t>
    <rPh sb="0" eb="1">
      <t>ケイ</t>
    </rPh>
    <phoneticPr fontId="3"/>
  </si>
  <si>
    <t>人分</t>
    <rPh sb="0" eb="1">
      <t>ニン</t>
    </rPh>
    <rPh sb="1" eb="2">
      <t>ブン</t>
    </rPh>
    <phoneticPr fontId="3"/>
  </si>
  <si>
    <t>・</t>
    <phoneticPr fontId="3"/>
  </si>
  <si>
    <t>運行日時</t>
    <rPh sb="0" eb="2">
      <t>ウンコウ</t>
    </rPh>
    <rPh sb="2" eb="4">
      <t>ニチジ</t>
    </rPh>
    <phoneticPr fontId="3"/>
  </si>
  <si>
    <t>往路</t>
    <rPh sb="0" eb="2">
      <t>オウロ</t>
    </rPh>
    <phoneticPr fontId="3"/>
  </si>
  <si>
    <t>復路</t>
    <rPh sb="0" eb="2">
      <t>フクロ</t>
    </rPh>
    <phoneticPr fontId="3"/>
  </si>
  <si>
    <t>年</t>
    <rPh sb="0" eb="1">
      <t>ネン</t>
    </rPh>
    <phoneticPr fontId="3"/>
  </si>
  <si>
    <t>月</t>
    <rPh sb="0" eb="1">
      <t>ツキ</t>
    </rPh>
    <phoneticPr fontId="3"/>
  </si>
  <si>
    <t>日</t>
    <rPh sb="0" eb="1">
      <t>ニチ</t>
    </rPh>
    <phoneticPr fontId="3"/>
  </si>
  <si>
    <t>①</t>
    <phoneticPr fontId="3"/>
  </si>
  <si>
    <t>②</t>
    <phoneticPr fontId="3"/>
  </si>
  <si>
    <t>自然の家着</t>
    <rPh sb="0" eb="2">
      <t>シゼン</t>
    </rPh>
    <rPh sb="3" eb="4">
      <t>イエ</t>
    </rPh>
    <rPh sb="4" eb="5">
      <t>チャク</t>
    </rPh>
    <phoneticPr fontId="3"/>
  </si>
  <si>
    <t>：</t>
    <phoneticPr fontId="3"/>
  </si>
  <si>
    <t>※1</t>
    <phoneticPr fontId="3"/>
  </si>
  <si>
    <t>自然の家出発</t>
    <rPh sb="0" eb="2">
      <t>シゼン</t>
    </rPh>
    <rPh sb="3" eb="4">
      <t>イエ</t>
    </rPh>
    <rPh sb="4" eb="6">
      <t>シュッパツ</t>
    </rPh>
    <phoneticPr fontId="3"/>
  </si>
  <si>
    <t>自然の家発</t>
    <rPh sb="0" eb="2">
      <t>シゼン</t>
    </rPh>
    <rPh sb="3" eb="4">
      <t>イエ</t>
    </rPh>
    <rPh sb="4" eb="5">
      <t>ハツ</t>
    </rPh>
    <phoneticPr fontId="3"/>
  </si>
  <si>
    <t>自然の家帰着</t>
    <rPh sb="0" eb="2">
      <t>シゼン</t>
    </rPh>
    <rPh sb="3" eb="4">
      <t>イエ</t>
    </rPh>
    <rPh sb="4" eb="6">
      <t>キチャク</t>
    </rPh>
    <phoneticPr fontId="3"/>
  </si>
  <si>
    <t>※2</t>
    <phoneticPr fontId="3"/>
  </si>
  <si>
    <t>※</t>
    <phoneticPr fontId="3"/>
  </si>
  <si>
    <t>余裕を持った運行時間をご記入ください。</t>
    <rPh sb="0" eb="2">
      <t>ヨユウ</t>
    </rPh>
    <rPh sb="3" eb="4">
      <t>モ</t>
    </rPh>
    <rPh sb="6" eb="8">
      <t>ウンコウ</t>
    </rPh>
    <rPh sb="8" eb="10">
      <t>ジカン</t>
    </rPh>
    <rPh sb="12" eb="14">
      <t>キニュウ</t>
    </rPh>
    <phoneticPr fontId="3"/>
  </si>
  <si>
    <t>※</t>
    <phoneticPr fontId="3"/>
  </si>
  <si>
    <t>※</t>
    <phoneticPr fontId="3"/>
  </si>
  <si>
    <t>運行経路には「IC」（インターチェンジ）をご記入ください。</t>
    <rPh sb="0" eb="2">
      <t>ウンコウ</t>
    </rPh>
    <rPh sb="2" eb="4">
      <t>ケイロ</t>
    </rPh>
    <rPh sb="22" eb="24">
      <t>キニュウ</t>
    </rPh>
    <phoneticPr fontId="3"/>
  </si>
  <si>
    <t>＜以下，本所が記入＞</t>
    <rPh sb="1" eb="3">
      <t>イカ</t>
    </rPh>
    <rPh sb="4" eb="6">
      <t>ホンショ</t>
    </rPh>
    <rPh sb="7" eb="9">
      <t>キニュウ</t>
    </rPh>
    <phoneticPr fontId="3"/>
  </si>
  <si>
    <t>運転手</t>
    <rPh sb="0" eb="3">
      <t>ウンテンシュ</t>
    </rPh>
    <phoneticPr fontId="3"/>
  </si>
  <si>
    <t>備考</t>
    <rPh sb="0" eb="2">
      <t>ビコウ</t>
    </rPh>
    <phoneticPr fontId="3"/>
  </si>
  <si>
    <t>決裁</t>
    <rPh sb="0" eb="2">
      <t>ケッサイ</t>
    </rPh>
    <phoneticPr fontId="3"/>
  </si>
  <si>
    <t>次長</t>
    <rPh sb="0" eb="2">
      <t>ジチョウ</t>
    </rPh>
    <phoneticPr fontId="3"/>
  </si>
  <si>
    <t>総務・管理係長</t>
    <rPh sb="0" eb="2">
      <t>ソウム</t>
    </rPh>
    <rPh sb="3" eb="5">
      <t>カンリ</t>
    </rPh>
    <rPh sb="5" eb="6">
      <t>カカリ</t>
    </rPh>
    <rPh sb="6" eb="7">
      <t>ナガ</t>
    </rPh>
    <phoneticPr fontId="3"/>
  </si>
  <si>
    <t>事業推進係長</t>
    <rPh sb="0" eb="2">
      <t>ジギョウ</t>
    </rPh>
    <rPh sb="2" eb="4">
      <t>スイシン</t>
    </rPh>
    <rPh sb="4" eb="5">
      <t>カカリ</t>
    </rPh>
    <rPh sb="5" eb="6">
      <t>ナガ</t>
    </rPh>
    <phoneticPr fontId="3"/>
  </si>
  <si>
    <t>起案者</t>
    <rPh sb="0" eb="2">
      <t>キアン</t>
    </rPh>
    <rPh sb="2" eb="3">
      <t>シャ</t>
    </rPh>
    <phoneticPr fontId="3"/>
  </si>
  <si>
    <t>＜裏面へ＞</t>
    <rPh sb="1" eb="3">
      <t>ウラメン</t>
    </rPh>
    <phoneticPr fontId="3"/>
  </si>
  <si>
    <t>団体名</t>
    <rPh sb="0" eb="2">
      <t>ダンタイ</t>
    </rPh>
    <rPh sb="2" eb="3">
      <t>メイ</t>
    </rPh>
    <phoneticPr fontId="3"/>
  </si>
  <si>
    <r>
      <t>キャンプファイヤー用のまき</t>
    </r>
    <r>
      <rPr>
        <sz val="9"/>
        <rFont val="ＭＳ ゴシック"/>
        <family val="3"/>
        <charset val="128"/>
      </rPr>
      <t>（灯油含む）</t>
    </r>
    <rPh sb="9" eb="10">
      <t>ヨウ</t>
    </rPh>
    <rPh sb="14" eb="16">
      <t>トウユ</t>
    </rPh>
    <rPh sb="16" eb="17">
      <t>フク</t>
    </rPh>
    <phoneticPr fontId="3"/>
  </si>
  <si>
    <r>
      <t>トーチ棒</t>
    </r>
    <r>
      <rPr>
        <sz val="10"/>
        <rFont val="ＭＳ ゴシック"/>
        <family val="3"/>
        <charset val="128"/>
      </rPr>
      <t>（針金付き）</t>
    </r>
    <rPh sb="3" eb="4">
      <t>ボウ</t>
    </rPh>
    <rPh sb="5" eb="7">
      <t>ハリガネ</t>
    </rPh>
    <rPh sb="7" eb="8">
      <t>ツキ</t>
    </rPh>
    <phoneticPr fontId="3"/>
  </si>
  <si>
    <t>トーチ棒用灯油</t>
    <rPh sb="3" eb="4">
      <t>ボウ</t>
    </rPh>
    <rPh sb="4" eb="5">
      <t>ヨウ</t>
    </rPh>
    <rPh sb="5" eb="7">
      <t>トウユ</t>
    </rPh>
    <phoneticPr fontId="3"/>
  </si>
  <si>
    <t>木工細工</t>
    <rPh sb="0" eb="2">
      <t>モッコウ</t>
    </rPh>
    <rPh sb="2" eb="3">
      <t>コマ</t>
    </rPh>
    <phoneticPr fontId="3"/>
  </si>
  <si>
    <r>
      <rPr>
        <b/>
        <sz val="11"/>
        <rFont val="ＭＳ ゴシック"/>
        <family val="3"/>
        <charset val="128"/>
      </rPr>
      <t>季節限定</t>
    </r>
    <r>
      <rPr>
        <sz val="11"/>
        <rFont val="ＭＳ ゴシック"/>
        <family val="3"/>
        <charset val="128"/>
      </rPr>
      <t xml:space="preserve">
</t>
    </r>
    <r>
      <rPr>
        <sz val="9"/>
        <rFont val="ＭＳ ゴシック"/>
        <family val="3"/>
        <charset val="128"/>
      </rPr>
      <t>（10月～3月）</t>
    </r>
    <rPh sb="0" eb="2">
      <t>キセツ</t>
    </rPh>
    <rPh sb="2" eb="4">
      <t>ゲンテイ</t>
    </rPh>
    <rPh sb="8" eb="9">
      <t>ツキ</t>
    </rPh>
    <rPh sb="11" eb="12">
      <t>ツキ</t>
    </rPh>
    <phoneticPr fontId="3"/>
  </si>
  <si>
    <t>（キーホルダー），未カット・未穴</t>
    <rPh sb="9" eb="10">
      <t>ミ</t>
    </rPh>
    <rPh sb="14" eb="15">
      <t>ミ</t>
    </rPh>
    <rPh sb="15" eb="16">
      <t>アナ</t>
    </rPh>
    <phoneticPr fontId="3"/>
  </si>
  <si>
    <t>（キーホルダー），カット・穴済み</t>
    <rPh sb="13" eb="14">
      <t>アナ</t>
    </rPh>
    <rPh sb="14" eb="15">
      <t>スミ</t>
    </rPh>
    <phoneticPr fontId="3"/>
  </si>
  <si>
    <t>和紙作り（10人分程度）
　はがき（20枚程度）</t>
    <rPh sb="0" eb="2">
      <t>ワシ</t>
    </rPh>
    <rPh sb="2" eb="3">
      <t>ヅク</t>
    </rPh>
    <rPh sb="7" eb="8">
      <t>ニン</t>
    </rPh>
    <rPh sb="8" eb="9">
      <t>ブン</t>
    </rPh>
    <rPh sb="9" eb="11">
      <t>テイド</t>
    </rPh>
    <rPh sb="20" eb="21">
      <t>マイ</t>
    </rPh>
    <rPh sb="21" eb="23">
      <t>テイド</t>
    </rPh>
    <phoneticPr fontId="3"/>
  </si>
  <si>
    <t>こんにゃく玉</t>
    <rPh sb="5" eb="6">
      <t>タマ</t>
    </rPh>
    <phoneticPr fontId="3"/>
  </si>
  <si>
    <t>（持ち帰り用袋・こんにゃく用手袋付）</t>
    <rPh sb="1" eb="2">
      <t>モ</t>
    </rPh>
    <rPh sb="3" eb="4">
      <t>カエ</t>
    </rPh>
    <rPh sb="5" eb="6">
      <t>ヨウ</t>
    </rPh>
    <rPh sb="6" eb="7">
      <t>フクロ</t>
    </rPh>
    <rPh sb="13" eb="14">
      <t>ヨウ</t>
    </rPh>
    <rPh sb="14" eb="16">
      <t>テブクロ</t>
    </rPh>
    <rPh sb="16" eb="17">
      <t>ツキ</t>
    </rPh>
    <phoneticPr fontId="3"/>
  </si>
  <si>
    <r>
      <t>ストーンアート</t>
    </r>
    <r>
      <rPr>
        <sz val="10"/>
        <rFont val="ＭＳ ゴシック"/>
        <family val="3"/>
        <charset val="128"/>
      </rPr>
      <t>（絵の具，ニス含む）</t>
    </r>
    <rPh sb="8" eb="9">
      <t>エ</t>
    </rPh>
    <rPh sb="10" eb="11">
      <t>グ</t>
    </rPh>
    <rPh sb="14" eb="15">
      <t>フク</t>
    </rPh>
    <phoneticPr fontId="3"/>
  </si>
  <si>
    <r>
      <t>焼板細工</t>
    </r>
    <r>
      <rPr>
        <sz val="10"/>
        <rFont val="ＭＳ ゴシック"/>
        <family val="3"/>
        <charset val="128"/>
      </rPr>
      <t>（まき代含む）</t>
    </r>
    <rPh sb="0" eb="1">
      <t>ヤ</t>
    </rPh>
    <rPh sb="1" eb="2">
      <t>イタ</t>
    </rPh>
    <rPh sb="2" eb="4">
      <t>サイク</t>
    </rPh>
    <rPh sb="7" eb="8">
      <t>ダイ</t>
    </rPh>
    <rPh sb="8" eb="9">
      <t>フク</t>
    </rPh>
    <phoneticPr fontId="3"/>
  </si>
  <si>
    <t>1セット</t>
    <phoneticPr fontId="3"/>
  </si>
  <si>
    <t>1本</t>
    <rPh sb="1" eb="2">
      <t>ポン</t>
    </rPh>
    <phoneticPr fontId="3"/>
  </si>
  <si>
    <t>1L 目安：50本で5L程度</t>
    <rPh sb="3" eb="5">
      <t>メヤス</t>
    </rPh>
    <rPh sb="8" eb="9">
      <t>ホン</t>
    </rPh>
    <rPh sb="12" eb="14">
      <t>テイド</t>
    </rPh>
    <phoneticPr fontId="3"/>
  </si>
  <si>
    <t>1人分</t>
    <rPh sb="1" eb="2">
      <t>ニン</t>
    </rPh>
    <rPh sb="2" eb="3">
      <t>ブン</t>
    </rPh>
    <phoneticPr fontId="3"/>
  </si>
  <si>
    <t>1パック</t>
    <phoneticPr fontId="3"/>
  </si>
  <si>
    <t>（5人単位でお申し込みください）</t>
    <rPh sb="2" eb="3">
      <t>ニン</t>
    </rPh>
    <rPh sb="3" eb="5">
      <t>タンイ</t>
    </rPh>
    <rPh sb="7" eb="8">
      <t>モウ</t>
    </rPh>
    <rPh sb="9" eb="10">
      <t>コ</t>
    </rPh>
    <phoneticPr fontId="3"/>
  </si>
  <si>
    <t>500ｇまき代含5人分</t>
    <rPh sb="6" eb="7">
      <t>ダイ</t>
    </rPh>
    <rPh sb="7" eb="8">
      <t>フク</t>
    </rPh>
    <rPh sb="9" eb="11">
      <t>ニンブン</t>
    </rPh>
    <phoneticPr fontId="3"/>
  </si>
  <si>
    <t>はがきサイズ5枚（スタンプ代含む）</t>
    <rPh sb="7" eb="8">
      <t>マイ</t>
    </rPh>
    <rPh sb="13" eb="14">
      <t>ダイ</t>
    </rPh>
    <rPh sb="14" eb="15">
      <t>フク</t>
    </rPh>
    <phoneticPr fontId="3"/>
  </si>
  <si>
    <t>品　　　　　名</t>
    <rPh sb="0" eb="1">
      <t>シナ</t>
    </rPh>
    <rPh sb="6" eb="7">
      <t>メイ</t>
    </rPh>
    <phoneticPr fontId="3"/>
  </si>
  <si>
    <t>単　　位</t>
    <rPh sb="0" eb="1">
      <t>タン</t>
    </rPh>
    <rPh sb="3" eb="4">
      <t>クライ</t>
    </rPh>
    <phoneticPr fontId="3"/>
  </si>
  <si>
    <t>料金</t>
    <rPh sb="0" eb="2">
      <t>リョウキン</t>
    </rPh>
    <phoneticPr fontId="3"/>
  </si>
  <si>
    <t>晴天時
数量</t>
    <rPh sb="0" eb="2">
      <t>セイテン</t>
    </rPh>
    <rPh sb="2" eb="3">
      <t>ジ</t>
    </rPh>
    <rPh sb="4" eb="6">
      <t>スウリョウ</t>
    </rPh>
    <phoneticPr fontId="3"/>
  </si>
  <si>
    <t>雨天時
数量</t>
    <rPh sb="0" eb="2">
      <t>ウテン</t>
    </rPh>
    <rPh sb="2" eb="3">
      <t>ジ</t>
    </rPh>
    <rPh sb="4" eb="6">
      <t>スウリョウ</t>
    </rPh>
    <phoneticPr fontId="3"/>
  </si>
  <si>
    <t>活動
利用日</t>
    <rPh sb="0" eb="2">
      <t>カツドウ</t>
    </rPh>
    <rPh sb="3" eb="5">
      <t>リヨウ</t>
    </rPh>
    <rPh sb="5" eb="6">
      <t>ビ</t>
    </rPh>
    <phoneticPr fontId="3"/>
  </si>
  <si>
    <t>団体・グループ名（学校名）</t>
    <rPh sb="0" eb="2">
      <t>ダンタイ</t>
    </rPh>
    <rPh sb="7" eb="8">
      <t>メイ</t>
    </rPh>
    <rPh sb="9" eb="11">
      <t>ガッコウ</t>
    </rPh>
    <rPh sb="11" eb="12">
      <t>メイ</t>
    </rPh>
    <phoneticPr fontId="3"/>
  </si>
  <si>
    <t>利用期間</t>
    <rPh sb="0" eb="2">
      <t>リヨウ</t>
    </rPh>
    <rPh sb="2" eb="4">
      <t>キカン</t>
    </rPh>
    <phoneticPr fontId="3"/>
  </si>
  <si>
    <t>【</t>
    <phoneticPr fontId="3"/>
  </si>
  <si>
    <t>】</t>
    <phoneticPr fontId="3"/>
  </si>
  <si>
    <t>～</t>
    <phoneticPr fontId="3"/>
  </si>
  <si>
    <t>連絡先</t>
    <rPh sb="0" eb="2">
      <t>レンラク</t>
    </rPh>
    <rPh sb="2" eb="3">
      <t>サキ</t>
    </rPh>
    <phoneticPr fontId="3"/>
  </si>
  <si>
    <t>西暦</t>
    <rPh sb="0" eb="2">
      <t>セイレキ</t>
    </rPh>
    <phoneticPr fontId="3"/>
  </si>
  <si>
    <t>ハヤシライス</t>
    <phoneticPr fontId="3"/>
  </si>
  <si>
    <t xml:space="preserve">※3  </t>
    <phoneticPr fontId="3"/>
  </si>
  <si>
    <t>〇　この資料は参考資料です。利用料金について保証するものではありません。ご了承ください。</t>
    <rPh sb="4" eb="6">
      <t>シリョウ</t>
    </rPh>
    <rPh sb="7" eb="9">
      <t>サンコウ</t>
    </rPh>
    <rPh sb="9" eb="11">
      <t>シリョウ</t>
    </rPh>
    <rPh sb="14" eb="16">
      <t>リヨウ</t>
    </rPh>
    <rPh sb="16" eb="18">
      <t>リョウキン</t>
    </rPh>
    <rPh sb="22" eb="24">
      <t>ホショウ</t>
    </rPh>
    <rPh sb="37" eb="39">
      <t>リョウショウ</t>
    </rPh>
    <phoneticPr fontId="3"/>
  </si>
  <si>
    <t>品目名等</t>
    <rPh sb="0" eb="2">
      <t>ヒンモク</t>
    </rPh>
    <rPh sb="2" eb="3">
      <t>メイ</t>
    </rPh>
    <rPh sb="3" eb="4">
      <t>トウ</t>
    </rPh>
    <phoneticPr fontId="3"/>
  </si>
  <si>
    <t>単価</t>
    <rPh sb="0" eb="2">
      <t>タンカ</t>
    </rPh>
    <phoneticPr fontId="3"/>
  </si>
  <si>
    <t>数</t>
    <rPh sb="0" eb="1">
      <t>カズ</t>
    </rPh>
    <phoneticPr fontId="3"/>
  </si>
  <si>
    <t>小計</t>
    <rPh sb="0" eb="1">
      <t>ショウ</t>
    </rPh>
    <rPh sb="1" eb="2">
      <t>ケイ</t>
    </rPh>
    <phoneticPr fontId="3"/>
  </si>
  <si>
    <t>特定研修活動料金</t>
    <rPh sb="0" eb="2">
      <t>トクテイ</t>
    </rPh>
    <rPh sb="2" eb="4">
      <t>ケンシュウ</t>
    </rPh>
    <rPh sb="4" eb="6">
      <t>カツドウ</t>
    </rPh>
    <rPh sb="6" eb="8">
      <t>リョウキン</t>
    </rPh>
    <phoneticPr fontId="3"/>
  </si>
  <si>
    <t>TAP（徳地アドベンチャ―教育プログラム）</t>
    <rPh sb="4" eb="6">
      <t>トクジ</t>
    </rPh>
    <rPh sb="13" eb="15">
      <t>キョウイク</t>
    </rPh>
    <phoneticPr fontId="3"/>
  </si>
  <si>
    <t>天体観察</t>
    <rPh sb="0" eb="2">
      <t>テンタイ</t>
    </rPh>
    <rPh sb="2" eb="4">
      <t>カンサツ</t>
    </rPh>
    <phoneticPr fontId="3"/>
  </si>
  <si>
    <t>　小　計</t>
    <rPh sb="1" eb="2">
      <t>ショウ</t>
    </rPh>
    <rPh sb="3" eb="4">
      <t>ケイ</t>
    </rPh>
    <phoneticPr fontId="3"/>
  </si>
  <si>
    <t>食堂での食事</t>
    <rPh sb="0" eb="2">
      <t>ショクドウ</t>
    </rPh>
    <rPh sb="4" eb="6">
      <t>ショクジ</t>
    </rPh>
    <phoneticPr fontId="3"/>
  </si>
  <si>
    <t>小　計</t>
    <rPh sb="0" eb="1">
      <t>ショウ</t>
    </rPh>
    <rPh sb="2" eb="3">
      <t>ケイ</t>
    </rPh>
    <phoneticPr fontId="3"/>
  </si>
  <si>
    <t>ハヤシライス</t>
    <phoneticPr fontId="3"/>
  </si>
  <si>
    <t>炊き込みご飯</t>
    <rPh sb="0" eb="1">
      <t>タ</t>
    </rPh>
    <rPh sb="2" eb="3">
      <t>コ</t>
    </rPh>
    <rPh sb="5" eb="6">
      <t>ハン</t>
    </rPh>
    <phoneticPr fontId="3"/>
  </si>
  <si>
    <t>ポトフ</t>
    <phoneticPr fontId="3"/>
  </si>
  <si>
    <t>ホットドッグ２本</t>
    <rPh sb="7" eb="8">
      <t>ホン</t>
    </rPh>
    <phoneticPr fontId="3"/>
  </si>
  <si>
    <t>パックジュース</t>
    <phoneticPr fontId="3"/>
  </si>
  <si>
    <t>お弁当</t>
    <rPh sb="1" eb="3">
      <t>ベントウ</t>
    </rPh>
    <phoneticPr fontId="3"/>
  </si>
  <si>
    <t>朝食・昼食用</t>
    <rPh sb="0" eb="2">
      <t>チョウショク</t>
    </rPh>
    <rPh sb="3" eb="5">
      <t>チュウショク</t>
    </rPh>
    <rPh sb="5" eb="6">
      <t>ヨウ</t>
    </rPh>
    <phoneticPr fontId="3"/>
  </si>
  <si>
    <t>昼食用</t>
    <rPh sb="0" eb="3">
      <t>チュウショクヨウ</t>
    </rPh>
    <phoneticPr fontId="3"/>
  </si>
  <si>
    <t>幕の内弁当</t>
    <rPh sb="0" eb="1">
      <t>マク</t>
    </rPh>
    <rPh sb="2" eb="3">
      <t>ウチ</t>
    </rPh>
    <rPh sb="3" eb="5">
      <t>ベントウ</t>
    </rPh>
    <phoneticPr fontId="3"/>
  </si>
  <si>
    <t>菓子パン</t>
    <rPh sb="0" eb="2">
      <t>カシ</t>
    </rPh>
    <phoneticPr fontId="3"/>
  </si>
  <si>
    <t>活動教材費</t>
    <rPh sb="0" eb="2">
      <t>カツドウ</t>
    </rPh>
    <rPh sb="2" eb="5">
      <t>キョウザイヒ</t>
    </rPh>
    <phoneticPr fontId="3"/>
  </si>
  <si>
    <t>キャンプファイヤー</t>
    <phoneticPr fontId="3"/>
  </si>
  <si>
    <t>要作成・布は団体準備</t>
    <rPh sb="0" eb="1">
      <t>ヨウ</t>
    </rPh>
    <rPh sb="1" eb="3">
      <t>サクセイ</t>
    </rPh>
    <rPh sb="4" eb="5">
      <t>ヌノ</t>
    </rPh>
    <rPh sb="6" eb="8">
      <t>ダンタイ</t>
    </rPh>
    <rPh sb="8" eb="10">
      <t>ジュンビ</t>
    </rPh>
    <phoneticPr fontId="3"/>
  </si>
  <si>
    <t>トーチ棒10本分</t>
    <rPh sb="3" eb="4">
      <t>ボウ</t>
    </rPh>
    <rPh sb="6" eb="7">
      <t>ホン</t>
    </rPh>
    <rPh sb="7" eb="8">
      <t>ブン</t>
    </rPh>
    <phoneticPr fontId="3"/>
  </si>
  <si>
    <t>ロウの受け皿用アルミホイル付</t>
    <rPh sb="3" eb="4">
      <t>ウ</t>
    </rPh>
    <rPh sb="5" eb="6">
      <t>ザラ</t>
    </rPh>
    <rPh sb="6" eb="7">
      <t>ヨウ</t>
    </rPh>
    <rPh sb="13" eb="14">
      <t>ツキ</t>
    </rPh>
    <phoneticPr fontId="3"/>
  </si>
  <si>
    <t>焼板細工</t>
    <rPh sb="0" eb="1">
      <t>ヤ</t>
    </rPh>
    <rPh sb="1" eb="2">
      <t>イタ</t>
    </rPh>
    <rPh sb="2" eb="4">
      <t>ザイク</t>
    </rPh>
    <phoneticPr fontId="3"/>
  </si>
  <si>
    <t>木工細工</t>
    <rPh sb="0" eb="2">
      <t>モッコウ</t>
    </rPh>
    <rPh sb="2" eb="4">
      <t>ザイク</t>
    </rPh>
    <phoneticPr fontId="3"/>
  </si>
  <si>
    <t>ヒートン（1個）</t>
    <rPh sb="6" eb="7">
      <t>コ</t>
    </rPh>
    <phoneticPr fontId="3"/>
  </si>
  <si>
    <t>和紙作り</t>
    <rPh sb="0" eb="2">
      <t>ワシ</t>
    </rPh>
    <rPh sb="2" eb="3">
      <t>ヅク</t>
    </rPh>
    <phoneticPr fontId="3"/>
  </si>
  <si>
    <t>コップ</t>
    <phoneticPr fontId="3"/>
  </si>
  <si>
    <t>ストーンアート</t>
    <phoneticPr fontId="3"/>
  </si>
  <si>
    <t>絵具・ニス（貸出）</t>
    <rPh sb="0" eb="2">
      <t>エノグ</t>
    </rPh>
    <rPh sb="6" eb="8">
      <t>カシダシ</t>
    </rPh>
    <phoneticPr fontId="3"/>
  </si>
  <si>
    <t>丸太でペンスタンド</t>
    <rPh sb="0" eb="2">
      <t>マルタ</t>
    </rPh>
    <phoneticPr fontId="3"/>
  </si>
  <si>
    <t>ゲストルーム</t>
    <phoneticPr fontId="3"/>
  </si>
  <si>
    <t>洋室シングル</t>
    <rPh sb="0" eb="2">
      <t>ヨウシツ</t>
    </rPh>
    <phoneticPr fontId="3"/>
  </si>
  <si>
    <t>和室</t>
    <rPh sb="0" eb="2">
      <t>ワシツ</t>
    </rPh>
    <phoneticPr fontId="3"/>
  </si>
  <si>
    <t>1グループ3時間あたり</t>
    <rPh sb="6" eb="8">
      <t>ジカン</t>
    </rPh>
    <phoneticPr fontId="3"/>
  </si>
  <si>
    <t>参加者100名に対し講師1名（1時間）</t>
    <rPh sb="0" eb="3">
      <t>サンカシャ</t>
    </rPh>
    <rPh sb="6" eb="7">
      <t>メイ</t>
    </rPh>
    <rPh sb="8" eb="9">
      <t>タイ</t>
    </rPh>
    <rPh sb="10" eb="12">
      <t>コウシ</t>
    </rPh>
    <rPh sb="13" eb="14">
      <t>メイ</t>
    </rPh>
    <rPh sb="16" eb="18">
      <t>ジカン</t>
    </rPh>
    <phoneticPr fontId="3"/>
  </si>
  <si>
    <t>野菜・塩コショウ・タレ付き</t>
    <rPh sb="0" eb="2">
      <t>ヤサイ</t>
    </rPh>
    <rPh sb="3" eb="4">
      <t>シオ</t>
    </rPh>
    <rPh sb="11" eb="12">
      <t>ツ</t>
    </rPh>
    <phoneticPr fontId="3"/>
  </si>
  <si>
    <t>おむすび4個とおかず</t>
    <rPh sb="5" eb="6">
      <t>コ</t>
    </rPh>
    <phoneticPr fontId="3"/>
  </si>
  <si>
    <t>板1枚・絵具（貸出）・薪</t>
    <rPh sb="0" eb="1">
      <t>イタ</t>
    </rPh>
    <rPh sb="2" eb="3">
      <t>マイ</t>
    </rPh>
    <rPh sb="4" eb="6">
      <t>エノグ</t>
    </rPh>
    <rPh sb="7" eb="9">
      <t>カシダ</t>
    </rPh>
    <rPh sb="11" eb="12">
      <t>マキ</t>
    </rPh>
    <phoneticPr fontId="3"/>
  </si>
  <si>
    <t>プラスチック板（1枚）</t>
    <rPh sb="6" eb="7">
      <t>バン</t>
    </rPh>
    <rPh sb="9" eb="10">
      <t>マイ</t>
    </rPh>
    <phoneticPr fontId="3"/>
  </si>
  <si>
    <t>はがき用（20枚程度）</t>
    <rPh sb="3" eb="4">
      <t>ヨウ</t>
    </rPh>
    <rPh sb="7" eb="8">
      <t>マイ</t>
    </rPh>
    <rPh sb="8" eb="10">
      <t>テイド</t>
    </rPh>
    <phoneticPr fontId="3"/>
  </si>
  <si>
    <t>はがきサイズの用紙（5枚）</t>
    <rPh sb="7" eb="9">
      <t>ヨウシ</t>
    </rPh>
    <rPh sb="11" eb="12">
      <t>マイ</t>
    </rPh>
    <phoneticPr fontId="3"/>
  </si>
  <si>
    <t>丸太・ボンド（1人分）</t>
    <rPh sb="0" eb="2">
      <t>マルタ</t>
    </rPh>
    <rPh sb="8" eb="10">
      <t>ニンブン</t>
    </rPh>
    <rPh sb="9" eb="10">
      <t>ブン</t>
    </rPh>
    <phoneticPr fontId="3"/>
  </si>
  <si>
    <t>牛肉（150g）</t>
    <rPh sb="0" eb="2">
      <t>ギュウニク</t>
    </rPh>
    <phoneticPr fontId="3"/>
  </si>
  <si>
    <t>豚肉（150g）</t>
    <rPh sb="0" eb="2">
      <t>ブタニク</t>
    </rPh>
    <phoneticPr fontId="3"/>
  </si>
  <si>
    <t>米100g追加</t>
    <rPh sb="0" eb="1">
      <t>コメ</t>
    </rPh>
    <rPh sb="5" eb="7">
      <t>ツイカ</t>
    </rPh>
    <phoneticPr fontId="3"/>
  </si>
  <si>
    <t>牛肉（500g追加）</t>
    <rPh sb="0" eb="2">
      <t>ギュウニク</t>
    </rPh>
    <rPh sb="7" eb="9">
      <t>ツイカ</t>
    </rPh>
    <phoneticPr fontId="3"/>
  </si>
  <si>
    <t>豚肉（500g追加）</t>
    <rPh sb="0" eb="2">
      <t>ブタニク</t>
    </rPh>
    <rPh sb="7" eb="9">
      <t>ツイカ</t>
    </rPh>
    <phoneticPr fontId="3"/>
  </si>
  <si>
    <t>焼きそば3玉</t>
    <rPh sb="0" eb="1">
      <t>ヤ</t>
    </rPh>
    <rPh sb="5" eb="6">
      <t>タマ</t>
    </rPh>
    <phoneticPr fontId="3"/>
  </si>
  <si>
    <t>まき・灯油（3L)</t>
    <rPh sb="3" eb="5">
      <t>トウユ</t>
    </rPh>
    <phoneticPr fontId="3"/>
  </si>
  <si>
    <t>トーチ棒1本</t>
    <rPh sb="3" eb="4">
      <t>ボウ</t>
    </rPh>
    <rPh sb="5" eb="6">
      <t>ホン</t>
    </rPh>
    <phoneticPr fontId="3"/>
  </si>
  <si>
    <t>トーチ棒用灯油（1L）</t>
    <rPh sb="3" eb="4">
      <t>ボウ</t>
    </rPh>
    <rPh sb="4" eb="5">
      <t>ヨウ</t>
    </rPh>
    <rPh sb="5" eb="7">
      <t>トウユ</t>
    </rPh>
    <phoneticPr fontId="3"/>
  </si>
  <si>
    <t>ろうそく小1本</t>
    <rPh sb="4" eb="5">
      <t>ショウ</t>
    </rPh>
    <rPh sb="6" eb="7">
      <t>ホン</t>
    </rPh>
    <phoneticPr fontId="3"/>
  </si>
  <si>
    <t>麻ひも（60m）</t>
    <rPh sb="0" eb="1">
      <t>アサ</t>
    </rPh>
    <phoneticPr fontId="3"/>
  </si>
  <si>
    <t>目玉（2個）</t>
    <rPh sb="0" eb="2">
      <t>メダマ</t>
    </rPh>
    <rPh sb="4" eb="5">
      <t>コ</t>
    </rPh>
    <phoneticPr fontId="3"/>
  </si>
  <si>
    <t>薪1束</t>
    <rPh sb="0" eb="1">
      <t>マキ</t>
    </rPh>
    <rPh sb="2" eb="3">
      <t>タバ</t>
    </rPh>
    <phoneticPr fontId="3"/>
  </si>
  <si>
    <t>ｵﾚﾝｼﾞｼﾞｭｰｽ、ｱｯﾌﾟﾙｼﾞｭｰｽ</t>
    <phoneticPr fontId="3"/>
  </si>
  <si>
    <t>ｶｽﾀｰﾄﾞﾌﾟﾘﾝ・青りんごｾﾞﾘｰ</t>
    <rPh sb="11" eb="12">
      <t>アオ</t>
    </rPh>
    <phoneticPr fontId="3"/>
  </si>
  <si>
    <t>補助食・飲み物等</t>
    <rPh sb="0" eb="2">
      <t>ホジョ</t>
    </rPh>
    <rPh sb="2" eb="3">
      <t>ショク</t>
    </rPh>
    <rPh sb="4" eb="5">
      <t>ノ</t>
    </rPh>
    <rPh sb="6" eb="7">
      <t>モノ</t>
    </rPh>
    <rPh sb="7" eb="8">
      <t>ナド</t>
    </rPh>
    <phoneticPr fontId="3"/>
  </si>
  <si>
    <t>ロックアイス（1.0kg）</t>
    <phoneticPr fontId="3"/>
  </si>
  <si>
    <t>ゴミ袋（45L)</t>
    <phoneticPr fontId="3"/>
  </si>
  <si>
    <t>処理代含む</t>
    <phoneticPr fontId="3"/>
  </si>
  <si>
    <t>晴天時
数</t>
    <rPh sb="0" eb="3">
      <t>セイテンジ</t>
    </rPh>
    <rPh sb="4" eb="5">
      <t>カズ</t>
    </rPh>
    <phoneticPr fontId="3"/>
  </si>
  <si>
    <t>雨天時
数</t>
    <rPh sb="0" eb="2">
      <t>ウテン</t>
    </rPh>
    <rPh sb="2" eb="3">
      <t>ジ</t>
    </rPh>
    <rPh sb="4" eb="5">
      <t>スウ</t>
    </rPh>
    <phoneticPr fontId="3"/>
  </si>
  <si>
    <t>晴天時
小計</t>
    <rPh sb="0" eb="2">
      <t>セイテン</t>
    </rPh>
    <rPh sb="2" eb="3">
      <t>ジ</t>
    </rPh>
    <rPh sb="4" eb="6">
      <t>ショウケイ</t>
    </rPh>
    <phoneticPr fontId="3"/>
  </si>
  <si>
    <t>雨天時
小計</t>
    <rPh sb="0" eb="2">
      <t>ウテン</t>
    </rPh>
    <rPh sb="2" eb="3">
      <t>ジ</t>
    </rPh>
    <rPh sb="4" eb="6">
      <t>ショウケイ</t>
    </rPh>
    <phoneticPr fontId="3"/>
  </si>
  <si>
    <t>晴　天　時　小　計</t>
    <rPh sb="0" eb="1">
      <t>ハレ</t>
    </rPh>
    <rPh sb="2" eb="3">
      <t>テン</t>
    </rPh>
    <rPh sb="4" eb="5">
      <t>ジ</t>
    </rPh>
    <rPh sb="6" eb="7">
      <t>ショウ</t>
    </rPh>
    <rPh sb="8" eb="9">
      <t>ケイ</t>
    </rPh>
    <phoneticPr fontId="3"/>
  </si>
  <si>
    <t>雨　天　時　小　計</t>
    <rPh sb="0" eb="1">
      <t>アメ</t>
    </rPh>
    <rPh sb="2" eb="3">
      <t>テン</t>
    </rPh>
    <rPh sb="4" eb="5">
      <t>ジ</t>
    </rPh>
    <rPh sb="6" eb="7">
      <t>ショウ</t>
    </rPh>
    <rPh sb="8" eb="9">
      <t>ケイ</t>
    </rPh>
    <phoneticPr fontId="3"/>
  </si>
  <si>
    <t>（10月～3月のみ）5人単位で申込</t>
    <rPh sb="3" eb="4">
      <t>ガツ</t>
    </rPh>
    <rPh sb="6" eb="7">
      <t>ガツ</t>
    </rPh>
    <rPh sb="11" eb="12">
      <t>ニン</t>
    </rPh>
    <rPh sb="12" eb="14">
      <t>タンイ</t>
    </rPh>
    <rPh sb="15" eb="17">
      <t>モウシコミ</t>
    </rPh>
    <phoneticPr fontId="3"/>
  </si>
  <si>
    <t>こちらから提出が必要な書類と時期を確認できます</t>
    <rPh sb="5" eb="7">
      <t>テイシュツ</t>
    </rPh>
    <rPh sb="14" eb="16">
      <t>ジキ</t>
    </rPh>
    <phoneticPr fontId="3"/>
  </si>
  <si>
    <t>野外炊飯の食材追加、補助食、飲料の注文をする</t>
    <rPh sb="0" eb="2">
      <t>ヤガイ</t>
    </rPh>
    <rPh sb="2" eb="4">
      <t>スイハン</t>
    </rPh>
    <rPh sb="5" eb="7">
      <t>ショクザイ</t>
    </rPh>
    <rPh sb="7" eb="9">
      <t>ツイカ</t>
    </rPh>
    <rPh sb="10" eb="12">
      <t>ホジョ</t>
    </rPh>
    <rPh sb="12" eb="13">
      <t>ショク</t>
    </rPh>
    <rPh sb="14" eb="16">
      <t>インリョウ</t>
    </rPh>
    <rPh sb="17" eb="19">
      <t>チュウモン</t>
    </rPh>
    <phoneticPr fontId="3"/>
  </si>
  <si>
    <t>③該当の書類をシートタブで確認し、事前提出と当日ご持参をお願いします</t>
    <rPh sb="1" eb="3">
      <t>ガイトウ</t>
    </rPh>
    <rPh sb="4" eb="6">
      <t>ショルイ</t>
    </rPh>
    <rPh sb="13" eb="15">
      <t>カクニン</t>
    </rPh>
    <rPh sb="17" eb="19">
      <t>ジゼン</t>
    </rPh>
    <rPh sb="19" eb="21">
      <t>テイシュツ</t>
    </rPh>
    <rPh sb="22" eb="24">
      <t>トウジツ</t>
    </rPh>
    <rPh sb="25" eb="27">
      <t>ジサン</t>
    </rPh>
    <rPh sb="29" eb="30">
      <t>ネガ</t>
    </rPh>
    <phoneticPr fontId="3"/>
  </si>
  <si>
    <t>①次の項目を確認し、右のチェック欄で「はい」「いいえ」を選択してください</t>
    <rPh sb="1" eb="2">
      <t>ツギ</t>
    </rPh>
    <rPh sb="3" eb="5">
      <t>コウモク</t>
    </rPh>
    <rPh sb="6" eb="8">
      <t>カクニン</t>
    </rPh>
    <rPh sb="10" eb="11">
      <t>ミギ</t>
    </rPh>
    <rPh sb="16" eb="17">
      <t>ラン</t>
    </rPh>
    <rPh sb="28" eb="30">
      <t>センタク</t>
    </rPh>
    <phoneticPr fontId="3"/>
  </si>
  <si>
    <t>〒747－0342　山口県山口市徳地船路668</t>
    <phoneticPr fontId="3"/>
  </si>
  <si>
    <t>目次へ</t>
    <rPh sb="0" eb="2">
      <t>モクジ</t>
    </rPh>
    <phoneticPr fontId="3"/>
  </si>
  <si>
    <t>目次へ</t>
    <phoneticPr fontId="3"/>
  </si>
  <si>
    <t>目次へ</t>
    <phoneticPr fontId="3"/>
  </si>
  <si>
    <t>利用申込書へ</t>
    <rPh sb="0" eb="5">
      <t>リヨウモウシコミショ</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</si>
  <si>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『２ヵ月前までに提出』</t>
    </r>
    <r>
      <rPr>
        <u/>
        <sz val="10"/>
        <color theme="1"/>
        <rFont val="ＭＳ Ｐゴシック"/>
        <family val="3"/>
        <charset val="128"/>
        <scheme val="minor"/>
      </rPr>
      <t>が必要です</t>
    </r>
    <rPh sb="4" eb="6">
      <t>ショルイ</t>
    </rPh>
    <rPh sb="10" eb="11">
      <t>ゲツ</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</si>
  <si>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『１ヵ月前までに提出』</t>
    </r>
    <r>
      <rPr>
        <u/>
        <sz val="10"/>
        <color theme="1"/>
        <rFont val="ＭＳ Ｐゴシック"/>
        <family val="3"/>
        <charset val="128"/>
        <scheme val="minor"/>
      </rPr>
      <t>が必要です</t>
    </r>
    <rPh sb="4" eb="6">
      <t>ショルイ</t>
    </rPh>
    <rPh sb="10" eb="11">
      <t>ゲツ</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</si>
  <si>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『２週間前までに提出』</t>
    </r>
    <r>
      <rPr>
        <u/>
        <sz val="10"/>
        <color theme="1"/>
        <rFont val="ＭＳ Ｐゴシック"/>
        <family val="3"/>
        <charset val="128"/>
        <scheme val="minor"/>
      </rPr>
      <t>が必要です</t>
    </r>
    <rPh sb="4" eb="6">
      <t>ショルイ</t>
    </rPh>
    <rPh sb="9" eb="11">
      <t>シュウカン</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</si>
  <si>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『当日ご持参』</t>
    </r>
    <r>
      <rPr>
        <u/>
        <sz val="10"/>
        <color theme="1"/>
        <rFont val="ＭＳ Ｐゴシック"/>
        <family val="3"/>
        <charset val="128"/>
        <scheme val="minor"/>
      </rPr>
      <t>ください</t>
    </r>
    <rPh sb="4" eb="6">
      <t>ショルイ</t>
    </rPh>
    <rPh sb="8" eb="10">
      <t>トウジツ</t>
    </rPh>
    <rPh sb="11" eb="13">
      <t>ジサン</t>
    </rPh>
    <phoneticPr fontId="3"/>
  </si>
  <si>
    <t>本所バスの運行を事前に依頼している</t>
    <rPh sb="0" eb="2">
      <t>ホンショ</t>
    </rPh>
    <rPh sb="5" eb="7">
      <t>ウンコウ</t>
    </rPh>
    <rPh sb="8" eb="10">
      <t>ジゼン</t>
    </rPh>
    <rPh sb="11" eb="13">
      <t>イライ</t>
    </rPh>
    <phoneticPr fontId="3"/>
  </si>
  <si>
    <t>②以下に表示された書類が必要書類です（表示された文字をクリック！）</t>
    <rPh sb="1" eb="3">
      <t>イカ</t>
    </rPh>
    <rPh sb="4" eb="6">
      <t>ヒョウジ</t>
    </rPh>
    <rPh sb="9" eb="11">
      <t>ショルイ</t>
    </rPh>
    <rPh sb="12" eb="14">
      <t>ヒツヨウ</t>
    </rPh>
    <rPh sb="14" eb="16">
      <t>ショルイ</t>
    </rPh>
    <rPh sb="19" eb="21">
      <t>ヒョウジ</t>
    </rPh>
    <rPh sb="24" eb="26">
      <t>モジ</t>
    </rPh>
    <phoneticPr fontId="3"/>
  </si>
  <si>
    <r>
      <t>この書類は，事前に「</t>
    </r>
    <r>
      <rPr>
        <b/>
        <sz val="11"/>
        <color rgb="FFFF0000"/>
        <rFont val="ＭＳ Ｐゴシック"/>
        <family val="3"/>
        <charset val="128"/>
        <scheme val="minor"/>
      </rPr>
      <t>本所バス</t>
    </r>
    <r>
      <rPr>
        <b/>
        <sz val="11"/>
        <rFont val="ＭＳ Ｐゴシック"/>
        <family val="3"/>
        <charset val="128"/>
        <scheme val="minor"/>
      </rPr>
      <t>の申込をした団体」が2ヵ月前に提出するものです。</t>
    </r>
    <rPh sb="2" eb="4">
      <t>ショルイ</t>
    </rPh>
    <rPh sb="6" eb="8">
      <t>ジゼン</t>
    </rPh>
    <rPh sb="10" eb="12">
      <t>ホンショ</t>
    </rPh>
    <rPh sb="15" eb="17">
      <t>モウシコミ</t>
    </rPh>
    <rPh sb="20" eb="22">
      <t>ダンタイ</t>
    </rPh>
    <rPh sb="26" eb="27">
      <t>ゲツ</t>
    </rPh>
    <rPh sb="27" eb="28">
      <t>マエ</t>
    </rPh>
    <rPh sb="29" eb="31">
      <t>テイシュツ</t>
    </rPh>
    <phoneticPr fontId="3"/>
  </si>
  <si>
    <t>合計</t>
    <rPh sb="0" eb="2">
      <t>ゴウケイ</t>
    </rPh>
    <phoneticPr fontId="3"/>
  </si>
  <si>
    <t>入浴時間
 17：30～</t>
    <rPh sb="0" eb="2">
      <t>ニュウヨク</t>
    </rPh>
    <rPh sb="2" eb="4">
      <t>ジカン</t>
    </rPh>
    <phoneticPr fontId="3"/>
  </si>
  <si>
    <t>&lt;参考&gt;</t>
    <rPh sb="1" eb="3">
      <t>サンコウ</t>
    </rPh>
    <phoneticPr fontId="3"/>
  </si>
  <si>
    <t>除去</t>
    <rPh sb="0" eb="2">
      <t>ジョキョ</t>
    </rPh>
    <phoneticPr fontId="3"/>
  </si>
  <si>
    <t>麦茶　500ｍｌ</t>
    <rPh sb="0" eb="2">
      <t>ムギチャ</t>
    </rPh>
    <phoneticPr fontId="3"/>
  </si>
  <si>
    <r>
      <t>【お願い】
①　ご利用の</t>
    </r>
    <r>
      <rPr>
        <b/>
        <u/>
        <sz val="11"/>
        <color theme="1"/>
        <rFont val="ＭＳ Ｐゴシック"/>
        <family val="3"/>
        <charset val="128"/>
        <scheme val="minor"/>
      </rPr>
      <t>２週間前までに</t>
    </r>
    <r>
      <rPr>
        <sz val="11"/>
        <color theme="1"/>
        <rFont val="ＭＳ Ｐゴシック"/>
        <family val="3"/>
        <charset val="128"/>
        <scheme val="minor"/>
      </rPr>
      <t>ＦＡＸかメールにてご提出ください。（安全に活動していただくために作成をお願い
　 しています）
②　オリエンテーリング，ナイトウォークは当日，地図に活動範囲，立哨ポイントをご記入いただきます。
③　活動終了時には，貸出物品の返却とともに終了の報告を，事務室にてお願いいたします。</t>
    </r>
    <rPh sb="2" eb="3">
      <t>ネガ</t>
    </rPh>
    <rPh sb="9" eb="11">
      <t>リヨウ</t>
    </rPh>
    <rPh sb="13" eb="16">
      <t>シュウカンマエ</t>
    </rPh>
    <rPh sb="29" eb="31">
      <t>テイシュツ</t>
    </rPh>
    <rPh sb="37" eb="39">
      <t>アンゼン</t>
    </rPh>
    <rPh sb="40" eb="42">
      <t>カツドウ</t>
    </rPh>
    <rPh sb="51" eb="53">
      <t>サクセイ</t>
    </rPh>
    <rPh sb="55" eb="56">
      <t>ネガ</t>
    </rPh>
    <rPh sb="87" eb="89">
      <t>トウジツ</t>
    </rPh>
    <rPh sb="90" eb="92">
      <t>チズ</t>
    </rPh>
    <rPh sb="93" eb="95">
      <t>カツドウ</t>
    </rPh>
    <rPh sb="95" eb="97">
      <t>ハンイ</t>
    </rPh>
    <rPh sb="98" eb="100">
      <t>リッショウ</t>
    </rPh>
    <rPh sb="106" eb="108">
      <t>キニュウ</t>
    </rPh>
    <rPh sb="118" eb="120">
      <t>カツドウ</t>
    </rPh>
    <rPh sb="120" eb="122">
      <t>シュウリョウ</t>
    </rPh>
    <rPh sb="122" eb="123">
      <t>ジ</t>
    </rPh>
    <rPh sb="126" eb="128">
      <t>カシダシ</t>
    </rPh>
    <rPh sb="128" eb="130">
      <t>ブッピン</t>
    </rPh>
    <rPh sb="131" eb="133">
      <t>ヘンキャク</t>
    </rPh>
    <rPh sb="137" eb="139">
      <t>シュウリョウ</t>
    </rPh>
    <rPh sb="140" eb="142">
      <t>ホウコク</t>
    </rPh>
    <rPh sb="144" eb="147">
      <t>ジムシツ</t>
    </rPh>
    <rPh sb="150" eb="151">
      <t>ネガ</t>
    </rPh>
    <phoneticPr fontId="3"/>
  </si>
  <si>
    <t>利用者人数</t>
    <rPh sb="0" eb="2">
      <t>リヨウ</t>
    </rPh>
    <rPh sb="2" eb="3">
      <t>シャ</t>
    </rPh>
    <rPh sb="3" eb="5">
      <t>ニンズウ</t>
    </rPh>
    <phoneticPr fontId="3"/>
  </si>
  <si>
    <t>自然の家→請求分</t>
    <rPh sb="0" eb="2">
      <t>シゼン</t>
    </rPh>
    <rPh sb="3" eb="4">
      <t>イエ</t>
    </rPh>
    <rPh sb="5" eb="7">
      <t>セイキュウ</t>
    </rPh>
    <rPh sb="7" eb="8">
      <t>ブン</t>
    </rPh>
    <phoneticPr fontId="3"/>
  </si>
  <si>
    <r>
      <t xml:space="preserve"> </t>
    </r>
    <r>
      <rPr>
        <b/>
        <sz val="11"/>
        <color theme="1"/>
        <rFont val="ＭＳ Ｐゴシック"/>
        <family val="3"/>
        <charset val="128"/>
        <scheme val="minor"/>
      </rPr>
      <t>請求書</t>
    </r>
    <r>
      <rPr>
        <b/>
        <sz val="10"/>
        <color theme="1"/>
        <rFont val="ＭＳ Ｐゴシック"/>
        <family val="3"/>
        <charset val="128"/>
        <scheme val="minor"/>
      </rPr>
      <t>を</t>
    </r>
    <r>
      <rPr>
        <b/>
        <sz val="11"/>
        <color theme="1"/>
        <rFont val="ＭＳ Ｐゴシック"/>
        <family val="3"/>
        <charset val="128"/>
        <scheme val="minor"/>
      </rPr>
      <t>分ける</t>
    </r>
    <r>
      <rPr>
        <sz val="9"/>
        <color theme="1"/>
        <rFont val="ＭＳ Ｐゴシック"/>
        <family val="3"/>
        <charset val="128"/>
        <scheme val="minor"/>
      </rPr>
      <t>（</t>
    </r>
    <r>
      <rPr>
        <b/>
        <sz val="11"/>
        <color theme="1"/>
        <rFont val="ＭＳ Ｐゴシック"/>
        <family val="3"/>
        <charset val="128"/>
        <scheme val="minor"/>
      </rPr>
      <t>裏面</t>
    </r>
    <r>
      <rPr>
        <sz val="9"/>
        <color theme="1"/>
        <rFont val="ＭＳ Ｐゴシック"/>
        <family val="3"/>
        <charset val="128"/>
        <scheme val="minor"/>
      </rPr>
      <t>にご記入ください）</t>
    </r>
    <rPh sb="1" eb="4">
      <t>セイキュウショ</t>
    </rPh>
    <rPh sb="5" eb="6">
      <t>ワ</t>
    </rPh>
    <rPh sb="9" eb="11">
      <t>リメン</t>
    </rPh>
    <rPh sb="13" eb="15">
      <t>キニュウ</t>
    </rPh>
    <phoneticPr fontId="3"/>
  </si>
  <si>
    <r>
      <t xml:space="preserve"> </t>
    </r>
    <r>
      <rPr>
        <b/>
        <sz val="11"/>
        <color theme="1"/>
        <rFont val="ＭＳ Ｐゴシック"/>
        <family val="3"/>
        <charset val="128"/>
        <scheme val="minor"/>
      </rPr>
      <t>請求書</t>
    </r>
    <r>
      <rPr>
        <b/>
        <sz val="10"/>
        <color theme="1"/>
        <rFont val="ＭＳ Ｐゴシック"/>
        <family val="3"/>
        <charset val="128"/>
        <scheme val="minor"/>
      </rPr>
      <t>を</t>
    </r>
    <r>
      <rPr>
        <b/>
        <sz val="11"/>
        <color theme="1"/>
        <rFont val="ＭＳ Ｐゴシック"/>
        <family val="3"/>
        <charset val="128"/>
        <scheme val="minor"/>
      </rPr>
      <t>分けない</t>
    </r>
    <r>
      <rPr>
        <b/>
        <sz val="9"/>
        <color theme="1"/>
        <rFont val="ＭＳ Ｐゴシック"/>
        <family val="3"/>
        <charset val="128"/>
        <scheme val="minor"/>
      </rPr>
      <t>（</t>
    </r>
    <r>
      <rPr>
        <sz val="11"/>
        <color theme="1"/>
        <rFont val="ＭＳ Ｐゴシック"/>
        <family val="3"/>
        <charset val="128"/>
        <scheme val="minor"/>
      </rPr>
      <t>下表</t>
    </r>
    <r>
      <rPr>
        <sz val="9"/>
        <color theme="1"/>
        <rFont val="ＭＳ Ｐゴシック"/>
        <family val="3"/>
        <charset val="128"/>
        <scheme val="minor"/>
      </rPr>
      <t>にご記入ください）</t>
    </r>
    <rPh sb="1" eb="4">
      <t>セイキュウショ</t>
    </rPh>
    <rPh sb="5" eb="6">
      <t>ワ</t>
    </rPh>
    <rPh sb="10" eb="12">
      <t>カヒョウ</t>
    </rPh>
    <rPh sb="14" eb="16">
      <t>キニュウ</t>
    </rPh>
    <phoneticPr fontId="3"/>
  </si>
  <si>
    <r>
      <t>①請求書宛名</t>
    </r>
    <r>
      <rPr>
        <sz val="9"/>
        <color theme="1"/>
        <rFont val="ＭＳ Ｐゴシック"/>
        <family val="3"/>
        <charset val="128"/>
        <scheme val="minor"/>
      </rPr>
      <t>（団体名と異なる場合のみ記入）</t>
    </r>
    <rPh sb="1" eb="4">
      <t>セイキュウショ</t>
    </rPh>
    <rPh sb="4" eb="6">
      <t>アテナ</t>
    </rPh>
    <rPh sb="7" eb="9">
      <t>ダンタイ</t>
    </rPh>
    <rPh sb="9" eb="10">
      <t>メイ</t>
    </rPh>
    <rPh sb="11" eb="12">
      <t>コト</t>
    </rPh>
    <rPh sb="14" eb="16">
      <t>バアイ</t>
    </rPh>
    <rPh sb="18" eb="20">
      <t>キニュウ</t>
    </rPh>
    <phoneticPr fontId="3"/>
  </si>
  <si>
    <r>
      <t>入所</t>
    </r>
    <r>
      <rPr>
        <b/>
        <sz val="10"/>
        <color rgb="FFFF0000"/>
        <rFont val="ＭＳ Ｐゴシック"/>
        <family val="3"/>
        <charset val="128"/>
        <scheme val="minor"/>
      </rPr>
      <t>前</t>
    </r>
    <r>
      <rPr>
        <sz val="10"/>
        <color rgb="FFFF0000"/>
        <rFont val="ＭＳ Ｐゴシック"/>
        <family val="3"/>
        <charset val="128"/>
        <scheme val="minor"/>
      </rPr>
      <t>に変更がありましたら、提出時に朱書き修正してください</t>
    </r>
    <rPh sb="2" eb="3">
      <t>マエ</t>
    </rPh>
    <phoneticPr fontId="3"/>
  </si>
  <si>
    <t>)ｸﾞﾙｰﾌﾟ</t>
    <phoneticPr fontId="3"/>
  </si>
  <si>
    <r>
      <t xml:space="preserve"> 大学</t>
    </r>
    <r>
      <rPr>
        <sz val="9"/>
        <rFont val="ＭＳ Ｐゴシック"/>
        <family val="3"/>
        <charset val="128"/>
        <scheme val="minor"/>
      </rPr>
      <t>・</t>
    </r>
    <r>
      <rPr>
        <sz val="10"/>
        <rFont val="ＭＳ Ｐゴシック"/>
        <family val="3"/>
        <charset val="128"/>
        <scheme val="minor"/>
      </rPr>
      <t>短大</t>
    </r>
    <r>
      <rPr>
        <sz val="9"/>
        <rFont val="ＭＳ Ｐゴシック"/>
        <family val="3"/>
        <charset val="128"/>
        <scheme val="minor"/>
      </rPr>
      <t>・</t>
    </r>
    <r>
      <rPr>
        <sz val="10"/>
        <rFont val="ＭＳ Ｐゴシック"/>
        <family val="3"/>
        <charset val="128"/>
        <scheme val="minor"/>
      </rPr>
      <t>高等専門学校生</t>
    </r>
    <rPh sb="1" eb="3">
      <t>ダイガク</t>
    </rPh>
    <rPh sb="4" eb="6">
      <t>タンダイ</t>
    </rPh>
    <rPh sb="7" eb="9">
      <t>コウトウ</t>
    </rPh>
    <rPh sb="9" eb="11">
      <t>センモン</t>
    </rPh>
    <rPh sb="11" eb="14">
      <t>ガッコウセイ</t>
    </rPh>
    <phoneticPr fontId="4"/>
  </si>
  <si>
    <r>
      <t>入所</t>
    </r>
    <r>
      <rPr>
        <b/>
        <sz val="10"/>
        <color theme="1"/>
        <rFont val="ＭＳ Ｐゴシック"/>
        <family val="3"/>
        <charset val="128"/>
        <scheme val="minor"/>
      </rPr>
      <t>期間中</t>
    </r>
    <r>
      <rPr>
        <sz val="10"/>
        <color theme="1"/>
        <rFont val="ＭＳ Ｐゴシック"/>
        <family val="3"/>
        <charset val="128"/>
        <scheme val="minor"/>
      </rPr>
      <t>に人数の変更がありましたら、事務室にお知らせください</t>
    </r>
    <rPh sb="2" eb="4">
      <t>キカン</t>
    </rPh>
    <rPh sb="4" eb="5">
      <t>ナカ</t>
    </rPh>
    <rPh sb="6" eb="8">
      <t>ニンズウ</t>
    </rPh>
    <rPh sb="9" eb="11">
      <t>ヘンコウ</t>
    </rPh>
    <rPh sb="19" eb="22">
      <t>ジムシツ</t>
    </rPh>
    <rPh sb="24" eb="25">
      <t>シ</t>
    </rPh>
    <phoneticPr fontId="3"/>
  </si>
  <si>
    <t>有 ・ 無</t>
    <rPh sb="0" eb="1">
      <t>ア</t>
    </rPh>
    <rPh sb="4" eb="5">
      <t>ナ</t>
    </rPh>
    <phoneticPr fontId="3"/>
  </si>
  <si>
    <r>
      <t xml:space="preserve"> </t>
    </r>
    <r>
      <rPr>
        <sz val="10"/>
        <rFont val="ＭＳ Ｐゴシック"/>
        <family val="3"/>
        <charset val="128"/>
        <scheme val="minor"/>
      </rPr>
      <t>指導者</t>
    </r>
    <r>
      <rPr>
        <sz val="9"/>
        <rFont val="ＭＳ Ｐゴシック"/>
        <family val="3"/>
        <charset val="128"/>
        <scheme val="minor"/>
      </rPr>
      <t>（引率者含む）</t>
    </r>
    <rPh sb="1" eb="4">
      <t>シドウシャ</t>
    </rPh>
    <rPh sb="5" eb="7">
      <t>インソツ</t>
    </rPh>
    <rPh sb="7" eb="8">
      <t>シャ</t>
    </rPh>
    <rPh sb="8" eb="9">
      <t>フク</t>
    </rPh>
    <phoneticPr fontId="3"/>
  </si>
  <si>
    <t>ｺﾝﾋﾞﾆ払いは請求書1枚につき140円の手数料がかかります</t>
    <phoneticPr fontId="3"/>
  </si>
  <si>
    <t>銀行振込手数料はご負担ください</t>
    <rPh sb="0" eb="2">
      <t>ギンコウ</t>
    </rPh>
    <rPh sb="2" eb="4">
      <t>フリコミ</t>
    </rPh>
    <rPh sb="4" eb="7">
      <t>テスウリョウ</t>
    </rPh>
    <rPh sb="9" eb="11">
      <t>フタン</t>
    </rPh>
    <phoneticPr fontId="3"/>
  </si>
  <si>
    <t>三菱UFJ銀行振込</t>
    <rPh sb="0" eb="2">
      <t>ミツビシ</t>
    </rPh>
    <rPh sb="5" eb="7">
      <t>ギンコウ</t>
    </rPh>
    <rPh sb="7" eb="9">
      <t>フリコミ</t>
    </rPh>
    <phoneticPr fontId="3"/>
  </si>
  <si>
    <t>食堂食数</t>
    <rPh sb="0" eb="2">
      <t>ショクドウ</t>
    </rPh>
    <rPh sb="2" eb="3">
      <t>ショク</t>
    </rPh>
    <rPh sb="3" eb="4">
      <t>スウ</t>
    </rPh>
    <phoneticPr fontId="3"/>
  </si>
  <si>
    <r>
      <t xml:space="preserve"> 食堂食の</t>
    </r>
    <r>
      <rPr>
        <b/>
        <u/>
        <sz val="12"/>
        <color theme="1"/>
        <rFont val="ＭＳ Ｐゴシック"/>
        <family val="3"/>
        <scheme val="minor"/>
      </rPr>
      <t>最終確定数</t>
    </r>
    <r>
      <rPr>
        <sz val="11"/>
        <color theme="1"/>
        <rFont val="ＭＳ Ｐゴシック"/>
        <family val="2"/>
        <charset val="128"/>
        <scheme val="minor"/>
      </rPr>
      <t>をご記載ください</t>
    </r>
    <r>
      <rPr>
        <sz val="9"/>
        <color theme="1"/>
        <rFont val="ＭＳ Ｐゴシック"/>
        <family val="3"/>
        <charset val="128"/>
        <scheme val="minor"/>
      </rPr>
      <t>（学校団体等でのバス運転手、カメラマン等を含む）</t>
    </r>
    <rPh sb="1" eb="3">
      <t>ショクドウ</t>
    </rPh>
    <rPh sb="3" eb="4">
      <t>ショク</t>
    </rPh>
    <rPh sb="5" eb="7">
      <t>サイシュウ</t>
    </rPh>
    <rPh sb="7" eb="9">
      <t>カクテイ</t>
    </rPh>
    <rPh sb="9" eb="10">
      <t>スウ</t>
    </rPh>
    <rPh sb="12" eb="14">
      <t>キサイ</t>
    </rPh>
    <rPh sb="19" eb="21">
      <t>ガッコウ</t>
    </rPh>
    <rPh sb="21" eb="23">
      <t>ダンタイ</t>
    </rPh>
    <rPh sb="23" eb="24">
      <t>トウ</t>
    </rPh>
    <rPh sb="28" eb="31">
      <t>ウンテンシュ</t>
    </rPh>
    <rPh sb="37" eb="38">
      <t>トウ</t>
    </rPh>
    <rPh sb="39" eb="40">
      <t>フク</t>
    </rPh>
    <phoneticPr fontId="3"/>
  </si>
  <si>
    <r>
      <t>食堂</t>
    </r>
    <r>
      <rPr>
        <b/>
        <sz val="12"/>
        <color rgb="FFFF0000"/>
        <rFont val="ＭＳ Ｐゴシック"/>
        <family val="3"/>
        <charset val="128"/>
        <scheme val="minor"/>
      </rPr>
      <t>→請求分</t>
    </r>
    <rPh sb="0" eb="2">
      <t>ショクドウ</t>
    </rPh>
    <phoneticPr fontId="3"/>
  </si>
  <si>
    <t>月 / 日</t>
    <rPh sb="0" eb="1">
      <t>ツキ</t>
    </rPh>
    <rPh sb="4" eb="5">
      <t>ニチ</t>
    </rPh>
    <phoneticPr fontId="3"/>
  </si>
  <si>
    <r>
      <rPr>
        <b/>
        <sz val="11"/>
        <color theme="1"/>
        <rFont val="ＭＳ Ｐゴシック"/>
        <family val="3"/>
        <charset val="128"/>
        <scheme val="minor"/>
      </rPr>
      <t xml:space="preserve"> 請求書</t>
    </r>
    <r>
      <rPr>
        <b/>
        <sz val="10"/>
        <color theme="1"/>
        <rFont val="ＭＳ Ｐゴシック"/>
        <family val="3"/>
        <charset val="128"/>
        <scheme val="minor"/>
      </rPr>
      <t>を</t>
    </r>
    <r>
      <rPr>
        <b/>
        <sz val="11"/>
        <color theme="1"/>
        <rFont val="ＭＳ Ｐゴシック"/>
        <family val="3"/>
        <charset val="128"/>
        <scheme val="minor"/>
      </rPr>
      <t>分ける</t>
    </r>
    <r>
      <rPr>
        <sz val="9"/>
        <color theme="1"/>
        <rFont val="ＭＳ Ｐゴシック"/>
        <family val="3"/>
        <charset val="128"/>
        <scheme val="minor"/>
      </rPr>
      <t>（下表に内訳をご記入ください）</t>
    </r>
    <rPh sb="1" eb="4">
      <t>セイキュウショ</t>
    </rPh>
    <rPh sb="5" eb="6">
      <t>ワ</t>
    </rPh>
    <rPh sb="9" eb="10">
      <t>シタ</t>
    </rPh>
    <rPh sb="10" eb="11">
      <t>ヒョウ</t>
    </rPh>
    <rPh sb="12" eb="14">
      <t>ウチワケ</t>
    </rPh>
    <rPh sb="16" eb="18">
      <t>キニュウ</t>
    </rPh>
    <phoneticPr fontId="3"/>
  </si>
  <si>
    <t>支払方法</t>
    <rPh sb="0" eb="2">
      <t>シハラ</t>
    </rPh>
    <rPh sb="2" eb="4">
      <t>ホウホウ</t>
    </rPh>
    <phoneticPr fontId="3"/>
  </si>
  <si>
    <r>
      <t>①</t>
    </r>
    <r>
      <rPr>
        <b/>
        <sz val="11"/>
        <color theme="1"/>
        <rFont val="ＭＳ Ｐゴシック"/>
        <family val="3"/>
        <charset val="128"/>
        <scheme val="minor"/>
      </rPr>
      <t>【１枚目】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</si>
  <si>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【２枚目】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</si>
  <si>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【３枚目】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</si>
  <si>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【４枚目】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</si>
  <si>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【５枚目】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</si>
  <si>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【６枚目】</t>
    </r>
    <r>
      <rPr>
        <sz val="11"/>
        <color theme="1"/>
        <rFont val="ＭＳ Ｐゴシック"/>
        <family val="2"/>
        <charset val="128"/>
        <scheme val="minor"/>
      </rPr>
      <t>請求書宛名</t>
    </r>
    <rPh sb="3" eb="5">
      <t>マイメ</t>
    </rPh>
    <rPh sb="6" eb="9">
      <t>セイキュウショ</t>
    </rPh>
    <rPh sb="9" eb="11">
      <t>アテナ</t>
    </rPh>
    <phoneticPr fontId="3"/>
  </si>
  <si>
    <t>※ｺﾝﾋﾞﾆ払いは請求書1枚につき140円の手数料がかかります</t>
    <rPh sb="6" eb="7">
      <t>ハラ</t>
    </rPh>
    <rPh sb="9" eb="12">
      <t>セイキュウショ</t>
    </rPh>
    <rPh sb="13" eb="14">
      <t>マイ</t>
    </rPh>
    <rPh sb="20" eb="21">
      <t>エン</t>
    </rPh>
    <rPh sb="22" eb="25">
      <t>テスウリョウ</t>
    </rPh>
    <phoneticPr fontId="3"/>
  </si>
  <si>
    <t>備
考</t>
    <rPh sb="0" eb="1">
      <t>ビ</t>
    </rPh>
    <rPh sb="2" eb="3">
      <t>コウ</t>
    </rPh>
    <phoneticPr fontId="3"/>
  </si>
  <si>
    <t>※入所期間中に食数の変更がありましたら、食堂へお知らせください</t>
    <rPh sb="1" eb="3">
      <t>ニュウショ</t>
    </rPh>
    <rPh sb="3" eb="5">
      <t>キカン</t>
    </rPh>
    <rPh sb="5" eb="6">
      <t>ナカ</t>
    </rPh>
    <rPh sb="7" eb="9">
      <t>ショクスウ</t>
    </rPh>
    <rPh sb="10" eb="12">
      <t>ヘンコウ</t>
    </rPh>
    <rPh sb="20" eb="22">
      <t>ショクドウ</t>
    </rPh>
    <rPh sb="24" eb="25">
      <t>シ</t>
    </rPh>
    <phoneticPr fontId="3"/>
  </si>
  <si>
    <r>
      <rPr>
        <sz val="7.5"/>
        <color theme="1"/>
        <rFont val="ＭＳ Ｐゴシック"/>
        <family val="3"/>
        <charset val="128"/>
        <scheme val="minor"/>
      </rPr>
      <t>請求書</t>
    </r>
    <r>
      <rPr>
        <sz val="10"/>
        <color theme="1"/>
        <rFont val="ＭＳ Ｐゴシック"/>
        <family val="3"/>
        <charset val="128"/>
        <scheme val="minor"/>
      </rPr>
      <t>①</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</si>
  <si>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②</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</si>
  <si>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③</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</si>
  <si>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④</t>
    </r>
    <rPh sb="0" eb="3">
      <t>セイキュウショ</t>
    </rPh>
    <phoneticPr fontId="3"/>
  </si>
  <si>
    <t>除 ・代 ・持</t>
    <rPh sb="0" eb="1">
      <t>ジョ</t>
    </rPh>
    <rPh sb="3" eb="4">
      <t>ダイ</t>
    </rPh>
    <rPh sb="6" eb="7">
      <t>ジ</t>
    </rPh>
    <phoneticPr fontId="3"/>
  </si>
  <si>
    <t>宛　名</t>
    <rPh sb="0" eb="1">
      <t>アテ</t>
    </rPh>
    <rPh sb="2" eb="3">
      <t>メイ</t>
    </rPh>
    <phoneticPr fontId="3"/>
  </si>
  <si>
    <t>注文数</t>
    <rPh sb="0" eb="3">
      <t>チュウモンスウ</t>
    </rPh>
    <phoneticPr fontId="3"/>
  </si>
  <si>
    <t>パリパリむすび弁当</t>
    <rPh sb="7" eb="9">
      <t>ベントウ</t>
    </rPh>
    <phoneticPr fontId="3"/>
  </si>
  <si>
    <t>俵むすび弁当</t>
    <rPh sb="0" eb="1">
      <t>タワラ</t>
    </rPh>
    <rPh sb="4" eb="6">
      <t>ベントウ</t>
    </rPh>
    <phoneticPr fontId="3"/>
  </si>
  <si>
    <t>おむすび2個とおかず</t>
    <rPh sb="5" eb="6">
      <t>コ</t>
    </rPh>
    <phoneticPr fontId="3"/>
  </si>
  <si>
    <t xml:space="preserve"> 30歳以上</t>
    <rPh sb="3" eb="4">
      <t>サイ</t>
    </rPh>
    <phoneticPr fontId="3"/>
  </si>
  <si>
    <t>薪代</t>
    <rPh sb="0" eb="1">
      <t>マキ</t>
    </rPh>
    <rPh sb="1" eb="2">
      <t>ダイ</t>
    </rPh>
    <phoneticPr fontId="3"/>
  </si>
  <si>
    <t>-</t>
    <phoneticPr fontId="3"/>
  </si>
  <si>
    <r>
      <t>（※1グループ最大10人まで、</t>
    </r>
    <r>
      <rPr>
        <b/>
        <u/>
        <sz val="11"/>
        <color rgb="FFFF0000"/>
        <rFont val="ＭＳ Ｐゴシック"/>
        <family val="3"/>
        <charset val="128"/>
        <scheme val="minor"/>
      </rPr>
      <t>１グループにつき薪１束700円が別途必要になります</t>
    </r>
    <r>
      <rPr>
        <b/>
        <u/>
        <sz val="11"/>
        <color theme="1"/>
        <rFont val="ＭＳ Ｐゴシック"/>
        <family val="3"/>
        <charset val="128"/>
        <scheme val="minor"/>
      </rPr>
      <t>。）</t>
    </r>
    <rPh sb="7" eb="9">
      <t>サイダイ</t>
    </rPh>
    <rPh sb="11" eb="12">
      <t>ニン</t>
    </rPh>
    <rPh sb="23" eb="24">
      <t>マキ</t>
    </rPh>
    <rPh sb="25" eb="26">
      <t>タバ</t>
    </rPh>
    <rPh sb="29" eb="30">
      <t>エン</t>
    </rPh>
    <rPh sb="31" eb="33">
      <t>ベット</t>
    </rPh>
    <rPh sb="33" eb="35">
      <t>ヒツヨウ</t>
    </rPh>
    <phoneticPr fontId="3"/>
  </si>
  <si>
    <t>野外炊飯薪代</t>
    <rPh sb="0" eb="4">
      <t>ヤガイスイハン</t>
    </rPh>
    <rPh sb="4" eb="6">
      <t>マキダイ</t>
    </rPh>
    <phoneticPr fontId="3"/>
  </si>
  <si>
    <t>１グループにつき１束</t>
    <rPh sb="9" eb="10">
      <t>タバ</t>
    </rPh>
    <phoneticPr fontId="3"/>
  </si>
  <si>
    <t>束</t>
    <rPh sb="0" eb="1">
      <t>タバ</t>
    </rPh>
    <phoneticPr fontId="3"/>
  </si>
  <si>
    <r>
      <rPr>
        <sz val="11"/>
        <color theme="1"/>
        <rFont val="ＭＳ Ｐゴシック"/>
        <family val="2"/>
        <charset val="128"/>
        <scheme val="minor"/>
      </rPr>
      <t>薪</t>
    </r>
    <r>
      <rPr>
        <sz val="9"/>
        <color theme="1"/>
        <rFont val="ＭＳ Ｐゴシック"/>
        <family val="3"/>
        <charset val="128"/>
        <scheme val="minor"/>
      </rPr>
      <t>（野外炊飯用）</t>
    </r>
    <rPh sb="0" eb="1">
      <t>マキ</t>
    </rPh>
    <rPh sb="2" eb="6">
      <t>ヤガイスイハン</t>
    </rPh>
    <rPh sb="6" eb="7">
      <t>ヨウ</t>
    </rPh>
    <phoneticPr fontId="3"/>
  </si>
  <si>
    <t>ひのき</t>
    <phoneticPr fontId="3"/>
  </si>
  <si>
    <t>あかまつ</t>
    <phoneticPr fontId="3"/>
  </si>
  <si>
    <t>ぶな</t>
    <phoneticPr fontId="3"/>
  </si>
  <si>
    <t>もみ</t>
    <phoneticPr fontId="3"/>
  </si>
  <si>
    <t>うぐいす</t>
    <phoneticPr fontId="3"/>
  </si>
  <si>
    <t>もず</t>
    <phoneticPr fontId="3"/>
  </si>
  <si>
    <t>つぐみ</t>
    <phoneticPr fontId="3"/>
  </si>
  <si>
    <t>ほととぎす</t>
    <phoneticPr fontId="3"/>
  </si>
  <si>
    <t>きじ</t>
    <phoneticPr fontId="3"/>
  </si>
  <si>
    <t>ひよどり</t>
    <phoneticPr fontId="3"/>
  </si>
  <si>
    <t>リーダー棟①</t>
    <rPh sb="4" eb="5">
      <t>トウ</t>
    </rPh>
    <phoneticPr fontId="3"/>
  </si>
  <si>
    <t>リーダー棟②</t>
    <rPh sb="4" eb="5">
      <t>トウ</t>
    </rPh>
    <phoneticPr fontId="3"/>
  </si>
  <si>
    <t>ファミリー棟①</t>
    <rPh sb="5" eb="6">
      <t>トウ</t>
    </rPh>
    <phoneticPr fontId="3"/>
  </si>
  <si>
    <t>ファミリー棟②</t>
    <rPh sb="5" eb="6">
      <t>トウ</t>
    </rPh>
    <phoneticPr fontId="3"/>
  </si>
  <si>
    <t>セミナー棟</t>
    <rPh sb="4" eb="5">
      <t>トウ</t>
    </rPh>
    <phoneticPr fontId="3"/>
  </si>
  <si>
    <t>その他</t>
    <rPh sb="2" eb="3">
      <t>タ</t>
    </rPh>
    <phoneticPr fontId="3"/>
  </si>
  <si>
    <t>健康調査票</t>
    <rPh sb="0" eb="2">
      <t>ケンコウ</t>
    </rPh>
    <rPh sb="2" eb="4">
      <t>チョウサ</t>
    </rPh>
    <rPh sb="4" eb="5">
      <t>ヒョウ</t>
    </rPh>
    <phoneticPr fontId="4"/>
  </si>
  <si>
    <r>
      <rPr>
        <b/>
        <sz val="15"/>
        <rFont val="ＭＳ Ｐゴシック"/>
        <family val="3"/>
        <charset val="128"/>
        <scheme val="minor"/>
      </rPr>
      <t>国立山口徳地青少年自然の家　</t>
    </r>
    <r>
      <rPr>
        <b/>
        <sz val="18"/>
        <rFont val="ＭＳ Ｐゴシック"/>
        <family val="3"/>
        <charset val="128"/>
        <scheme val="minor"/>
      </rPr>
      <t>利用団体票</t>
    </r>
    <r>
      <rPr>
        <b/>
        <sz val="15"/>
        <rFont val="ＭＳ Ｐゴシック"/>
        <family val="3"/>
        <charset val="128"/>
        <scheme val="minor"/>
      </rPr>
      <t>（請求書作成票）</t>
    </r>
    <rPh sb="0" eb="11">
      <t>コクリツヤマグチトクジセイショウネンシゼン</t>
    </rPh>
    <rPh sb="12" eb="13">
      <t>イエ</t>
    </rPh>
    <rPh sb="14" eb="16">
      <t>リヨウ</t>
    </rPh>
    <rPh sb="16" eb="18">
      <t>ダンタイ</t>
    </rPh>
    <rPh sb="18" eb="19">
      <t>ヒョウ</t>
    </rPh>
    <rPh sb="20" eb="23">
      <t>セイキュウショ</t>
    </rPh>
    <rPh sb="23" eb="25">
      <t>サクセイ</t>
    </rPh>
    <rPh sb="25" eb="26">
      <t>ヒョウ</t>
    </rPh>
    <phoneticPr fontId="4"/>
  </si>
  <si>
    <r>
      <t xml:space="preserve">薪（自主活動用）
</t>
    </r>
    <r>
      <rPr>
        <sz val="9"/>
        <rFont val="ＭＳ ゴシック"/>
        <family val="3"/>
        <charset val="128"/>
      </rPr>
      <t>(※野外炊飯用の薪の注文は、食事注文票にご記入ください)</t>
    </r>
    <rPh sb="0" eb="1">
      <t>マキ</t>
    </rPh>
    <rPh sb="2" eb="4">
      <t>ジシュ</t>
    </rPh>
    <rPh sb="4" eb="6">
      <t>カツドウ</t>
    </rPh>
    <rPh sb="6" eb="7">
      <t>ヨウ</t>
    </rPh>
    <rPh sb="11" eb="16">
      <t>ヤガイスイハンヨウ</t>
    </rPh>
    <rPh sb="17" eb="18">
      <t>マキ</t>
    </rPh>
    <rPh sb="19" eb="21">
      <t>チュウモン</t>
    </rPh>
    <rPh sb="23" eb="25">
      <t>ショクジ</t>
    </rPh>
    <rPh sb="25" eb="27">
      <t>チュウモン</t>
    </rPh>
    <rPh sb="27" eb="28">
      <t>ヒョウ</t>
    </rPh>
    <rPh sb="30" eb="32">
      <t>キニュウ</t>
    </rPh>
    <phoneticPr fontId="3"/>
  </si>
  <si>
    <t>防災キャンドル（ろうそく、ビン）</t>
    <rPh sb="0" eb="2">
      <t>ボウサイ</t>
    </rPh>
    <phoneticPr fontId="3"/>
  </si>
  <si>
    <t>カセットボンベ</t>
    <phoneticPr fontId="3"/>
  </si>
  <si>
    <t>防災キャンドル</t>
    <rPh sb="0" eb="2">
      <t>ボウサイ</t>
    </rPh>
    <phoneticPr fontId="3"/>
  </si>
  <si>
    <t>カセットボンベ</t>
    <phoneticPr fontId="3"/>
  </si>
  <si>
    <t>ろうそく、ビン（1人分）</t>
    <rPh sb="9" eb="11">
      <t>ニンブン</t>
    </rPh>
    <rPh sb="10" eb="11">
      <t>ブン</t>
    </rPh>
    <phoneticPr fontId="3"/>
  </si>
  <si>
    <t>揚げ油には様々な食材が混入しております。除去は必要ですか。</t>
    <rPh sb="0" eb="1">
      <t>ア</t>
    </rPh>
    <rPh sb="2" eb="3">
      <t>アブラ</t>
    </rPh>
    <rPh sb="5" eb="7">
      <t>サマザマ</t>
    </rPh>
    <rPh sb="8" eb="10">
      <t>ショクザイ</t>
    </rPh>
    <rPh sb="11" eb="13">
      <t>コンニュウ</t>
    </rPh>
    <rPh sb="20" eb="22">
      <t>ジョキョ</t>
    </rPh>
    <rPh sb="23" eb="25">
      <t>ヒツヨウ</t>
    </rPh>
    <phoneticPr fontId="3"/>
  </si>
  <si>
    <r>
      <t>　　　　　　　　　　　　　　　　　　　　　　　　　</t>
    </r>
    <r>
      <rPr>
        <sz val="10"/>
        <color theme="1"/>
        <rFont val="ＭＳ Ｐゴシック"/>
        <family val="3"/>
        <charset val="128"/>
        <scheme val="minor"/>
      </rPr>
      <t>※揚げ油を除去希望の際は代替をご用意させていただきます。</t>
    </r>
    <rPh sb="26" eb="27">
      <t>ア</t>
    </rPh>
    <rPh sb="28" eb="29">
      <t>アブラ</t>
    </rPh>
    <rPh sb="30" eb="32">
      <t>ジョキョ</t>
    </rPh>
    <rPh sb="32" eb="34">
      <t>キボウ</t>
    </rPh>
    <rPh sb="35" eb="36">
      <t>サイ</t>
    </rPh>
    <rPh sb="37" eb="39">
      <t>ダイタイ</t>
    </rPh>
    <rPh sb="41" eb="43">
      <t>ヨウイ</t>
    </rPh>
    <phoneticPr fontId="3"/>
  </si>
  <si>
    <t>コンタミネーションは避ける必要はございますか。</t>
    <rPh sb="10" eb="11">
      <t>サ</t>
    </rPh>
    <rPh sb="13" eb="15">
      <t>ヒツヨウ</t>
    </rPh>
    <phoneticPr fontId="3"/>
  </si>
  <si>
    <t>エピペンの所持</t>
    <rPh sb="5" eb="7">
      <t>ショジ</t>
    </rPh>
    <phoneticPr fontId="3"/>
  </si>
  <si>
    <t>例）卵・乳</t>
    <rPh sb="0" eb="1">
      <t>レイ</t>
    </rPh>
    <rPh sb="2" eb="3">
      <t>タマゴ</t>
    </rPh>
    <rPh sb="4" eb="5">
      <t>ニュウ</t>
    </rPh>
    <phoneticPr fontId="3"/>
  </si>
  <si>
    <t>例）マヨネーズ・飲料以外の乳</t>
    <rPh sb="0" eb="1">
      <t>レイ</t>
    </rPh>
    <rPh sb="8" eb="12">
      <t>インリョウイガイ</t>
    </rPh>
    <rPh sb="13" eb="14">
      <t>ニュウ</t>
    </rPh>
    <phoneticPr fontId="3"/>
  </si>
  <si>
    <t>目的地到着</t>
    <rPh sb="0" eb="3">
      <t>モクテキチ</t>
    </rPh>
    <rPh sb="3" eb="5">
      <t>トウチャク</t>
    </rPh>
    <phoneticPr fontId="3"/>
  </si>
  <si>
    <t>目的地　発</t>
    <rPh sb="0" eb="3">
      <t>モクテキチ</t>
    </rPh>
    <rPh sb="4" eb="5">
      <t>ハツ</t>
    </rPh>
    <phoneticPr fontId="3"/>
  </si>
  <si>
    <t>目的地　着</t>
    <rPh sb="0" eb="3">
      <t>モクテキチ</t>
    </rPh>
    <rPh sb="4" eb="5">
      <t>チャク</t>
    </rPh>
    <phoneticPr fontId="3"/>
  </si>
  <si>
    <r>
      <rPr>
        <b/>
        <sz val="11"/>
        <color theme="1"/>
        <rFont val="ＭＳ Ｐゴシック"/>
        <family val="3"/>
        <charset val="128"/>
        <scheme val="minor"/>
      </rPr>
      <t>運行が可能な時間</t>
    </r>
    <r>
      <rPr>
        <sz val="11"/>
        <color theme="1"/>
        <rFont val="ＭＳ Ｐゴシック"/>
        <family val="2"/>
        <charset val="128"/>
        <scheme val="minor"/>
      </rPr>
      <t>は，</t>
    </r>
    <r>
      <rPr>
        <b/>
        <sz val="11"/>
        <color theme="1"/>
        <rFont val="ＭＳ Ｐゴシック"/>
        <family val="3"/>
        <charset val="128"/>
        <scheme val="minor"/>
      </rPr>
      <t>自然の家を8時30分出発～17時15分着</t>
    </r>
    <r>
      <rPr>
        <sz val="11"/>
        <color theme="1"/>
        <rFont val="ＭＳ Ｐゴシック"/>
        <family val="3"/>
        <charset val="128"/>
        <scheme val="minor"/>
      </rPr>
      <t>の範囲内</t>
    </r>
    <r>
      <rPr>
        <sz val="11"/>
        <color theme="1"/>
        <rFont val="ＭＳ Ｐゴシック"/>
        <family val="2"/>
        <charset val="128"/>
        <scheme val="minor"/>
      </rPr>
      <t>です。</t>
    </r>
    <rPh sb="0" eb="2">
      <t>ウンコウ</t>
    </rPh>
    <rPh sb="3" eb="5">
      <t>カノウ</t>
    </rPh>
    <rPh sb="6" eb="8">
      <t>ジカン</t>
    </rPh>
    <rPh sb="10" eb="12">
      <t>シゼン</t>
    </rPh>
    <rPh sb="13" eb="14">
      <t>イエ</t>
    </rPh>
    <rPh sb="16" eb="17">
      <t>ジ</t>
    </rPh>
    <rPh sb="19" eb="20">
      <t>フン</t>
    </rPh>
    <rPh sb="20" eb="22">
      <t>シュッパツ</t>
    </rPh>
    <rPh sb="25" eb="26">
      <t>ジ</t>
    </rPh>
    <rPh sb="28" eb="29">
      <t>フン</t>
    </rPh>
    <rPh sb="29" eb="30">
      <t>チャク</t>
    </rPh>
    <rPh sb="31" eb="34">
      <t>ハンイナイ</t>
    </rPh>
    <phoneticPr fontId="3"/>
  </si>
  <si>
    <t xml:space="preserve"> </t>
    <phoneticPr fontId="3"/>
  </si>
  <si>
    <t>（荷物を持参しての乗降には、約10分程度かかります。バスのため、地図アプリの時間よりもかかります。）</t>
    <rPh sb="1" eb="3">
      <t>ニモツ</t>
    </rPh>
    <rPh sb="4" eb="6">
      <t>ジサン</t>
    </rPh>
    <rPh sb="9" eb="11">
      <t>ジョウコウ</t>
    </rPh>
    <rPh sb="14" eb="15">
      <t>ヤク</t>
    </rPh>
    <rPh sb="17" eb="20">
      <t>プンテイド</t>
    </rPh>
    <rPh sb="32" eb="34">
      <t>チズ</t>
    </rPh>
    <rPh sb="38" eb="40">
      <t>ジカン</t>
    </rPh>
    <phoneticPr fontId="3"/>
  </si>
  <si>
    <r>
      <t xml:space="preserve">運行
経路
</t>
    </r>
    <r>
      <rPr>
        <sz val="8"/>
        <color theme="1"/>
        <rFont val="ＭＳ Ｐゴシック"/>
        <family val="3"/>
        <charset val="128"/>
        <scheme val="minor"/>
      </rPr>
      <t xml:space="preserve">
</t>
    </r>
    <r>
      <rPr>
        <u/>
        <sz val="8"/>
        <color theme="1"/>
        <rFont val="ＭＳ Ｐゴシック"/>
        <family val="3"/>
        <charset val="128"/>
        <scheme val="minor"/>
      </rPr>
      <t>高速利用
のみ記入</t>
    </r>
    <r>
      <rPr>
        <sz val="8"/>
        <color theme="1"/>
        <rFont val="ＭＳ Ｐゴシック"/>
        <family val="3"/>
        <charset val="128"/>
        <scheme val="minor"/>
      </rPr>
      <t xml:space="preserve">
</t>
    </r>
    <rPh sb="0" eb="2">
      <t>ウンコウ</t>
    </rPh>
    <rPh sb="3" eb="5">
      <t>ケイロ</t>
    </rPh>
    <rPh sb="7" eb="9">
      <t>コウソク</t>
    </rPh>
    <rPh sb="9" eb="11">
      <t>リヨウ</t>
    </rPh>
    <rPh sb="14" eb="16">
      <t>キニュウ</t>
    </rPh>
    <phoneticPr fontId="3"/>
  </si>
  <si>
    <t>⑦令和6年4月1日以降の施設使用料金改定について</t>
    <rPh sb="1" eb="3">
      <t>レイワ</t>
    </rPh>
    <rPh sb="4" eb="5">
      <t>ネン</t>
    </rPh>
    <rPh sb="6" eb="7">
      <t>ガツ</t>
    </rPh>
    <rPh sb="8" eb="9">
      <t>ニチ</t>
    </rPh>
    <rPh sb="9" eb="11">
      <t>イコウ</t>
    </rPh>
    <phoneticPr fontId="3"/>
  </si>
  <si>
    <t>幼児（年少未満）</t>
    <rPh sb="0" eb="2">
      <t>ヨウジ</t>
    </rPh>
    <rPh sb="3" eb="5">
      <t>ネンショウ</t>
    </rPh>
    <rPh sb="5" eb="7">
      <t>ミマン</t>
    </rPh>
    <phoneticPr fontId="4"/>
  </si>
  <si>
    <t>幼児（年少～年長）</t>
    <rPh sb="0" eb="2">
      <t>ヨウジ</t>
    </rPh>
    <rPh sb="3" eb="5">
      <t>ネンショウ</t>
    </rPh>
    <rPh sb="6" eb="8">
      <t>ネンチョウ</t>
    </rPh>
    <phoneticPr fontId="4"/>
  </si>
  <si>
    <r>
      <rPr>
        <b/>
        <sz val="10"/>
        <rFont val="ＭＳ Ｐゴシック"/>
        <family val="3"/>
        <charset val="128"/>
        <scheme val="minor"/>
      </rPr>
      <t>団体の
概要</t>
    </r>
    <r>
      <rPr>
        <sz val="10"/>
        <rFont val="ＭＳ Ｐゴシック"/>
        <family val="3"/>
        <charset val="128"/>
        <scheme val="minor"/>
      </rPr>
      <t xml:space="preserve">
</t>
    </r>
    <r>
      <rPr>
        <sz val="6"/>
        <rFont val="ＭＳ Ｐゴシック"/>
        <family val="3"/>
        <charset val="128"/>
        <scheme val="minor"/>
      </rPr>
      <t>（設立目的や活動内容など）</t>
    </r>
    <rPh sb="0" eb="2">
      <t>ダンタイ</t>
    </rPh>
    <rPh sb="4" eb="6">
      <t>ガイヨウ</t>
    </rPh>
    <rPh sb="8" eb="10">
      <t>セツリツ</t>
    </rPh>
    <rPh sb="10" eb="12">
      <t>モクテキ</t>
    </rPh>
    <rPh sb="13" eb="15">
      <t>カツドウ</t>
    </rPh>
    <rPh sb="15" eb="17">
      <t>ナイヨウ</t>
    </rPh>
    <phoneticPr fontId="3"/>
  </si>
  <si>
    <t>3日目</t>
    <phoneticPr fontId="3"/>
  </si>
  <si>
    <t>計</t>
    <rPh sb="0" eb="1">
      <t>ケイ</t>
    </rPh>
    <phoneticPr fontId="3"/>
  </si>
  <si>
    <t xml:space="preserve"> 幼児（年少～年長）</t>
    <phoneticPr fontId="3"/>
  </si>
  <si>
    <t xml:space="preserve"> 幼児（年少未満）</t>
    <rPh sb="1" eb="3">
      <t>ヨウジ</t>
    </rPh>
    <rPh sb="4" eb="6">
      <t>ネンショウ</t>
    </rPh>
    <rPh sb="6" eb="8">
      <t>ミマン</t>
    </rPh>
    <phoneticPr fontId="4"/>
  </si>
  <si>
    <t>1泊あたりの金額
※一部免除制度があります</t>
    <rPh sb="1" eb="2">
      <t>ハク</t>
    </rPh>
    <rPh sb="6" eb="8">
      <t>キンガク</t>
    </rPh>
    <rPh sb="10" eb="12">
      <t>イチブ</t>
    </rPh>
    <rPh sb="12" eb="14">
      <t>メンジョ</t>
    </rPh>
    <rPh sb="14" eb="16">
      <t>セイド</t>
    </rPh>
    <phoneticPr fontId="3"/>
  </si>
  <si>
    <t>年少～年長</t>
    <rPh sb="0" eb="2">
      <t>ネンショウ</t>
    </rPh>
    <rPh sb="3" eb="5">
      <t>ネンチョウ</t>
    </rPh>
    <phoneticPr fontId="3"/>
  </si>
  <si>
    <t>小学生～高校生</t>
    <rPh sb="0" eb="3">
      <t>ショウガクセイ</t>
    </rPh>
    <rPh sb="4" eb="7">
      <t>コウコウセイ</t>
    </rPh>
    <phoneticPr fontId="3"/>
  </si>
  <si>
    <t>大学・短大等の学生</t>
    <rPh sb="0" eb="2">
      <t>ダイガク</t>
    </rPh>
    <rPh sb="3" eb="5">
      <t>タンダイ</t>
    </rPh>
    <rPh sb="5" eb="6">
      <t>トウ</t>
    </rPh>
    <rPh sb="7" eb="9">
      <t>ガクセイ</t>
    </rPh>
    <phoneticPr fontId="3"/>
  </si>
  <si>
    <t>18歳以上の大人</t>
    <rPh sb="2" eb="3">
      <t>サイ</t>
    </rPh>
    <rPh sb="3" eb="5">
      <t>イジョウ</t>
    </rPh>
    <rPh sb="6" eb="8">
      <t>オトナ</t>
    </rPh>
    <phoneticPr fontId="3"/>
  </si>
  <si>
    <t>④入所オリエンテーション</t>
    <rPh sb="1" eb="3">
      <t>ニュウショ</t>
    </rPh>
    <phoneticPr fontId="3"/>
  </si>
  <si>
    <t>　　　※禁止事項に該当する行為、その他利用に当たっての留意事項に反する行為を行った、又は虚偽申告があった場合、今後の利用申込みを
　　　　制限します。</t>
    <phoneticPr fontId="3"/>
  </si>
  <si>
    <t>（　　曜日）</t>
    <rPh sb="3" eb="5">
      <t>ヨウビ</t>
    </rPh>
    <phoneticPr fontId="3"/>
  </si>
  <si>
    <t>PM　13：30～16：30</t>
    <phoneticPr fontId="3"/>
  </si>
  <si>
    <t>AM　  9：30～12：30</t>
    <phoneticPr fontId="3"/>
  </si>
  <si>
    <t>※1コマにつき最大6グループまでとなります</t>
    <rPh sb="7" eb="9">
      <t>サイダイ</t>
    </rPh>
    <phoneticPr fontId="3"/>
  </si>
  <si>
    <t>※1グループにつき8～20名となります</t>
    <rPh sb="13" eb="14">
      <t>メイ</t>
    </rPh>
    <phoneticPr fontId="3"/>
  </si>
  <si>
    <t>野外活動計画書（オリエンテーリング・ウォークラリー・ナイトウォーク）</t>
    <rPh sb="0" eb="2">
      <t>ヤガイ</t>
    </rPh>
    <rPh sb="2" eb="4">
      <t>カツドウ</t>
    </rPh>
    <rPh sb="4" eb="6">
      <t>ケイカク</t>
    </rPh>
    <rPh sb="6" eb="7">
      <t>ショ</t>
    </rPh>
    <phoneticPr fontId="3"/>
  </si>
  <si>
    <t>白米とおかず</t>
    <rPh sb="0" eb="2">
      <t>ハクマイ</t>
    </rPh>
    <phoneticPr fontId="3"/>
  </si>
  <si>
    <t>自主活動用</t>
    <rPh sb="0" eb="4">
      <t>ジシュカツドウ</t>
    </rPh>
    <rPh sb="4" eb="5">
      <t>ヨウ</t>
    </rPh>
    <phoneticPr fontId="3"/>
  </si>
  <si>
    <t>1室1泊の料金</t>
    <rPh sb="1" eb="2">
      <t>シツ</t>
    </rPh>
    <rPh sb="3" eb="4">
      <t>ハク</t>
    </rPh>
    <rPh sb="5" eb="7">
      <t>リョウキン</t>
    </rPh>
    <phoneticPr fontId="3"/>
  </si>
  <si>
    <t>燭台使用料</t>
    <rPh sb="0" eb="2">
      <t>ショクダイ</t>
    </rPh>
    <rPh sb="2" eb="5">
      <t>シヨウリョウ</t>
    </rPh>
    <phoneticPr fontId="3"/>
  </si>
  <si>
    <t>わかめスープ</t>
    <phoneticPr fontId="3"/>
  </si>
  <si>
    <t>みそ汁</t>
    <phoneticPr fontId="3"/>
  </si>
  <si>
    <t>鶏肉（150g）</t>
    <rPh sb="0" eb="2">
      <t>トリニク</t>
    </rPh>
    <phoneticPr fontId="3"/>
  </si>
  <si>
    <t>鶏肉（500g追加）</t>
    <rPh sb="0" eb="2">
      <t>トリニク</t>
    </rPh>
    <rPh sb="7" eb="9">
      <t>ツイカ</t>
    </rPh>
    <phoneticPr fontId="3"/>
  </si>
  <si>
    <t>食パン（8枚切）</t>
    <rPh sb="0" eb="1">
      <t>ショク</t>
    </rPh>
    <rPh sb="5" eb="6">
      <t>マイ</t>
    </rPh>
    <rPh sb="6" eb="7">
      <t>キリ</t>
    </rPh>
    <phoneticPr fontId="3"/>
  </si>
  <si>
    <t>野外炊飯
追加食材</t>
    <rPh sb="0" eb="2">
      <t>ヤガイ</t>
    </rPh>
    <rPh sb="2" eb="4">
      <t>スイハン</t>
    </rPh>
    <rPh sb="5" eb="7">
      <t>ツイカ</t>
    </rPh>
    <rPh sb="7" eb="9">
      <t>ショクザイ</t>
    </rPh>
    <phoneticPr fontId="3"/>
  </si>
  <si>
    <t>幼児（年少～年長）</t>
    <rPh sb="0" eb="2">
      <t>ヨウジ</t>
    </rPh>
    <rPh sb="3" eb="5">
      <t>ネンショウ</t>
    </rPh>
    <rPh sb="6" eb="8">
      <t>ネンチョウ</t>
    </rPh>
    <phoneticPr fontId="3"/>
  </si>
  <si>
    <t>幼児
（年少～年長）</t>
    <rPh sb="0" eb="2">
      <t>ヨウジ</t>
    </rPh>
    <rPh sb="4" eb="6">
      <t>ネンショウ</t>
    </rPh>
    <rPh sb="7" eb="9">
      <t>ネンチョウ</t>
    </rPh>
    <phoneticPr fontId="3"/>
  </si>
  <si>
    <t>幼児
（年少
未満）</t>
    <rPh sb="0" eb="2">
      <t>ヨウジ</t>
    </rPh>
    <rPh sb="4" eb="6">
      <t>ネンショウ</t>
    </rPh>
    <rPh sb="7" eb="9">
      <t>ミマン</t>
    </rPh>
    <phoneticPr fontId="3"/>
  </si>
  <si>
    <t>現金</t>
    <phoneticPr fontId="3"/>
  </si>
  <si>
    <r>
      <rPr>
        <b/>
        <sz val="9"/>
        <color theme="1"/>
        <rFont val="ＭＳ Ｐゴシック"/>
        <family val="3"/>
        <charset val="128"/>
        <scheme val="minor"/>
      </rPr>
      <t xml:space="preserve"> 請求書を分けない</t>
    </r>
    <r>
      <rPr>
        <sz val="9"/>
        <color theme="1"/>
        <rFont val="ＭＳ Ｐゴシック"/>
        <family val="3"/>
        <charset val="128"/>
        <scheme val="minor"/>
      </rPr>
      <t>→</t>
    </r>
    <rPh sb="1" eb="4">
      <t>セイキュウショ</t>
    </rPh>
    <rPh sb="5" eb="6">
      <t>ワ</t>
    </rPh>
    <phoneticPr fontId="3"/>
  </si>
  <si>
    <r>
      <t xml:space="preserve">団体構成
</t>
    </r>
    <r>
      <rPr>
        <u/>
        <sz val="7"/>
        <rFont val="ＭＳ Ｐゴシック"/>
        <family val="3"/>
        <charset val="128"/>
        <scheme val="minor"/>
      </rPr>
      <t>期間中で一番多い日をご記入ください</t>
    </r>
    <rPh sb="0" eb="2">
      <t>ダンタイ</t>
    </rPh>
    <rPh sb="2" eb="4">
      <t>コウセイ</t>
    </rPh>
    <phoneticPr fontId="3"/>
  </si>
  <si>
    <t>国立山口徳地青少年自然の家　行程計画書　　</t>
    <rPh sb="0" eb="2">
      <t>コクリツ</t>
    </rPh>
    <rPh sb="2" eb="4">
      <t>ヤマグチ</t>
    </rPh>
    <rPh sb="4" eb="6">
      <t>トクヂ</t>
    </rPh>
    <rPh sb="6" eb="9">
      <t>セイショウネン</t>
    </rPh>
    <rPh sb="9" eb="11">
      <t>シゼン</t>
    </rPh>
    <rPh sb="12" eb="13">
      <t>イエ</t>
    </rPh>
    <rPh sb="14" eb="16">
      <t>コウテイ</t>
    </rPh>
    <rPh sb="16" eb="19">
      <t>ケイカクショ</t>
    </rPh>
    <phoneticPr fontId="4"/>
  </si>
  <si>
    <r>
      <t>ろうそく小　1本</t>
    </r>
    <r>
      <rPr>
        <sz val="10"/>
        <rFont val="ＭＳ ゴシック"/>
        <family val="3"/>
        <charset val="128"/>
      </rPr>
      <t>（アルミ付き）</t>
    </r>
    <rPh sb="4" eb="5">
      <t>ショウ</t>
    </rPh>
    <rPh sb="7" eb="8">
      <t>ホン</t>
    </rPh>
    <rPh sb="12" eb="13">
      <t>ツ</t>
    </rPh>
    <phoneticPr fontId="3"/>
  </si>
  <si>
    <r>
      <rPr>
        <b/>
        <sz val="11"/>
        <rFont val="ＭＳ Ｐゴシック"/>
        <family val="3"/>
        <charset val="128"/>
        <scheme val="minor"/>
      </rPr>
      <t>乗車が可能な人数</t>
    </r>
    <r>
      <rPr>
        <sz val="11"/>
        <rFont val="ＭＳ Ｐゴシック"/>
        <family val="3"/>
        <charset val="128"/>
        <scheme val="minor"/>
      </rPr>
      <t>は，</t>
    </r>
    <r>
      <rPr>
        <b/>
        <sz val="11"/>
        <rFont val="ＭＳ Ｐゴシック"/>
        <family val="3"/>
        <charset val="128"/>
        <scheme val="minor"/>
      </rPr>
      <t>最大２８名（マイクロバス）</t>
    </r>
    <r>
      <rPr>
        <sz val="11"/>
        <rFont val="ＭＳ Ｐゴシック"/>
        <family val="3"/>
        <charset val="128"/>
        <scheme val="minor"/>
      </rPr>
      <t>です。</t>
    </r>
    <rPh sb="0" eb="2">
      <t>ジョウシャ</t>
    </rPh>
    <rPh sb="3" eb="5">
      <t>カノウ</t>
    </rPh>
    <rPh sb="6" eb="8">
      <t>ニンズウ</t>
    </rPh>
    <rPh sb="10" eb="12">
      <t>サイダイ</t>
    </rPh>
    <rPh sb="14" eb="15">
      <t>メイ</t>
    </rPh>
    <phoneticPr fontId="3"/>
  </si>
  <si>
    <t>ｺﾝﾋﾞﾆ払い・電子決済</t>
    <phoneticPr fontId="3"/>
  </si>
  <si>
    <t>焼肉（鶏肉）</t>
    <rPh sb="0" eb="2">
      <t>ヤキニク</t>
    </rPh>
    <rPh sb="3" eb="5">
      <t>トリニク</t>
    </rPh>
    <phoneticPr fontId="3"/>
  </si>
  <si>
    <t>年少未満は無料</t>
    <rPh sb="5" eb="7">
      <t>ムリョウ</t>
    </rPh>
    <phoneticPr fontId="3"/>
  </si>
  <si>
    <t>鶏肉500g（焼肉用）</t>
    <rPh sb="0" eb="2">
      <t>トリニク</t>
    </rPh>
    <rPh sb="7" eb="9">
      <t>ヤキニク</t>
    </rPh>
    <rPh sb="9" eb="10">
      <t>ヨウ</t>
    </rPh>
    <phoneticPr fontId="3"/>
  </si>
  <si>
    <t>幼児（年少未満）は無料です</t>
    <rPh sb="0" eb="2">
      <t>ヨウジ</t>
    </rPh>
    <rPh sb="3" eb="5">
      <t>ネンショウ</t>
    </rPh>
    <rPh sb="5" eb="7">
      <t>ミマン</t>
    </rPh>
    <rPh sb="8" eb="10">
      <t>ムリョウ</t>
    </rPh>
    <phoneticPr fontId="3"/>
  </si>
  <si>
    <t>食堂食の場合には，「幼児（年少～年長）」，「小学生」及び「中学生以上」に分けて食数をご記入ください。</t>
    <rPh sb="0" eb="2">
      <t>ショクドウ</t>
    </rPh>
    <rPh sb="2" eb="3">
      <t>ショク</t>
    </rPh>
    <rPh sb="4" eb="6">
      <t>バアイ</t>
    </rPh>
    <rPh sb="10" eb="12">
      <t>ヨウジ</t>
    </rPh>
    <rPh sb="13" eb="15">
      <t>ネンショウ</t>
    </rPh>
    <rPh sb="16" eb="18">
      <t>ネンチョウ</t>
    </rPh>
    <rPh sb="22" eb="25">
      <t>ショウガクセイ</t>
    </rPh>
    <rPh sb="26" eb="27">
      <t>オヨ</t>
    </rPh>
    <rPh sb="29" eb="32">
      <t>チュウガクセイ</t>
    </rPh>
    <rPh sb="32" eb="34">
      <t>イジョウ</t>
    </rPh>
    <rPh sb="36" eb="37">
      <t>ワ</t>
    </rPh>
    <rPh sb="39" eb="41">
      <t>ショクスウ</t>
    </rPh>
    <rPh sb="43" eb="45">
      <t>キニュウ</t>
    </rPh>
    <phoneticPr fontId="3"/>
  </si>
  <si>
    <t>アクエリアス 500ml</t>
    <phoneticPr fontId="3"/>
  </si>
  <si>
    <t>菓子パン コッペパン
(イチゴジャム＆マーガリン）</t>
    <rPh sb="0" eb="2">
      <t>カシ</t>
    </rPh>
    <phoneticPr fontId="3"/>
  </si>
  <si>
    <t>菓子パン クリームパン</t>
    <rPh sb="0" eb="2">
      <t>カシ</t>
    </rPh>
    <phoneticPr fontId="3"/>
  </si>
  <si>
    <t>自然観察</t>
    <phoneticPr fontId="3"/>
  </si>
  <si>
    <r>
      <rPr>
        <b/>
        <u/>
        <sz val="11"/>
        <color theme="1"/>
        <rFont val="ＭＳ Ｐゴシック"/>
        <family val="3"/>
        <charset val="128"/>
        <scheme val="minor"/>
      </rPr>
      <t>食物アレルギーのある方全員</t>
    </r>
    <r>
      <rPr>
        <sz val="11"/>
        <color theme="1"/>
        <rFont val="ＭＳ Ｐゴシック"/>
        <family val="3"/>
        <charset val="128"/>
        <scheme val="minor"/>
      </rPr>
      <t>について，ご記入ください。</t>
    </r>
    <rPh sb="0" eb="2">
      <t>ショクモツ</t>
    </rPh>
    <rPh sb="10" eb="11">
      <t>カタ</t>
    </rPh>
    <rPh sb="11" eb="13">
      <t>ゼンイン</t>
    </rPh>
    <rPh sb="19" eb="21">
      <t>キニュウ</t>
    </rPh>
    <phoneticPr fontId="3"/>
  </si>
  <si>
    <t>キーホルダー（未加工）</t>
    <rPh sb="7" eb="10">
      <t>ミカコウ</t>
    </rPh>
    <phoneticPr fontId="3"/>
  </si>
  <si>
    <t>キーホルダー（加工済み）</t>
    <rPh sb="7" eb="9">
      <t>カコウ</t>
    </rPh>
    <rPh sb="9" eb="10">
      <t>ズ</t>
    </rPh>
    <phoneticPr fontId="3"/>
  </si>
  <si>
    <t>ポン太グループ</t>
    <rPh sb="2" eb="3">
      <t>タ</t>
    </rPh>
    <phoneticPr fontId="3"/>
  </si>
  <si>
    <t>徳地　ポン太</t>
    <rPh sb="0" eb="2">
      <t>トクヂ</t>
    </rPh>
    <rPh sb="5" eb="6">
      <t>タ</t>
    </rPh>
    <phoneticPr fontId="3"/>
  </si>
  <si>
    <t>000-0000-0000</t>
    <phoneticPr fontId="3"/>
  </si>
  <si>
    <t>10：00　入所</t>
    <rPh sb="6" eb="8">
      <t>ニュウショ</t>
    </rPh>
    <phoneticPr fontId="3"/>
  </si>
  <si>
    <t>13：30　オリエンテーリング</t>
    <phoneticPr fontId="3"/>
  </si>
  <si>
    <t>19：00　キャンプファイヤー</t>
    <phoneticPr fontId="3"/>
  </si>
  <si>
    <t>アンプ1台の貸出希望</t>
    <rPh sb="4" eb="5">
      <t>ダイ</t>
    </rPh>
    <rPh sb="6" eb="10">
      <t>カシダシキボウ</t>
    </rPh>
    <phoneticPr fontId="3"/>
  </si>
  <si>
    <t>10：15　オリエンテーション</t>
    <phoneticPr fontId="3"/>
  </si>
  <si>
    <t>同上</t>
    <rPh sb="0" eb="2">
      <t>ドウジョウ</t>
    </rPh>
    <phoneticPr fontId="3"/>
  </si>
  <si>
    <t>13：30　室内ビンゴ</t>
    <rPh sb="6" eb="8">
      <t>シツナイ</t>
    </rPh>
    <phoneticPr fontId="3"/>
  </si>
  <si>
    <t>19：00　キャンドルのつどい</t>
    <phoneticPr fontId="3"/>
  </si>
  <si>
    <t>00</t>
    <phoneticPr fontId="3"/>
  </si>
  <si>
    <t>9：30　焼板細工</t>
    <rPh sb="5" eb="9">
      <t>ヤキイタザイク</t>
    </rPh>
    <phoneticPr fontId="3"/>
  </si>
  <si>
    <t>13：30　TAP</t>
    <phoneticPr fontId="3"/>
  </si>
  <si>
    <t>9：30　野外炊飯</t>
    <rPh sb="5" eb="9">
      <t>ヤガイスイハン</t>
    </rPh>
    <phoneticPr fontId="3"/>
  </si>
  <si>
    <t>19：00　天体観察（講師希望）</t>
    <rPh sb="6" eb="8">
      <t>テンタイ</t>
    </rPh>
    <rPh sb="8" eb="10">
      <t>カンサツ</t>
    </rPh>
    <rPh sb="11" eb="13">
      <t>コウシ</t>
    </rPh>
    <rPh sb="13" eb="15">
      <t>キボウ</t>
    </rPh>
    <phoneticPr fontId="3"/>
  </si>
  <si>
    <t>19：00　星の話（講師希望）</t>
    <phoneticPr fontId="3"/>
  </si>
  <si>
    <t>野外炊飯をする</t>
    <rPh sb="0" eb="4">
      <t>ヤガイスイハン</t>
    </rPh>
    <phoneticPr fontId="3"/>
  </si>
  <si>
    <r>
      <t>野外炊飯活動計画書(</t>
    </r>
    <r>
      <rPr>
        <sz val="16"/>
        <color rgb="FFFF0000"/>
        <rFont val="UD デジタル 教科書体 N-R"/>
        <family val="1"/>
        <charset val="128"/>
      </rPr>
      <t>記入例</t>
    </r>
    <r>
      <rPr>
        <sz val="16"/>
        <color theme="1"/>
        <rFont val="UD デジタル 教科書体 N-R"/>
        <family val="1"/>
        <charset val="128"/>
      </rPr>
      <t>)</t>
    </r>
    <rPh sb="0" eb="2">
      <t>ヤガイ</t>
    </rPh>
    <rPh sb="2" eb="4">
      <t>スイハン</t>
    </rPh>
    <rPh sb="4" eb="6">
      <t>カツドウ</t>
    </rPh>
    <rPh sb="6" eb="9">
      <t>ケイカクショ</t>
    </rPh>
    <rPh sb="10" eb="12">
      <t>キニュウ</t>
    </rPh>
    <rPh sb="12" eb="13">
      <t>レイ</t>
    </rPh>
    <phoneticPr fontId="3"/>
  </si>
  <si>
    <t>書類作成日</t>
    <rPh sb="0" eb="2">
      <t>ショルイ</t>
    </rPh>
    <rPh sb="2" eb="4">
      <t>サクセイ</t>
    </rPh>
    <rPh sb="4" eb="5">
      <t>ビ</t>
    </rPh>
    <phoneticPr fontId="3"/>
  </si>
  <si>
    <t>【送付先】
mail：tokuji-kikaku@niye.go.jp
FAX:0835-56-0130</t>
    <rPh sb="1" eb="4">
      <t>ソウフサキ</t>
    </rPh>
    <phoneticPr fontId="3"/>
  </si>
  <si>
    <t>○○小学校</t>
    <rPh sb="2" eb="5">
      <t>ショウガッコウ</t>
    </rPh>
    <phoneticPr fontId="3"/>
  </si>
  <si>
    <t>グループ内訳
（食事注文票に記載した数を入力してください）</t>
    <rPh sb="4" eb="6">
      <t>ウチワケ</t>
    </rPh>
    <rPh sb="8" eb="10">
      <t>ショクジ</t>
    </rPh>
    <rPh sb="10" eb="12">
      <t>チュウモン</t>
    </rPh>
    <rPh sb="12" eb="13">
      <t>ヒョウ</t>
    </rPh>
    <rPh sb="14" eb="16">
      <t>キサイ</t>
    </rPh>
    <rPh sb="18" eb="19">
      <t>カズ</t>
    </rPh>
    <rPh sb="20" eb="22">
      <t>ニュウリョク</t>
    </rPh>
    <phoneticPr fontId="3"/>
  </si>
  <si>
    <t>野外炊飯実施日</t>
    <rPh sb="0" eb="2">
      <t>ヤガイ</t>
    </rPh>
    <rPh sb="2" eb="4">
      <t>スイハン</t>
    </rPh>
    <rPh sb="4" eb="6">
      <t>ジッシ</t>
    </rPh>
    <rPh sb="6" eb="7">
      <t>ビ</t>
    </rPh>
    <phoneticPr fontId="3"/>
  </si>
  <si>
    <t>カレーライス</t>
    <phoneticPr fontId="3"/>
  </si>
  <si>
    <t>のセルを入力してください</t>
    <rPh sb="4" eb="6">
      <t>ニュウリョク</t>
    </rPh>
    <phoneticPr fontId="3"/>
  </si>
  <si>
    <t>合計グループ数</t>
    <rPh sb="0" eb="2">
      <t>ゴウケイ</t>
    </rPh>
    <rPh sb="6" eb="7">
      <t>スウ</t>
    </rPh>
    <phoneticPr fontId="3"/>
  </si>
  <si>
    <t>合計人数</t>
    <rPh sb="0" eb="2">
      <t>ゴウケイ</t>
    </rPh>
    <rPh sb="2" eb="4">
      <t>ニンズウ</t>
    </rPh>
    <phoneticPr fontId="3"/>
  </si>
  <si>
    <t>役割</t>
    <rPh sb="0" eb="2">
      <t>ヤクワリ</t>
    </rPh>
    <phoneticPr fontId="3"/>
  </si>
  <si>
    <t>活動責任者</t>
    <rPh sb="0" eb="2">
      <t>カツドウ</t>
    </rPh>
    <rPh sb="2" eb="5">
      <t>セキニンシャ</t>
    </rPh>
    <phoneticPr fontId="3"/>
  </si>
  <si>
    <t>借用物品担当者</t>
    <rPh sb="0" eb="2">
      <t>シャクヨウ</t>
    </rPh>
    <rPh sb="2" eb="4">
      <t>ブッピン</t>
    </rPh>
    <rPh sb="4" eb="7">
      <t>タントウシャ</t>
    </rPh>
    <phoneticPr fontId="3"/>
  </si>
  <si>
    <t>まき割り担当者</t>
    <rPh sb="2" eb="3">
      <t>ワ</t>
    </rPh>
    <rPh sb="4" eb="7">
      <t>タントウシャ</t>
    </rPh>
    <phoneticPr fontId="3"/>
  </si>
  <si>
    <t>包丁管理担当者</t>
    <rPh sb="0" eb="2">
      <t>ホウチョウ</t>
    </rPh>
    <rPh sb="2" eb="4">
      <t>カンリ</t>
    </rPh>
    <rPh sb="4" eb="7">
      <t>タントウシャ</t>
    </rPh>
    <phoneticPr fontId="3"/>
  </si>
  <si>
    <t>内容</t>
    <rPh sb="0" eb="2">
      <t>ナイヨウ</t>
    </rPh>
    <phoneticPr fontId="3"/>
  </si>
  <si>
    <t>野外炊飯の団体責任者
本所職員との連絡調整を含む全体総括</t>
    <rPh sb="0" eb="2">
      <t>ヤガイ</t>
    </rPh>
    <rPh sb="2" eb="4">
      <t>スイハン</t>
    </rPh>
    <rPh sb="5" eb="7">
      <t>ダンタイ</t>
    </rPh>
    <rPh sb="7" eb="10">
      <t>セキニンシャ</t>
    </rPh>
    <rPh sb="11" eb="13">
      <t>ホンショ</t>
    </rPh>
    <rPh sb="13" eb="15">
      <t>ショクイン</t>
    </rPh>
    <rPh sb="17" eb="19">
      <t>レンラク</t>
    </rPh>
    <rPh sb="19" eb="21">
      <t>チョウセイ</t>
    </rPh>
    <rPh sb="22" eb="23">
      <t>フク</t>
    </rPh>
    <rPh sb="24" eb="26">
      <t>ゼンタイ</t>
    </rPh>
    <rPh sb="26" eb="28">
      <t>ソウカツ</t>
    </rPh>
    <phoneticPr fontId="3"/>
  </si>
  <si>
    <t>借用物品の管理
借用物品のグループ配布と
使用後の返却</t>
    <rPh sb="0" eb="2">
      <t>シャクヨウ</t>
    </rPh>
    <rPh sb="2" eb="4">
      <t>ブッピン</t>
    </rPh>
    <rPh sb="5" eb="7">
      <t>カンリ</t>
    </rPh>
    <rPh sb="8" eb="10">
      <t>シャクヨウ</t>
    </rPh>
    <rPh sb="10" eb="12">
      <t>ブッピン</t>
    </rPh>
    <rPh sb="17" eb="19">
      <t>ハイフ</t>
    </rPh>
    <rPh sb="21" eb="24">
      <t>シヨウゴ</t>
    </rPh>
    <rPh sb="25" eb="27">
      <t>ヘンキャク</t>
    </rPh>
    <phoneticPr fontId="3"/>
  </si>
  <si>
    <t>本所職員のまき割り指導補助</t>
    <rPh sb="0" eb="2">
      <t>ホンショ</t>
    </rPh>
    <rPh sb="2" eb="4">
      <t>ショクイン</t>
    </rPh>
    <rPh sb="7" eb="8">
      <t>ワ</t>
    </rPh>
    <rPh sb="9" eb="11">
      <t>シドウ</t>
    </rPh>
    <rPh sb="11" eb="13">
      <t>ホジョ</t>
    </rPh>
    <phoneticPr fontId="3"/>
  </si>
  <si>
    <t>包丁の管理
グループ配布と返却</t>
    <rPh sb="0" eb="2">
      <t>ホウチョウ</t>
    </rPh>
    <rPh sb="3" eb="5">
      <t>カンリ</t>
    </rPh>
    <rPh sb="10" eb="12">
      <t>ハイフ</t>
    </rPh>
    <rPh sb="13" eb="15">
      <t>ヘンキャク</t>
    </rPh>
    <phoneticPr fontId="3"/>
  </si>
  <si>
    <t>団体担当者</t>
    <rPh sb="0" eb="2">
      <t>ダンタイ</t>
    </rPh>
    <rPh sb="2" eb="5">
      <t>タントウシャ</t>
    </rPh>
    <phoneticPr fontId="3"/>
  </si>
  <si>
    <t>○○　○○</t>
    <phoneticPr fontId="3"/>
  </si>
  <si>
    <t>△△　△△</t>
    <phoneticPr fontId="3"/>
  </si>
  <si>
    <t>□□　□□</t>
    <phoneticPr fontId="3"/>
  </si>
  <si>
    <r>
      <rPr>
        <sz val="11"/>
        <color theme="1"/>
        <rFont val="Segoe UI Symbol"/>
        <family val="1"/>
      </rPr>
      <t>◇◇</t>
    </r>
    <r>
      <rPr>
        <sz val="11"/>
        <color theme="1"/>
        <rFont val="UD デジタル 教科書体 N-R"/>
        <family val="1"/>
        <charset val="128"/>
      </rPr>
      <t>　</t>
    </r>
    <r>
      <rPr>
        <sz val="11"/>
        <color theme="1"/>
        <rFont val="Segoe UI Symbol"/>
        <family val="1"/>
      </rPr>
      <t>◇◇</t>
    </r>
    <phoneticPr fontId="3"/>
  </si>
  <si>
    <t>借用物品記入シート</t>
    <rPh sb="0" eb="2">
      <t>シャクヨウ</t>
    </rPh>
    <rPh sb="2" eb="4">
      <t>ブッピン</t>
    </rPh>
    <rPh sb="4" eb="6">
      <t>キニュウ</t>
    </rPh>
    <phoneticPr fontId="3"/>
  </si>
  <si>
    <t>※「野外炊飯メニュー別貸出推奨物品リスト」を参考に借用物品数をご記入ください。</t>
    <rPh sb="2" eb="4">
      <t>ヤガイ</t>
    </rPh>
    <rPh sb="4" eb="6">
      <t>スイハン</t>
    </rPh>
    <rPh sb="10" eb="11">
      <t>ベツ</t>
    </rPh>
    <rPh sb="11" eb="13">
      <t>カシダシ</t>
    </rPh>
    <rPh sb="13" eb="15">
      <t>スイショウ</t>
    </rPh>
    <rPh sb="15" eb="17">
      <t>ブッピン</t>
    </rPh>
    <rPh sb="22" eb="24">
      <t>サンコウ</t>
    </rPh>
    <rPh sb="25" eb="27">
      <t>シャクヨウ</t>
    </rPh>
    <rPh sb="27" eb="29">
      <t>ブッピン</t>
    </rPh>
    <rPh sb="29" eb="30">
      <t>スウ</t>
    </rPh>
    <rPh sb="32" eb="34">
      <t>キニュウ</t>
    </rPh>
    <phoneticPr fontId="3"/>
  </si>
  <si>
    <t>1班</t>
    <rPh sb="1" eb="2">
      <t>ハン</t>
    </rPh>
    <phoneticPr fontId="3"/>
  </si>
  <si>
    <t>2班</t>
    <rPh sb="1" eb="2">
      <t>ハン</t>
    </rPh>
    <phoneticPr fontId="3"/>
  </si>
  <si>
    <t>3班</t>
    <rPh sb="1" eb="2">
      <t>ハン</t>
    </rPh>
    <phoneticPr fontId="3"/>
  </si>
  <si>
    <t>4班</t>
    <rPh sb="1" eb="2">
      <t>ハン</t>
    </rPh>
    <phoneticPr fontId="3"/>
  </si>
  <si>
    <t>5班</t>
    <rPh sb="1" eb="2">
      <t>ハン</t>
    </rPh>
    <phoneticPr fontId="3"/>
  </si>
  <si>
    <t>6班</t>
    <rPh sb="1" eb="2">
      <t>ハン</t>
    </rPh>
    <phoneticPr fontId="3"/>
  </si>
  <si>
    <t>7班</t>
    <rPh sb="1" eb="2">
      <t>ハン</t>
    </rPh>
    <phoneticPr fontId="3"/>
  </si>
  <si>
    <t>8班</t>
    <rPh sb="1" eb="2">
      <t>ハン</t>
    </rPh>
    <phoneticPr fontId="3"/>
  </si>
  <si>
    <t>9班</t>
    <rPh sb="1" eb="2">
      <t>ハン</t>
    </rPh>
    <phoneticPr fontId="3"/>
  </si>
  <si>
    <t>10班</t>
    <rPh sb="2" eb="3">
      <t>ハン</t>
    </rPh>
    <phoneticPr fontId="3"/>
  </si>
  <si>
    <t>11班</t>
    <rPh sb="2" eb="3">
      <t>ハン</t>
    </rPh>
    <phoneticPr fontId="3"/>
  </si>
  <si>
    <t>12班</t>
    <rPh sb="2" eb="3">
      <t>ハン</t>
    </rPh>
    <phoneticPr fontId="3"/>
  </si>
  <si>
    <t>13班</t>
    <rPh sb="2" eb="3">
      <t>ハン</t>
    </rPh>
    <phoneticPr fontId="3"/>
  </si>
  <si>
    <t>14班</t>
    <rPh sb="2" eb="3">
      <t>ハン</t>
    </rPh>
    <phoneticPr fontId="3"/>
  </si>
  <si>
    <t>15班</t>
    <rPh sb="2" eb="3">
      <t>ハン</t>
    </rPh>
    <phoneticPr fontId="3"/>
  </si>
  <si>
    <t>16班</t>
    <rPh sb="2" eb="3">
      <t>ハン</t>
    </rPh>
    <phoneticPr fontId="3"/>
  </si>
  <si>
    <t>17班</t>
    <rPh sb="2" eb="3">
      <t>ハン</t>
    </rPh>
    <phoneticPr fontId="3"/>
  </si>
  <si>
    <t>18班</t>
    <rPh sb="2" eb="3">
      <t>ハン</t>
    </rPh>
    <phoneticPr fontId="3"/>
  </si>
  <si>
    <t>19班</t>
    <rPh sb="2" eb="3">
      <t>ハン</t>
    </rPh>
    <phoneticPr fontId="3"/>
  </si>
  <si>
    <t>20班</t>
    <rPh sb="2" eb="3">
      <t>ハン</t>
    </rPh>
    <phoneticPr fontId="3"/>
  </si>
  <si>
    <t>21班</t>
    <rPh sb="2" eb="3">
      <t>ハン</t>
    </rPh>
    <phoneticPr fontId="3"/>
  </si>
  <si>
    <t>22班</t>
    <rPh sb="2" eb="3">
      <t>ハン</t>
    </rPh>
    <phoneticPr fontId="3"/>
  </si>
  <si>
    <t>23班</t>
    <rPh sb="2" eb="3">
      <t>ハン</t>
    </rPh>
    <phoneticPr fontId="3"/>
  </si>
  <si>
    <t>24班</t>
    <rPh sb="2" eb="3">
      <t>ハン</t>
    </rPh>
    <phoneticPr fontId="3"/>
  </si>
  <si>
    <t>平皿</t>
    <rPh sb="0" eb="1">
      <t>ヒラ</t>
    </rPh>
    <rPh sb="1" eb="2">
      <t>ザラ</t>
    </rPh>
    <phoneticPr fontId="3"/>
  </si>
  <si>
    <t>どんぶり</t>
    <phoneticPr fontId="3"/>
  </si>
  <si>
    <t>汁椀</t>
    <rPh sb="0" eb="1">
      <t>シル</t>
    </rPh>
    <rPh sb="1" eb="2">
      <t>ワン</t>
    </rPh>
    <phoneticPr fontId="3"/>
  </si>
  <si>
    <t>湯のみ</t>
    <rPh sb="0" eb="1">
      <t>ユ</t>
    </rPh>
    <phoneticPr fontId="3"/>
  </si>
  <si>
    <t>はし</t>
    <phoneticPr fontId="3"/>
  </si>
  <si>
    <t>スプーン</t>
    <phoneticPr fontId="3"/>
  </si>
  <si>
    <t>しゃもじ</t>
    <phoneticPr fontId="3"/>
  </si>
  <si>
    <t>おたま</t>
    <phoneticPr fontId="3"/>
  </si>
  <si>
    <t>フライ返し</t>
    <rPh sb="3" eb="4">
      <t>ガエ</t>
    </rPh>
    <phoneticPr fontId="3"/>
  </si>
  <si>
    <t>包丁</t>
    <rPh sb="0" eb="2">
      <t>ホウチョウ</t>
    </rPh>
    <phoneticPr fontId="3"/>
  </si>
  <si>
    <t>まな板</t>
    <rPh sb="2" eb="3">
      <t>イタ</t>
    </rPh>
    <phoneticPr fontId="3"/>
  </si>
  <si>
    <t>計量カップ</t>
    <rPh sb="0" eb="2">
      <t>ケイリョウ</t>
    </rPh>
    <phoneticPr fontId="3"/>
  </si>
  <si>
    <t>ざる</t>
    <phoneticPr fontId="3"/>
  </si>
  <si>
    <t>ボウル</t>
    <phoneticPr fontId="3"/>
  </si>
  <si>
    <t>ライスクッカー</t>
    <phoneticPr fontId="3"/>
  </si>
  <si>
    <t>なべ</t>
    <phoneticPr fontId="3"/>
  </si>
  <si>
    <t>鉄板</t>
    <rPh sb="0" eb="2">
      <t>テッパン</t>
    </rPh>
    <phoneticPr fontId="3"/>
  </si>
  <si>
    <t>やかん</t>
    <phoneticPr fontId="3"/>
  </si>
  <si>
    <t>【送付先】
mail：tokuji-kikaku@niye.go.jp  FAX:0835-56-0130</t>
    <rPh sb="1" eb="4">
      <t>ソウフサキ</t>
    </rPh>
    <phoneticPr fontId="3"/>
  </si>
  <si>
    <t>野外炊飯活動計画書</t>
    <rPh sb="0" eb="2">
      <t>ヤガイ</t>
    </rPh>
    <rPh sb="2" eb="4">
      <t>スイハン</t>
    </rPh>
    <rPh sb="4" eb="6">
      <t>カツドウ</t>
    </rPh>
    <rPh sb="6" eb="9">
      <t>ケイカクショ</t>
    </rPh>
    <phoneticPr fontId="3"/>
  </si>
  <si>
    <t>⑬利用者名簿</t>
    <rPh sb="1" eb="4">
      <t>リヨウシャ</t>
    </rPh>
    <rPh sb="4" eb="6">
      <t>メイボ</t>
    </rPh>
    <phoneticPr fontId="3"/>
  </si>
  <si>
    <t>⑮利用団体票</t>
    <rPh sb="1" eb="3">
      <t>リヨウ</t>
    </rPh>
    <rPh sb="3" eb="5">
      <t>ダンタイ</t>
    </rPh>
    <rPh sb="5" eb="6">
      <t>ヒョウ</t>
    </rPh>
    <phoneticPr fontId="3"/>
  </si>
  <si>
    <t>アナフィラキシーショックの経験</t>
    <rPh sb="13" eb="15">
      <t>ケイケン</t>
    </rPh>
    <phoneticPr fontId="3"/>
  </si>
  <si>
    <t>（〇〇室希望）</t>
    <rPh sb="3" eb="4">
      <t>シツ</t>
    </rPh>
    <rPh sb="4" eb="6">
      <t>キボウ</t>
    </rPh>
    <phoneticPr fontId="3"/>
  </si>
  <si>
    <t>tokuji-suishin@niye.go.jp</t>
    <phoneticPr fontId="3"/>
  </si>
  <si>
    <t>【提出先】 国立山口徳地青少年自然の家
TEL：（0835）56-0113　FAX：（0835）56-0130　メール：tokuji-suishin@niye.go.jp</t>
    <phoneticPr fontId="3"/>
  </si>
  <si>
    <t>【提出先】 国立山口徳地青少年自然の家
TEL：（0835）56-0113　FAX：（0835）56-0130　メール：tokuji-suishin@niye.go.jp</t>
    <rPh sb="1" eb="3">
      <t>テイシュツ</t>
    </rPh>
    <rPh sb="3" eb="4">
      <t>サキ</t>
    </rPh>
    <rPh sb="6" eb="8">
      <t>コクリツ</t>
    </rPh>
    <rPh sb="8" eb="10">
      <t>ヤマグチ</t>
    </rPh>
    <rPh sb="10" eb="12">
      <t>トクジ</t>
    </rPh>
    <rPh sb="12" eb="15">
      <t>セイショウネン</t>
    </rPh>
    <rPh sb="15" eb="17">
      <t>シゼン</t>
    </rPh>
    <rPh sb="18" eb="19">
      <t>イエ</t>
    </rPh>
    <phoneticPr fontId="3"/>
  </si>
  <si>
    <t>＜提出先＞コンパスグループジャパン株式会社　店長
　　TEL：０８３５－５６－１３００　FAX：０８３５－５６－１３３５　メール：32119@compass-jpn.com</t>
    <rPh sb="1" eb="3">
      <t>テイシュツ</t>
    </rPh>
    <rPh sb="3" eb="4">
      <t>サキ</t>
    </rPh>
    <rPh sb="17" eb="21">
      <t>カブシキガイシャ</t>
    </rPh>
    <rPh sb="22" eb="24">
      <t>テンチョウ</t>
    </rPh>
    <phoneticPr fontId="3"/>
  </si>
  <si>
    <t>※宿泊利用の場合、入所受付時に必ず提出ください。</t>
    <rPh sb="1" eb="3">
      <t>シュクハク</t>
    </rPh>
    <rPh sb="3" eb="5">
      <t>リヨウ</t>
    </rPh>
    <rPh sb="15" eb="16">
      <t>カナラ</t>
    </rPh>
    <phoneticPr fontId="3"/>
  </si>
  <si>
    <t>オレンジジュース</t>
    <phoneticPr fontId="3"/>
  </si>
  <si>
    <t>アップルジュース</t>
    <phoneticPr fontId="3"/>
  </si>
  <si>
    <t>パン・パックジュース・バナナ・ゼリー・ソーセージ各１個</t>
    <rPh sb="24" eb="25">
      <t>カク</t>
    </rPh>
    <rPh sb="26" eb="27">
      <t>コ</t>
    </rPh>
    <phoneticPr fontId="3"/>
  </si>
  <si>
    <t>ｺｯﾍﾟﾊﾟﾝ、ﾒﾛﾝﾊﾟﾝ、ｸﾘｰﾑﾊﾟﾝ</t>
    <phoneticPr fontId="3"/>
  </si>
  <si>
    <t>燭台使用料（ろうそく 大 付き）</t>
    <rPh sb="0" eb="2">
      <t>ショクダイ</t>
    </rPh>
    <rPh sb="2" eb="5">
      <t>シヨウリョウ</t>
    </rPh>
    <rPh sb="11" eb="12">
      <t>ダイ</t>
    </rPh>
    <rPh sb="13" eb="14">
      <t>ツ</t>
    </rPh>
    <phoneticPr fontId="3"/>
  </si>
  <si>
    <t>ろうそく 大 付</t>
    <rPh sb="5" eb="6">
      <t>ダイ</t>
    </rPh>
    <rPh sb="7" eb="8">
      <t>ツ</t>
    </rPh>
    <phoneticPr fontId="3"/>
  </si>
  <si>
    <t>アレルギー対応は食堂食のみ可能。野外炊飯・弁当には対応致しかねます。原材料等につきましては食堂へご相談ください。</t>
    <phoneticPr fontId="3"/>
  </si>
  <si>
    <t>【アレルギー対応の流れ】</t>
    <phoneticPr fontId="3"/>
  </si>
  <si>
    <t>＜2か月前＞　団体の担当者の方が「食物アレルギー調査票」を自然の家へ提出します。</t>
    <phoneticPr fontId="3"/>
  </si>
  <si>
    <t>食堂から，団体の担当者の方へ「原材料表」（利用期間中のメニュー分）を送付します。</t>
    <phoneticPr fontId="3"/>
  </si>
  <si>
    <t>＜1か月前＞　食物アレルギーのある方全員，「食物アレルギー個別確認票」・「材料表」（別紙）を，
食堂へ直接ご提出ください。</t>
    <rPh sb="3" eb="4">
      <t>ゲツ</t>
    </rPh>
    <rPh sb="4" eb="5">
      <t>マエ</t>
    </rPh>
    <rPh sb="7" eb="9">
      <t>ショクモツ</t>
    </rPh>
    <rPh sb="17" eb="18">
      <t>カタ</t>
    </rPh>
    <rPh sb="18" eb="20">
      <t>ゼンイン</t>
    </rPh>
    <rPh sb="22" eb="24">
      <t>ショクモツ</t>
    </rPh>
    <rPh sb="29" eb="31">
      <t>コベツ</t>
    </rPh>
    <rPh sb="31" eb="33">
      <t>カクニン</t>
    </rPh>
    <rPh sb="33" eb="34">
      <t>ヒョウ</t>
    </rPh>
    <rPh sb="37" eb="39">
      <t>ザイリョウ</t>
    </rPh>
    <rPh sb="39" eb="40">
      <t>ヒョウ</t>
    </rPh>
    <rPh sb="42" eb="44">
      <t>ベッシ</t>
    </rPh>
    <rPh sb="48" eb="50">
      <t>ショクドウ</t>
    </rPh>
    <rPh sb="51" eb="53">
      <t>チョクセツ</t>
    </rPh>
    <rPh sb="54" eb="56">
      <t>テイシュツ</t>
    </rPh>
    <phoneticPr fontId="3"/>
  </si>
  <si>
    <t>詳細について，食堂から直接，ご連絡させていただく場合がございます。
「保護者」のご連絡先をご記入ください。</t>
    <phoneticPr fontId="3"/>
  </si>
  <si>
    <t>当人が，代替食材や弁当を持参することを希望する。</t>
    <rPh sb="0" eb="2">
      <t>トウニン</t>
    </rPh>
    <rPh sb="4" eb="6">
      <t>ダイガ</t>
    </rPh>
    <rPh sb="6" eb="8">
      <t>ショクザイ</t>
    </rPh>
    <rPh sb="9" eb="11">
      <t>ベントウ</t>
    </rPh>
    <rPh sb="12" eb="14">
      <t>ジサン</t>
    </rPh>
    <rPh sb="19" eb="21">
      <t>キボウ</t>
    </rPh>
    <phoneticPr fontId="3"/>
  </si>
  <si>
    <t>普通食</t>
    <rPh sb="0" eb="2">
      <t>フツウ</t>
    </rPh>
    <rPh sb="2" eb="3">
      <t>ショク</t>
    </rPh>
    <phoneticPr fontId="3"/>
  </si>
  <si>
    <t>代替食</t>
    <rPh sb="0" eb="2">
      <t>ダイタイ</t>
    </rPh>
    <rPh sb="2" eb="3">
      <t>ショク</t>
    </rPh>
    <phoneticPr fontId="3"/>
  </si>
  <si>
    <t>普通食　・　除去　・　代替食　・　持参</t>
    <rPh sb="0" eb="2">
      <t>フツウ</t>
    </rPh>
    <rPh sb="2" eb="3">
      <t>ショク</t>
    </rPh>
    <rPh sb="6" eb="8">
      <t>ジョキョ</t>
    </rPh>
    <rPh sb="11" eb="13">
      <t>ダイタイ</t>
    </rPh>
    <rPh sb="13" eb="14">
      <t>ショク</t>
    </rPh>
    <rPh sb="17" eb="19">
      <t>ジサン</t>
    </rPh>
    <phoneticPr fontId="3"/>
  </si>
  <si>
    <t>国立山口徳地青少年自然の家　利用申込書</t>
    <rPh sb="0" eb="2">
      <t>コクリツ</t>
    </rPh>
    <rPh sb="2" eb="4">
      <t>ヤマグチ</t>
    </rPh>
    <rPh sb="4" eb="6">
      <t>トクヂ</t>
    </rPh>
    <rPh sb="6" eb="9">
      <t>セイショウネン</t>
    </rPh>
    <rPh sb="9" eb="11">
      <t>シゼン</t>
    </rPh>
    <rPh sb="12" eb="13">
      <t>イエ</t>
    </rPh>
    <rPh sb="14" eb="16">
      <t>リヨウ</t>
    </rPh>
    <rPh sb="16" eb="19">
      <t>モウシコミショ</t>
    </rPh>
    <phoneticPr fontId="4"/>
  </si>
  <si>
    <t>食事注文票と一緒に必ず提出してください。数量及び活動利用日をご記入してください。</t>
    <phoneticPr fontId="3"/>
  </si>
  <si>
    <t>教材の受け取りは，食堂売店で行います。教材数の変更は随時可能です。</t>
    <phoneticPr fontId="3"/>
  </si>
  <si>
    <t>②施設使用料金</t>
    <rPh sb="1" eb="3">
      <t>シセツ</t>
    </rPh>
    <rPh sb="3" eb="5">
      <t>シヨウ</t>
    </rPh>
    <rPh sb="5" eb="7">
      <t>リョウキン</t>
    </rPh>
    <phoneticPr fontId="3"/>
  </si>
  <si>
    <t>③ｹﾞｽﾄﾙｰﾑ使用</t>
    <rPh sb="8" eb="10">
      <t>シヨウ</t>
    </rPh>
    <phoneticPr fontId="3"/>
  </si>
  <si>
    <t>④本所指導員により実施した活動の番号に〇を記入</t>
    <rPh sb="1" eb="3">
      <t>ホンショ</t>
    </rPh>
    <rPh sb="3" eb="5">
      <t>シドウ</t>
    </rPh>
    <rPh sb="5" eb="6">
      <t>イン</t>
    </rPh>
    <rPh sb="9" eb="11">
      <t>ジッシ</t>
    </rPh>
    <rPh sb="13" eb="15">
      <t>カツドウ</t>
    </rPh>
    <rPh sb="16" eb="18">
      <t>バンゴウ</t>
    </rPh>
    <rPh sb="21" eb="23">
      <t>キニュウ</t>
    </rPh>
    <phoneticPr fontId="3"/>
  </si>
  <si>
    <t>⑤支払い方法</t>
    <rPh sb="1" eb="3">
      <t>シハラ</t>
    </rPh>
    <rPh sb="4" eb="6">
      <t>ホウホウ</t>
    </rPh>
    <phoneticPr fontId="3"/>
  </si>
  <si>
    <t>（　　　　　）人分</t>
    <rPh sb="7" eb="8">
      <t>ニン</t>
    </rPh>
    <rPh sb="8" eb="9">
      <t>ブン</t>
    </rPh>
    <phoneticPr fontId="3"/>
  </si>
  <si>
    <t>※本様式にこだわらず、氏名・性別・学年(年齢)・宿泊棟の記載があれば、団体独自の学級名簿などでも構いません。</t>
    <rPh sb="17" eb="19">
      <t>ガクネン</t>
    </rPh>
    <phoneticPr fontId="4"/>
  </si>
  <si>
    <t>キャンドルのつどい</t>
    <phoneticPr fontId="3"/>
  </si>
  <si>
    <t>※指導者（引率者含む）、運転手、カメラマン等の記入もお願いいたします。</t>
    <rPh sb="1" eb="4">
      <t>シドウシャ</t>
    </rPh>
    <rPh sb="5" eb="8">
      <t>インソツシャ</t>
    </rPh>
    <rPh sb="8" eb="9">
      <t>フク</t>
    </rPh>
    <rPh sb="12" eb="15">
      <t>ウンテンシュ</t>
    </rPh>
    <rPh sb="21" eb="22">
      <t>トウ</t>
    </rPh>
    <rPh sb="23" eb="25">
      <t>キニュウ</t>
    </rPh>
    <rPh sb="27" eb="28">
      <t>ネガ</t>
    </rPh>
    <phoneticPr fontId="4"/>
  </si>
  <si>
    <t>牛乳・緑茶　200ml</t>
    <rPh sb="0" eb="2">
      <t>ギュウニュウ</t>
    </rPh>
    <rPh sb="3" eb="5">
      <t>リョクチャ</t>
    </rPh>
    <phoneticPr fontId="3"/>
  </si>
  <si>
    <t>アクエリアスパウチ　280ml</t>
    <phoneticPr fontId="3"/>
  </si>
  <si>
    <t>アイス（店頭販売品）</t>
    <phoneticPr fontId="3"/>
  </si>
  <si>
    <t>アクエリアス　500ml</t>
    <phoneticPr fontId="3"/>
  </si>
  <si>
    <t>麦茶　500ml</t>
    <rPh sb="0" eb="2">
      <t>ムギチャ</t>
    </rPh>
    <phoneticPr fontId="3"/>
  </si>
  <si>
    <t>ミネラルウォーター　500ml</t>
    <phoneticPr fontId="3"/>
  </si>
  <si>
    <t>⑤（宿泊利用のみ）朝のつどい、夕べのつどいに参加をお願いします</t>
    <rPh sb="2" eb="4">
      <t>シュクハク</t>
    </rPh>
    <rPh sb="4" eb="6">
      <t>リヨウ</t>
    </rPh>
    <rPh sb="9" eb="10">
      <t>アサ</t>
    </rPh>
    <rPh sb="15" eb="16">
      <t>ユウ</t>
    </rPh>
    <rPh sb="22" eb="24">
      <t>サンカ</t>
    </rPh>
    <rPh sb="26" eb="27">
      <t>ネガ</t>
    </rPh>
    <phoneticPr fontId="3"/>
  </si>
  <si>
    <t>14：00　ふりかえり</t>
    <phoneticPr fontId="3"/>
  </si>
  <si>
    <t>15：00　退所</t>
    <phoneticPr fontId="3"/>
  </si>
  <si>
    <t>夕べのつどい</t>
    <rPh sb="0" eb="1">
      <t>ユウ</t>
    </rPh>
    <phoneticPr fontId="3"/>
  </si>
  <si>
    <t>キャンプファイヤー、キャンドルのつどい、工作活動をする</t>
    <rPh sb="20" eb="22">
      <t>コウサク</t>
    </rPh>
    <rPh sb="22" eb="24">
      <t>カツドウ</t>
    </rPh>
    <phoneticPr fontId="3"/>
  </si>
  <si>
    <t>※ジュニアシート（最大22席）</t>
    <rPh sb="9" eb="11">
      <t>サイダイ</t>
    </rPh>
    <rPh sb="13" eb="14">
      <t>セキ</t>
    </rPh>
    <phoneticPr fontId="3"/>
  </si>
  <si>
    <t>最も大切にしたい
ねらい
(1つまでチェック)</t>
    <rPh sb="0" eb="1">
      <t>モット</t>
    </rPh>
    <rPh sb="2" eb="4">
      <t>タイセツ</t>
    </rPh>
    <phoneticPr fontId="3"/>
  </si>
  <si>
    <r>
      <t>ご利用の</t>
    </r>
    <r>
      <rPr>
        <b/>
        <u/>
        <sz val="12"/>
        <rFont val="ＭＳ Ｐゴシック"/>
        <family val="3"/>
        <charset val="128"/>
        <scheme val="minor"/>
      </rPr>
      <t>２週間前までに</t>
    </r>
    <r>
      <rPr>
        <sz val="12"/>
        <rFont val="ＭＳ Ｐゴシック"/>
        <family val="3"/>
        <charset val="128"/>
        <scheme val="minor"/>
      </rPr>
      <t>FAXかメールにてご提出ください。（※欄は，本所職員が記入します）
TAPの活動における参考にさせていただきます。ご協力ありがとうございました。
　　　　　　　　　　　　　　　　　　　　　　　　　　　　　　　　　FAX:0835-56-0130　Mail：tokuji-kikaku@niye.go.jp</t>
    </r>
    <rPh sb="1" eb="3">
      <t>リヨウ</t>
    </rPh>
    <rPh sb="5" eb="8">
      <t>シュウカンマエ</t>
    </rPh>
    <rPh sb="21" eb="23">
      <t>テイシュツ</t>
    </rPh>
    <rPh sb="30" eb="31">
      <t>ラン</t>
    </rPh>
    <rPh sb="33" eb="35">
      <t>ホンショ</t>
    </rPh>
    <rPh sb="35" eb="37">
      <t>ショクイン</t>
    </rPh>
    <rPh sb="38" eb="40">
      <t>キニュウ</t>
    </rPh>
    <rPh sb="49" eb="51">
      <t>カツドウ</t>
    </rPh>
    <rPh sb="55" eb="57">
      <t>サンコウ</t>
    </rPh>
    <rPh sb="69" eb="71">
      <t>キョウリョク</t>
    </rPh>
    <phoneticPr fontId="3"/>
  </si>
  <si>
    <t>TAP for Classroom</t>
    <phoneticPr fontId="3"/>
  </si>
  <si>
    <t>2025.2.14改訂</t>
    <rPh sb="9" eb="11">
      <t>カイテイ</t>
    </rPh>
    <phoneticPr fontId="3"/>
  </si>
  <si>
    <t>⑨その他，団体の皆さんからのご要望等を以下にご記入ください。</t>
    <rPh sb="3" eb="4">
      <t>タ</t>
    </rPh>
    <rPh sb="5" eb="7">
      <t>ダンタイ</t>
    </rPh>
    <rPh sb="8" eb="9">
      <t>ミナ</t>
    </rPh>
    <rPh sb="15" eb="17">
      <t>ヨウボウ</t>
    </rPh>
    <rPh sb="17" eb="18">
      <t>トウ</t>
    </rPh>
    <rPh sb="19" eb="21">
      <t>イカ</t>
    </rPh>
    <rPh sb="23" eb="25">
      <t>キニュウ</t>
    </rPh>
    <phoneticPr fontId="3"/>
  </si>
  <si>
    <t>⑧食事注文の全キャンセル、食数等の変更期限について</t>
    <phoneticPr fontId="3"/>
  </si>
  <si>
    <t>2025.9.1 改訂</t>
    <rPh sb="9" eb="11">
      <t>カイテイ</t>
    </rPh>
    <phoneticPr fontId="3"/>
  </si>
  <si>
    <r>
      <t>⑥</t>
    </r>
    <r>
      <rPr>
        <sz val="9"/>
        <rFont val="ＭＳ Ｐゴシック"/>
        <family val="3"/>
        <charset val="128"/>
        <scheme val="minor"/>
      </rPr>
      <t>当施設は、以下、２点の行為は禁止となっております。各チェック欄にチェックを入れてください</t>
    </r>
    <phoneticPr fontId="3"/>
  </si>
  <si>
    <t>　　</t>
    <phoneticPr fontId="3"/>
  </si>
  <si>
    <t>2025.9.1改訂</t>
    <rPh sb="8" eb="10">
      <t>カイテイ</t>
    </rPh>
    <phoneticPr fontId="3"/>
  </si>
  <si>
    <t>※数量変更・キャンセルは、入所日の３日前の１５：００（土・日・祝を含む）まで承ります。</t>
    <rPh sb="1" eb="3">
      <t>スウリョウ</t>
    </rPh>
    <rPh sb="3" eb="5">
      <t>ヘンコウ</t>
    </rPh>
    <rPh sb="13" eb="15">
      <t>ニュウショ</t>
    </rPh>
    <rPh sb="15" eb="16">
      <t>ビ</t>
    </rPh>
    <rPh sb="18" eb="19">
      <t>ニチ</t>
    </rPh>
    <rPh sb="19" eb="20">
      <t>マエ</t>
    </rPh>
    <rPh sb="27" eb="28">
      <t>ド</t>
    </rPh>
    <rPh sb="29" eb="30">
      <t>ニチ</t>
    </rPh>
    <rPh sb="31" eb="32">
      <t>シュク</t>
    </rPh>
    <rPh sb="33" eb="34">
      <t>フク</t>
    </rPh>
    <rPh sb="38" eb="39">
      <t>ウケタマワ</t>
    </rPh>
    <phoneticPr fontId="3"/>
  </si>
  <si>
    <t>※数量変更・キャンセルは、入所日の３日前の１５：００（土・日・祝を含む）まで承ります。</t>
    <phoneticPr fontId="3"/>
  </si>
  <si>
    <t>※数量変更・キャンセルは、入所日の７日前の１５：００（土・日・祝を含む）まで承ります。</t>
    <rPh sb="1" eb="3">
      <t>スウリョウ</t>
    </rPh>
    <rPh sb="3" eb="5">
      <t>ヘンコウ</t>
    </rPh>
    <rPh sb="13" eb="15">
      <t>ニュウショ</t>
    </rPh>
    <rPh sb="15" eb="16">
      <t>ビ</t>
    </rPh>
    <rPh sb="18" eb="19">
      <t>ニチ</t>
    </rPh>
    <rPh sb="19" eb="20">
      <t>マエ</t>
    </rPh>
    <rPh sb="27" eb="28">
      <t>ド</t>
    </rPh>
    <rPh sb="29" eb="30">
      <t>ニチ</t>
    </rPh>
    <rPh sb="31" eb="32">
      <t>シュク</t>
    </rPh>
    <rPh sb="33" eb="34">
      <t>フク</t>
    </rPh>
    <rPh sb="38" eb="39">
      <t>ウケタマワ</t>
    </rPh>
    <phoneticPr fontId="3"/>
  </si>
  <si>
    <t>※野外炊飯追加食材の数量変更・キャンセルは、入所日の３日前の１５：００（土・日・祝を含む）まで、
　 それ以外のものは、7日前の１５：００（土・日・祝を含む）まで承ります。</t>
    <rPh sb="1" eb="3">
      <t>ヤガイ</t>
    </rPh>
    <rPh sb="3" eb="5">
      <t>スイハン</t>
    </rPh>
    <rPh sb="5" eb="7">
      <t>ツイカ</t>
    </rPh>
    <rPh sb="7" eb="9">
      <t>ショクザイ</t>
    </rPh>
    <rPh sb="10" eb="12">
      <t>スウリョウ</t>
    </rPh>
    <rPh sb="12" eb="14">
      <t>ヘンコウ</t>
    </rPh>
    <rPh sb="22" eb="24">
      <t>ニュウショ</t>
    </rPh>
    <rPh sb="24" eb="25">
      <t>ビ</t>
    </rPh>
    <rPh sb="27" eb="28">
      <t>ニチ</t>
    </rPh>
    <rPh sb="28" eb="29">
      <t>マエ</t>
    </rPh>
    <rPh sb="36" eb="37">
      <t>ド</t>
    </rPh>
    <rPh sb="38" eb="39">
      <t>ニチ</t>
    </rPh>
    <rPh sb="40" eb="41">
      <t>シュク</t>
    </rPh>
    <rPh sb="42" eb="43">
      <t>フク</t>
    </rPh>
    <rPh sb="53" eb="55">
      <t>イガイ</t>
    </rPh>
    <rPh sb="61" eb="62">
      <t>ニチ</t>
    </rPh>
    <rPh sb="62" eb="63">
      <t>マエ</t>
    </rPh>
    <rPh sb="81" eb="82">
      <t>ウケタマワ</t>
    </rPh>
    <phoneticPr fontId="3"/>
  </si>
  <si>
    <t>令和７年１０月１日より、ガソリン代等の実費相当を徴収いたします。</t>
    <rPh sb="0" eb="2">
      <t>レイワ</t>
    </rPh>
    <rPh sb="3" eb="4">
      <t>ネン</t>
    </rPh>
    <rPh sb="6" eb="7">
      <t>ガツ</t>
    </rPh>
    <rPh sb="8" eb="9">
      <t>ニチ</t>
    </rPh>
    <rPh sb="16" eb="17">
      <t>ダイ</t>
    </rPh>
    <rPh sb="17" eb="18">
      <t>トウ</t>
    </rPh>
    <rPh sb="19" eb="21">
      <t>ジッピ</t>
    </rPh>
    <rPh sb="21" eb="23">
      <t>ソウトウ</t>
    </rPh>
    <rPh sb="24" eb="26">
      <t>チョウシュウ</t>
    </rPh>
    <phoneticPr fontId="3"/>
  </si>
  <si>
    <t>乗降場所により、必要に応じて高速道路（有料）を通行します。</t>
    <rPh sb="0" eb="2">
      <t>ジョウコウ</t>
    </rPh>
    <rPh sb="2" eb="4">
      <t>バショ</t>
    </rPh>
    <rPh sb="8" eb="10">
      <t>ヒツヨウ</t>
    </rPh>
    <rPh sb="11" eb="12">
      <t>オウ</t>
    </rPh>
    <rPh sb="14" eb="16">
      <t>コウソク</t>
    </rPh>
    <rPh sb="16" eb="18">
      <t>ドウロ</t>
    </rPh>
    <rPh sb="19" eb="21">
      <t>ユウリョウ</t>
    </rPh>
    <rPh sb="23" eb="25">
      <t>ツウコウ</t>
    </rPh>
    <phoneticPr fontId="3"/>
  </si>
  <si>
    <t>高速道路通行料金は団体負担となります。</t>
    <phoneticPr fontId="3"/>
  </si>
  <si>
    <t>自然の家のＥＴＣカードにて通行し、高速道路通行料金はガソリン代と併せて請求いたします。</t>
    <rPh sb="0" eb="2">
      <t>シゼン</t>
    </rPh>
    <rPh sb="3" eb="4">
      <t>イエ</t>
    </rPh>
    <rPh sb="13" eb="15">
      <t>ツウコウ</t>
    </rPh>
    <rPh sb="17" eb="19">
      <t>コウソク</t>
    </rPh>
    <rPh sb="30" eb="31">
      <t>ダイ</t>
    </rPh>
    <rPh sb="32" eb="33">
      <t>アワ</t>
    </rPh>
    <rPh sb="35" eb="37">
      <t>セイキュウ</t>
    </rPh>
    <phoneticPr fontId="3"/>
  </si>
  <si>
    <t>運転手（復路）</t>
    <rPh sb="0" eb="3">
      <t>ウンテンシュ</t>
    </rPh>
    <rPh sb="4" eb="6">
      <t>フクロ</t>
    </rPh>
    <phoneticPr fontId="3"/>
  </si>
  <si>
    <t>運転手（往路）</t>
    <rPh sb="0" eb="3">
      <t>ウンテンシュ</t>
    </rPh>
    <rPh sb="4" eb="6">
      <t>オウロ</t>
    </rPh>
    <phoneticPr fontId="3"/>
  </si>
  <si>
    <t>※以下に該当する場合は， 安全を第一に考えお食事のご提供を控えさせていただいております。予めご了承ください。
　　・アナフィラキシーショックの経験がある方　　　　　 　　・エピペンを所持している方
　　・重篤なアレルギー症状を起こす可能性のある方　　　・除去食品が多い方</t>
    <rPh sb="1" eb="3">
      <t>イカ</t>
    </rPh>
    <rPh sb="4" eb="6">
      <t>ガイトウ</t>
    </rPh>
    <rPh sb="8" eb="10">
      <t>バアイ</t>
    </rPh>
    <rPh sb="97" eb="98">
      <t>カタ</t>
    </rPh>
    <phoneticPr fontId="3"/>
  </si>
  <si>
    <t xml:space="preserve">※以下に該当する場合は， 安全を第一に考えお食事のご提供を控えさせていただいております。
　予めご了承ください。
　・アナフィラキシーショックの経験がある方　　　　・エピペンを所持している方
　・重篤なアレルギー症状を起こす可能性のある方　　・除去食品が多い方																	</t>
    <phoneticPr fontId="3"/>
  </si>
  <si>
    <t>３．特別対応の希望と食物アレルギーの情報　※当てはまる事項に「☑」をつけてください。</t>
    <rPh sb="2" eb="4">
      <t>トクベツ</t>
    </rPh>
    <rPh sb="4" eb="6">
      <t>タイオウ</t>
    </rPh>
    <rPh sb="7" eb="9">
      <t>キボウ</t>
    </rPh>
    <rPh sb="10" eb="12">
      <t>ショクモツ</t>
    </rPh>
    <rPh sb="18" eb="20">
      <t>ジョウホウ</t>
    </rPh>
    <phoneticPr fontId="3"/>
  </si>
  <si>
    <t>【バス運行申込にあたっての確認事項】</t>
    <rPh sb="3" eb="5">
      <t>ウンコウ</t>
    </rPh>
    <rPh sb="5" eb="7">
      <t>モウシコミ</t>
    </rPh>
    <phoneticPr fontId="3"/>
  </si>
  <si>
    <t>①</t>
  </si>
  <si>
    <r>
      <t>R7.10.1より送迎及び回送する距離に応じて、ガソリン代</t>
    </r>
    <r>
      <rPr>
        <sz val="7.5"/>
        <rFont val="ＭＳ Ｐゴシック"/>
        <family val="3"/>
        <charset val="128"/>
        <scheme val="minor"/>
      </rPr>
      <t>（実費21円/km　※R7年度時点。年度毎に変動する場合があります。）</t>
    </r>
    <rPh sb="9" eb="11">
      <t>ソウゲイ</t>
    </rPh>
    <rPh sb="11" eb="12">
      <t>オヨ</t>
    </rPh>
    <rPh sb="13" eb="15">
      <t>カイソウ</t>
    </rPh>
    <rPh sb="17" eb="19">
      <t>キョリ</t>
    </rPh>
    <rPh sb="20" eb="21">
      <t>オウ</t>
    </rPh>
    <rPh sb="28" eb="29">
      <t>ダイ</t>
    </rPh>
    <rPh sb="30" eb="32">
      <t>ジッピ</t>
    </rPh>
    <rPh sb="34" eb="35">
      <t>エン</t>
    </rPh>
    <rPh sb="42" eb="44">
      <t>ネンド</t>
    </rPh>
    <rPh sb="44" eb="46">
      <t>ジテン</t>
    </rPh>
    <rPh sb="47" eb="49">
      <t>ネンド</t>
    </rPh>
    <rPh sb="49" eb="50">
      <t>ゴト</t>
    </rPh>
    <rPh sb="51" eb="53">
      <t>ヘンドウ</t>
    </rPh>
    <rPh sb="55" eb="57">
      <t>バアイ</t>
    </rPh>
    <phoneticPr fontId="3"/>
  </si>
  <si>
    <t>をご負担いただきます。また、有料道路を利用する場合は、料金は団体負担となります。</t>
    <rPh sb="2" eb="4">
      <t>フタン</t>
    </rPh>
    <rPh sb="14" eb="16">
      <t>ユウリョウ</t>
    </rPh>
    <rPh sb="16" eb="18">
      <t>ドウロ</t>
    </rPh>
    <rPh sb="19" eb="21">
      <t>リヨウ</t>
    </rPh>
    <rPh sb="23" eb="25">
      <t>バアイ</t>
    </rPh>
    <rPh sb="27" eb="29">
      <t>リョウキン</t>
    </rPh>
    <rPh sb="30" eb="32">
      <t>ダンタイ</t>
    </rPh>
    <rPh sb="32" eb="34">
      <t>フタン</t>
    </rPh>
    <phoneticPr fontId="3"/>
  </si>
  <si>
    <t>②</t>
  </si>
  <si>
    <t>ガソリン代等の実費相当額の料金計算は、本紙（バス運行申込書）の内容を元に、自然の家にて行い</t>
    <rPh sb="4" eb="5">
      <t>ダイ</t>
    </rPh>
    <rPh sb="5" eb="6">
      <t>ナド</t>
    </rPh>
    <rPh sb="7" eb="9">
      <t>ジッピ</t>
    </rPh>
    <rPh sb="9" eb="11">
      <t>ソウトウ</t>
    </rPh>
    <rPh sb="11" eb="12">
      <t>ガク</t>
    </rPh>
    <rPh sb="13" eb="15">
      <t>リョウキン</t>
    </rPh>
    <rPh sb="15" eb="17">
      <t>ケイサン</t>
    </rPh>
    <rPh sb="19" eb="21">
      <t>ホンシ</t>
    </rPh>
    <rPh sb="24" eb="26">
      <t>ウンコウ</t>
    </rPh>
    <rPh sb="26" eb="29">
      <t>モウシコミショ</t>
    </rPh>
    <rPh sb="31" eb="33">
      <t>ナイヨウ</t>
    </rPh>
    <rPh sb="34" eb="35">
      <t>モト</t>
    </rPh>
    <rPh sb="37" eb="39">
      <t>シゼン</t>
    </rPh>
    <rPh sb="40" eb="41">
      <t>イエ</t>
    </rPh>
    <rPh sb="43" eb="44">
      <t>オコナ</t>
    </rPh>
    <phoneticPr fontId="3"/>
  </si>
  <si>
    <t>ます。料金に関しましては、送迎距離により異なりますので、お問合わせください。</t>
    <rPh sb="3" eb="5">
      <t>リョウキン</t>
    </rPh>
    <rPh sb="6" eb="7">
      <t>カン</t>
    </rPh>
    <rPh sb="13" eb="15">
      <t>ソウゲイ</t>
    </rPh>
    <rPh sb="15" eb="17">
      <t>キョリ</t>
    </rPh>
    <rPh sb="20" eb="21">
      <t>コト</t>
    </rPh>
    <rPh sb="29" eb="31">
      <t>トイアワ</t>
    </rPh>
    <phoneticPr fontId="3"/>
  </si>
  <si>
    <t>③</t>
  </si>
  <si>
    <t>バス送迎利用における料金の支払いについては、施設使用料等の支払いと同様の取り扱いとなります。</t>
  </si>
  <si>
    <t>退所日に請求書を発行いたしますので、ご希望のお支払方法をお選びいただき、お支払いください。</t>
  </si>
  <si>
    <t>④</t>
  </si>
  <si>
    <t>お支払いいただく料金は、本紙を元にした計算上の料金となります。当日の道路状況等により、実際の</t>
    <rPh sb="1" eb="3">
      <t>シハラ</t>
    </rPh>
    <rPh sb="8" eb="10">
      <t>リョウキン</t>
    </rPh>
    <rPh sb="12" eb="14">
      <t>ホンシ</t>
    </rPh>
    <rPh sb="15" eb="16">
      <t>モト</t>
    </rPh>
    <rPh sb="19" eb="22">
      <t>ケイサンジョウ</t>
    </rPh>
    <rPh sb="23" eb="25">
      <t>リョウキン</t>
    </rPh>
    <rPh sb="31" eb="33">
      <t>トウジツ</t>
    </rPh>
    <rPh sb="34" eb="36">
      <t>ドウロ</t>
    </rPh>
    <rPh sb="36" eb="38">
      <t>ジョウキョウ</t>
    </rPh>
    <rPh sb="38" eb="39">
      <t>トウ</t>
    </rPh>
    <rPh sb="43" eb="45">
      <t>ジッサイ</t>
    </rPh>
    <phoneticPr fontId="3"/>
  </si>
  <si>
    <t>運行距離が異なる場合がございますが、返金等には応じ兼ねますので、予めご了承ください。</t>
    <rPh sb="0" eb="2">
      <t>ウンコウ</t>
    </rPh>
    <rPh sb="2" eb="4">
      <t>キョリ</t>
    </rPh>
    <rPh sb="5" eb="6">
      <t>コト</t>
    </rPh>
    <rPh sb="8" eb="10">
      <t>バアイ</t>
    </rPh>
    <rPh sb="18" eb="20">
      <t>ヘンキン</t>
    </rPh>
    <rPh sb="20" eb="21">
      <t>トウ</t>
    </rPh>
    <rPh sb="23" eb="24">
      <t>オウ</t>
    </rPh>
    <rPh sb="25" eb="26">
      <t>カ</t>
    </rPh>
    <rPh sb="32" eb="33">
      <t>アラカジ</t>
    </rPh>
    <rPh sb="35" eb="37">
      <t>リョウショウ</t>
    </rPh>
    <phoneticPr fontId="3"/>
  </si>
  <si>
    <t>⑤</t>
  </si>
  <si>
    <t>高速道路を通行する際、マイクロバス（28人乗り）は中型料金になります。</t>
    <rPh sb="0" eb="2">
      <t>コウソク</t>
    </rPh>
    <rPh sb="2" eb="4">
      <t>ドウロ</t>
    </rPh>
    <rPh sb="5" eb="7">
      <t>ツウコウ</t>
    </rPh>
    <rPh sb="9" eb="10">
      <t>サイ</t>
    </rPh>
    <rPh sb="20" eb="21">
      <t>ニン</t>
    </rPh>
    <rPh sb="21" eb="22">
      <t>ノ</t>
    </rPh>
    <rPh sb="25" eb="27">
      <t>チュウガタ</t>
    </rPh>
    <rPh sb="27" eb="29">
      <t>リョウキン</t>
    </rPh>
    <phoneticPr fontId="3"/>
  </si>
  <si>
    <t>⑥</t>
  </si>
  <si>
    <t>高速道路を運行する際のトイレ休憩等は、当日バスの運転手とご相談ください。</t>
    <rPh sb="0" eb="2">
      <t>コウソク</t>
    </rPh>
    <rPh sb="2" eb="4">
      <t>ドウロ</t>
    </rPh>
    <rPh sb="5" eb="7">
      <t>ウンコウ</t>
    </rPh>
    <rPh sb="9" eb="10">
      <t>サイ</t>
    </rPh>
    <rPh sb="14" eb="16">
      <t>キュウケイ</t>
    </rPh>
    <rPh sb="16" eb="17">
      <t>トウ</t>
    </rPh>
    <rPh sb="19" eb="21">
      <t>トウジツ</t>
    </rPh>
    <rPh sb="24" eb="27">
      <t>ウンテンシュ</t>
    </rPh>
    <rPh sb="29" eb="31">
      <t>ソウダン</t>
    </rPh>
    <phoneticPr fontId="3"/>
  </si>
  <si>
    <t>「自己除去」</t>
    <rPh sb="1" eb="3">
      <t>ジコ</t>
    </rPh>
    <rPh sb="3" eb="5">
      <t>ジョキョ</t>
    </rPh>
    <phoneticPr fontId="3"/>
  </si>
  <si>
    <t>当人が，普通食からアレルギー食材を自分で除去すること希望する。</t>
    <rPh sb="0" eb="2">
      <t>トウニン</t>
    </rPh>
    <rPh sb="4" eb="6">
      <t>フツウ</t>
    </rPh>
    <rPh sb="6" eb="7">
      <t>ショク</t>
    </rPh>
    <rPh sb="14" eb="16">
      <t>ショクザイ</t>
    </rPh>
    <rPh sb="17" eb="19">
      <t>ジブン</t>
    </rPh>
    <rPh sb="20" eb="22">
      <t>ジョキョ</t>
    </rPh>
    <rPh sb="26" eb="28">
      <t>キボウ</t>
    </rPh>
    <phoneticPr fontId="3"/>
  </si>
  <si>
    <t>28大アレルギー食材をあらかじめ使用しない代替食の提供を希望する。</t>
    <rPh sb="2" eb="3">
      <t>ダイ</t>
    </rPh>
    <rPh sb="8" eb="10">
      <t>ショクザイ</t>
    </rPh>
    <rPh sb="16" eb="18">
      <t>シヨウ</t>
    </rPh>
    <rPh sb="21" eb="23">
      <t>ダイタイ</t>
    </rPh>
    <rPh sb="23" eb="24">
      <t>ショク</t>
    </rPh>
    <rPh sb="25" eb="27">
      <t>テイキョウ</t>
    </rPh>
    <rPh sb="28" eb="30">
      <t>キボウ</t>
    </rPh>
    <phoneticPr fontId="3"/>
  </si>
  <si>
    <t>（調理コンタミはございます）</t>
    <rPh sb="1" eb="3">
      <t>チョウリ</t>
    </rPh>
    <phoneticPr fontId="3"/>
  </si>
  <si>
    <t>※あるにチェックをいただいた場合、お食事のご提供を
　控えさせていただいております。</t>
    <rPh sb="14" eb="16">
      <t>バアイ</t>
    </rPh>
    <rPh sb="18" eb="20">
      <t>ショクジ</t>
    </rPh>
    <rPh sb="22" eb="24">
      <t>テイキョウ</t>
    </rPh>
    <rPh sb="27" eb="28">
      <t>ヒカ</t>
    </rPh>
    <phoneticPr fontId="3"/>
  </si>
  <si>
    <t>宿 泊 利 用 者 等 名 簿</t>
    <rPh sb="0" eb="1">
      <t>シュク</t>
    </rPh>
    <rPh sb="2" eb="3">
      <t>ハク</t>
    </rPh>
    <rPh sb="4" eb="5">
      <t>リ</t>
    </rPh>
    <rPh sb="6" eb="7">
      <t>ヨウ</t>
    </rPh>
    <rPh sb="8" eb="9">
      <t>シャ</t>
    </rPh>
    <rPh sb="10" eb="11">
      <t>ナド</t>
    </rPh>
    <rPh sb="12" eb="13">
      <t>メイボ</t>
    </rPh>
    <rPh sb="14" eb="15">
      <t>ボ</t>
    </rPh>
    <phoneticPr fontId="4"/>
  </si>
  <si>
    <t xml:space="preserve">　 </t>
    <phoneticPr fontId="3"/>
  </si>
  <si>
    <t>施設使用料【宿泊】</t>
    <rPh sb="0" eb="5">
      <t>シセツシヨウリョウ</t>
    </rPh>
    <rPh sb="6" eb="8">
      <t>シュクハク</t>
    </rPh>
    <phoneticPr fontId="3"/>
  </si>
  <si>
    <r>
      <t xml:space="preserve">①施設使用料 </t>
    </r>
    <r>
      <rPr>
        <sz val="8"/>
        <color theme="1"/>
        <rFont val="ＭＳ Ｐゴシック"/>
        <family val="3"/>
        <charset val="128"/>
        <scheme val="minor"/>
      </rPr>
      <t>【日帰り：1団体あたり】</t>
    </r>
    <rPh sb="1" eb="6">
      <t>シセツシヨウリョウ</t>
    </rPh>
    <rPh sb="8" eb="10">
      <t>ヒガエ</t>
    </rPh>
    <rPh sb="13" eb="15">
      <t>ダンタイ</t>
    </rPh>
    <phoneticPr fontId="3"/>
  </si>
  <si>
    <t>※日帰りで利用をする際は，①②いずれかの料金をいただきます。</t>
  </si>
  <si>
    <t>ﾌﾟﾚｲﾎｰﾙ，学習室1，学習室2
学習室3，ｵﾘｴﾝﾃｰｼｮﾝ室
多目的ﾎｰﾙ，石風呂棟，工作棟</t>
    <rPh sb="8" eb="11">
      <t>ガクシュウシツ</t>
    </rPh>
    <rPh sb="13" eb="16">
      <t>ガクシュウシツ</t>
    </rPh>
    <rPh sb="18" eb="21">
      <t>ガクシュウシツ</t>
    </rPh>
    <rPh sb="32" eb="33">
      <t>シツ</t>
    </rPh>
    <rPh sb="34" eb="37">
      <t>タモクテキ</t>
    </rPh>
    <rPh sb="41" eb="42">
      <t>イシ</t>
    </rPh>
    <rPh sb="42" eb="44">
      <t>フロ</t>
    </rPh>
    <rPh sb="44" eb="45">
      <t>トウ</t>
    </rPh>
    <rPh sb="46" eb="48">
      <t>コウサク</t>
    </rPh>
    <rPh sb="48" eb="49">
      <t>トウ</t>
    </rPh>
    <phoneticPr fontId="3"/>
  </si>
  <si>
    <t>1時間あたり/1部屋</t>
    <rPh sb="1" eb="3">
      <t>ジカン</t>
    </rPh>
    <rPh sb="8" eb="10">
      <t>ヘヤ</t>
    </rPh>
    <phoneticPr fontId="3"/>
  </si>
  <si>
    <r>
      <t xml:space="preserve">②屋外利用料金 </t>
    </r>
    <r>
      <rPr>
        <sz val="8"/>
        <color theme="1"/>
        <rFont val="ＭＳ Ｐゴシック"/>
        <family val="3"/>
        <charset val="128"/>
        <scheme val="minor"/>
      </rPr>
      <t>【日帰り：1名あたり】</t>
    </r>
    <rPh sb="1" eb="3">
      <t>オクガイ</t>
    </rPh>
    <rPh sb="3" eb="5">
      <t>リヨウ</t>
    </rPh>
    <rPh sb="5" eb="7">
      <t>リョウキン</t>
    </rPh>
    <rPh sb="6" eb="7">
      <t>キン</t>
    </rPh>
    <rPh sb="9" eb="11">
      <t>ヒガエ</t>
    </rPh>
    <rPh sb="14" eb="15">
      <t>メイ</t>
    </rPh>
    <phoneticPr fontId="3"/>
  </si>
  <si>
    <t>※宿泊が日帰りになる方や撮影業者の方等
　がいらっしゃる場合もかかります。</t>
  </si>
  <si>
    <r>
      <t xml:space="preserve">バス ガソリン代等 </t>
    </r>
    <r>
      <rPr>
        <sz val="8"/>
        <color rgb="FFFF0000"/>
        <rFont val="ＭＳ Ｐゴシック"/>
        <family val="3"/>
        <charset val="128"/>
        <scheme val="minor"/>
      </rPr>
      <t>※R7.10～適用</t>
    </r>
    <rPh sb="7" eb="8">
      <t>ダイ</t>
    </rPh>
    <rPh sb="8" eb="9">
      <t>ナド</t>
    </rPh>
    <rPh sb="17" eb="19">
      <t>テキヨウ</t>
    </rPh>
    <phoneticPr fontId="3"/>
  </si>
  <si>
    <t>※料金については、お問い合わせください。</t>
    <rPh sb="1" eb="3">
      <t>リョウキン</t>
    </rPh>
    <rPh sb="10" eb="11">
      <t>ト</t>
    </rPh>
    <rPh sb="12" eb="13">
      <t>ア</t>
    </rPh>
    <phoneticPr fontId="3"/>
  </si>
  <si>
    <t>燃料費</t>
    <rPh sb="0" eb="3">
      <t>ネンリョウヒ</t>
    </rPh>
    <phoneticPr fontId="3"/>
  </si>
  <si>
    <t>21円／ｋｍ</t>
    <rPh sb="2" eb="3">
      <t>エン</t>
    </rPh>
    <phoneticPr fontId="3"/>
  </si>
  <si>
    <t>高速料金</t>
    <rPh sb="0" eb="2">
      <t>コウソク</t>
    </rPh>
    <rPh sb="2" eb="4">
      <t>リョウキン</t>
    </rPh>
    <phoneticPr fontId="3"/>
  </si>
  <si>
    <t>野菜・コショウ・タレ付き</t>
    <rPh sb="0" eb="2">
      <t>ヤサイ</t>
    </rPh>
    <rPh sb="10" eb="11">
      <t>ツ</t>
    </rPh>
    <phoneticPr fontId="3"/>
  </si>
  <si>
    <t>　　【弁当メニュー：幕の内弁当　620円，俵むすび弁当 620円，パリパリむすび弁当 550円，パン弁当 550円】</t>
    <phoneticPr fontId="3"/>
  </si>
  <si>
    <r>
      <t xml:space="preserve">　　　　　　　　　　　　　　　　　　　　　　　施設利用料金簡易計算シート     　　　　　　　　　　　　 </t>
    </r>
    <r>
      <rPr>
        <sz val="11"/>
        <color rgb="FFFF0000"/>
        <rFont val="ＭＳ Ｐゴシック"/>
        <family val="3"/>
        <charset val="128"/>
        <scheme val="minor"/>
      </rPr>
      <t>2025.9.8改訂</t>
    </r>
    <rPh sb="23" eb="25">
      <t>シセツ</t>
    </rPh>
    <rPh sb="25" eb="27">
      <t>リヨウ</t>
    </rPh>
    <rPh sb="27" eb="29">
      <t>リョウキン</t>
    </rPh>
    <rPh sb="29" eb="31">
      <t>カンイ</t>
    </rPh>
    <rPh sb="31" eb="33">
      <t>ケイサン</t>
    </rPh>
    <phoneticPr fontId="3"/>
  </si>
  <si>
    <t>2025.9.8改訂</t>
    <rPh sb="8" eb="10">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</si>
</sst>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42">
    <font>
      <sz val="11"/>
      <color theme="1"/>
      <name val="ＭＳ Ｐゴシック"/>
      <family val="2"/>
      <charset val="128"/>
      <scheme val="minor"/>
    </font>
    <font>
      <sz val="9"/>
      <color rgb="FF000000"/>
      <name val="MS UI Gothic"/>
      <family val="3"/>
      <charset val="128"/>
    </font>
    <font>
      <sz val="9"/>
      <color rgb="FF000000"/>
      <name val="Meiryo UI"/>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10"/>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scheme val="minor"/>
    </font>
    <font>
      <sz val="11"/>
      <name val="ＭＳ Ｐゴシック"/>
      <family val="3"/>
      <charset val="128"/>
      <scheme val="minor"/>
    </font>
    <font>
      <b/>
      <sz val="18"/>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8"/>
      <name val="ＭＳ ゴシック"/>
      <family val="3"/>
      <charset val="128"/>
    </font>
    <font>
      <sz val="11"/>
      <color theme="1"/>
      <name val="ＭＳ Ｐゴシック"/>
      <family val="2"/>
      <charset val="128"/>
      <scheme val="minor"/>
    </font>
    <font>
      <sz val="18"/>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1"/>
      <color theme="1"/>
      <name val="HG丸ｺﾞｼｯｸM-PRO"/>
      <family val="3"/>
      <charset val="128"/>
    </font>
    <font>
      <sz val="9"/>
      <color theme="1"/>
      <name val="ＭＳ Ｐゴシック"/>
      <family val="2"/>
      <charset val="128"/>
      <scheme val="minor"/>
    </font>
    <font>
      <u/>
      <sz val="11"/>
      <color theme="1"/>
      <name val="ＭＳ Ｐゴシック"/>
      <family val="2"/>
      <charset val="128"/>
      <scheme val="minor"/>
    </font>
    <font>
      <sz val="11"/>
      <name val="ＭＳ Ｐゴシック"/>
      <family val="3"/>
      <charset val="128"/>
    </font>
    <font>
      <sz val="11"/>
      <color indexed="10"/>
      <name val="ＭＳ ゴシック"/>
      <family val="3"/>
      <charset val="128"/>
    </font>
    <font>
      <sz val="10"/>
      <color theme="1" tint="0.499984740745262"/>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sz val="11"/>
      <color theme="0" tint="-0.499984740745262"/>
      <name val="ＭＳ ゴシック"/>
      <family val="3"/>
      <charset val="128"/>
    </font>
    <font>
      <b/>
      <sz val="8"/>
      <name val="ＭＳ Ｐゴシック"/>
      <family val="3"/>
      <charset val="128"/>
      <scheme val="minor"/>
    </font>
    <font>
      <b/>
      <u/>
      <sz val="11"/>
      <color theme="1"/>
      <name val="ＭＳ Ｐゴシック"/>
      <family val="3"/>
      <charset val="128"/>
      <scheme val="minor"/>
    </font>
    <font>
      <b/>
      <u/>
      <sz val="11"/>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b/>
      <sz val="11"/>
      <color theme="1"/>
      <name val="HG丸ｺﾞｼｯｸM-PRO"/>
      <family val="3"/>
      <charset val="128"/>
    </font>
    <font>
      <sz val="14"/>
      <name val="HG丸ｺﾞｼｯｸM-PRO"/>
      <family val="3"/>
      <charset val="128"/>
    </font>
    <font>
      <sz val="14"/>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20"/>
      <name val="ＭＳ ゴシック"/>
      <family val="3"/>
      <charset val="128"/>
    </font>
    <font>
      <sz val="18"/>
      <name val="ＭＳ ゴシック"/>
      <family val="3"/>
      <charset val="128"/>
    </font>
    <font>
      <sz val="14"/>
      <color theme="1"/>
      <name val="HGPｺﾞｼｯｸE"/>
      <family val="3"/>
      <charset val="128"/>
    </font>
    <font>
      <sz val="14"/>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1"/>
      <color theme="1"/>
      <name val="ＭＳ Ｐ明朝"/>
      <family val="1"/>
      <charset val="128"/>
    </font>
    <font>
      <sz val="14"/>
      <color theme="1"/>
      <name val="ＭＳ Ｐ明朝"/>
      <family val="1"/>
      <charset val="128"/>
    </font>
    <font>
      <sz val="12"/>
      <color theme="1"/>
      <name val="ＭＳ 明朝"/>
      <family val="1"/>
      <charset val="128"/>
    </font>
    <font>
      <sz val="11"/>
      <color theme="1"/>
      <name val="ＭＳ ゴシック"/>
      <family val="3"/>
      <charset val="128"/>
    </font>
    <font>
      <b/>
      <u/>
      <sz val="10"/>
      <color theme="1"/>
      <name val="ＭＳ Ｐゴシック"/>
      <family val="3"/>
      <charset val="128"/>
      <scheme val="minor"/>
    </font>
    <font>
      <b/>
      <sz val="12"/>
      <color rgb="FFFF0000"/>
      <name val="ＭＳ Ｐゴシック"/>
      <family val="3"/>
      <charset val="128"/>
      <scheme val="minor"/>
    </font>
    <font>
      <b/>
      <sz val="18"/>
      <color theme="1"/>
      <name val="HGP創英角ｺﾞｼｯｸUB"/>
      <family val="3"/>
      <charset val="128"/>
    </font>
    <font>
      <sz val="10"/>
      <color rgb="FF000000"/>
      <name val="Calibri"/>
      <family val="2"/>
    </font>
    <font>
      <sz val="10"/>
      <color rgb="FF000000"/>
      <name val="ＭＳ Ｐゴシック"/>
      <family val="3"/>
      <charset val="128"/>
      <scheme val="minor"/>
    </font>
    <font>
      <b/>
      <sz val="11"/>
      <name val="ＭＳ Ｐゴシック"/>
      <family val="3"/>
      <charset val="128"/>
    </font>
    <font>
      <b/>
      <sz val="16"/>
      <name val="ＭＳ Ｐゴシック"/>
      <family val="3"/>
      <charset val="128"/>
      <scheme val="minor"/>
    </font>
    <font>
      <sz val="10.5"/>
      <name val="ＭＳ Ｐゴシック"/>
      <family val="3"/>
      <charset val="128"/>
      <scheme val="minor"/>
    </font>
    <font>
      <b/>
      <sz val="9"/>
      <name val="ＭＳ Ｐゴシック"/>
      <family val="3"/>
      <charset val="128"/>
      <scheme val="minor"/>
    </font>
    <font>
      <sz val="18"/>
      <color theme="1"/>
      <name val="ＭＳ Ｐゴシック"/>
      <family val="3"/>
      <charset val="128"/>
      <scheme val="minor"/>
    </font>
    <font>
      <b/>
      <sz val="11"/>
      <name val="ＭＳ ゴシック"/>
      <family val="3"/>
      <charset val="128"/>
    </font>
    <font>
      <sz val="10"/>
      <name val="ＭＳ ゴシック"/>
      <family val="3"/>
      <charset val="128"/>
    </font>
    <font>
      <b/>
      <sz val="14"/>
      <color theme="1"/>
      <name val="ＭＳ 明朝"/>
      <family val="1"/>
      <charset val="128"/>
    </font>
    <font>
      <sz val="11"/>
      <name val="ＭＳ Ｐゴシック"/>
      <family val="2"/>
      <charset val="128"/>
      <scheme val="minor"/>
    </font>
    <font>
      <sz val="8"/>
      <color theme="1"/>
      <name val="ＭＳ Ｐゴシック"/>
      <family val="2"/>
      <charset val="128"/>
      <scheme val="minor"/>
    </font>
    <font>
      <sz val="13"/>
      <color theme="1"/>
      <name val="ＭＳ Ｐゴシック"/>
      <family val="2"/>
      <charset val="128"/>
      <scheme val="minor"/>
    </font>
    <font>
      <b/>
      <sz val="12"/>
      <color theme="7"/>
      <name val="ＭＳ Ｐゴシック"/>
      <family val="3"/>
      <charset val="128"/>
      <scheme val="minor"/>
    </font>
    <font>
      <b/>
      <sz val="11"/>
      <color theme="8"/>
      <name val="ＭＳ Ｐゴシック"/>
      <family val="3"/>
      <charset val="128"/>
      <scheme val="minor"/>
    </font>
    <font>
      <u/>
      <sz val="10"/>
      <color theme="1"/>
      <name val="ＭＳ Ｐゴシック"/>
      <family val="3"/>
      <charset val="128"/>
      <scheme val="minor"/>
    </font>
    <font>
      <b/>
      <sz val="11"/>
      <color theme="4" tint="-0.249977111117893"/>
      <name val="ＭＳ Ｐゴシック"/>
      <family val="3"/>
      <charset val="128"/>
      <scheme val="minor"/>
    </font>
    <font>
      <b/>
      <u/>
      <sz val="14"/>
      <color rgb="FFFF0000"/>
      <name val="ＭＳ Ｐゴシック"/>
      <family val="3"/>
      <charset val="128"/>
      <scheme val="minor"/>
    </font>
    <font>
      <b/>
      <sz val="12"/>
      <color theme="4" tint="-0.249977111117893"/>
      <name val="ＭＳ Ｐゴシック"/>
      <family val="3"/>
      <charset val="128"/>
      <scheme val="minor"/>
    </font>
    <font>
      <u/>
      <sz val="11"/>
      <color theme="10"/>
      <name val="ＭＳ Ｐゴシック"/>
      <family val="2"/>
      <charset val="128"/>
      <scheme val="minor"/>
    </font>
    <font>
      <b/>
      <sz val="11"/>
      <color theme="5"/>
      <name val="ＭＳ Ｐゴシック"/>
      <family val="3"/>
      <charset val="128"/>
      <scheme val="minor"/>
    </font>
    <font>
      <b/>
      <sz val="11"/>
      <color theme="9"/>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u/>
      <sz val="10"/>
      <color theme="1"/>
      <name val="ＭＳ Ｐゴシック"/>
      <family val="2"/>
      <charset val="128"/>
      <scheme val="minor"/>
    </font>
    <font>
      <sz val="10"/>
      <color rgb="FFFF0000"/>
      <name val="ＭＳ Ｐゴシック"/>
      <family val="2"/>
      <charset val="128"/>
      <scheme val="minor"/>
    </font>
    <font>
      <sz val="11"/>
      <color rgb="FFFF0000"/>
      <name val="ＭＳ Ｐゴシック"/>
      <family val="2"/>
      <charset val="128"/>
      <scheme val="minor"/>
    </font>
    <font>
      <b/>
      <sz val="28"/>
      <color theme="1"/>
      <name val="ＭＳ Ｐゴシック"/>
      <family val="3"/>
      <charset val="128"/>
      <scheme val="minor"/>
    </font>
    <font>
      <b/>
      <sz val="9"/>
      <color theme="1"/>
      <name val="ＭＳ Ｐゴシック"/>
      <family val="3"/>
      <charset val="128"/>
      <scheme val="minor"/>
    </font>
    <font>
      <sz val="9.5"/>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b/>
      <u/>
      <sz val="12"/>
      <color theme="1"/>
      <name val="ＭＳ Ｐゴシック"/>
      <family val="3"/>
      <scheme val="minor"/>
    </font>
    <font>
      <b/>
      <sz val="12"/>
      <color rgb="FFFF0000"/>
      <name val="ＭＳ Ｐゴシック"/>
      <family val="3"/>
      <scheme val="minor"/>
    </font>
    <font>
      <sz val="6"/>
      <color theme="1"/>
      <name val="ＭＳ Ｐゴシック"/>
      <family val="3"/>
      <scheme val="minor"/>
    </font>
    <font>
      <sz val="7.5"/>
      <color theme="1"/>
      <name val="ＭＳ Ｐゴシック"/>
      <family val="3"/>
      <charset val="128"/>
      <scheme val="minor"/>
    </font>
    <font>
      <b/>
      <u/>
      <sz val="12"/>
      <color rgb="FFFF0000"/>
      <name val="ＭＳ Ｐゴシック"/>
      <family val="3"/>
      <charset val="128"/>
      <scheme val="minor"/>
    </font>
    <font>
      <sz val="9.5"/>
      <color theme="1"/>
      <name val="ＭＳ Ｐゴシック"/>
      <family val="3"/>
      <charset val="128"/>
      <scheme val="minor"/>
    </font>
    <font>
      <b/>
      <sz val="15"/>
      <name val="ＭＳ Ｐゴシック"/>
      <family val="3"/>
      <charset val="128"/>
      <scheme val="minor"/>
    </font>
    <font>
      <b/>
      <sz val="12"/>
      <color theme="1"/>
      <name val="ＭＳ Ｐゴシック"/>
      <family val="3"/>
      <scheme val="minor"/>
    </font>
    <font>
      <b/>
      <sz val="11"/>
      <color theme="1" tint="0.499984740745262"/>
      <name val="ＭＳ Ｐゴシック"/>
      <family val="3"/>
      <charset val="128"/>
      <scheme val="minor"/>
    </font>
    <font>
      <sz val="11"/>
      <color theme="1" tint="0.499984740745262"/>
      <name val="ＭＳ Ｐゴシック"/>
      <family val="3"/>
      <charset val="128"/>
      <scheme val="minor"/>
    </font>
    <font>
      <sz val="6"/>
      <name val="ＭＳ Ｐゴシック"/>
      <family val="3"/>
      <charset val="128"/>
      <scheme val="minor"/>
    </font>
    <font>
      <u/>
      <sz val="8"/>
      <color theme="1"/>
      <name val="ＭＳ Ｐゴシック"/>
      <family val="3"/>
      <charset val="128"/>
      <scheme val="minor"/>
    </font>
    <font>
      <sz val="9"/>
      <color indexed="81"/>
      <name val="MS P ゴシック"/>
      <family val="2"/>
    </font>
    <font>
      <sz val="9"/>
      <color indexed="81"/>
      <name val="ＭＳ Ｐゴシック"/>
      <family val="3"/>
      <charset val="128"/>
    </font>
    <font>
      <sz val="11"/>
      <color rgb="FFFF66FF"/>
      <name val="ＭＳ Ｐゴシック"/>
      <family val="3"/>
      <charset val="128"/>
      <scheme val="minor"/>
    </font>
    <font>
      <sz val="12"/>
      <color rgb="FFFF66FF"/>
      <name val="ＭＳ Ｐゴシック"/>
      <family val="3"/>
      <charset val="128"/>
      <scheme val="minor"/>
    </font>
    <font>
      <b/>
      <sz val="11"/>
      <color rgb="FFFF66FF"/>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font>
    <font>
      <sz val="11"/>
      <color rgb="FF00B050"/>
      <name val="ＭＳ Ｐゴシック"/>
      <family val="3"/>
      <charset val="128"/>
      <scheme val="minor"/>
    </font>
    <font>
      <u/>
      <sz val="7"/>
      <name val="ＭＳ Ｐゴシック"/>
      <family val="3"/>
      <charset val="128"/>
      <scheme val="minor"/>
    </font>
    <font>
      <sz val="11"/>
      <name val="ＭＳ 明朝"/>
      <family val="1"/>
      <charset val="128"/>
    </font>
    <font>
      <sz val="14"/>
      <name val="HGPｺﾞｼｯｸE"/>
      <family val="3"/>
      <charset val="128"/>
    </font>
    <font>
      <sz val="16"/>
      <color theme="1"/>
      <name val="UD デジタル 教科書体 N-R"/>
      <family val="1"/>
      <charset val="128"/>
    </font>
    <font>
      <sz val="16"/>
      <color rgb="FFFF0000"/>
      <name val="UD デジタル 教科書体 N-R"/>
      <family val="1"/>
      <charset val="128"/>
    </font>
    <font>
      <sz val="11"/>
      <color theme="1"/>
      <name val="UD デジタル 教科書体 N-R"/>
      <family val="1"/>
      <charset val="128"/>
    </font>
    <font>
      <sz val="8"/>
      <color theme="1"/>
      <name val="UD デジタル 教科書体 N-R"/>
      <family val="1"/>
      <charset val="128"/>
    </font>
    <font>
      <sz val="12"/>
      <color theme="1"/>
      <name val="UD デジタル 教科書体 N-R"/>
      <family val="1"/>
      <charset val="128"/>
    </font>
    <font>
      <sz val="16"/>
      <color theme="1"/>
      <name val="Calibri"/>
      <family val="2"/>
    </font>
    <font>
      <sz val="7"/>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11"/>
      <color theme="1"/>
      <name val="Segoe UI Symbol"/>
      <family val="1"/>
    </font>
    <font>
      <sz val="14"/>
      <color theme="1"/>
      <name val="UD デジタル 教科書体 N-R"/>
      <family val="1"/>
      <charset val="128"/>
    </font>
    <font>
      <b/>
      <sz val="9"/>
      <color indexed="81"/>
      <name val="MS P ゴシック"/>
      <family val="3"/>
      <charset val="128"/>
    </font>
    <font>
      <sz val="18"/>
      <color theme="1"/>
      <name val="UD デジタル 教科書体 N-R"/>
      <family val="1"/>
      <charset val="128"/>
    </font>
    <font>
      <sz val="18"/>
      <color theme="1"/>
      <name val="ＭＳ Ｐゴシック"/>
      <family val="2"/>
      <charset val="128"/>
      <scheme val="minor"/>
    </font>
    <font>
      <b/>
      <u/>
      <sz val="11"/>
      <color rgb="FFFF0000"/>
      <name val="ＭＳ ゴシック"/>
      <family val="3"/>
      <charset val="128"/>
    </font>
    <font>
      <sz val="13"/>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u/>
      <sz val="9"/>
      <color theme="1"/>
      <name val="ＭＳ Ｐゴシック"/>
      <family val="3"/>
      <charset val="128"/>
      <scheme val="minor"/>
    </font>
    <font>
      <sz val="8"/>
      <color rgb="FFFF0000"/>
      <name val="ＭＳ Ｐゴシック"/>
      <family val="3"/>
      <charset val="128"/>
      <scheme val="minor"/>
    </font>
    <font>
      <sz val="7.5"/>
      <name val="ＭＳ Ｐ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EAEAEA"/>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gray0625">
        <fgColor theme="5"/>
      </patternFill>
    </fill>
    <fill>
      <patternFill patternType="solid">
        <fgColor theme="0" tint="-0.34998626667073579"/>
        <bgColor indexed="64"/>
      </patternFill>
    </fill>
    <fill>
      <patternFill patternType="solid">
        <fgColor rgb="FFFFFF99"/>
        <bgColor indexed="64"/>
      </patternFill>
    </fill>
  </fills>
  <borders count="38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medium">
        <color indexed="64"/>
      </top>
      <bottom style="double">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medium">
        <color auto="1"/>
      </left>
      <right/>
      <top style="hair">
        <color auto="1"/>
      </top>
      <bottom/>
      <diagonal/>
    </border>
    <border>
      <left/>
      <right style="hair">
        <color auto="1"/>
      </right>
      <top style="hair">
        <color auto="1"/>
      </top>
      <bottom/>
      <diagonal/>
    </border>
    <border>
      <left style="hair">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double">
        <color auto="1"/>
      </left>
      <right/>
      <top style="double">
        <color auto="1"/>
      </top>
      <bottom style="medium">
        <color indexed="64"/>
      </bottom>
      <diagonal/>
    </border>
    <border>
      <left/>
      <right/>
      <top style="double">
        <color indexed="64"/>
      </top>
      <bottom style="medium">
        <color indexed="64"/>
      </bottom>
      <diagonal/>
    </border>
    <border>
      <left/>
      <right style="medium">
        <color indexed="64"/>
      </right>
      <top style="double">
        <color auto="1"/>
      </top>
      <bottom style="medium">
        <color indexed="64"/>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indexed="64"/>
      </left>
      <right style="hair">
        <color indexed="64"/>
      </right>
      <top style="medium">
        <color indexed="64"/>
      </top>
      <bottom/>
      <diagonal/>
    </border>
    <border>
      <left/>
      <right style="hair">
        <color auto="1"/>
      </right>
      <top style="hair">
        <color auto="1"/>
      </top>
      <bottom style="double">
        <color indexed="64"/>
      </bottom>
      <diagonal/>
    </border>
    <border diagonalDown="1">
      <left style="hair">
        <color auto="1"/>
      </left>
      <right/>
      <top style="medium">
        <color auto="1"/>
      </top>
      <bottom style="hair">
        <color auto="1"/>
      </bottom>
      <diagonal style="thin">
        <color auto="1"/>
      </diagonal>
    </border>
    <border diagonalDown="1">
      <left/>
      <right/>
      <top style="medium">
        <color auto="1"/>
      </top>
      <bottom style="hair">
        <color auto="1"/>
      </bottom>
      <diagonal style="thin">
        <color auto="1"/>
      </diagonal>
    </border>
    <border diagonalDown="1">
      <left style="hair">
        <color auto="1"/>
      </left>
      <right/>
      <top style="hair">
        <color auto="1"/>
      </top>
      <bottom style="hair">
        <color auto="1"/>
      </bottom>
      <diagonal style="thin">
        <color auto="1"/>
      </diagonal>
    </border>
    <border diagonalDown="1">
      <left/>
      <right style="hair">
        <color auto="1"/>
      </right>
      <top style="hair">
        <color auto="1"/>
      </top>
      <bottom style="hair">
        <color auto="1"/>
      </bottom>
      <diagonal style="thin">
        <color auto="1"/>
      </diagonal>
    </border>
    <border diagonalDown="1">
      <left/>
      <right style="hair">
        <color auto="1"/>
      </right>
      <top style="medium">
        <color auto="1"/>
      </top>
      <bottom style="hair">
        <color auto="1"/>
      </bottom>
      <diagonal style="thin">
        <color auto="1"/>
      </diagonal>
    </border>
    <border diagonalDown="1">
      <left/>
      <right/>
      <top style="hair">
        <color auto="1"/>
      </top>
      <bottom style="hair">
        <color auto="1"/>
      </bottom>
      <diagonal style="thin">
        <color auto="1"/>
      </diagonal>
    </border>
    <border>
      <left style="mediumDashed">
        <color theme="1"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bottom/>
      <diagonal/>
    </border>
    <border>
      <left/>
      <right style="mediumDashed">
        <color theme="1" tint="0.499984740745262"/>
      </right>
      <top/>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slantDashDot">
        <color rgb="FFFF0000"/>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double">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double">
        <color indexed="64"/>
      </bottom>
      <diagonal/>
    </border>
    <border>
      <left style="thin">
        <color theme="1" tint="0.499984740745262"/>
      </left>
      <right style="thin">
        <color theme="1" tint="0.499984740745262"/>
      </right>
      <top style="thin">
        <color theme="1" tint="0.499984740745262"/>
      </top>
      <bottom style="double">
        <color indexed="64"/>
      </bottom>
      <diagonal/>
    </border>
    <border>
      <left style="double">
        <color indexed="64"/>
      </left>
      <right style="thin">
        <color theme="1" tint="0.499984740745262"/>
      </right>
      <top style="thin">
        <color indexed="64"/>
      </top>
      <bottom style="thin">
        <color theme="1" tint="0.499984740745262"/>
      </bottom>
      <diagonal/>
    </border>
    <border>
      <left style="double">
        <color indexed="64"/>
      </left>
      <right style="thin">
        <color theme="1" tint="0.499984740745262"/>
      </right>
      <top style="thin">
        <color theme="1" tint="0.499984740745262"/>
      </top>
      <bottom style="thin">
        <color theme="1" tint="0.499984740745262"/>
      </bottom>
      <diagonal/>
    </border>
    <border>
      <left style="double">
        <color indexed="64"/>
      </left>
      <right style="thin">
        <color theme="1" tint="0.499984740745262"/>
      </right>
      <top style="thin">
        <color theme="1" tint="0.499984740745262"/>
      </top>
      <bottom style="double">
        <color indexed="64"/>
      </bottom>
      <diagonal/>
    </border>
    <border>
      <left style="thin">
        <color indexed="64"/>
      </left>
      <right style="thin">
        <color theme="1" tint="0.499984740745262"/>
      </right>
      <top style="double">
        <color indexed="64"/>
      </top>
      <bottom style="thin">
        <color indexed="64"/>
      </bottom>
      <diagonal/>
    </border>
    <border>
      <left style="thin">
        <color theme="1" tint="0.499984740745262"/>
      </left>
      <right style="thin">
        <color theme="1" tint="0.499984740745262"/>
      </right>
      <top style="double">
        <color indexed="64"/>
      </top>
      <bottom style="thin">
        <color indexed="64"/>
      </bottom>
      <diagonal/>
    </border>
    <border>
      <left style="thin">
        <color theme="1" tint="0.499984740745262"/>
      </left>
      <right style="double">
        <color indexed="64"/>
      </right>
      <top style="double">
        <color indexed="64"/>
      </top>
      <bottom style="thin">
        <color indexed="64"/>
      </bottom>
      <diagonal/>
    </border>
    <border>
      <left style="double">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double">
        <color indexed="64"/>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indexed="64"/>
      </right>
      <top style="thin">
        <color theme="1" tint="0.499984740745262"/>
      </top>
      <bottom style="medium">
        <color indexed="64"/>
      </bottom>
      <diagonal/>
    </border>
    <border>
      <left style="thin">
        <color indexed="64"/>
      </left>
      <right style="thin">
        <color indexed="64"/>
      </right>
      <top style="double">
        <color indexed="64"/>
      </top>
      <bottom style="thin">
        <color theme="1" tint="0.499984740745262"/>
      </bottom>
      <diagonal/>
    </border>
    <border>
      <left style="thin">
        <color indexed="64"/>
      </left>
      <right/>
      <top style="double">
        <color indexed="64"/>
      </top>
      <bottom style="thin">
        <color theme="1" tint="0.499984740745262"/>
      </bottom>
      <diagonal/>
    </border>
    <border>
      <left style="medium">
        <color indexed="64"/>
      </left>
      <right style="thin">
        <color indexed="64"/>
      </right>
      <top style="double">
        <color indexed="64"/>
      </top>
      <bottom style="thin">
        <color theme="1" tint="0.499984740745262"/>
      </bottom>
      <diagonal/>
    </border>
    <border>
      <left/>
      <right style="thin">
        <color indexed="64"/>
      </right>
      <top style="double">
        <color indexed="64"/>
      </top>
      <bottom style="thin">
        <color theme="1" tint="0.499984740745262"/>
      </bottom>
      <diagonal/>
    </border>
    <border>
      <left style="hair">
        <color indexed="64"/>
      </left>
      <right style="thin">
        <color indexed="64"/>
      </right>
      <top style="thin">
        <color theme="1" tint="0.499984740745262"/>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style="hair">
        <color indexed="64"/>
      </left>
      <right style="thin">
        <color indexed="64"/>
      </right>
      <top style="thin">
        <color theme="1" tint="0.499984740745262"/>
      </top>
      <bottom style="thin">
        <color indexed="64"/>
      </bottom>
      <diagonal/>
    </border>
    <border>
      <left style="medium">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medium">
        <color indexed="64"/>
      </bottom>
      <diagonal/>
    </border>
    <border>
      <left/>
      <right/>
      <top style="double">
        <color indexed="64"/>
      </top>
      <bottom style="thin">
        <color theme="1" tint="0.499984740745262"/>
      </bottom>
      <diagonal/>
    </border>
    <border>
      <left/>
      <right/>
      <top style="thin">
        <color theme="1" tint="0.499984740745262"/>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double">
        <color indexed="64"/>
      </top>
      <bottom/>
      <diagonal/>
    </border>
    <border>
      <left/>
      <right style="thin">
        <color theme="1" tint="0.499984740745262"/>
      </right>
      <top style="double">
        <color indexed="64"/>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thin">
        <color indexed="64"/>
      </left>
      <right style="thin">
        <color theme="1" tint="0.499984740745262"/>
      </right>
      <top style="double">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double">
        <color indexed="64"/>
      </top>
      <bottom style="thin">
        <color theme="1" tint="0.499984740745262"/>
      </bottom>
      <diagonal/>
    </border>
    <border>
      <left style="thin">
        <color theme="1" tint="0.499984740745262"/>
      </left>
      <right/>
      <top style="double">
        <color indexed="64"/>
      </top>
      <bottom style="thin">
        <color theme="1" tint="0.499984740745262"/>
      </bottom>
      <diagonal/>
    </border>
    <border>
      <left/>
      <right style="thin">
        <color theme="1" tint="0.499984740745262"/>
      </right>
      <top style="double">
        <color indexed="64"/>
      </top>
      <bottom style="thin">
        <color theme="1" tint="0.499984740745262"/>
      </bottom>
      <diagonal/>
    </border>
    <border>
      <left/>
      <right style="hair">
        <color indexed="64"/>
      </right>
      <top style="double">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double">
        <color indexed="64"/>
      </bottom>
      <diagonal/>
    </border>
    <border>
      <left/>
      <right style="thin">
        <color theme="1" tint="0.499984740745262"/>
      </right>
      <top style="thin">
        <color theme="1" tint="0.499984740745262"/>
      </top>
      <bottom style="double">
        <color indexed="64"/>
      </bottom>
      <diagonal/>
    </border>
    <border>
      <left/>
      <right/>
      <top style="thin">
        <color theme="1" tint="0.499984740745262"/>
      </top>
      <bottom style="double">
        <color indexed="64"/>
      </bottom>
      <diagonal/>
    </border>
    <border>
      <left/>
      <right style="hair">
        <color indexed="64"/>
      </right>
      <top style="thin">
        <color theme="1" tint="0.499984740745262"/>
      </top>
      <bottom style="double">
        <color indexed="64"/>
      </bottom>
      <diagonal/>
    </border>
    <border>
      <left style="thin">
        <color indexed="64"/>
      </left>
      <right style="thin">
        <color indexed="64"/>
      </right>
      <top style="thin">
        <color theme="1" tint="0.499984740745262"/>
      </top>
      <bottom style="double">
        <color indexed="64"/>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double">
        <color indexed="64"/>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double">
        <color indexed="64"/>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thin">
        <color theme="1" tint="0.499984740745262"/>
      </top>
      <bottom style="thin">
        <color indexed="64"/>
      </bottom>
      <diagonal/>
    </border>
    <border>
      <left style="medium">
        <color indexed="64"/>
      </left>
      <right/>
      <top style="thin">
        <color theme="1" tint="0.499984740745262"/>
      </top>
      <bottom style="thin">
        <color theme="1" tint="0.499984740745262"/>
      </bottom>
      <diagonal/>
    </border>
    <border>
      <left/>
      <right style="medium">
        <color indexed="64"/>
      </right>
      <top style="double">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indexed="64"/>
      </bottom>
      <diagonal/>
    </border>
    <border>
      <left style="medium">
        <color indexed="64"/>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right style="medium">
        <color indexed="64"/>
      </right>
      <top style="thin">
        <color theme="1" tint="0.499984740745262"/>
      </top>
      <bottom style="thin">
        <color indexed="64"/>
      </bottom>
      <diagonal/>
    </border>
    <border>
      <left/>
      <right style="thin">
        <color indexed="64"/>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hair">
        <color indexed="64"/>
      </left>
      <right style="thin">
        <color indexed="64"/>
      </right>
      <top/>
      <bottom style="thin">
        <color theme="1" tint="0.499984740745262"/>
      </bottom>
      <diagonal/>
    </border>
    <border>
      <left style="thin">
        <color indexed="64"/>
      </left>
      <right style="medium">
        <color indexed="64"/>
      </right>
      <top/>
      <bottom style="thin">
        <color theme="1" tint="0.499984740745262"/>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top style="thin">
        <color theme="1" tint="0.499984740745262"/>
      </top>
      <bottom/>
      <diagonal/>
    </border>
    <border>
      <left/>
      <right style="hair">
        <color indexed="64"/>
      </right>
      <top style="double">
        <color indexed="64"/>
      </top>
      <bottom/>
      <diagonal/>
    </border>
    <border>
      <left/>
      <right style="hair">
        <color indexed="64"/>
      </right>
      <top/>
      <bottom style="thin">
        <color theme="1" tint="0.499984740745262"/>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style="double">
        <color indexed="64"/>
      </top>
      <bottom/>
      <diagonal/>
    </border>
    <border>
      <left style="hair">
        <color indexed="64"/>
      </left>
      <right/>
      <top/>
      <bottom style="thin">
        <color theme="1" tint="0.499984740745262"/>
      </bottom>
      <diagonal/>
    </border>
    <border>
      <left style="hair">
        <color indexed="64"/>
      </left>
      <right/>
      <top style="thin">
        <color theme="1" tint="0.499984740745262"/>
      </top>
      <bottom/>
      <diagonal/>
    </border>
    <border>
      <left style="hair">
        <color indexed="64"/>
      </left>
      <right/>
      <top/>
      <bottom style="medium">
        <color indexed="64"/>
      </bottom>
      <diagonal/>
    </border>
    <border>
      <left style="thin">
        <color indexed="64"/>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medium">
        <color indexed="64"/>
      </right>
      <top style="thin">
        <color theme="1" tint="0.499984740745262"/>
      </top>
      <bottom/>
      <diagonal/>
    </border>
    <border>
      <left/>
      <right/>
      <top/>
      <bottom style="mediumDashed">
        <color auto="1"/>
      </bottom>
      <diagonal/>
    </border>
    <border>
      <left/>
      <right/>
      <top style="mediumDashed">
        <color auto="1"/>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double">
        <color indexed="64"/>
      </left>
      <right/>
      <top style="thin">
        <color theme="1" tint="0.499984740745262"/>
      </top>
      <bottom style="thin">
        <color indexed="64"/>
      </bottom>
      <diagonal/>
    </border>
    <border>
      <left/>
      <right style="double">
        <color indexed="64"/>
      </right>
      <top style="thin">
        <color theme="1" tint="0.499984740745262"/>
      </top>
      <bottom style="thin">
        <color indexed="64"/>
      </bottom>
      <diagonal/>
    </border>
    <border>
      <left style="medium">
        <color indexed="64"/>
      </left>
      <right/>
      <top style="thin">
        <color indexed="64"/>
      </top>
      <bottom style="thin">
        <color theme="1" tint="0.499984740745262"/>
      </bottom>
      <diagonal/>
    </border>
    <border>
      <left/>
      <right style="double">
        <color indexed="64"/>
      </right>
      <top style="thin">
        <color indexed="64"/>
      </top>
      <bottom style="thin">
        <color theme="1" tint="0.499984740745262"/>
      </bottom>
      <diagonal/>
    </border>
    <border>
      <left style="double">
        <color indexed="64"/>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double">
        <color indexed="64"/>
      </right>
      <top/>
      <bottom style="thin">
        <color theme="1" tint="0.499984740745262"/>
      </bottom>
      <diagonal/>
    </border>
    <border>
      <left/>
      <right style="double">
        <color indexed="64"/>
      </right>
      <top style="thin">
        <color theme="1" tint="0.499984740745262"/>
      </top>
      <bottom style="thin">
        <color theme="1" tint="0.499984740745262"/>
      </bottom>
      <diagonal/>
    </border>
    <border>
      <left style="thin">
        <color indexed="64"/>
      </left>
      <right style="double">
        <color indexed="64"/>
      </right>
      <top style="thin">
        <color theme="1" tint="0.499984740745262"/>
      </top>
      <bottom style="thin">
        <color theme="1" tint="0.499984740745262"/>
      </bottom>
      <diagonal/>
    </border>
    <border>
      <left style="thin">
        <color indexed="64"/>
      </left>
      <right style="medium">
        <color indexed="64"/>
      </right>
      <top style="thin">
        <color indexed="64"/>
      </top>
      <bottom/>
      <diagonal/>
    </border>
    <border>
      <left/>
      <right style="double">
        <color indexed="64"/>
      </right>
      <top style="thin">
        <color theme="1" tint="0.499984740745262"/>
      </top>
      <bottom style="medium">
        <color indexed="64"/>
      </bottom>
      <diagonal/>
    </border>
    <border>
      <left style="double">
        <color indexed="64"/>
      </left>
      <right style="thin">
        <color indexed="64"/>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style="double">
        <color indexed="64"/>
      </right>
      <top style="thin">
        <color theme="1" tint="0.499984740745262"/>
      </top>
      <bottom style="medium">
        <color indexed="64"/>
      </bottom>
      <diagonal/>
    </border>
    <border>
      <left style="thin">
        <color theme="1" tint="0.499984740745262"/>
      </left>
      <right/>
      <top style="medium">
        <color indexed="64"/>
      </top>
      <bottom style="thin">
        <color indexed="64"/>
      </bottom>
      <diagonal/>
    </border>
    <border>
      <left/>
      <right style="thin">
        <color theme="1" tint="0.499984740745262"/>
      </right>
      <top style="medium">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right style="hair">
        <color auto="1"/>
      </right>
      <top style="medium">
        <color auto="1"/>
      </top>
      <bottom/>
      <diagonal/>
    </border>
    <border>
      <left style="hair">
        <color auto="1"/>
      </left>
      <right/>
      <top style="hair">
        <color auto="1"/>
      </top>
      <bottom/>
      <diagonal/>
    </border>
    <border>
      <left/>
      <right style="medium">
        <color auto="1"/>
      </right>
      <top style="hair">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1" tint="0.499984740745262"/>
      </left>
      <right/>
      <top style="double">
        <color indexed="64"/>
      </top>
      <bottom style="thin">
        <color indexed="64"/>
      </bottom>
      <diagonal/>
    </border>
    <border>
      <left/>
      <right style="thin">
        <color theme="1" tint="0.499984740745262"/>
      </right>
      <top style="double">
        <color indexed="64"/>
      </top>
      <bottom style="thin">
        <color indexed="64"/>
      </bottom>
      <diagonal/>
    </border>
    <border>
      <left style="medium">
        <color indexed="64"/>
      </left>
      <right style="thin">
        <color theme="1" tint="0.499984740745262"/>
      </right>
      <top style="double">
        <color indexed="64"/>
      </top>
      <bottom style="thin">
        <color indexed="64"/>
      </bottom>
      <diagonal/>
    </border>
    <border diagonalUp="1" diagonalDown="1">
      <left style="thin">
        <color theme="1" tint="0.499984740745262"/>
      </left>
      <right style="thin">
        <color theme="1" tint="0.499984740745262"/>
      </right>
      <top style="double">
        <color indexed="64"/>
      </top>
      <bottom style="thin">
        <color indexed="64"/>
      </bottom>
      <diagonal style="thin">
        <color indexed="64"/>
      </diagonal>
    </border>
    <border>
      <left style="thin">
        <color theme="1" tint="0.499984740745262"/>
      </left>
      <right/>
      <top style="thin">
        <color indexed="64"/>
      </top>
      <bottom style="thin">
        <color indexed="64"/>
      </bottom>
      <diagonal/>
    </border>
    <border>
      <left style="medium">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diagonalUp="1" diagonalDown="1">
      <left style="thin">
        <color theme="1" tint="0.499984740745262"/>
      </left>
      <right style="thin">
        <color theme="1" tint="0.499984740745262"/>
      </right>
      <top style="thin">
        <color indexed="64"/>
      </top>
      <bottom style="thin">
        <color indexed="64"/>
      </bottom>
      <diagonal style="thin">
        <color indexed="64"/>
      </diagonal>
    </border>
    <border>
      <left style="thin">
        <color theme="1" tint="0.499984740745262"/>
      </left>
      <right/>
      <top style="thin">
        <color indexed="64"/>
      </top>
      <bottom style="double">
        <color indexed="64"/>
      </bottom>
      <diagonal/>
    </border>
    <border>
      <left/>
      <right style="thin">
        <color theme="1" tint="0.499984740745262"/>
      </right>
      <top style="thin">
        <color indexed="64"/>
      </top>
      <bottom style="double">
        <color indexed="64"/>
      </bottom>
      <diagonal/>
    </border>
    <border>
      <left style="medium">
        <color indexed="64"/>
      </left>
      <right style="thin">
        <color theme="1" tint="0.499984740745262"/>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theme="1" tint="0.499984740745262"/>
      </right>
      <top/>
      <bottom style="double">
        <color indexed="64"/>
      </bottom>
      <diagonal/>
    </border>
    <border>
      <left style="thin">
        <color theme="1" tint="0.499984740745262"/>
      </left>
      <right/>
      <top/>
      <bottom style="double">
        <color indexed="64"/>
      </bottom>
      <diagonal/>
    </border>
    <border>
      <left style="thin">
        <color indexed="64"/>
      </left>
      <right/>
      <top style="thin">
        <color theme="1" tint="0.499984740745262"/>
      </top>
      <bottom style="double">
        <color indexed="64"/>
      </bottom>
      <diagonal/>
    </border>
    <border>
      <left/>
      <right style="thin">
        <color indexed="64"/>
      </right>
      <top style="thin">
        <color theme="1" tint="0.499984740745262"/>
      </top>
      <bottom style="double">
        <color indexed="64"/>
      </bottom>
      <diagonal/>
    </border>
    <border>
      <left style="double">
        <color indexed="64"/>
      </left>
      <right/>
      <top style="thin">
        <color theme="1" tint="0.499984740745262"/>
      </top>
      <bottom style="thin">
        <color theme="1" tint="0.499984740745262"/>
      </bottom>
      <diagonal/>
    </border>
    <border>
      <left style="double">
        <color indexed="64"/>
      </left>
      <right/>
      <top style="thin">
        <color theme="1" tint="0.499984740745262"/>
      </top>
      <bottom style="double">
        <color indexed="64"/>
      </bottom>
      <diagonal/>
    </border>
    <border>
      <left style="medium">
        <color theme="1" tint="0.499984740745262"/>
      </left>
      <right/>
      <top style="thin">
        <color theme="1" tint="0.499984740745262"/>
      </top>
      <bottom style="thin">
        <color theme="1" tint="0.499984740745262"/>
      </bottom>
      <diagonal/>
    </border>
    <border>
      <left style="medium">
        <color auto="1"/>
      </left>
      <right/>
      <top/>
      <bottom style="hair">
        <color auto="1"/>
      </bottom>
      <diagonal/>
    </border>
    <border>
      <left/>
      <right/>
      <top/>
      <bottom style="hair">
        <color auto="1"/>
      </bottom>
      <diagonal/>
    </border>
    <border>
      <left style="thin">
        <color theme="1" tint="0.499984740745262"/>
      </left>
      <right style="double">
        <color indexed="64"/>
      </right>
      <top style="thin">
        <color theme="1" tint="0.499984740745262"/>
      </top>
      <bottom style="thin">
        <color theme="1" tint="0.499984740745262"/>
      </bottom>
      <diagonal/>
    </border>
    <border>
      <left style="thin">
        <color theme="1" tint="0.499984740745262"/>
      </left>
      <right style="double">
        <color indexed="64"/>
      </right>
      <top style="thin">
        <color theme="1" tint="0.499984740745262"/>
      </top>
      <bottom style="double">
        <color indexed="64"/>
      </bottom>
      <diagonal/>
    </border>
    <border>
      <left style="double">
        <color indexed="64"/>
      </left>
      <right style="thin">
        <color theme="1" tint="0.499984740745262"/>
      </right>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indexed="64"/>
      </left>
      <right/>
      <top/>
      <bottom style="thin">
        <color auto="1"/>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
      <left/>
      <right style="hair">
        <color auto="1"/>
      </right>
      <top/>
      <bottom style="hair">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hair">
        <color auto="1"/>
      </left>
      <right/>
      <top/>
      <bottom style="hair">
        <color auto="1"/>
      </bottom>
      <diagonal/>
    </border>
    <border>
      <left style="thin">
        <color indexed="64"/>
      </left>
      <right style="hair">
        <color auto="1"/>
      </right>
      <top style="medium">
        <color auto="1"/>
      </top>
      <bottom style="hair">
        <color auto="1"/>
      </bottom>
      <diagonal/>
    </border>
    <border>
      <left style="thin">
        <color indexed="64"/>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s>
  <cellStyleXfs count="4">
    <xf numFmtId="0" fontId="0" fillId="0" borderId="0">
      <alignment vertical="center"/>
    </xf>
    <xf numFmtId="38" fontId="20" fillId="0" borderId="0" applyFont="0" applyFill="0" applyBorder="0" applyAlignment="0" applyProtection="0">
      <alignment vertical="center"/>
    </xf>
    <xf numFmtId="0" fontId="34" fillId="0" borderId="0"/>
    <xf numFmtId="0" fontId="84" fillId="0" borderId="0" applyNumberFormat="0" applyFill="0" applyBorder="0" applyAlignment="0" applyProtection="0">
      <alignment vertical="center"/>
    </xf>
  </cellStyleXfs>
  <cellXfs count="2461">
    <xf numFmtId="0" fontId="0" fillId="0" borderId="0" xfId="0">
      <alignment vertical="center"/>
    </xf>
    <xf numFmtId="0" fontId="5" fillId="0" borderId="0" xfId="0" applyFont="1" applyAlignment="1">
      <alignment vertical="center"/>
    </xf>
    <xf numFmtId="0" fontId="0" fillId="0" borderId="0" xfId="0" applyAlignment="1"/>
    <xf numFmtId="0" fontId="11" fillId="0" borderId="0" xfId="0" applyFont="1" applyBorder="1" applyAlignment="1">
      <alignment vertical="center"/>
    </xf>
    <xf numFmtId="0" fontId="18" fillId="0" borderId="0" xfId="0" applyFont="1">
      <alignment vertical="center"/>
    </xf>
    <xf numFmtId="0" fontId="13" fillId="0" borderId="0" xfId="0" applyFont="1">
      <alignment vertical="center"/>
    </xf>
    <xf numFmtId="0" fontId="18" fillId="0" borderId="0" xfId="0" applyFont="1" applyFill="1" applyBorder="1" applyAlignment="1">
      <alignment vertical="center" wrapText="1"/>
    </xf>
    <xf numFmtId="0" fontId="24" fillId="0" borderId="0" xfId="0" applyFont="1" applyFill="1" applyBorder="1" applyAlignment="1">
      <alignment vertical="center"/>
    </xf>
    <xf numFmtId="0" fontId="0" fillId="0" borderId="0" xfId="0" applyFill="1">
      <alignment vertical="center"/>
    </xf>
    <xf numFmtId="0" fontId="23"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Border="1">
      <alignment vertical="center"/>
    </xf>
    <xf numFmtId="0" fontId="0" fillId="0" borderId="0" xfId="0" applyFill="1" applyBorder="1">
      <alignment vertical="center"/>
    </xf>
    <xf numFmtId="14" fontId="0" fillId="0" borderId="0" xfId="0" applyNumberFormat="1" applyBorder="1">
      <alignment vertical="center"/>
    </xf>
    <xf numFmtId="0" fontId="22" fillId="0" borderId="0" xfId="0" applyFont="1" applyBorder="1">
      <alignment vertical="center"/>
    </xf>
    <xf numFmtId="0" fontId="34" fillId="0" borderId="0" xfId="2"/>
    <xf numFmtId="0" fontId="34" fillId="0" borderId="0" xfId="2" applyAlignment="1">
      <alignment vertical="center"/>
    </xf>
    <xf numFmtId="0" fontId="34" fillId="0" borderId="0" xfId="2" applyBorder="1" applyAlignment="1">
      <alignment vertical="center"/>
    </xf>
    <xf numFmtId="0" fontId="34" fillId="0" borderId="0" xfId="2" applyAlignment="1">
      <alignment vertical="center" wrapText="1"/>
    </xf>
    <xf numFmtId="0" fontId="8" fillId="0" borderId="0" xfId="2" applyFont="1" applyBorder="1" applyAlignment="1">
      <alignment vertical="center" wrapText="1"/>
    </xf>
    <xf numFmtId="0" fontId="0" fillId="0" borderId="0" xfId="0" applyAlignment="1">
      <alignment horizontal="center" vertical="center"/>
    </xf>
    <xf numFmtId="0" fontId="22" fillId="0" borderId="0" xfId="0" applyFont="1">
      <alignment vertical="center"/>
    </xf>
    <xf numFmtId="0" fontId="22" fillId="0" borderId="0" xfId="0" applyFont="1" applyBorder="1" applyAlignment="1">
      <alignment horizontal="center" vertical="center"/>
    </xf>
    <xf numFmtId="0" fontId="0" fillId="0" borderId="0" xfId="0" applyAlignment="1">
      <alignment horizontal="center" vertical="center"/>
    </xf>
    <xf numFmtId="0" fontId="8" fillId="0" borderId="0" xfId="2" applyFont="1"/>
    <xf numFmtId="0" fontId="6" fillId="0" borderId="0" xfId="2" applyFont="1" applyAlignment="1">
      <alignment vertical="center"/>
    </xf>
    <xf numFmtId="0" fontId="8" fillId="0" borderId="0" xfId="2" applyFont="1" applyAlignment="1">
      <alignment vertical="center"/>
    </xf>
    <xf numFmtId="0" fontId="46" fillId="0" borderId="0" xfId="2" applyFont="1" applyAlignment="1">
      <alignment vertical="center"/>
    </xf>
    <xf numFmtId="0" fontId="47" fillId="0" borderId="0" xfId="2" applyFont="1" applyAlignment="1">
      <alignment vertical="center"/>
    </xf>
    <xf numFmtId="0" fontId="51" fillId="0" borderId="0" xfId="2"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vertical="center"/>
    </xf>
    <xf numFmtId="0" fontId="27" fillId="0" borderId="0" xfId="0" applyFont="1" applyBorder="1" applyAlignment="1">
      <alignment horizontal="left" vertical="center"/>
    </xf>
    <xf numFmtId="0" fontId="43" fillId="0" borderId="0" xfId="0" applyFont="1" applyAlignment="1">
      <alignment vertical="center" shrinkToFit="1"/>
    </xf>
    <xf numFmtId="0" fontId="49" fillId="0" borderId="0" xfId="0" applyFont="1" applyAlignment="1">
      <alignment vertical="center"/>
    </xf>
    <xf numFmtId="0" fontId="22" fillId="0" borderId="81" xfId="0" applyFont="1" applyBorder="1" applyAlignment="1" applyProtection="1">
      <alignment horizontal="center" vertical="center"/>
      <protection locked="0"/>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Fill="1" applyBorder="1" applyAlignment="1">
      <alignment horizontal="right" vertical="center"/>
    </xf>
    <xf numFmtId="38" fontId="22" fillId="0" borderId="17" xfId="1" applyFont="1" applyFill="1" applyBorder="1">
      <alignment vertical="center"/>
    </xf>
    <xf numFmtId="0" fontId="67" fillId="0" borderId="0" xfId="2" applyFont="1" applyBorder="1" applyAlignment="1">
      <alignment horizontal="center" vertical="center"/>
    </xf>
    <xf numFmtId="38" fontId="67" fillId="0" borderId="6" xfId="1" applyFont="1" applyBorder="1" applyAlignment="1">
      <alignment vertical="center"/>
    </xf>
    <xf numFmtId="38" fontId="67" fillId="0" borderId="17" xfId="1" applyFont="1" applyBorder="1" applyAlignment="1">
      <alignment vertical="center"/>
    </xf>
    <xf numFmtId="0" fontId="13" fillId="0" borderId="0" xfId="0" applyFont="1" applyAlignment="1"/>
    <xf numFmtId="20" fontId="70" fillId="0" borderId="0" xfId="0" applyNumberFormat="1" applyFont="1" applyFill="1" applyBorder="1" applyAlignment="1"/>
    <xf numFmtId="0" fontId="37" fillId="0" borderId="0" xfId="0" applyFont="1" applyAlignment="1"/>
    <xf numFmtId="0" fontId="37" fillId="0" borderId="0" xfId="0" applyFont="1" applyBorder="1" applyAlignment="1">
      <alignment vertical="center"/>
    </xf>
    <xf numFmtId="0" fontId="24" fillId="0" borderId="0" xfId="0" applyFont="1">
      <alignment vertical="center"/>
    </xf>
    <xf numFmtId="0" fontId="28" fillId="0" borderId="0" xfId="0" applyFont="1" applyBorder="1" applyAlignment="1" applyProtection="1">
      <alignment horizontal="left" vertical="center" shrinkToFit="1"/>
    </xf>
    <xf numFmtId="0" fontId="63" fillId="0" borderId="0" xfId="0" applyFont="1" applyAlignment="1">
      <alignment horizontal="center" vertical="center"/>
    </xf>
    <xf numFmtId="0" fontId="22" fillId="0" borderId="0" xfId="0" applyFont="1" applyBorder="1" applyAlignment="1">
      <alignment horizontal="center" vertical="center"/>
    </xf>
    <xf numFmtId="0" fontId="0" fillId="0" borderId="0" xfId="0" applyAlignment="1">
      <alignment horizontal="center" vertical="center" shrinkToFit="1"/>
    </xf>
    <xf numFmtId="0" fontId="0" fillId="0" borderId="0" xfId="0" applyFill="1" applyBorder="1" applyAlignment="1">
      <alignment horizontal="left" vertical="center"/>
    </xf>
    <xf numFmtId="0" fontId="0" fillId="0" borderId="0" xfId="0" applyAlignment="1">
      <alignment horizontal="center" vertical="center"/>
    </xf>
    <xf numFmtId="0" fontId="22" fillId="0" borderId="0" xfId="0" applyFont="1" applyAlignment="1">
      <alignment horizontal="center" vertical="center"/>
    </xf>
    <xf numFmtId="0" fontId="30" fillId="0" borderId="0" xfId="0" applyFont="1" applyBorder="1" applyAlignment="1" applyProtection="1">
      <alignment horizontal="left" vertical="center" shrinkToFit="1"/>
    </xf>
    <xf numFmtId="0" fontId="62" fillId="0" borderId="145" xfId="0" applyFont="1" applyBorder="1" applyProtection="1">
      <alignment vertical="center"/>
    </xf>
    <xf numFmtId="0" fontId="0" fillId="0" borderId="146" xfId="0" applyBorder="1" applyProtection="1">
      <alignment vertical="center"/>
    </xf>
    <xf numFmtId="0" fontId="0" fillId="0" borderId="147" xfId="0" applyBorder="1" applyProtection="1">
      <alignment vertical="center"/>
    </xf>
    <xf numFmtId="0" fontId="0" fillId="0" borderId="146" xfId="0" applyBorder="1" applyAlignment="1" applyProtection="1">
      <alignment horizontal="center" vertical="center"/>
    </xf>
    <xf numFmtId="0" fontId="0" fillId="0" borderId="147" xfId="0" applyBorder="1" applyAlignment="1" applyProtection="1">
      <alignment horizontal="center" vertical="center"/>
    </xf>
    <xf numFmtId="0" fontId="78" fillId="0" borderId="0" xfId="0" applyFont="1" applyBorder="1" applyAlignment="1" applyProtection="1">
      <alignment vertical="center" shrinkToFit="1"/>
    </xf>
    <xf numFmtId="0" fontId="78" fillId="0" borderId="151" xfId="0" applyFont="1" applyBorder="1" applyAlignment="1" applyProtection="1">
      <alignment vertical="center" shrinkToFit="1"/>
    </xf>
    <xf numFmtId="0" fontId="10"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0" xfId="0" applyProtection="1">
      <alignment vertical="center"/>
      <protection locked="0"/>
    </xf>
    <xf numFmtId="49" fontId="0" fillId="0" borderId="17" xfId="0" applyNumberFormat="1" applyBorder="1" applyAlignment="1" applyProtection="1">
      <alignment vertical="center" shrinkToFit="1"/>
      <protection locked="0"/>
    </xf>
    <xf numFmtId="49" fontId="0" fillId="0" borderId="17" xfId="0" applyNumberFormat="1" applyBorder="1" applyAlignment="1" applyProtection="1">
      <alignment horizontal="center" vertical="center" shrinkToFit="1"/>
      <protection locked="0"/>
    </xf>
    <xf numFmtId="49" fontId="0" fillId="0" borderId="18" xfId="0" applyNumberFormat="1" applyBorder="1" applyAlignment="1" applyProtection="1">
      <alignment vertical="center" shrinkToFit="1"/>
      <protection locked="0"/>
    </xf>
    <xf numFmtId="0" fontId="13" fillId="0" borderId="0" xfId="0" applyFont="1" applyProtection="1">
      <alignment vertical="center"/>
      <protection locked="0"/>
    </xf>
    <xf numFmtId="0" fontId="22" fillId="0" borderId="63" xfId="0" applyFont="1" applyBorder="1" applyProtection="1">
      <alignment vertical="center"/>
      <protection locked="0"/>
    </xf>
    <xf numFmtId="0" fontId="0" fillId="0" borderId="63" xfId="0" applyBorder="1" applyAlignment="1" applyProtection="1">
      <alignment horizontal="right" vertical="center"/>
      <protection locked="0"/>
    </xf>
    <xf numFmtId="0" fontId="0" fillId="0" borderId="64" xfId="0" applyBorder="1" applyAlignment="1" applyProtection="1">
      <alignment horizontal="left" vertical="center"/>
      <protection locked="0"/>
    </xf>
    <xf numFmtId="0" fontId="22" fillId="0" borderId="63" xfId="0" applyFont="1" applyBorder="1"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0" fontId="0" fillId="0" borderId="0" xfId="0" applyBorder="1" applyAlignment="1" applyProtection="1">
      <alignment horizontal="left" vertical="center"/>
      <protection locked="0"/>
    </xf>
    <xf numFmtId="0" fontId="13" fillId="0" borderId="0" xfId="0" applyFont="1" applyBorder="1" applyAlignment="1" applyProtection="1">
      <alignment vertical="center"/>
      <protection locked="0"/>
    </xf>
    <xf numFmtId="0" fontId="0" fillId="0" borderId="17"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2" fillId="0" borderId="1" xfId="0" applyFont="1" applyBorder="1" applyAlignment="1" applyProtection="1">
      <alignment vertical="center"/>
      <protection locked="0"/>
    </xf>
    <xf numFmtId="0" fontId="29" fillId="0" borderId="0" xfId="0" applyFont="1" applyAlignment="1" applyProtection="1">
      <alignment vertical="center"/>
      <protection locked="0"/>
    </xf>
    <xf numFmtId="0" fontId="0" fillId="0" borderId="0" xfId="0" applyProtection="1">
      <alignment vertical="center"/>
    </xf>
    <xf numFmtId="0" fontId="0" fillId="0" borderId="23" xfId="0" applyBorder="1" applyProtection="1">
      <alignment vertical="center"/>
    </xf>
    <xf numFmtId="0" fontId="0" fillId="0" borderId="0" xfId="0" applyFill="1" applyProtection="1">
      <alignment vertical="center"/>
    </xf>
    <xf numFmtId="0" fontId="0" fillId="0" borderId="23" xfId="0" applyFill="1" applyBorder="1" applyProtection="1">
      <alignment vertical="center"/>
    </xf>
    <xf numFmtId="38" fontId="0" fillId="0" borderId="17" xfId="1" applyFont="1" applyBorder="1" applyProtection="1">
      <alignment vertical="center"/>
    </xf>
    <xf numFmtId="0" fontId="18" fillId="0" borderId="23" xfId="0" applyFont="1" applyBorder="1" applyProtection="1">
      <alignment vertical="center"/>
    </xf>
    <xf numFmtId="0" fontId="0" fillId="0" borderId="7" xfId="0" applyBorder="1" applyProtection="1">
      <alignment vertical="center"/>
    </xf>
    <xf numFmtId="0" fontId="0" fillId="0" borderId="97" xfId="0" applyBorder="1" applyProtection="1">
      <alignment vertical="center"/>
    </xf>
    <xf numFmtId="0" fontId="0" fillId="0" borderId="6" xfId="0" applyBorder="1" applyAlignment="1" applyProtection="1">
      <alignment vertical="center"/>
      <protection locked="0"/>
    </xf>
    <xf numFmtId="0" fontId="13" fillId="0" borderId="0" xfId="0" applyFont="1" applyBorder="1" applyProtection="1">
      <alignment vertical="center"/>
      <protection locked="0"/>
    </xf>
    <xf numFmtId="0" fontId="0" fillId="0" borderId="0" xfId="0" applyBorder="1" applyProtection="1">
      <alignment vertical="center"/>
      <protection locked="0"/>
    </xf>
    <xf numFmtId="0" fontId="29" fillId="0" borderId="0" xfId="0" applyFont="1" applyBorder="1" applyAlignment="1" applyProtection="1">
      <alignment vertical="center"/>
      <protection locked="0"/>
    </xf>
    <xf numFmtId="0" fontId="0" fillId="0" borderId="0" xfId="0" applyAlignment="1" applyProtection="1">
      <protection locked="0"/>
    </xf>
    <xf numFmtId="0" fontId="9" fillId="0" borderId="15" xfId="0" applyFont="1" applyFill="1" applyBorder="1" applyAlignment="1" applyProtection="1">
      <alignment horizontal="center" vertical="center" wrapText="1"/>
      <protection locked="0"/>
    </xf>
    <xf numFmtId="0" fontId="9" fillId="0" borderId="84"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7"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69" fillId="0" borderId="17" xfId="0" applyFont="1" applyBorder="1" applyAlignment="1" applyProtection="1">
      <alignment vertical="center" shrinkToFit="1"/>
      <protection locked="0"/>
    </xf>
    <xf numFmtId="0" fontId="69" fillId="0" borderId="0" xfId="0" applyFont="1" applyBorder="1" applyAlignment="1" applyProtection="1">
      <alignment vertical="center" shrinkToFit="1"/>
      <protection locked="0"/>
    </xf>
    <xf numFmtId="0" fontId="69" fillId="0" borderId="16" xfId="0" applyFont="1" applyBorder="1" applyAlignment="1" applyProtection="1">
      <alignment horizontal="right" vertical="center" shrinkToFit="1"/>
      <protection locked="0"/>
    </xf>
    <xf numFmtId="0" fontId="69" fillId="0" borderId="0" xfId="0" applyFont="1" applyBorder="1" applyAlignment="1" applyProtection="1">
      <alignment vertical="center"/>
      <protection locked="0"/>
    </xf>
    <xf numFmtId="0" fontId="69" fillId="0" borderId="16" xfId="0" applyFont="1" applyBorder="1" applyAlignment="1" applyProtection="1">
      <alignment horizontal="right" vertical="center"/>
      <protection locked="0"/>
    </xf>
    <xf numFmtId="0" fontId="22" fillId="0" borderId="0" xfId="0" applyFont="1" applyAlignment="1" applyProtection="1">
      <alignment horizontal="center" vertical="center"/>
    </xf>
    <xf numFmtId="0" fontId="8" fillId="0" borderId="0" xfId="2" applyFont="1" applyBorder="1" applyAlignment="1" applyProtection="1">
      <alignment vertical="center"/>
      <protection locked="0"/>
    </xf>
    <xf numFmtId="0" fontId="34" fillId="0" borderId="0" xfId="2" applyAlignment="1" applyProtection="1">
      <alignment vertical="center"/>
      <protection locked="0"/>
    </xf>
    <xf numFmtId="0" fontId="34" fillId="0" borderId="0" xfId="2" applyAlignment="1" applyProtection="1">
      <protection locked="0"/>
    </xf>
    <xf numFmtId="0" fontId="35" fillId="0" borderId="0" xfId="2" applyFont="1" applyBorder="1" applyAlignment="1" applyProtection="1">
      <alignment vertical="center"/>
      <protection locked="0"/>
    </xf>
    <xf numFmtId="0" fontId="34" fillId="0" borderId="0" xfId="2" applyBorder="1" applyAlignment="1" applyProtection="1">
      <protection locked="0"/>
    </xf>
    <xf numFmtId="0" fontId="34" fillId="0" borderId="0" xfId="2" applyProtection="1">
      <protection locked="0"/>
    </xf>
    <xf numFmtId="0" fontId="11"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0" borderId="17" xfId="0" applyFill="1" applyBorder="1" applyAlignment="1" applyProtection="1">
      <alignment vertical="center"/>
      <protection locked="0"/>
    </xf>
    <xf numFmtId="14" fontId="0" fillId="0" borderId="13" xfId="0" applyNumberFormat="1" applyFill="1" applyBorder="1" applyAlignment="1" applyProtection="1">
      <alignment horizontal="center" vertical="center" shrinkToFit="1"/>
      <protection locked="0"/>
    </xf>
    <xf numFmtId="0" fontId="0" fillId="0" borderId="15" xfId="0"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14" fontId="0" fillId="0" borderId="0" xfId="0" applyNumberFormat="1" applyFill="1" applyBorder="1" applyAlignment="1" applyProtection="1">
      <alignment horizontal="center" vertical="center" shrinkToFit="1"/>
      <protection locked="0"/>
    </xf>
    <xf numFmtId="14" fontId="24" fillId="0" borderId="0" xfId="0" applyNumberFormat="1" applyFont="1" applyFill="1" applyBorder="1" applyAlignment="1" applyProtection="1">
      <alignment horizontal="center" vertical="center" shrinkToFit="1"/>
      <protection locked="0"/>
    </xf>
    <xf numFmtId="14" fontId="0" fillId="0" borderId="16" xfId="0" applyNumberFormat="1" applyFill="1" applyBorder="1" applyAlignment="1" applyProtection="1">
      <alignment horizontal="center" vertical="center" shrinkToFit="1"/>
      <protection locked="0"/>
    </xf>
    <xf numFmtId="0" fontId="0" fillId="0" borderId="27" xfId="0" applyBorder="1" applyAlignment="1" applyProtection="1">
      <alignment horizontal="left" vertical="center"/>
      <protection locked="0"/>
    </xf>
    <xf numFmtId="0" fontId="0" fillId="0" borderId="0"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29" xfId="0" applyFill="1" applyBorder="1" applyAlignment="1" applyProtection="1">
      <alignment horizontal="left" vertical="center"/>
      <protection locked="0"/>
    </xf>
    <xf numFmtId="0" fontId="0" fillId="0" borderId="0" xfId="0" applyFill="1" applyBorder="1" applyAlignment="1" applyProtection="1">
      <alignment vertical="center" shrinkToFit="1"/>
      <protection locked="0"/>
    </xf>
    <xf numFmtId="0" fontId="2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9"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22" fillId="0" borderId="0" xfId="0" applyFont="1" applyProtection="1">
      <alignment vertical="center"/>
      <protection locked="0"/>
    </xf>
    <xf numFmtId="49" fontId="0" fillId="0" borderId="0" xfId="0" applyNumberFormat="1" applyFill="1" applyBorder="1" applyAlignment="1" applyProtection="1">
      <alignment horizontal="center" vertical="center" shrinkToFit="1"/>
      <protection locked="0"/>
    </xf>
    <xf numFmtId="0" fontId="25" fillId="0" borderId="0" xfId="0" applyFont="1" applyBorder="1" applyAlignment="1" applyProtection="1">
      <alignment horizontal="right" vertical="center" wrapText="1"/>
      <protection locked="0"/>
    </xf>
    <xf numFmtId="0" fontId="22" fillId="0" borderId="0"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2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0" fillId="0" borderId="1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7" xfId="0" applyBorder="1" applyAlignment="1" applyProtection="1">
      <alignment horizontal="right" vertical="center"/>
      <protection locked="0"/>
    </xf>
    <xf numFmtId="0" fontId="74" fillId="0" borderId="6" xfId="0" applyFont="1" applyBorder="1" applyAlignment="1" applyProtection="1">
      <alignment horizontal="center" vertical="center"/>
      <protection locked="0"/>
    </xf>
    <xf numFmtId="0" fontId="0" fillId="0" borderId="8" xfId="0" applyBorder="1" applyProtection="1">
      <alignment vertical="center"/>
      <protection locked="0"/>
    </xf>
    <xf numFmtId="0" fontId="74" fillId="0" borderId="17" xfId="0" applyFont="1" applyBorder="1" applyAlignment="1" applyProtection="1">
      <alignment horizontal="center" vertical="center"/>
      <protection locked="0"/>
    </xf>
    <xf numFmtId="0" fontId="0" fillId="0" borderId="11" xfId="0" applyBorder="1" applyAlignment="1" applyProtection="1">
      <alignment horizontal="right" vertical="center"/>
      <protection locked="0"/>
    </xf>
    <xf numFmtId="0" fontId="55" fillId="0" borderId="11" xfId="0" applyFont="1" applyBorder="1" applyAlignment="1" applyProtection="1">
      <alignment vertical="center" wrapText="1"/>
      <protection locked="0"/>
    </xf>
    <xf numFmtId="0" fontId="55" fillId="0" borderId="0" xfId="0" applyFont="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15" xfId="0" applyBorder="1" applyAlignment="1" applyProtection="1">
      <alignment vertical="center"/>
      <protection locked="0"/>
    </xf>
    <xf numFmtId="0" fontId="0" fillId="0" borderId="0" xfId="0" applyBorder="1" applyAlignment="1" applyProtection="1">
      <alignment vertical="center"/>
      <protection locked="0"/>
    </xf>
    <xf numFmtId="0" fontId="54" fillId="0" borderId="0" xfId="0" applyFont="1" applyBorder="1" applyAlignment="1" applyProtection="1">
      <alignment vertical="top"/>
      <protection locked="0"/>
    </xf>
    <xf numFmtId="0" fontId="54" fillId="0" borderId="14" xfId="0" applyFont="1" applyBorder="1" applyAlignment="1" applyProtection="1">
      <alignment vertical="top"/>
      <protection locked="0"/>
    </xf>
    <xf numFmtId="0" fontId="13" fillId="0" borderId="14" xfId="0" applyFont="1" applyBorder="1" applyAlignment="1" applyProtection="1">
      <alignment horizontal="left" vertical="center"/>
      <protection locked="0"/>
    </xf>
    <xf numFmtId="0" fontId="56"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56" fillId="0" borderId="11" xfId="0" applyFont="1" applyBorder="1" applyProtection="1">
      <alignment vertical="center"/>
      <protection locked="0"/>
    </xf>
    <xf numFmtId="0" fontId="56" fillId="0" borderId="8" xfId="0" applyFont="1" applyBorder="1" applyAlignment="1" applyProtection="1">
      <alignment horizontal="left" vertical="center"/>
      <protection locked="0"/>
    </xf>
    <xf numFmtId="0" fontId="56" fillId="0" borderId="6" xfId="0" applyFont="1" applyBorder="1" applyAlignment="1" applyProtection="1">
      <alignment horizontal="left" vertical="center"/>
      <protection locked="0"/>
    </xf>
    <xf numFmtId="0" fontId="24" fillId="0" borderId="23" xfId="0" applyFont="1" applyBorder="1" applyAlignment="1" applyProtection="1">
      <alignment horizontal="center" vertical="center"/>
      <protection locked="0"/>
    </xf>
    <xf numFmtId="0" fontId="54" fillId="0" borderId="10" xfId="0" applyFont="1" applyBorder="1" applyAlignment="1" applyProtection="1">
      <alignment vertical="center"/>
      <protection locked="0"/>
    </xf>
    <xf numFmtId="0" fontId="54" fillId="0" borderId="11" xfId="0" applyFont="1" applyBorder="1" applyAlignment="1" applyProtection="1">
      <alignment horizontal="center" vertical="center"/>
      <protection locked="0"/>
    </xf>
    <xf numFmtId="0" fontId="56" fillId="0" borderId="11" xfId="0" applyFont="1" applyBorder="1" applyAlignment="1" applyProtection="1">
      <alignment horizontal="left" vertical="center"/>
      <protection locked="0"/>
    </xf>
    <xf numFmtId="0" fontId="56" fillId="0" borderId="12" xfId="0" applyFont="1" applyBorder="1" applyAlignment="1" applyProtection="1">
      <alignment horizontal="left" vertical="center"/>
      <protection locked="0"/>
    </xf>
    <xf numFmtId="0" fontId="54" fillId="0" borderId="7" xfId="0" applyFont="1" applyBorder="1" applyAlignment="1" applyProtection="1">
      <alignment vertical="center"/>
      <protection locked="0"/>
    </xf>
    <xf numFmtId="0" fontId="54" fillId="0" borderId="6" xfId="0" applyFont="1" applyBorder="1" applyAlignment="1" applyProtection="1">
      <alignment horizontal="center" vertical="center"/>
      <protection locked="0"/>
    </xf>
    <xf numFmtId="0" fontId="54" fillId="0" borderId="19" xfId="0" applyFont="1" applyBorder="1" applyAlignment="1" applyProtection="1">
      <alignment vertical="center"/>
      <protection locked="0"/>
    </xf>
    <xf numFmtId="0" fontId="54" fillId="0" borderId="17"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54" fillId="0" borderId="11" xfId="0" applyFont="1" applyBorder="1" applyAlignment="1" applyProtection="1">
      <alignment horizontal="right" vertical="center" wrapText="1"/>
      <protection locked="0"/>
    </xf>
    <xf numFmtId="0" fontId="54" fillId="0" borderId="11" xfId="0" applyFont="1" applyBorder="1" applyAlignment="1" applyProtection="1">
      <alignment vertical="center" wrapText="1"/>
      <protection locked="0"/>
    </xf>
    <xf numFmtId="0" fontId="60" fillId="0" borderId="11" xfId="0" applyFont="1" applyBorder="1" applyAlignment="1" applyProtection="1">
      <alignment vertical="center" wrapText="1"/>
      <protection locked="0"/>
    </xf>
    <xf numFmtId="0" fontId="60" fillId="0" borderId="12" xfId="0" applyFont="1" applyBorder="1" applyAlignment="1" applyProtection="1">
      <alignment vertical="center" wrapText="1"/>
      <protection locked="0"/>
    </xf>
    <xf numFmtId="0" fontId="54" fillId="0" borderId="0" xfId="0" applyFont="1" applyBorder="1" applyAlignment="1" applyProtection="1">
      <alignment horizontal="right" vertical="center" wrapText="1"/>
      <protection locked="0"/>
    </xf>
    <xf numFmtId="0" fontId="56" fillId="0" borderId="0" xfId="0" applyFont="1" applyBorder="1" applyAlignment="1" applyProtection="1">
      <alignment vertical="center" wrapText="1"/>
      <protection locked="0"/>
    </xf>
    <xf numFmtId="0" fontId="54" fillId="0" borderId="0" xfId="0" applyFont="1" applyBorder="1" applyAlignment="1" applyProtection="1">
      <alignment horizontal="left" vertical="center" wrapText="1"/>
      <protection locked="0"/>
    </xf>
    <xf numFmtId="0" fontId="54" fillId="0" borderId="0" xfId="0" applyFont="1" applyBorder="1" applyAlignment="1" applyProtection="1">
      <alignment vertical="center" wrapText="1"/>
      <protection locked="0"/>
    </xf>
    <xf numFmtId="0" fontId="54" fillId="0" borderId="14" xfId="0" applyFont="1" applyBorder="1" applyAlignment="1" applyProtection="1">
      <alignment vertical="center" wrapText="1"/>
      <protection locked="0"/>
    </xf>
    <xf numFmtId="0" fontId="54" fillId="0" borderId="17" xfId="0" applyFont="1" applyBorder="1" applyAlignment="1" applyProtection="1">
      <alignment horizontal="right" vertical="center" wrapText="1"/>
      <protection locked="0"/>
    </xf>
    <xf numFmtId="0" fontId="56" fillId="0" borderId="17" xfId="0" applyFont="1" applyBorder="1" applyAlignment="1" applyProtection="1">
      <alignment vertical="center" wrapText="1"/>
      <protection locked="0"/>
    </xf>
    <xf numFmtId="0" fontId="54" fillId="0" borderId="17" xfId="0" applyFont="1" applyBorder="1" applyAlignment="1" applyProtection="1">
      <alignment vertical="center" wrapText="1"/>
      <protection locked="0"/>
    </xf>
    <xf numFmtId="0" fontId="27" fillId="0" borderId="11" xfId="0" applyFont="1" applyBorder="1" applyAlignment="1" applyProtection="1">
      <alignment horizontal="right" vertical="center"/>
      <protection locked="0"/>
    </xf>
    <xf numFmtId="0" fontId="54" fillId="0" borderId="11" xfId="0" applyFont="1" applyBorder="1" applyAlignment="1" applyProtection="1">
      <alignment horizontal="right" vertical="center"/>
      <protection locked="0"/>
    </xf>
    <xf numFmtId="0" fontId="56" fillId="0" borderId="11" xfId="0" applyFont="1" applyBorder="1" applyAlignment="1" applyProtection="1">
      <alignment vertical="center"/>
      <protection locked="0"/>
    </xf>
    <xf numFmtId="0" fontId="54" fillId="0" borderId="11" xfId="0" applyFont="1" applyBorder="1" applyAlignment="1" applyProtection="1">
      <alignment vertical="center"/>
      <protection locked="0"/>
    </xf>
    <xf numFmtId="0" fontId="54" fillId="0" borderId="12" xfId="0" applyFont="1" applyBorder="1" applyAlignment="1" applyProtection="1">
      <alignment vertical="center"/>
      <protection locked="0"/>
    </xf>
    <xf numFmtId="0" fontId="27" fillId="0" borderId="0" xfId="0" applyFont="1" applyBorder="1" applyAlignment="1" applyProtection="1">
      <alignment horizontal="right" vertical="center"/>
      <protection locked="0"/>
    </xf>
    <xf numFmtId="0" fontId="54" fillId="0" borderId="0" xfId="0" applyFont="1" applyBorder="1" applyAlignment="1" applyProtection="1">
      <alignment vertical="center"/>
      <protection locked="0"/>
    </xf>
    <xf numFmtId="0" fontId="54" fillId="0" borderId="14" xfId="0" applyFont="1" applyBorder="1" applyAlignment="1" applyProtection="1">
      <alignment vertical="center"/>
      <protection locked="0"/>
    </xf>
    <xf numFmtId="0" fontId="54" fillId="0" borderId="0" xfId="0" applyFont="1" applyBorder="1" applyAlignment="1" applyProtection="1">
      <alignment horizontal="right" vertical="center"/>
      <protection locked="0"/>
    </xf>
    <xf numFmtId="0" fontId="56" fillId="0" borderId="0" xfId="0" applyFont="1" applyBorder="1" applyAlignment="1" applyProtection="1">
      <alignment vertical="center"/>
      <protection locked="0"/>
    </xf>
    <xf numFmtId="0" fontId="56" fillId="0" borderId="14" xfId="0" applyFont="1" applyBorder="1" applyAlignment="1" applyProtection="1">
      <alignment vertical="center"/>
      <protection locked="0"/>
    </xf>
    <xf numFmtId="0" fontId="60" fillId="0" borderId="0" xfId="0" applyFont="1" applyBorder="1" applyAlignment="1" applyProtection="1">
      <alignment vertical="center"/>
      <protection locked="0"/>
    </xf>
    <xf numFmtId="0" fontId="74" fillId="0" borderId="7" xfId="0" applyNumberFormat="1" applyFont="1" applyBorder="1" applyAlignment="1" applyProtection="1">
      <alignment horizontal="right" vertical="center"/>
      <protection locked="0"/>
    </xf>
    <xf numFmtId="0" fontId="74" fillId="0" borderId="6" xfId="0" applyNumberFormat="1" applyFont="1" applyBorder="1" applyAlignment="1" applyProtection="1">
      <alignment horizontal="right" vertical="center"/>
      <protection locked="0"/>
    </xf>
    <xf numFmtId="0" fontId="56" fillId="0" borderId="6" xfId="0" applyNumberFormat="1" applyFont="1" applyBorder="1" applyAlignment="1" applyProtection="1">
      <alignment horizontal="left" vertical="center"/>
      <protection locked="0"/>
    </xf>
    <xf numFmtId="0" fontId="74" fillId="0" borderId="17" xfId="0" applyFont="1" applyBorder="1" applyAlignment="1" applyProtection="1">
      <alignment horizontal="right" vertical="center"/>
      <protection locked="0"/>
    </xf>
    <xf numFmtId="0" fontId="56" fillId="0" borderId="17" xfId="0" applyFont="1" applyBorder="1" applyAlignment="1" applyProtection="1">
      <alignment horizontal="left" vertical="center"/>
      <protection locked="0"/>
    </xf>
    <xf numFmtId="0" fontId="56" fillId="0" borderId="11" xfId="0"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0" fontId="56" fillId="0" borderId="11" xfId="0" applyFont="1" applyBorder="1" applyAlignment="1" applyProtection="1">
      <alignment horizontal="right" vertical="center"/>
      <protection locked="0"/>
    </xf>
    <xf numFmtId="0" fontId="31" fillId="0" borderId="6"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4" fillId="0" borderId="0" xfId="2" applyBorder="1" applyAlignment="1" applyProtection="1">
      <alignment vertical="center"/>
      <protection locked="0"/>
    </xf>
    <xf numFmtId="0" fontId="8" fillId="0" borderId="6" xfId="2" applyFont="1" applyBorder="1" applyAlignment="1" applyProtection="1">
      <alignment vertical="center"/>
      <protection locked="0"/>
    </xf>
    <xf numFmtId="0" fontId="8" fillId="0" borderId="67" xfId="2" applyFont="1" applyBorder="1" applyAlignment="1" applyProtection="1">
      <alignment vertical="center"/>
      <protection locked="0"/>
    </xf>
    <xf numFmtId="0" fontId="8" fillId="0" borderId="0" xfId="2" applyFont="1" applyProtection="1">
      <protection locked="0"/>
    </xf>
    <xf numFmtId="0" fontId="8" fillId="0" borderId="0" xfId="2" applyFont="1" applyFill="1" applyBorder="1" applyAlignment="1" applyProtection="1">
      <alignment horizontal="center" vertical="center"/>
      <protection locked="0"/>
    </xf>
    <xf numFmtId="0" fontId="8" fillId="0" borderId="0" xfId="2" applyFont="1" applyAlignment="1" applyProtection="1">
      <alignment vertical="center"/>
      <protection locked="0"/>
    </xf>
    <xf numFmtId="0" fontId="7" fillId="0" borderId="79" xfId="2" applyFont="1" applyBorder="1" applyAlignment="1" applyProtection="1">
      <alignment vertical="center"/>
      <protection locked="0"/>
    </xf>
    <xf numFmtId="0" fontId="8" fillId="0" borderId="0" xfId="2" applyFont="1" applyBorder="1" applyAlignment="1" applyProtection="1">
      <alignment horizontal="center" vertical="center"/>
      <protection locked="0"/>
    </xf>
    <xf numFmtId="0" fontId="7" fillId="0" borderId="33" xfId="2" applyFont="1" applyBorder="1" applyAlignment="1" applyProtection="1">
      <alignment vertical="center"/>
      <protection locked="0"/>
    </xf>
    <xf numFmtId="0" fontId="7" fillId="0" borderId="52" xfId="2" applyFont="1" applyBorder="1" applyAlignment="1" applyProtection="1">
      <alignment vertical="center"/>
      <protection locked="0"/>
    </xf>
    <xf numFmtId="0" fontId="7" fillId="0" borderId="38" xfId="2" applyFont="1" applyBorder="1" applyAlignment="1" applyProtection="1">
      <alignment vertical="center"/>
      <protection locked="0"/>
    </xf>
    <xf numFmtId="0" fontId="7" fillId="0" borderId="80" xfId="2" applyFont="1" applyBorder="1" applyAlignment="1" applyProtection="1">
      <alignment vertical="center"/>
      <protection locked="0"/>
    </xf>
    <xf numFmtId="0" fontId="42" fillId="0" borderId="0" xfId="0" applyFont="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81" fillId="0" borderId="0" xfId="0" applyFont="1">
      <alignment vertical="center"/>
    </xf>
    <xf numFmtId="0" fontId="12" fillId="0" borderId="73" xfId="0" applyFont="1" applyBorder="1" applyAlignment="1" applyProtection="1">
      <alignment horizontal="center" vertical="center" shrinkToFit="1"/>
      <protection locked="0"/>
    </xf>
    <xf numFmtId="0" fontId="16" fillId="0" borderId="73" xfId="0" applyFont="1" applyBorder="1" applyAlignment="1" applyProtection="1">
      <alignment vertical="center" shrinkToFit="1"/>
      <protection locked="0"/>
    </xf>
    <xf numFmtId="0" fontId="16" fillId="0" borderId="73" xfId="0" applyFont="1" applyBorder="1" applyAlignment="1" applyProtection="1">
      <alignment horizontal="center" vertical="center" shrinkToFit="1"/>
      <protection locked="0"/>
    </xf>
    <xf numFmtId="0" fontId="16" fillId="0" borderId="194" xfId="0" applyFont="1" applyBorder="1" applyAlignment="1" applyProtection="1">
      <alignment horizontal="left" vertical="center" shrinkToFit="1"/>
      <protection locked="0"/>
    </xf>
    <xf numFmtId="0" fontId="0" fillId="0" borderId="212" xfId="0" applyBorder="1" applyAlignment="1" applyProtection="1">
      <alignment horizontal="right" vertical="center"/>
      <protection locked="0"/>
    </xf>
    <xf numFmtId="0" fontId="0" fillId="0" borderId="73" xfId="0" applyBorder="1" applyAlignment="1" applyProtection="1">
      <alignment horizontal="right" vertical="center"/>
      <protection locked="0"/>
    </xf>
    <xf numFmtId="0" fontId="22" fillId="0" borderId="73" xfId="0" applyFont="1" applyBorder="1" applyAlignment="1" applyProtection="1">
      <alignment vertical="center"/>
      <protection locked="0"/>
    </xf>
    <xf numFmtId="0" fontId="0" fillId="0" borderId="216" xfId="0" applyBorder="1" applyAlignment="1" applyProtection="1">
      <alignment horizontal="right" vertical="center"/>
      <protection locked="0"/>
    </xf>
    <xf numFmtId="0" fontId="0" fillId="0" borderId="220" xfId="0" applyBorder="1" applyAlignment="1" applyProtection="1">
      <alignment horizontal="right" vertical="center"/>
      <protection locked="0"/>
    </xf>
    <xf numFmtId="0" fontId="22" fillId="0" borderId="208" xfId="0" applyFont="1" applyBorder="1" applyAlignment="1" applyProtection="1">
      <alignment horizontal="center" vertical="center"/>
      <protection locked="0"/>
    </xf>
    <xf numFmtId="0" fontId="22" fillId="0" borderId="184" xfId="0" applyFont="1" applyBorder="1" applyAlignment="1" applyProtection="1">
      <alignment horizontal="center" vertical="center"/>
      <protection locked="0"/>
    </xf>
    <xf numFmtId="0" fontId="22" fillId="0" borderId="233" xfId="0" applyFont="1" applyBorder="1" applyAlignment="1" applyProtection="1">
      <alignment horizontal="center" vertical="center"/>
      <protection locked="0"/>
    </xf>
    <xf numFmtId="0" fontId="22" fillId="0" borderId="191" xfId="0" applyFont="1" applyBorder="1" applyAlignment="1" applyProtection="1">
      <alignment horizontal="center" vertical="center"/>
      <protection locked="0"/>
    </xf>
    <xf numFmtId="0" fontId="34" fillId="0" borderId="208" xfId="2" applyBorder="1" applyAlignment="1" applyProtection="1">
      <alignment horizontal="center" vertical="center" shrinkToFit="1"/>
      <protection locked="0"/>
    </xf>
    <xf numFmtId="0" fontId="34" fillId="0" borderId="233" xfId="2" applyBorder="1" applyAlignment="1" applyProtection="1">
      <alignment horizontal="center" vertical="center" shrinkToFit="1"/>
      <protection locked="0"/>
    </xf>
    <xf numFmtId="0" fontId="34" fillId="0" borderId="250" xfId="2" applyBorder="1" applyAlignment="1" applyProtection="1">
      <alignment vertical="center" shrinkToFit="1"/>
      <protection locked="0"/>
    </xf>
    <xf numFmtId="0" fontId="8" fillId="0" borderId="251" xfId="2" applyFont="1" applyBorder="1" applyAlignment="1" applyProtection="1">
      <alignment vertical="center" shrinkToFit="1"/>
      <protection locked="0"/>
    </xf>
    <xf numFmtId="0" fontId="8" fillId="0" borderId="252" xfId="2" applyFont="1" applyBorder="1" applyAlignment="1" applyProtection="1">
      <alignment vertical="center" shrinkToFit="1"/>
      <protection locked="0"/>
    </xf>
    <xf numFmtId="0" fontId="25" fillId="0" borderId="187" xfId="0" applyFont="1" applyBorder="1" applyAlignment="1" applyProtection="1">
      <alignment horizontal="center" vertical="center" wrapText="1"/>
      <protection locked="0"/>
    </xf>
    <xf numFmtId="0" fontId="25" fillId="0" borderId="182" xfId="0" applyFont="1" applyBorder="1" applyAlignment="1" applyProtection="1">
      <alignment horizontal="center" vertical="center" wrapText="1"/>
      <protection locked="0"/>
    </xf>
    <xf numFmtId="0" fontId="25" fillId="0" borderId="186" xfId="0" applyFont="1" applyBorder="1" applyAlignment="1" applyProtection="1">
      <alignment horizontal="center" vertical="center" wrapText="1"/>
      <protection locked="0"/>
    </xf>
    <xf numFmtId="38" fontId="0" fillId="0" borderId="6" xfId="0" applyNumberFormat="1" applyBorder="1" applyProtection="1">
      <alignment vertical="center"/>
    </xf>
    <xf numFmtId="0" fontId="28" fillId="0" borderId="5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30" fillId="0" borderId="5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8" fillId="0" borderId="215" xfId="0" applyFont="1" applyBorder="1" applyAlignment="1" applyProtection="1">
      <alignment vertical="center"/>
      <protection locked="0"/>
    </xf>
    <xf numFmtId="0" fontId="28" fillId="0" borderId="219" xfId="0" applyFont="1" applyBorder="1" applyAlignment="1" applyProtection="1">
      <alignment vertical="center"/>
      <protection locked="0"/>
    </xf>
    <xf numFmtId="0" fontId="28" fillId="0" borderId="211"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44" fillId="0" borderId="73" xfId="0" applyFont="1" applyBorder="1" applyAlignment="1" applyProtection="1">
      <protection locked="0"/>
    </xf>
    <xf numFmtId="0" fontId="44" fillId="0" borderId="1" xfId="0" applyFont="1" applyBorder="1" applyAlignment="1" applyProtection="1">
      <protection locked="0"/>
    </xf>
    <xf numFmtId="0" fontId="44" fillId="0" borderId="217" xfId="0" applyFont="1" applyBorder="1" applyAlignment="1" applyProtection="1">
      <protection locked="0"/>
    </xf>
    <xf numFmtId="0" fontId="44" fillId="0" borderId="221" xfId="0" applyFont="1" applyBorder="1" applyAlignment="1" applyProtection="1">
      <protection locked="0"/>
    </xf>
    <xf numFmtId="0" fontId="44" fillId="0" borderId="213" xfId="0" applyFont="1" applyBorder="1" applyAlignment="1" applyProtection="1">
      <protection locked="0"/>
    </xf>
    <xf numFmtId="0" fontId="44" fillId="0" borderId="27" xfId="0" applyFont="1" applyBorder="1" applyAlignment="1" applyProtection="1">
      <protection locked="0"/>
    </xf>
    <xf numFmtId="0" fontId="22" fillId="0" borderId="0" xfId="0" applyFont="1">
      <alignment vertical="center"/>
    </xf>
    <xf numFmtId="0" fontId="92" fillId="0" borderId="0" xfId="0" applyFont="1" applyAlignment="1">
      <alignment vertical="center"/>
    </xf>
    <xf numFmtId="0" fontId="0" fillId="0" borderId="9" xfId="0" applyBorder="1">
      <alignment vertical="center"/>
    </xf>
    <xf numFmtId="0" fontId="91" fillId="0" borderId="0" xfId="0" applyFont="1" applyAlignment="1">
      <alignment horizontal="center" vertical="top"/>
    </xf>
    <xf numFmtId="0" fontId="18" fillId="0" borderId="0" xfId="0" applyFont="1" applyBorder="1" applyAlignment="1">
      <alignment horizontal="left" vertical="center"/>
    </xf>
    <xf numFmtId="0" fontId="97" fillId="0" borderId="0" xfId="0" applyFont="1" applyAlignment="1">
      <alignment horizontal="center" vertical="top"/>
    </xf>
    <xf numFmtId="0" fontId="0" fillId="0" borderId="0" xfId="0" applyAlignment="1">
      <alignment horizontal="center" vertical="top"/>
    </xf>
    <xf numFmtId="0" fontId="0" fillId="0" borderId="26"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286" xfId="0" applyBorder="1">
      <alignment vertical="center"/>
    </xf>
    <xf numFmtId="0" fontId="18" fillId="0" borderId="286" xfId="0" applyFont="1" applyBorder="1">
      <alignment vertical="center"/>
    </xf>
    <xf numFmtId="0" fontId="0" fillId="0" borderId="0" xfId="0" applyAlignment="1" applyProtection="1">
      <alignment wrapText="1"/>
      <protection locked="0"/>
    </xf>
    <xf numFmtId="0" fontId="28" fillId="0" borderId="0" xfId="0" applyFont="1" applyAlignment="1" applyProtection="1">
      <alignment vertical="center"/>
      <protection locked="0"/>
    </xf>
    <xf numFmtId="0" fontId="28" fillId="0" borderId="0" xfId="0" applyFont="1" applyProtection="1">
      <alignment vertical="center"/>
      <protection locked="0"/>
    </xf>
    <xf numFmtId="0" fontId="18" fillId="0" borderId="0" xfId="0" applyFont="1" applyBorder="1">
      <alignment vertical="center"/>
    </xf>
    <xf numFmtId="0" fontId="26" fillId="0" borderId="0" xfId="0" applyFont="1" applyBorder="1" applyAlignment="1">
      <alignment horizontal="right" vertical="center"/>
    </xf>
    <xf numFmtId="0" fontId="26" fillId="0" borderId="287" xfId="0" applyFont="1" applyBorder="1" applyAlignment="1">
      <alignment horizontal="right" vertical="center"/>
    </xf>
    <xf numFmtId="0" fontId="22" fillId="0" borderId="0" xfId="0" applyFont="1" applyAlignment="1"/>
    <xf numFmtId="0" fontId="13" fillId="0" borderId="0" xfId="0" applyFont="1" applyAlignment="1">
      <alignment horizontal="center" vertical="center"/>
    </xf>
    <xf numFmtId="0" fontId="67" fillId="0" borderId="0" xfId="2" applyFont="1" applyAlignment="1">
      <alignment vertical="center"/>
    </xf>
    <xf numFmtId="0" fontId="22" fillId="0" borderId="0" xfId="0" applyFont="1" applyProtection="1">
      <alignment vertical="center"/>
    </xf>
    <xf numFmtId="0" fontId="18" fillId="0" borderId="23" xfId="0" applyFont="1" applyFill="1" applyBorder="1" applyProtection="1">
      <alignment vertical="center"/>
    </xf>
    <xf numFmtId="0" fontId="34" fillId="0" borderId="23" xfId="2" applyBorder="1" applyAlignment="1">
      <alignment vertical="center"/>
    </xf>
    <xf numFmtId="0" fontId="34" fillId="0" borderId="23" xfId="2" applyBorder="1" applyAlignment="1">
      <alignment horizontal="center" vertical="center"/>
    </xf>
    <xf numFmtId="0" fontId="69" fillId="0" borderId="16" xfId="0" applyFont="1" applyBorder="1" applyAlignment="1" applyProtection="1">
      <alignment vertical="center"/>
      <protection locked="0"/>
    </xf>
    <xf numFmtId="0" fontId="34" fillId="0" borderId="184" xfId="2" applyBorder="1" applyAlignment="1" applyProtection="1">
      <alignment horizontal="center" vertical="center" shrinkToFit="1"/>
      <protection locked="0"/>
    </xf>
    <xf numFmtId="14" fontId="0" fillId="0" borderId="0" xfId="0" applyNumberFormat="1" applyBorder="1" applyAlignment="1" applyProtection="1">
      <alignment horizontal="center" vertical="center" shrinkToFit="1"/>
      <protection locked="0"/>
    </xf>
    <xf numFmtId="0" fontId="0" fillId="0" borderId="1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49"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0" xfId="0" applyFill="1" applyBorder="1" applyAlignment="1" applyProtection="1">
      <alignment horizontal="left" vertical="center"/>
      <protection locked="0"/>
    </xf>
    <xf numFmtId="0" fontId="22" fillId="0" borderId="17" xfId="0" applyFont="1" applyFill="1" applyBorder="1" applyAlignment="1" applyProtection="1">
      <alignment horizontal="center" vertical="center"/>
      <protection locked="0"/>
    </xf>
    <xf numFmtId="14" fontId="0" fillId="0" borderId="11" xfId="0" applyNumberFormat="1" applyFill="1" applyBorder="1" applyAlignment="1" applyProtection="1">
      <alignment horizontal="center" vertical="center" shrinkToFit="1"/>
      <protection locked="0"/>
    </xf>
    <xf numFmtId="0" fontId="0" fillId="0" borderId="17" xfId="0" applyFill="1" applyBorder="1" applyAlignment="1" applyProtection="1">
      <alignment horizontal="left" vertical="center"/>
      <protection locked="0"/>
    </xf>
    <xf numFmtId="0" fontId="0" fillId="0" borderId="17" xfId="0" applyFill="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34" fillId="0" borderId="319" xfId="2" applyBorder="1" applyAlignment="1" applyProtection="1">
      <alignment horizontal="center" vertical="center" shrinkToFit="1"/>
      <protection locked="0"/>
    </xf>
    <xf numFmtId="0" fontId="8" fillId="0" borderId="6" xfId="2" applyFont="1" applyBorder="1" applyAlignment="1" applyProtection="1">
      <alignment vertical="center" shrinkToFit="1"/>
      <protection locked="0"/>
    </xf>
    <xf numFmtId="0" fontId="34" fillId="0" borderId="6" xfId="2" applyBorder="1" applyAlignment="1" applyProtection="1">
      <alignment horizontal="center" vertical="center" shrinkToFit="1"/>
      <protection locked="0"/>
    </xf>
    <xf numFmtId="0" fontId="8" fillId="0" borderId="319" xfId="2" applyFont="1" applyBorder="1" applyAlignment="1" applyProtection="1">
      <alignment vertical="center" shrinkToFit="1"/>
      <protection locked="0"/>
    </xf>
    <xf numFmtId="0" fontId="8" fillId="0" borderId="332" xfId="2" applyFont="1" applyBorder="1" applyAlignment="1" applyProtection="1">
      <alignment vertical="center" shrinkToFit="1"/>
      <protection locked="0"/>
    </xf>
    <xf numFmtId="0" fontId="8" fillId="0" borderId="67" xfId="2" applyFont="1" applyBorder="1" applyAlignment="1" applyProtection="1">
      <alignment vertical="center" shrinkToFit="1"/>
      <protection locked="0"/>
    </xf>
    <xf numFmtId="0" fontId="34" fillId="0" borderId="225" xfId="2" applyBorder="1" applyAlignment="1" applyProtection="1">
      <alignment vertical="center" shrinkToFit="1"/>
      <protection locked="0"/>
    </xf>
    <xf numFmtId="0" fontId="8" fillId="0" borderId="228" xfId="2" applyFont="1" applyBorder="1" applyAlignment="1" applyProtection="1">
      <alignment vertical="center" shrinkToFit="1"/>
      <protection locked="0"/>
    </xf>
    <xf numFmtId="0" fontId="8" fillId="0" borderId="231" xfId="2" applyFont="1" applyBorder="1" applyAlignment="1" applyProtection="1">
      <alignment vertical="center" shrinkToFit="1"/>
      <protection locked="0"/>
    </xf>
    <xf numFmtId="0" fontId="0" fillId="0" borderId="7"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25" fillId="0" borderId="15" xfId="0" applyFont="1" applyFill="1" applyBorder="1" applyAlignment="1" applyProtection="1">
      <alignment horizontal="center" vertical="center"/>
      <protection locked="0"/>
    </xf>
    <xf numFmtId="0" fontId="0" fillId="0" borderId="0" xfId="0" applyBorder="1" applyAlignment="1" applyProtection="1">
      <alignment horizontal="right" vertical="center" shrinkToFit="1"/>
      <protection locked="0"/>
    </xf>
    <xf numFmtId="0" fontId="22" fillId="0" borderId="15" xfId="0" applyFont="1" applyFill="1" applyBorder="1" applyAlignment="1" applyProtection="1">
      <alignment horizontal="right" vertical="center"/>
      <protection locked="0"/>
    </xf>
    <xf numFmtId="0" fontId="22" fillId="0" borderId="19" xfId="0" applyFont="1" applyFill="1" applyBorder="1" applyAlignment="1" applyProtection="1">
      <alignment horizontal="righ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20" xfId="0" applyBorder="1" applyAlignment="1" applyProtection="1">
      <alignment vertical="center"/>
      <protection locked="0"/>
    </xf>
    <xf numFmtId="14" fontId="0" fillId="0" borderId="17" xfId="0" applyNumberFormat="1" applyFill="1" applyBorder="1" applyAlignment="1" applyProtection="1">
      <alignment horizontal="center" vertical="center" shrinkToFit="1"/>
      <protection locked="0"/>
    </xf>
    <xf numFmtId="14" fontId="0" fillId="0" borderId="16" xfId="0" applyNumberFormat="1" applyBorder="1" applyAlignment="1" applyProtection="1">
      <alignment horizontal="center" vertical="center" shrinkToFit="1"/>
      <protection locked="0"/>
    </xf>
    <xf numFmtId="14" fontId="24" fillId="0" borderId="0" xfId="0" applyNumberFormat="1"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6" fillId="0" borderId="0" xfId="0" applyFont="1" applyBorder="1" applyAlignment="1" applyProtection="1">
      <alignment vertical="center" shrinkToFit="1"/>
      <protection locked="0"/>
    </xf>
    <xf numFmtId="0" fontId="16" fillId="0" borderId="0"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shrinkToFit="1"/>
      <protection locked="0"/>
    </xf>
    <xf numFmtId="0" fontId="9" fillId="0" borderId="1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43" fillId="0" borderId="0" xfId="3" applyFont="1" applyBorder="1" applyAlignment="1">
      <alignment horizontal="center" vertical="center"/>
    </xf>
    <xf numFmtId="0" fontId="18" fillId="0" borderId="0" xfId="0" applyFont="1" applyAlignment="1">
      <alignment horizontal="left" vertical="center" wrapText="1"/>
    </xf>
    <xf numFmtId="0" fontId="24" fillId="0" borderId="183" xfId="0" applyFont="1" applyBorder="1" applyAlignment="1" applyProtection="1">
      <alignment horizontal="center" vertical="center"/>
      <protection locked="0"/>
    </xf>
    <xf numFmtId="0" fontId="24" fillId="0" borderId="184" xfId="0" applyFont="1" applyBorder="1" applyAlignment="1" applyProtection="1">
      <alignment horizontal="center" vertical="center"/>
      <protection locked="0"/>
    </xf>
    <xf numFmtId="0" fontId="24" fillId="0" borderId="185" xfId="0" applyFont="1" applyBorder="1" applyAlignment="1" applyProtection="1">
      <alignment horizontal="center" vertical="center"/>
      <protection locked="0"/>
    </xf>
    <xf numFmtId="0" fontId="24" fillId="0" borderId="229" xfId="0" applyFont="1" applyBorder="1" applyAlignment="1" applyProtection="1">
      <alignment horizontal="center" vertical="center"/>
      <protection locked="0"/>
    </xf>
    <xf numFmtId="0" fontId="24" fillId="0" borderId="228" xfId="0" applyFont="1" applyBorder="1" applyAlignment="1" applyProtection="1">
      <alignment horizontal="center" vertical="center"/>
      <protection locked="0"/>
    </xf>
    <xf numFmtId="0" fontId="0" fillId="0" borderId="0" xfId="0" applyBorder="1" applyAlignment="1">
      <alignment vertical="center"/>
    </xf>
    <xf numFmtId="0" fontId="63" fillId="0" borderId="0"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69" fillId="0" borderId="15" xfId="0" applyFont="1" applyBorder="1" applyAlignment="1" applyProtection="1">
      <alignment vertical="center"/>
      <protection locked="0"/>
    </xf>
    <xf numFmtId="0" fontId="5" fillId="0" borderId="15"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116" fillId="0" borderId="11" xfId="0" applyFont="1" applyBorder="1" applyAlignment="1" applyProtection="1">
      <alignment vertical="center" wrapText="1"/>
      <protection locked="0"/>
    </xf>
    <xf numFmtId="0" fontId="116" fillId="0" borderId="17" xfId="0" applyFont="1" applyBorder="1" applyAlignment="1" applyProtection="1">
      <alignment vertical="center" wrapText="1"/>
      <protection locked="0"/>
    </xf>
    <xf numFmtId="0" fontId="74" fillId="0" borderId="0" xfId="0" applyFont="1" applyBorder="1" applyAlignment="1" applyProtection="1">
      <alignment horizontal="center" vertical="center"/>
      <protection locked="0"/>
    </xf>
    <xf numFmtId="0" fontId="75" fillId="0" borderId="0" xfId="0" applyFont="1" applyBorder="1" applyAlignment="1" applyProtection="1">
      <alignment vertical="center"/>
      <protection locked="0"/>
    </xf>
    <xf numFmtId="0" fontId="0" fillId="0" borderId="16" xfId="0" applyBorder="1">
      <alignment vertical="center"/>
    </xf>
    <xf numFmtId="0" fontId="18" fillId="0" borderId="16" xfId="0" applyFont="1" applyFill="1" applyBorder="1" applyAlignment="1">
      <alignment vertical="center" wrapText="1"/>
    </xf>
    <xf numFmtId="0" fontId="25" fillId="0" borderId="1" xfId="0" applyFont="1" applyBorder="1" applyAlignment="1">
      <alignment vertical="center"/>
    </xf>
    <xf numFmtId="0" fontId="10" fillId="0" borderId="15"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14" xfId="0" applyFont="1" applyFill="1" applyBorder="1" applyAlignment="1" applyProtection="1">
      <alignment vertical="center" shrinkToFit="1"/>
      <protection locked="0"/>
    </xf>
    <xf numFmtId="0" fontId="112" fillId="0" borderId="15" xfId="0" applyFont="1" applyFill="1" applyBorder="1" applyAlignment="1" applyProtection="1">
      <alignment vertical="center" shrinkToFit="1"/>
      <protection locked="0"/>
    </xf>
    <xf numFmtId="0" fontId="112" fillId="0" borderId="0" xfId="0" applyFont="1" applyFill="1" applyBorder="1" applyAlignment="1" applyProtection="1">
      <alignment vertical="center" shrinkToFit="1"/>
      <protection locked="0"/>
    </xf>
    <xf numFmtId="0" fontId="112" fillId="0" borderId="14" xfId="0" applyFont="1" applyFill="1" applyBorder="1" applyAlignment="1" applyProtection="1">
      <alignment vertical="center" shrinkToFit="1"/>
      <protection locked="0"/>
    </xf>
    <xf numFmtId="0" fontId="16" fillId="2" borderId="193" xfId="0" applyFont="1" applyFill="1" applyBorder="1" applyAlignment="1" applyProtection="1">
      <alignment horizontal="left" vertical="center"/>
      <protection locked="0"/>
    </xf>
    <xf numFmtId="0" fontId="16" fillId="2" borderId="73" xfId="0" applyFont="1" applyFill="1" applyBorder="1" applyAlignment="1" applyProtection="1">
      <alignment horizontal="left" vertical="center" shrinkToFit="1"/>
      <protection locked="0"/>
    </xf>
    <xf numFmtId="0" fontId="16" fillId="2" borderId="194" xfId="0" applyFont="1" applyFill="1" applyBorder="1" applyAlignment="1" applyProtection="1">
      <alignment horizontal="left" vertical="center" shrinkToFit="1"/>
      <protection locked="0"/>
    </xf>
    <xf numFmtId="0" fontId="10" fillId="0" borderId="190" xfId="0" applyFont="1" applyFill="1" applyBorder="1" applyAlignment="1" applyProtection="1">
      <protection locked="0"/>
    </xf>
    <xf numFmtId="0" fontId="10" fillId="0" borderId="11" xfId="0" applyFont="1" applyBorder="1" applyAlignment="1" applyProtection="1">
      <alignment vertical="center"/>
      <protection locked="0"/>
    </xf>
    <xf numFmtId="0" fontId="75" fillId="0" borderId="11"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75" fillId="0" borderId="17" xfId="0" applyFont="1" applyBorder="1" applyAlignment="1" applyProtection="1">
      <alignment vertical="center"/>
      <protection locked="0"/>
    </xf>
    <xf numFmtId="0" fontId="75" fillId="0" borderId="0" xfId="0" applyFont="1" applyBorder="1" applyAlignment="1" applyProtection="1">
      <alignment horizontal="right" vertical="center"/>
      <protection locked="0"/>
    </xf>
    <xf numFmtId="0" fontId="121" fillId="0" borderId="0" xfId="0" applyFont="1" applyAlignment="1">
      <alignment vertical="center"/>
    </xf>
    <xf numFmtId="0" fontId="121" fillId="0" borderId="0" xfId="0" applyFont="1" applyFill="1" applyAlignment="1">
      <alignment vertical="center"/>
    </xf>
    <xf numFmtId="0" fontId="123" fillId="0" borderId="0" xfId="0" applyFont="1" applyBorder="1" applyAlignment="1">
      <alignment vertical="center"/>
    </xf>
    <xf numFmtId="0" fontId="121" fillId="0" borderId="0" xfId="0" applyFont="1" applyBorder="1" applyAlignment="1">
      <alignment vertical="center"/>
    </xf>
    <xf numFmtId="0" fontId="123" fillId="0" borderId="0" xfId="0" applyFont="1">
      <alignment vertical="center"/>
    </xf>
    <xf numFmtId="0" fontId="123" fillId="0" borderId="0" xfId="0" applyFont="1" applyBorder="1" applyAlignment="1">
      <alignment horizontal="center" vertical="center"/>
    </xf>
    <xf numFmtId="0" fontId="123" fillId="0" borderId="23" xfId="0" applyFont="1" applyBorder="1" applyAlignment="1">
      <alignment horizontal="center" vertical="center"/>
    </xf>
    <xf numFmtId="0" fontId="125" fillId="0" borderId="0" xfId="0" applyFont="1" applyBorder="1" applyAlignment="1">
      <alignment horizontal="left"/>
    </xf>
    <xf numFmtId="0" fontId="126" fillId="0" borderId="0" xfId="0" applyFont="1" applyBorder="1" applyAlignment="1">
      <alignment horizontal="center" vertical="center"/>
    </xf>
    <xf numFmtId="0" fontId="127" fillId="0" borderId="0" xfId="0" applyFont="1" applyBorder="1" applyAlignment="1">
      <alignment horizontal="left"/>
    </xf>
    <xf numFmtId="0" fontId="125" fillId="0" borderId="11" xfId="0" applyFont="1" applyBorder="1" applyAlignment="1">
      <alignment horizontal="left"/>
    </xf>
    <xf numFmtId="0" fontId="126" fillId="0" borderId="11" xfId="0" applyFont="1" applyBorder="1" applyAlignment="1">
      <alignment horizontal="center" vertical="center"/>
    </xf>
    <xf numFmtId="0" fontId="127" fillId="0" borderId="13" xfId="0" applyFont="1" applyBorder="1" applyAlignment="1">
      <alignment horizontal="left"/>
    </xf>
    <xf numFmtId="0" fontId="127" fillId="0" borderId="16" xfId="0" applyFont="1" applyBorder="1" applyAlignment="1">
      <alignment horizontal="left"/>
    </xf>
    <xf numFmtId="0" fontId="123" fillId="0" borderId="0" xfId="0" applyFont="1" applyBorder="1">
      <alignment vertical="center"/>
    </xf>
    <xf numFmtId="0" fontId="125" fillId="0" borderId="1" xfId="0" applyFont="1" applyBorder="1" applyAlignment="1">
      <alignment horizontal="left"/>
    </xf>
    <xf numFmtId="0" fontId="126" fillId="0" borderId="1" xfId="0" applyFont="1" applyBorder="1" applyAlignment="1">
      <alignment horizontal="center" vertical="center"/>
    </xf>
    <xf numFmtId="0" fontId="127" fillId="0" borderId="1" xfId="0" applyFont="1" applyBorder="1" applyAlignment="1">
      <alignment horizontal="left"/>
    </xf>
    <xf numFmtId="0" fontId="127" fillId="0" borderId="27" xfId="0" applyFont="1" applyBorder="1" applyAlignment="1">
      <alignment horizontal="left"/>
    </xf>
    <xf numFmtId="0" fontId="123" fillId="0" borderId="31" xfId="0" applyFont="1" applyBorder="1" applyAlignment="1">
      <alignment horizontal="center" vertical="center"/>
    </xf>
    <xf numFmtId="0" fontId="128" fillId="0" borderId="0" xfId="0" applyFont="1" applyBorder="1" applyAlignment="1">
      <alignment vertical="center"/>
    </xf>
    <xf numFmtId="0" fontId="123" fillId="0" borderId="33" xfId="0" applyFont="1" applyBorder="1" applyAlignment="1">
      <alignment horizontal="center" vertical="center"/>
    </xf>
    <xf numFmtId="0" fontId="123" fillId="0" borderId="38" xfId="0" applyFont="1" applyBorder="1" applyAlignment="1">
      <alignment horizontal="center" vertical="center"/>
    </xf>
    <xf numFmtId="0" fontId="123" fillId="0" borderId="352" xfId="0" applyFont="1" applyBorder="1" applyAlignment="1">
      <alignment horizontal="center" vertical="center"/>
    </xf>
    <xf numFmtId="0" fontId="123" fillId="0" borderId="353" xfId="0" applyFont="1" applyBorder="1" applyAlignment="1">
      <alignment horizontal="center" vertical="center"/>
    </xf>
    <xf numFmtId="0" fontId="123" fillId="0" borderId="350" xfId="0" applyFont="1" applyBorder="1" applyAlignment="1">
      <alignment horizontal="center" vertical="center"/>
    </xf>
    <xf numFmtId="0" fontId="123" fillId="0" borderId="351" xfId="0" applyFont="1" applyBorder="1" applyAlignment="1">
      <alignment horizontal="center" vertical="center"/>
    </xf>
    <xf numFmtId="0" fontId="123" fillId="0" borderId="354" xfId="0" applyFont="1" applyBorder="1" applyAlignment="1">
      <alignment horizontal="center" vertical="center"/>
    </xf>
    <xf numFmtId="0" fontId="123" fillId="13" borderId="354" xfId="0" applyFont="1" applyFill="1" applyBorder="1" applyAlignment="1">
      <alignment horizontal="center" vertical="center"/>
    </xf>
    <xf numFmtId="0" fontId="123" fillId="0" borderId="355" xfId="0" applyFont="1" applyBorder="1" applyAlignment="1">
      <alignment horizontal="center" vertical="center"/>
    </xf>
    <xf numFmtId="0" fontId="123" fillId="0" borderId="356" xfId="0" applyFont="1" applyBorder="1" applyAlignment="1">
      <alignment horizontal="center" vertical="center"/>
    </xf>
    <xf numFmtId="0" fontId="121" fillId="0" borderId="0" xfId="0" applyFont="1" applyBorder="1" applyAlignment="1">
      <alignment horizontal="center" vertical="center"/>
    </xf>
    <xf numFmtId="0" fontId="133" fillId="0" borderId="34" xfId="0" applyFont="1" applyBorder="1" applyAlignment="1">
      <alignment horizontal="center" vertical="center"/>
    </xf>
    <xf numFmtId="0" fontId="134" fillId="0" borderId="34" xfId="0" applyFont="1" applyBorder="1" applyAlignment="1">
      <alignment horizontal="center" vertical="center"/>
    </xf>
    <xf numFmtId="0" fontId="133" fillId="0" borderId="37" xfId="0" applyFont="1" applyBorder="1" applyAlignment="1">
      <alignment horizontal="center" vertical="center"/>
    </xf>
    <xf numFmtId="0" fontId="134" fillId="0" borderId="37" xfId="0" applyFont="1" applyBorder="1" applyAlignment="1">
      <alignment horizontal="center" vertical="center"/>
    </xf>
    <xf numFmtId="0" fontId="16" fillId="0" borderId="226" xfId="0" applyFont="1" applyBorder="1" applyProtection="1">
      <alignment vertical="center"/>
    </xf>
    <xf numFmtId="0" fontId="16" fillId="0" borderId="229" xfId="0" applyFont="1" applyBorder="1" applyProtection="1">
      <alignment vertical="center"/>
    </xf>
    <xf numFmtId="0" fontId="16" fillId="0" borderId="232" xfId="0" applyFont="1" applyBorder="1" applyProtection="1">
      <alignment vertical="center"/>
    </xf>
    <xf numFmtId="0" fontId="16" fillId="0" borderId="239" xfId="0" applyFont="1" applyBorder="1" applyProtection="1">
      <alignment vertical="center"/>
    </xf>
    <xf numFmtId="0" fontId="36" fillId="0" borderId="319" xfId="0" applyFont="1" applyBorder="1" applyProtection="1">
      <alignment vertical="center"/>
    </xf>
    <xf numFmtId="0" fontId="36" fillId="0" borderId="6" xfId="0" applyFont="1" applyBorder="1" applyProtection="1">
      <alignment vertical="center"/>
    </xf>
    <xf numFmtId="0" fontId="36" fillId="0" borderId="54" xfId="0" applyFont="1" applyBorder="1" applyProtection="1">
      <alignment vertical="center"/>
    </xf>
    <xf numFmtId="0" fontId="36" fillId="0" borderId="67" xfId="0" applyFont="1" applyBorder="1" applyProtection="1">
      <alignment vertical="center"/>
    </xf>
    <xf numFmtId="0" fontId="8" fillId="0" borderId="0" xfId="2" applyFont="1" applyBorder="1" applyAlignment="1" applyProtection="1">
      <alignment vertical="center"/>
    </xf>
    <xf numFmtId="0" fontId="13" fillId="0" borderId="11" xfId="0" applyFont="1" applyBorder="1" applyAlignment="1" applyProtection="1">
      <alignment vertical="center"/>
    </xf>
    <xf numFmtId="0" fontId="13" fillId="0" borderId="1" xfId="0" applyFont="1" applyBorder="1" applyAlignment="1" applyProtection="1">
      <alignment vertical="center"/>
    </xf>
    <xf numFmtId="0" fontId="0" fillId="0" borderId="29" xfId="0" applyBorder="1" applyAlignment="1" applyProtection="1">
      <alignment vertical="center"/>
    </xf>
    <xf numFmtId="0" fontId="29" fillId="0" borderId="40" xfId="0" applyFont="1" applyBorder="1" applyAlignment="1" applyProtection="1">
      <alignment vertical="center"/>
    </xf>
    <xf numFmtId="0" fontId="0" fillId="0" borderId="0" xfId="0" applyAlignment="1" applyProtection="1">
      <alignment vertical="center"/>
    </xf>
    <xf numFmtId="0" fontId="0" fillId="0" borderId="29" xfId="0" applyFill="1" applyBorder="1" applyAlignment="1" applyProtection="1">
      <alignment horizontal="center" vertical="center"/>
    </xf>
    <xf numFmtId="177"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Alignment="1" applyProtection="1">
      <alignment horizontal="center" vertical="center"/>
    </xf>
    <xf numFmtId="0" fontId="13" fillId="0" borderId="0" xfId="0" applyFont="1" applyProtection="1">
      <alignment vertical="center"/>
    </xf>
    <xf numFmtId="0" fontId="33" fillId="0" borderId="0" xfId="0" applyFont="1" applyProtection="1">
      <alignment vertical="center"/>
    </xf>
    <xf numFmtId="0" fontId="13" fillId="0" borderId="0" xfId="0" applyFont="1" applyAlignment="1" applyProtection="1">
      <alignment horizontal="center" vertical="center"/>
    </xf>
    <xf numFmtId="0" fontId="97" fillId="0" borderId="0" xfId="0" applyFont="1" applyBorder="1" applyAlignment="1" applyProtection="1">
      <alignment vertical="center"/>
      <protection locked="0"/>
    </xf>
    <xf numFmtId="0" fontId="0" fillId="0" borderId="0" xfId="0">
      <alignment vertical="center"/>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24"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0" fillId="0" borderId="0" xfId="0">
      <alignment vertical="center"/>
    </xf>
    <xf numFmtId="0" fontId="33" fillId="0" borderId="1" xfId="0" applyFont="1" applyBorder="1" applyAlignment="1" applyProtection="1">
      <alignment horizontal="center" vertical="center"/>
    </xf>
    <xf numFmtId="0" fontId="10" fillId="0" borderId="17" xfId="0" applyFont="1" applyBorder="1" applyAlignment="1" applyProtection="1">
      <alignment vertical="center"/>
    </xf>
    <xf numFmtId="0" fontId="90" fillId="0" borderId="0" xfId="0" applyFont="1" applyFill="1" applyBorder="1" applyAlignment="1" applyProtection="1">
      <alignment vertical="center" wrapText="1" shrinkToFit="1"/>
    </xf>
    <xf numFmtId="0" fontId="135" fillId="0" borderId="1" xfId="2" applyFont="1" applyBorder="1" applyAlignment="1" applyProtection="1">
      <alignment vertical="center"/>
      <protection locked="0"/>
    </xf>
    <xf numFmtId="0" fontId="0" fillId="0" borderId="17" xfId="0" applyBorder="1">
      <alignment vertical="center"/>
    </xf>
    <xf numFmtId="0" fontId="0" fillId="0" borderId="20" xfId="0" applyBorder="1">
      <alignment vertical="center"/>
    </xf>
    <xf numFmtId="0" fontId="0" fillId="0" borderId="20" xfId="0" applyFill="1" applyBorder="1" applyAlignment="1" applyProtection="1">
      <alignment vertical="center"/>
      <protection locked="0"/>
    </xf>
    <xf numFmtId="0" fontId="123" fillId="14" borderId="9" xfId="0" applyFont="1" applyFill="1" applyBorder="1" applyAlignment="1" applyProtection="1">
      <alignment horizontal="center" vertical="center"/>
      <protection locked="0"/>
    </xf>
    <xf numFmtId="0" fontId="123" fillId="14" borderId="26" xfId="0" applyFont="1" applyFill="1" applyBorder="1" applyAlignment="1" applyProtection="1">
      <alignment horizontal="center" vertical="center"/>
      <protection locked="0"/>
    </xf>
    <xf numFmtId="0" fontId="123" fillId="14" borderId="0" xfId="0" applyFont="1" applyFill="1" applyBorder="1" applyAlignment="1" applyProtection="1">
      <alignment horizontal="center" vertical="center"/>
      <protection locked="0"/>
    </xf>
    <xf numFmtId="0" fontId="123" fillId="14" borderId="1" xfId="0" applyFont="1" applyFill="1" applyBorder="1" applyAlignment="1" applyProtection="1">
      <alignment horizontal="center" vertical="center"/>
      <protection locked="0"/>
    </xf>
    <xf numFmtId="0" fontId="123" fillId="14" borderId="10" xfId="0" applyFont="1" applyFill="1" applyBorder="1" applyAlignment="1" applyProtection="1">
      <alignment horizontal="center" vertical="center"/>
      <protection locked="0"/>
    </xf>
    <xf numFmtId="0" fontId="123" fillId="14" borderId="15" xfId="0" applyFont="1" applyFill="1" applyBorder="1" applyAlignment="1" applyProtection="1">
      <alignment horizontal="center" vertical="center"/>
      <protection locked="0"/>
    </xf>
    <xf numFmtId="0" fontId="123" fillId="14" borderId="42" xfId="0" applyFont="1" applyFill="1" applyBorder="1" applyAlignment="1" applyProtection="1">
      <alignment horizontal="center" vertical="center"/>
      <protection locked="0"/>
    </xf>
    <xf numFmtId="0" fontId="123" fillId="14" borderId="11" xfId="0" applyFont="1" applyFill="1" applyBorder="1" applyAlignment="1" applyProtection="1">
      <alignment horizontal="center" vertical="center"/>
      <protection locked="0"/>
    </xf>
    <xf numFmtId="0" fontId="123" fillId="14" borderId="23" xfId="0" applyFont="1" applyFill="1" applyBorder="1">
      <alignment vertical="center"/>
    </xf>
    <xf numFmtId="0" fontId="123" fillId="14" borderId="18" xfId="0" applyFont="1" applyFill="1" applyBorder="1" applyAlignment="1" applyProtection="1">
      <alignment horizontal="center" vertical="center"/>
      <protection locked="0"/>
    </xf>
    <xf numFmtId="0" fontId="123" fillId="14" borderId="53" xfId="0" applyFont="1" applyFill="1" applyBorder="1" applyAlignment="1" applyProtection="1">
      <alignment horizontal="center" vertical="center"/>
      <protection locked="0"/>
    </xf>
    <xf numFmtId="0" fontId="123" fillId="14" borderId="82" xfId="0" applyFont="1" applyFill="1" applyBorder="1" applyAlignment="1" applyProtection="1">
      <alignment horizontal="center" vertical="center"/>
      <protection locked="0"/>
    </xf>
    <xf numFmtId="0" fontId="123" fillId="14" borderId="8" xfId="0" applyFont="1" applyFill="1" applyBorder="1" applyAlignment="1" applyProtection="1">
      <alignment horizontal="center" vertical="center"/>
      <protection locked="0"/>
    </xf>
    <xf numFmtId="0" fontId="123" fillId="14" borderId="23" xfId="0" applyFont="1" applyFill="1" applyBorder="1" applyAlignment="1" applyProtection="1">
      <alignment horizontal="center" vertical="center"/>
      <protection locked="0"/>
    </xf>
    <xf numFmtId="0" fontId="123" fillId="14" borderId="34" xfId="0" applyFont="1" applyFill="1" applyBorder="1" applyAlignment="1" applyProtection="1">
      <alignment horizontal="center" vertical="center"/>
      <protection locked="0"/>
    </xf>
    <xf numFmtId="0" fontId="123" fillId="14" borderId="72" xfId="0" applyFont="1" applyFill="1" applyBorder="1" applyAlignment="1" applyProtection="1">
      <alignment horizontal="center" vertical="center"/>
      <protection locked="0"/>
    </xf>
    <xf numFmtId="0" fontId="123" fillId="14" borderId="36" xfId="0" applyFont="1" applyFill="1" applyBorder="1" applyAlignment="1" applyProtection="1">
      <alignment horizontal="center" vertical="center"/>
      <protection locked="0"/>
    </xf>
    <xf numFmtId="0" fontId="123" fillId="14" borderId="37"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5" fillId="0" borderId="0" xfId="0" applyFont="1" applyFill="1" applyAlignment="1">
      <alignment vertical="center"/>
    </xf>
    <xf numFmtId="0" fontId="10" fillId="0" borderId="0" xfId="0" applyFont="1" applyFill="1" applyAlignment="1">
      <alignment horizontal="right" vertical="center"/>
    </xf>
    <xf numFmtId="0" fontId="0" fillId="0" borderId="0" xfId="0" applyFill="1" applyAlignment="1"/>
    <xf numFmtId="0" fontId="0" fillId="0" borderId="0" xfId="0" applyFill="1" applyAlignment="1" applyProtection="1">
      <protection locked="0"/>
    </xf>
    <xf numFmtId="0" fontId="10" fillId="0" borderId="0" xfId="0" applyFont="1" applyFill="1" applyAlignment="1" applyProtection="1">
      <alignment horizontal="right" vertical="center"/>
      <protection locked="0"/>
    </xf>
    <xf numFmtId="0" fontId="0" fillId="0" borderId="0" xfId="0" applyFill="1" applyProtection="1">
      <alignment vertical="center"/>
      <protection locked="0"/>
    </xf>
    <xf numFmtId="0" fontId="123" fillId="0" borderId="0" xfId="0" applyFont="1" applyFill="1" applyBorder="1">
      <alignment vertical="center"/>
    </xf>
    <xf numFmtId="0" fontId="123" fillId="0" borderId="0" xfId="0" applyFont="1" applyFill="1">
      <alignment vertical="center"/>
    </xf>
    <xf numFmtId="0" fontId="135" fillId="0" borderId="1" xfId="2" applyFont="1" applyFill="1" applyBorder="1" applyAlignment="1" applyProtection="1">
      <alignment vertical="center"/>
      <protection locked="0"/>
    </xf>
    <xf numFmtId="0" fontId="33" fillId="0" borderId="1" xfId="0" applyFont="1" applyFill="1" applyBorder="1" applyAlignment="1" applyProtection="1">
      <alignment horizontal="center" vertical="center"/>
    </xf>
    <xf numFmtId="0" fontId="10" fillId="0" borderId="0"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8" fillId="0" borderId="17" xfId="0" applyFont="1" applyFill="1" applyBorder="1" applyAlignment="1" applyProtection="1">
      <alignment horizontal="right" vertical="center"/>
      <protection locked="0"/>
    </xf>
    <xf numFmtId="0" fontId="54" fillId="0" borderId="17" xfId="0" applyFont="1" applyFill="1" applyBorder="1" applyAlignment="1" applyProtection="1">
      <alignment horizontal="right" vertical="center"/>
      <protection locked="0"/>
    </xf>
    <xf numFmtId="0" fontId="0" fillId="0" borderId="6" xfId="0" applyFill="1" applyBorder="1" applyAlignment="1" applyProtection="1">
      <alignment horizontal="right" vertical="center"/>
      <protection locked="0"/>
    </xf>
    <xf numFmtId="49" fontId="54" fillId="0" borderId="17" xfId="0" applyNumberFormat="1" applyFont="1" applyFill="1" applyBorder="1" applyAlignment="1" applyProtection="1">
      <alignment horizontal="right" vertical="center"/>
      <protection locked="0"/>
    </xf>
    <xf numFmtId="0" fontId="10" fillId="0" borderId="0" xfId="0" applyFont="1">
      <alignment vertical="center"/>
    </xf>
    <xf numFmtId="0" fontId="69" fillId="0" borderId="0" xfId="0" applyFont="1" applyBorder="1" applyAlignment="1" applyProtection="1">
      <alignment horizontal="left" vertical="center"/>
      <protection locked="0"/>
    </xf>
    <xf numFmtId="0" fontId="69"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87" fillId="0" borderId="0" xfId="0" applyFont="1" applyAlignment="1" applyProtection="1">
      <alignment vertical="top"/>
    </xf>
    <xf numFmtId="0" fontId="0" fillId="0" borderId="0" xfId="0" applyProtection="1">
      <alignment vertical="center"/>
    </xf>
    <xf numFmtId="0" fontId="87" fillId="0" borderId="0" xfId="0" applyFont="1" applyProtection="1">
      <alignment vertical="center"/>
    </xf>
    <xf numFmtId="0" fontId="0" fillId="0" borderId="0" xfId="0">
      <alignment vertical="center"/>
    </xf>
    <xf numFmtId="0" fontId="22" fillId="0" borderId="233" xfId="0" applyFont="1" applyBorder="1" applyAlignment="1" applyProtection="1">
      <alignment horizontal="center" vertical="center"/>
      <protection locked="0"/>
    </xf>
    <xf numFmtId="0" fontId="16" fillId="0" borderId="232" xfId="0" applyFont="1" applyBorder="1" applyProtection="1">
      <alignment vertical="center"/>
    </xf>
    <xf numFmtId="0" fontId="87" fillId="0" borderId="0" xfId="0" applyFont="1" applyProtection="1">
      <alignment vertical="center"/>
    </xf>
    <xf numFmtId="0" fontId="0" fillId="0" borderId="0" xfId="0">
      <alignment vertical="center"/>
    </xf>
    <xf numFmtId="0" fontId="22" fillId="0" borderId="0" xfId="0" applyFont="1">
      <alignment vertical="center"/>
    </xf>
    <xf numFmtId="0" fontId="10"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0" xfId="0">
      <alignment vertical="center"/>
    </xf>
    <xf numFmtId="0" fontId="0" fillId="0" borderId="0" xfId="0" applyBorder="1" applyAlignment="1" applyProtection="1">
      <alignment horizontal="left" vertical="center"/>
      <protection locked="0"/>
    </xf>
    <xf numFmtId="0" fontId="10" fillId="0" borderId="0" xfId="0" applyFont="1" applyFill="1" applyAlignment="1" applyProtection="1">
      <alignment horizontal="right" vertical="center"/>
      <protection locked="0"/>
    </xf>
    <xf numFmtId="0" fontId="17" fillId="0" borderId="9" xfId="0" applyFont="1" applyBorder="1" applyAlignment="1" applyProtection="1">
      <alignment horizontal="center" vertical="top"/>
      <protection locked="0"/>
    </xf>
    <xf numFmtId="0" fontId="0" fillId="0" borderId="370" xfId="0" applyBorder="1" applyProtection="1">
      <alignment vertical="center"/>
      <protection locked="0"/>
    </xf>
    <xf numFmtId="0" fontId="0" fillId="0" borderId="55" xfId="0" applyBorder="1" applyProtection="1">
      <alignment vertical="center"/>
      <protection locked="0"/>
    </xf>
    <xf numFmtId="0" fontId="0" fillId="0" borderId="371" xfId="0" applyBorder="1" applyProtection="1">
      <alignment vertical="center"/>
      <protection locked="0"/>
    </xf>
    <xf numFmtId="0" fontId="0" fillId="0" borderId="0" xfId="0">
      <alignment vertical="center"/>
    </xf>
    <xf numFmtId="0" fontId="0" fillId="0" borderId="0" xfId="0" applyBorder="1">
      <alignment vertical="center"/>
    </xf>
    <xf numFmtId="0" fontId="0" fillId="0" borderId="0" xfId="0" applyBorder="1" applyAlignment="1" applyProtection="1">
      <alignment horizontal="right" vertical="center"/>
      <protection locked="0"/>
    </xf>
    <xf numFmtId="0" fontId="0" fillId="0" borderId="0" xfId="0" applyBorder="1" applyProtection="1">
      <alignment vertical="center"/>
      <protection locked="0"/>
    </xf>
    <xf numFmtId="0" fontId="18" fillId="0" borderId="0" xfId="0" applyFont="1" applyBorder="1" applyAlignment="1" applyProtection="1">
      <alignment vertical="center"/>
      <protection locked="0"/>
    </xf>
    <xf numFmtId="0" fontId="65" fillId="0" borderId="0" xfId="0" applyFont="1" applyBorder="1" applyAlignment="1" applyProtection="1">
      <alignment horizontal="right" vertical="center"/>
      <protection locked="0"/>
    </xf>
    <xf numFmtId="0" fontId="66" fillId="0" borderId="0" xfId="0" applyFont="1" applyBorder="1" applyAlignment="1" applyProtection="1">
      <alignment horizontal="right" vertical="center"/>
      <protection locked="0"/>
    </xf>
    <xf numFmtId="0" fontId="17" fillId="0" borderId="0" xfId="0" applyFont="1" applyProtection="1">
      <alignment vertical="center"/>
      <protection locked="0"/>
    </xf>
    <xf numFmtId="0" fontId="10" fillId="0" borderId="0" xfId="0" applyFont="1" applyProtection="1">
      <alignment vertical="center"/>
      <protection locked="0"/>
    </xf>
    <xf numFmtId="0" fontId="0" fillId="0" borderId="372" xfId="0" applyBorder="1" applyProtection="1">
      <alignment vertical="center"/>
      <protection locked="0"/>
    </xf>
    <xf numFmtId="0" fontId="0" fillId="0" borderId="292" xfId="0" applyBorder="1" applyProtection="1">
      <alignment vertical="center"/>
      <protection locked="0"/>
    </xf>
    <xf numFmtId="0" fontId="65" fillId="0" borderId="292" xfId="0" applyFont="1" applyBorder="1" applyAlignment="1" applyProtection="1">
      <alignment horizontal="right" vertical="center"/>
      <protection locked="0"/>
    </xf>
    <xf numFmtId="0" fontId="0" fillId="0" borderId="316" xfId="0" applyBorder="1">
      <alignment vertical="center"/>
    </xf>
    <xf numFmtId="0" fontId="0" fillId="0" borderId="70" xfId="0" applyBorder="1">
      <alignment vertical="center"/>
    </xf>
    <xf numFmtId="0" fontId="0" fillId="0" borderId="317" xfId="0" applyBorder="1">
      <alignment vertical="center"/>
    </xf>
    <xf numFmtId="0" fontId="24" fillId="0" borderId="0" xfId="0" applyFont="1" applyAlignment="1" applyProtection="1">
      <alignment horizontal="left" vertical="center" shrinkToFit="1"/>
      <protection locked="0"/>
    </xf>
    <xf numFmtId="0" fontId="10" fillId="0" borderId="0" xfId="0" applyFont="1" applyFill="1" applyAlignment="1" applyProtection="1">
      <alignment horizontal="right" vertical="center"/>
      <protection locked="0"/>
    </xf>
    <xf numFmtId="0" fontId="0" fillId="0" borderId="0" xfId="0">
      <alignment vertical="center"/>
    </xf>
    <xf numFmtId="0" fontId="0" fillId="0" borderId="0" xfId="0">
      <alignment vertical="center"/>
    </xf>
    <xf numFmtId="0" fontId="0" fillId="0" borderId="0" xfId="0" applyFill="1" applyBorder="1" applyAlignment="1" applyProtection="1">
      <alignment horizontal="center" vertical="center"/>
    </xf>
    <xf numFmtId="0" fontId="0" fillId="0" borderId="0" xfId="0">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1" xfId="0" applyFont="1" applyBorder="1" applyAlignment="1">
      <alignment horizontal="left" vertical="center"/>
    </xf>
    <xf numFmtId="0" fontId="30" fillId="0" borderId="27" xfId="0" applyFont="1" applyBorder="1" applyAlignment="1">
      <alignment horizontal="left" vertical="center"/>
    </xf>
    <xf numFmtId="0" fontId="0" fillId="0" borderId="0" xfId="0" applyBorder="1">
      <alignment vertical="center"/>
    </xf>
    <xf numFmtId="0" fontId="0" fillId="0" borderId="16" xfId="0" applyBorder="1">
      <alignment vertical="center"/>
    </xf>
    <xf numFmtId="0" fontId="22" fillId="0" borderId="26" xfId="0" applyFont="1" applyBorder="1" applyAlignment="1">
      <alignment horizontal="center" vertical="center"/>
    </xf>
    <xf numFmtId="0" fontId="22" fillId="0" borderId="1" xfId="0" applyFont="1" applyBorder="1" applyAlignment="1">
      <alignment horizontal="center" vertical="center"/>
    </xf>
    <xf numFmtId="0" fontId="77" fillId="0" borderId="23" xfId="0" applyFont="1" applyBorder="1" applyAlignment="1">
      <alignment horizontal="left" vertical="center"/>
    </xf>
    <xf numFmtId="0" fontId="22" fillId="0" borderId="148" xfId="0" applyFont="1" applyBorder="1">
      <alignment vertical="center"/>
    </xf>
    <xf numFmtId="0" fontId="22" fillId="0" borderId="0" xfId="0" applyFont="1" applyBorder="1">
      <alignment vertical="center"/>
    </xf>
    <xf numFmtId="0" fontId="22" fillId="0" borderId="150" xfId="0" applyFont="1" applyBorder="1">
      <alignment vertical="center"/>
    </xf>
    <xf numFmtId="0" fontId="22" fillId="0" borderId="151" xfId="0" applyFont="1" applyBorder="1">
      <alignment vertical="center"/>
    </xf>
    <xf numFmtId="0" fontId="22" fillId="0" borderId="0" xfId="0" applyFont="1" applyBorder="1" applyAlignment="1" applyProtection="1">
      <alignment horizontal="center" vertical="center" shrinkToFit="1"/>
    </xf>
    <xf numFmtId="0" fontId="22" fillId="0" borderId="151" xfId="0" applyFont="1" applyBorder="1" applyAlignment="1" applyProtection="1">
      <alignment horizontal="center" vertical="center" shrinkToFit="1"/>
    </xf>
    <xf numFmtId="0" fontId="22" fillId="0" borderId="149" xfId="0" applyFont="1" applyBorder="1" applyAlignment="1" applyProtection="1">
      <alignment horizontal="center" vertical="center" shrinkToFit="1"/>
    </xf>
    <xf numFmtId="0" fontId="22" fillId="0" borderId="152" xfId="0" applyFont="1" applyBorder="1" applyAlignment="1" applyProtection="1">
      <alignment horizontal="center" vertical="center" shrinkToFit="1"/>
    </xf>
    <xf numFmtId="0" fontId="79" fillId="0" borderId="148" xfId="0" applyFont="1" applyBorder="1" applyAlignment="1" applyProtection="1">
      <alignment horizontal="left" vertical="center" shrinkToFit="1"/>
    </xf>
    <xf numFmtId="0" fontId="79" fillId="0" borderId="0" xfId="0" applyFont="1" applyBorder="1" applyAlignment="1" applyProtection="1">
      <alignment horizontal="left" vertical="center" shrinkToFit="1"/>
    </xf>
    <xf numFmtId="0" fontId="79" fillId="0" borderId="150" xfId="0" applyFont="1" applyBorder="1" applyAlignment="1" applyProtection="1">
      <alignment horizontal="left" vertical="center" shrinkToFit="1"/>
    </xf>
    <xf numFmtId="0" fontId="79" fillId="0" borderId="151" xfId="0" applyFont="1" applyBorder="1" applyAlignment="1" applyProtection="1">
      <alignment horizontal="left" vertical="center" shrinkToFit="1"/>
    </xf>
    <xf numFmtId="0" fontId="79" fillId="0" borderId="0" xfId="0" applyFont="1" applyBorder="1" applyAlignment="1" applyProtection="1">
      <alignment horizontal="center" vertical="center" shrinkToFit="1"/>
    </xf>
    <xf numFmtId="0" fontId="79" fillId="0" borderId="151" xfId="0" applyFont="1" applyBorder="1" applyAlignment="1" applyProtection="1">
      <alignment horizontal="center" vertical="center" shrinkToFit="1"/>
    </xf>
    <xf numFmtId="0" fontId="79" fillId="0" borderId="149" xfId="0" applyFont="1" applyBorder="1" applyAlignment="1" applyProtection="1">
      <alignment horizontal="center" vertical="center" shrinkToFit="1"/>
    </xf>
    <xf numFmtId="0" fontId="79" fillId="0" borderId="152" xfId="0" applyFont="1" applyBorder="1" applyAlignment="1" applyProtection="1">
      <alignment horizontal="center" vertical="center" shrinkToFit="1"/>
    </xf>
    <xf numFmtId="0" fontId="85" fillId="0" borderId="0" xfId="0" applyFont="1" applyBorder="1" applyAlignment="1" applyProtection="1">
      <alignment horizontal="left" vertical="center" shrinkToFit="1"/>
    </xf>
    <xf numFmtId="0" fontId="85" fillId="0" borderId="149" xfId="0" applyFont="1" applyBorder="1" applyAlignment="1" applyProtection="1">
      <alignment horizontal="left" vertical="center" shrinkToFit="1"/>
    </xf>
    <xf numFmtId="0" fontId="85" fillId="0" borderId="151" xfId="0" applyFont="1" applyBorder="1" applyAlignment="1" applyProtection="1">
      <alignment horizontal="left" vertical="center" shrinkToFit="1"/>
    </xf>
    <xf numFmtId="0" fontId="85" fillId="0" borderId="152" xfId="0" applyFont="1" applyBorder="1" applyAlignment="1" applyProtection="1">
      <alignment horizontal="left" vertical="center" shrinkToFit="1"/>
    </xf>
    <xf numFmtId="0" fontId="17" fillId="10" borderId="148" xfId="3" applyFont="1" applyFill="1" applyBorder="1" applyAlignment="1" applyProtection="1">
      <alignment horizontal="left" vertical="center" shrinkToFit="1"/>
    </xf>
    <xf numFmtId="0" fontId="17" fillId="10" borderId="0" xfId="3" applyFont="1" applyFill="1" applyBorder="1" applyAlignment="1" applyProtection="1">
      <alignment horizontal="left" vertical="center" shrinkToFit="1"/>
    </xf>
    <xf numFmtId="0" fontId="22" fillId="0" borderId="0" xfId="0" applyFont="1">
      <alignment vertical="center"/>
    </xf>
    <xf numFmtId="0" fontId="64" fillId="0" borderId="0" xfId="0" applyFont="1" applyAlignment="1">
      <alignment horizontal="center" vertical="center"/>
    </xf>
    <xf numFmtId="0" fontId="83" fillId="0" borderId="0" xfId="0" applyFont="1" applyAlignment="1">
      <alignment horizontal="center" vertical="top"/>
    </xf>
    <xf numFmtId="0" fontId="63" fillId="0" borderId="0" xfId="0" applyFont="1" applyAlignment="1">
      <alignment horizontal="center" vertical="top"/>
    </xf>
    <xf numFmtId="0" fontId="136" fillId="0" borderId="23" xfId="0" applyFont="1" applyBorder="1" applyAlignment="1">
      <alignment horizontal="left" vertical="center"/>
    </xf>
    <xf numFmtId="0" fontId="17" fillId="11" borderId="0" xfId="3" applyFont="1" applyFill="1" applyBorder="1" applyAlignment="1" applyProtection="1">
      <alignment horizontal="left" vertical="center" shrinkToFit="1"/>
    </xf>
    <xf numFmtId="0" fontId="17" fillId="11" borderId="151" xfId="3" applyFont="1" applyFill="1" applyBorder="1" applyAlignment="1" applyProtection="1">
      <alignment horizontal="left" vertical="center" shrinkToFit="1"/>
    </xf>
    <xf numFmtId="0" fontId="85" fillId="0" borderId="148" xfId="0" applyFont="1" applyBorder="1" applyAlignment="1" applyProtection="1">
      <alignment horizontal="left" vertical="center" shrinkToFit="1"/>
    </xf>
    <xf numFmtId="0" fontId="85" fillId="0" borderId="150" xfId="0" applyFont="1" applyBorder="1" applyAlignment="1" applyProtection="1">
      <alignment horizontal="left" vertical="center" shrinkToFit="1"/>
    </xf>
    <xf numFmtId="0" fontId="17" fillId="11" borderId="148" xfId="3" applyFont="1" applyFill="1" applyBorder="1" applyAlignment="1" applyProtection="1">
      <alignment horizontal="left" vertical="center" shrinkToFit="1"/>
    </xf>
    <xf numFmtId="0" fontId="17" fillId="11" borderId="150" xfId="3" applyFont="1" applyFill="1" applyBorder="1" applyAlignment="1" applyProtection="1">
      <alignment horizontal="left" vertical="center" shrinkToFit="1"/>
    </xf>
    <xf numFmtId="0" fontId="17" fillId="0" borderId="0" xfId="3" applyFont="1" applyFill="1" applyBorder="1" applyAlignment="1" applyProtection="1">
      <alignment horizontal="left" vertical="center" shrinkToFit="1"/>
    </xf>
    <xf numFmtId="0" fontId="17" fillId="0" borderId="151" xfId="3" applyFont="1" applyFill="1" applyBorder="1" applyAlignment="1" applyProtection="1">
      <alignment horizontal="left" vertical="center" shrinkToFit="1"/>
    </xf>
    <xf numFmtId="0" fontId="86" fillId="0" borderId="0" xfId="0" applyFont="1" applyBorder="1" applyAlignment="1" applyProtection="1">
      <alignment horizontal="left" vertical="center" shrinkToFit="1"/>
    </xf>
    <xf numFmtId="0" fontId="86" fillId="0" borderId="149" xfId="0" applyFont="1" applyBorder="1" applyAlignment="1" applyProtection="1">
      <alignment horizontal="left" vertical="center" shrinkToFit="1"/>
    </xf>
    <xf numFmtId="0" fontId="86" fillId="0" borderId="151" xfId="0" applyFont="1" applyBorder="1" applyAlignment="1" applyProtection="1">
      <alignment horizontal="left" vertical="center" shrinkToFit="1"/>
    </xf>
    <xf numFmtId="0" fontId="86" fillId="0" borderId="152" xfId="0" applyFont="1" applyBorder="1" applyAlignment="1" applyProtection="1">
      <alignment horizontal="left" vertical="center" shrinkToFit="1"/>
    </xf>
    <xf numFmtId="0" fontId="10" fillId="0" borderId="15"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193" xfId="0" applyFont="1" applyFill="1" applyBorder="1" applyAlignment="1" applyProtection="1">
      <alignment horizontal="center"/>
      <protection locked="0"/>
    </xf>
    <xf numFmtId="0" fontId="10" fillId="0" borderId="73" xfId="0" applyFont="1" applyFill="1" applyBorder="1" applyAlignment="1" applyProtection="1">
      <alignment horizontal="center"/>
      <protection locked="0"/>
    </xf>
    <xf numFmtId="0" fontId="10" fillId="0" borderId="194" xfId="0" applyFont="1" applyFill="1" applyBorder="1" applyAlignment="1" applyProtection="1">
      <alignment horizontal="center"/>
      <protection locked="0"/>
    </xf>
    <xf numFmtId="0" fontId="10" fillId="0" borderId="191" xfId="0" applyFont="1" applyFill="1" applyBorder="1" applyAlignment="1" applyProtection="1">
      <alignment horizontal="center"/>
      <protection locked="0"/>
    </xf>
    <xf numFmtId="0" fontId="10" fillId="0" borderId="192" xfId="0" applyFont="1" applyFill="1" applyBorder="1" applyAlignment="1" applyProtection="1">
      <alignment horizontal="center"/>
      <protection locked="0"/>
    </xf>
    <xf numFmtId="0" fontId="9" fillId="0" borderId="29" xfId="0" applyFont="1" applyFill="1" applyBorder="1" applyAlignment="1" applyProtection="1">
      <alignment horizontal="center" vertical="center" shrinkToFit="1"/>
      <protection locked="0"/>
    </xf>
    <xf numFmtId="49" fontId="10" fillId="0" borderId="182" xfId="0" applyNumberFormat="1" applyFont="1" applyBorder="1" applyAlignment="1" applyProtection="1">
      <alignment horizontal="left" vertical="center" shrinkToFit="1"/>
      <protection locked="0"/>
    </xf>
    <xf numFmtId="0" fontId="16" fillId="0" borderId="189" xfId="0" applyFont="1" applyBorder="1" applyAlignment="1" applyProtection="1">
      <alignment horizontal="center" vertical="center" shrinkToFit="1"/>
      <protection locked="0"/>
    </xf>
    <xf numFmtId="0" fontId="16" fillId="0" borderId="182" xfId="0" applyFont="1" applyBorder="1" applyAlignment="1" applyProtection="1">
      <alignment horizontal="center" vertical="center" shrinkToFit="1"/>
      <protection locked="0"/>
    </xf>
    <xf numFmtId="0" fontId="10" fillId="0" borderId="182" xfId="0" applyFont="1" applyBorder="1" applyAlignment="1" applyProtection="1">
      <alignment horizontal="left" vertical="center" shrinkToFit="1"/>
      <protection locked="0"/>
    </xf>
    <xf numFmtId="0" fontId="17" fillId="2" borderId="33"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7" fillId="2" borderId="56"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37" fillId="2" borderId="33" xfId="0" applyFont="1" applyFill="1" applyBorder="1" applyAlignment="1" applyProtection="1">
      <alignment horizontal="center" vertical="center" shrinkToFit="1"/>
      <protection locked="0"/>
    </xf>
    <xf numFmtId="0" fontId="37" fillId="2" borderId="23" xfId="0" applyFont="1" applyFill="1" applyBorder="1" applyAlignment="1" applyProtection="1">
      <alignment horizontal="center" vertical="center" shrinkToFit="1"/>
      <protection locked="0"/>
    </xf>
    <xf numFmtId="0" fontId="9" fillId="0" borderId="182" xfId="0" applyFont="1" applyBorder="1" applyAlignment="1" applyProtection="1">
      <alignment horizontal="left" vertical="center"/>
      <protection locked="0"/>
    </xf>
    <xf numFmtId="0" fontId="10" fillId="0" borderId="182" xfId="0" applyFont="1" applyBorder="1" applyAlignment="1" applyProtection="1">
      <alignment horizontal="left" vertical="center"/>
      <protection locked="0"/>
    </xf>
    <xf numFmtId="0" fontId="40" fillId="2" borderId="21"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40" fillId="2" borderId="22" xfId="0" applyFont="1" applyFill="1" applyBorder="1" applyAlignment="1" applyProtection="1">
      <alignment horizontal="center" vertical="center" wrapText="1"/>
      <protection locked="0"/>
    </xf>
    <xf numFmtId="0" fontId="40" fillId="2" borderId="17" xfId="0" applyFont="1" applyFill="1" applyBorder="1" applyAlignment="1" applyProtection="1">
      <alignment horizontal="center" vertical="center" wrapText="1"/>
      <protection locked="0"/>
    </xf>
    <xf numFmtId="0" fontId="40" fillId="2" borderId="18" xfId="0" applyFont="1" applyFill="1" applyBorder="1" applyAlignment="1" applyProtection="1">
      <alignment horizontal="center" vertical="center" wrapText="1"/>
      <protection locked="0"/>
    </xf>
    <xf numFmtId="0" fontId="10" fillId="0" borderId="190" xfId="0" applyFont="1" applyBorder="1" applyAlignment="1" applyProtection="1">
      <alignment horizontal="center" vertical="center"/>
      <protection locked="0"/>
    </xf>
    <xf numFmtId="0" fontId="10" fillId="0" borderId="191" xfId="0" applyFont="1" applyBorder="1" applyAlignment="1" applyProtection="1">
      <alignment horizontal="center" vertical="center"/>
      <protection locked="0"/>
    </xf>
    <xf numFmtId="0" fontId="10" fillId="0" borderId="19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67" xfId="0" applyFont="1" applyBorder="1" applyAlignment="1" applyProtection="1">
      <alignment horizontal="center" vertical="center"/>
      <protection locked="0"/>
    </xf>
    <xf numFmtId="0" fontId="10" fillId="0" borderId="168" xfId="0" applyFont="1" applyBorder="1" applyAlignment="1" applyProtection="1">
      <alignment horizontal="center" vertical="center"/>
      <protection locked="0"/>
    </xf>
    <xf numFmtId="0" fontId="69" fillId="0" borderId="15" xfId="0" applyFont="1" applyBorder="1" applyAlignment="1" applyProtection="1">
      <alignment horizontal="right" vertical="center"/>
      <protection locked="0"/>
    </xf>
    <xf numFmtId="0" fontId="69" fillId="0" borderId="0" xfId="0" applyFont="1" applyBorder="1" applyAlignment="1" applyProtection="1">
      <alignment horizontal="right" vertical="center"/>
      <protection locked="0"/>
    </xf>
    <xf numFmtId="0" fontId="69" fillId="0" borderId="0" xfId="0" applyFont="1" applyBorder="1" applyAlignment="1" applyProtection="1">
      <alignment horizontal="left" vertical="center"/>
      <protection locked="0"/>
    </xf>
    <xf numFmtId="0" fontId="69" fillId="0" borderId="16" xfId="0" applyFont="1" applyBorder="1" applyAlignment="1" applyProtection="1">
      <alignment horizontal="left" vertical="center"/>
      <protection locked="0"/>
    </xf>
    <xf numFmtId="0" fontId="69" fillId="0" borderId="0" xfId="0" applyFont="1" applyBorder="1" applyAlignment="1" applyProtection="1">
      <alignment horizontal="center" vertical="center"/>
      <protection locked="0"/>
    </xf>
    <xf numFmtId="0" fontId="69" fillId="2" borderId="23" xfId="0" applyFont="1" applyFill="1" applyBorder="1" applyAlignment="1" applyProtection="1">
      <alignment horizontal="center" vertical="center" textRotation="255"/>
      <protection locked="0"/>
    </xf>
    <xf numFmtId="0" fontId="69" fillId="2" borderId="49" xfId="0" applyFont="1" applyFill="1" applyBorder="1" applyAlignment="1" applyProtection="1">
      <alignment horizontal="center" vertical="center" textRotation="255"/>
      <protection locked="0"/>
    </xf>
    <xf numFmtId="0" fontId="69" fillId="2" borderId="23" xfId="0" applyFont="1" applyFill="1" applyBorder="1" applyAlignment="1" applyProtection="1">
      <alignment horizontal="left" vertical="center"/>
      <protection locked="0"/>
    </xf>
    <xf numFmtId="0" fontId="17"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0" fillId="0" borderId="346" xfId="0" applyFont="1" applyBorder="1" applyAlignment="1" applyProtection="1">
      <alignment horizontal="center" vertical="center"/>
      <protection locked="0"/>
    </xf>
    <xf numFmtId="0" fontId="69" fillId="0" borderId="15" xfId="0" applyFont="1" applyBorder="1" applyAlignment="1" applyProtection="1">
      <alignment horizontal="left" vertical="center" shrinkToFit="1"/>
      <protection locked="0"/>
    </xf>
    <xf numFmtId="0" fontId="69" fillId="0" borderId="0" xfId="0" applyFont="1" applyBorder="1" applyAlignment="1" applyProtection="1">
      <alignment horizontal="left" vertical="center" shrinkToFit="1"/>
      <protection locked="0"/>
    </xf>
    <xf numFmtId="0" fontId="43" fillId="0" borderId="153" xfId="3" applyFont="1" applyBorder="1" applyAlignment="1">
      <alignment horizontal="center" vertical="center"/>
    </xf>
    <xf numFmtId="0" fontId="43" fillId="0" borderId="154" xfId="3" applyFont="1" applyBorder="1" applyAlignment="1">
      <alignment horizontal="center" vertical="center"/>
    </xf>
    <xf numFmtId="0" fontId="43" fillId="0" borderId="158" xfId="3" applyFont="1" applyBorder="1" applyAlignment="1">
      <alignment horizontal="center" vertical="center"/>
    </xf>
    <xf numFmtId="0" fontId="43" fillId="0" borderId="159" xfId="3" applyFont="1" applyBorder="1" applyAlignment="1">
      <alignment horizontal="center" vertical="center"/>
    </xf>
    <xf numFmtId="0" fontId="43" fillId="0" borderId="155" xfId="3" applyFont="1" applyBorder="1" applyAlignment="1">
      <alignment horizontal="center" vertical="center"/>
    </xf>
    <xf numFmtId="0" fontId="43" fillId="0" borderId="156" xfId="3" applyFont="1" applyBorder="1" applyAlignment="1">
      <alignment horizontal="center" vertical="center"/>
    </xf>
    <xf numFmtId="0" fontId="37" fillId="2" borderId="21" xfId="0" applyFont="1" applyFill="1" applyBorder="1" applyAlignment="1" applyProtection="1">
      <alignment horizontal="center" vertical="center" shrinkToFit="1"/>
      <protection locked="0"/>
    </xf>
    <xf numFmtId="0" fontId="37" fillId="2" borderId="11" xfId="0"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shrinkToFit="1"/>
      <protection locked="0"/>
    </xf>
    <xf numFmtId="0" fontId="37" fillId="2" borderId="9"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14" xfId="0" applyFont="1" applyFill="1" applyBorder="1" applyAlignment="1" applyProtection="1">
      <alignment horizontal="center" vertical="center" shrinkToFit="1"/>
      <protection locked="0"/>
    </xf>
    <xf numFmtId="0" fontId="37" fillId="2" borderId="22" xfId="0" applyFont="1" applyFill="1" applyBorder="1" applyAlignment="1" applyProtection="1">
      <alignment horizontal="center" vertical="center" shrinkToFit="1"/>
      <protection locked="0"/>
    </xf>
    <xf numFmtId="0" fontId="37" fillId="2" borderId="17" xfId="0" applyFont="1" applyFill="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shrinkToFit="1"/>
      <protection locked="0"/>
    </xf>
    <xf numFmtId="0" fontId="10" fillId="0" borderId="182" xfId="0" applyFont="1" applyBorder="1" applyAlignment="1" applyProtection="1">
      <alignment horizontal="left" vertical="center" wrapText="1"/>
      <protection locked="0"/>
    </xf>
    <xf numFmtId="0" fontId="17" fillId="2" borderId="47"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7" fillId="2" borderId="335"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336"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9" fillId="0" borderId="181" xfId="0" applyFont="1" applyBorder="1" applyAlignment="1" applyProtection="1">
      <alignment horizontal="center" vertical="center"/>
      <protection locked="0"/>
    </xf>
    <xf numFmtId="0" fontId="14" fillId="0" borderId="182" xfId="0" applyFont="1" applyBorder="1" applyAlignment="1" applyProtection="1">
      <alignment horizontal="center" vertical="center" wrapText="1"/>
      <protection locked="0"/>
    </xf>
    <xf numFmtId="0" fontId="14" fillId="0" borderId="188" xfId="0" applyFont="1" applyBorder="1" applyAlignment="1" applyProtection="1">
      <alignment horizontal="center" vertical="center" wrapText="1"/>
      <protection locked="0"/>
    </xf>
    <xf numFmtId="0" fontId="37" fillId="2" borderId="33"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protection locked="0"/>
    </xf>
    <xf numFmtId="0" fontId="37" fillId="2" borderId="333" xfId="0" applyFont="1" applyFill="1" applyBorder="1" applyAlignment="1" applyProtection="1">
      <alignment horizontal="center" vertical="center"/>
      <protection locked="0"/>
    </xf>
    <xf numFmtId="0" fontId="37" fillId="2" borderId="56"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37" fillId="2" borderId="52" xfId="0" applyFont="1" applyFill="1" applyBorder="1" applyAlignment="1" applyProtection="1">
      <alignment horizontal="center" vertical="center" shrinkToFit="1"/>
      <protection locked="0"/>
    </xf>
    <xf numFmtId="0" fontId="37" fillId="2" borderId="53" xfId="0" applyFont="1" applyFill="1" applyBorder="1" applyAlignment="1" applyProtection="1">
      <alignment horizontal="center" vertical="center" shrinkToFit="1"/>
      <protection locked="0"/>
    </xf>
    <xf numFmtId="0" fontId="69" fillId="2" borderId="8" xfId="0" applyFont="1" applyFill="1" applyBorder="1" applyAlignment="1" applyProtection="1">
      <alignment horizontal="left" vertical="center" shrinkToFit="1"/>
      <protection locked="0"/>
    </xf>
    <xf numFmtId="0" fontId="69" fillId="2" borderId="23" xfId="0" applyFont="1" applyFill="1" applyBorder="1" applyAlignment="1" applyProtection="1">
      <alignment horizontal="left" vertical="center" shrinkToFit="1"/>
      <protection locked="0"/>
    </xf>
    <xf numFmtId="0" fontId="69" fillId="0" borderId="15" xfId="0" applyFont="1" applyBorder="1" applyAlignment="1" applyProtection="1">
      <alignment horizontal="left" vertical="center"/>
      <protection locked="0"/>
    </xf>
    <xf numFmtId="0" fontId="16" fillId="0" borderId="15"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08" fillId="0" borderId="15" xfId="0" applyFont="1" applyBorder="1" applyAlignment="1" applyProtection="1">
      <alignment horizontal="left" vertical="center" wrapText="1"/>
      <protection locked="0"/>
    </xf>
    <xf numFmtId="0" fontId="108" fillId="0" borderId="0" xfId="0" applyFont="1" applyBorder="1" applyAlignment="1" applyProtection="1">
      <alignment horizontal="left" vertical="center" wrapText="1"/>
      <protection locked="0"/>
    </xf>
    <xf numFmtId="0" fontId="108" fillId="0" borderId="16" xfId="0" applyFont="1" applyBorder="1" applyAlignment="1" applyProtection="1">
      <alignment horizontal="left" vertical="center" wrapText="1"/>
      <protection locked="0"/>
    </xf>
    <xf numFmtId="0" fontId="10" fillId="0" borderId="171" xfId="0" applyFont="1" applyBorder="1" applyAlignment="1" applyProtection="1">
      <alignment horizontal="center" vertical="center"/>
      <protection locked="0"/>
    </xf>
    <xf numFmtId="0" fontId="10" fillId="0" borderId="165" xfId="0" applyFont="1" applyBorder="1" applyAlignment="1" applyProtection="1">
      <alignment horizontal="center" vertical="center"/>
      <protection locked="0"/>
    </xf>
    <xf numFmtId="0" fontId="10" fillId="0" borderId="172" xfId="0" applyFont="1" applyBorder="1" applyAlignment="1" applyProtection="1">
      <alignment horizontal="center" vertical="center"/>
      <protection locked="0"/>
    </xf>
    <xf numFmtId="0" fontId="10" fillId="0" borderId="177" xfId="0" applyFont="1" applyBorder="1" applyAlignment="1" applyProtection="1">
      <alignment horizontal="center" vertical="center"/>
      <protection locked="0"/>
    </xf>
    <xf numFmtId="0" fontId="10" fillId="0" borderId="178" xfId="0" applyFont="1" applyBorder="1" applyAlignment="1" applyProtection="1">
      <alignment horizontal="center" vertical="center"/>
      <protection locked="0"/>
    </xf>
    <xf numFmtId="0" fontId="10" fillId="0" borderId="341" xfId="0" applyFont="1" applyBorder="1" applyAlignment="1" applyProtection="1">
      <alignment horizontal="center" vertical="center"/>
      <protection locked="0"/>
    </xf>
    <xf numFmtId="0" fontId="10" fillId="0" borderId="251"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66" xfId="0" applyFont="1" applyBorder="1" applyAlignment="1" applyProtection="1">
      <alignment horizontal="center" vertical="center"/>
      <protection locked="0"/>
    </xf>
    <xf numFmtId="0" fontId="10" fillId="0" borderId="348" xfId="0" applyFont="1" applyBorder="1" applyAlignment="1" applyProtection="1">
      <alignment horizontal="center" vertical="center"/>
      <protection locked="0"/>
    </xf>
    <xf numFmtId="0" fontId="10" fillId="0" borderId="299" xfId="0" applyFont="1" applyBorder="1" applyAlignment="1" applyProtection="1">
      <alignment horizontal="center" vertical="center"/>
      <protection locked="0"/>
    </xf>
    <xf numFmtId="0" fontId="10" fillId="0" borderId="164" xfId="0" applyFont="1" applyBorder="1" applyAlignment="1" applyProtection="1">
      <alignment horizontal="center" vertical="center"/>
      <protection locked="0"/>
    </xf>
    <xf numFmtId="0" fontId="10" fillId="0" borderId="298"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10" fillId="0" borderId="169" xfId="0" applyFont="1" applyBorder="1" applyAlignment="1" applyProtection="1">
      <alignment horizontal="center" vertical="center"/>
      <protection locked="0"/>
    </xf>
    <xf numFmtId="0" fontId="10" fillId="0" borderId="170" xfId="0" applyFont="1" applyBorder="1" applyAlignment="1" applyProtection="1">
      <alignment horizontal="center" vertical="center"/>
      <protection locked="0"/>
    </xf>
    <xf numFmtId="0" fontId="10" fillId="0" borderId="347" xfId="0" applyFont="1" applyBorder="1" applyAlignment="1" applyProtection="1">
      <alignment horizontal="center" vertical="center"/>
      <protection locked="0"/>
    </xf>
    <xf numFmtId="0" fontId="10" fillId="0" borderId="173" xfId="0" applyFont="1" applyBorder="1" applyAlignment="1" applyProtection="1">
      <alignment horizontal="center" vertical="center"/>
      <protection locked="0"/>
    </xf>
    <xf numFmtId="0" fontId="10" fillId="0" borderId="342" xfId="0" applyFont="1" applyBorder="1" applyAlignment="1" applyProtection="1">
      <alignment horizontal="center" vertical="center"/>
      <protection locked="0"/>
    </xf>
    <xf numFmtId="0" fontId="10" fillId="0" borderId="252" xfId="0" applyFont="1" applyBorder="1" applyAlignment="1" applyProtection="1">
      <alignment horizontal="center" vertical="center"/>
      <protection locked="0"/>
    </xf>
    <xf numFmtId="0" fontId="10" fillId="0" borderId="175" xfId="0" applyFont="1" applyBorder="1" applyAlignment="1" applyProtection="1">
      <alignment horizontal="center" vertical="center"/>
      <protection locked="0"/>
    </xf>
    <xf numFmtId="0" fontId="10" fillId="0" borderId="176" xfId="0" applyFont="1" applyBorder="1" applyAlignment="1" applyProtection="1">
      <alignment horizontal="center" vertical="center"/>
      <protection locked="0"/>
    </xf>
    <xf numFmtId="0" fontId="10" fillId="0" borderId="174"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3" xfId="0" applyFont="1" applyBorder="1" applyAlignment="1" applyProtection="1">
      <alignment horizontal="center" vertical="center"/>
      <protection locked="0"/>
    </xf>
    <xf numFmtId="0" fontId="69" fillId="0" borderId="0" xfId="0" applyFont="1" applyBorder="1" applyAlignment="1" applyProtection="1">
      <alignment horizontal="center" vertical="center" shrinkToFit="1"/>
      <protection locked="0"/>
    </xf>
    <xf numFmtId="0" fontId="69" fillId="2" borderId="49" xfId="0" applyFont="1" applyFill="1" applyBorder="1" applyAlignment="1" applyProtection="1">
      <alignment horizontal="left" vertical="center" shrinkToFit="1"/>
      <protection locked="0"/>
    </xf>
    <xf numFmtId="0" fontId="10" fillId="0" borderId="7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73" xfId="0" applyNumberFormat="1" applyFont="1" applyBorder="1" applyAlignment="1" applyProtection="1">
      <alignment horizontal="center" vertical="center" shrinkToFit="1"/>
      <protection locked="0"/>
    </xf>
    <xf numFmtId="0" fontId="17" fillId="2" borderId="21"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35" xfId="0" applyFont="1" applyFill="1" applyBorder="1" applyAlignment="1" applyProtection="1">
      <alignment horizontal="center" vertical="center" shrinkToFit="1"/>
      <protection locked="0"/>
    </xf>
    <xf numFmtId="49" fontId="10" fillId="0" borderId="190" xfId="0" applyNumberFormat="1" applyFont="1" applyFill="1" applyBorder="1" applyAlignment="1" applyProtection="1">
      <alignment vertical="center" shrinkToFit="1"/>
      <protection locked="0"/>
    </xf>
    <xf numFmtId="49" fontId="10" fillId="0" borderId="191" xfId="0" applyNumberFormat="1" applyFont="1" applyFill="1" applyBorder="1" applyAlignment="1" applyProtection="1">
      <alignment vertical="center" shrinkToFit="1"/>
      <protection locked="0"/>
    </xf>
    <xf numFmtId="49" fontId="10" fillId="0" borderId="192" xfId="0" applyNumberFormat="1" applyFont="1" applyFill="1" applyBorder="1" applyAlignment="1" applyProtection="1">
      <alignment vertical="center" shrinkToFit="1"/>
      <protection locked="0"/>
    </xf>
    <xf numFmtId="49" fontId="10" fillId="0" borderId="42" xfId="0" applyNumberFormat="1" applyFont="1" applyFill="1" applyBorder="1" applyAlignment="1" applyProtection="1">
      <alignment vertical="center" shrinkToFit="1"/>
      <protection locked="0"/>
    </xf>
    <xf numFmtId="49" fontId="10" fillId="0" borderId="1" xfId="0" applyNumberFormat="1" applyFont="1" applyFill="1" applyBorder="1" applyAlignment="1" applyProtection="1">
      <alignment vertical="center" shrinkToFit="1"/>
      <protection locked="0"/>
    </xf>
    <xf numFmtId="49" fontId="10" fillId="0" borderId="35" xfId="0" applyNumberFormat="1" applyFont="1" applyFill="1" applyBorder="1" applyAlignment="1" applyProtection="1">
      <alignment vertical="center" shrinkToFit="1"/>
      <protection locked="0"/>
    </xf>
    <xf numFmtId="0" fontId="16" fillId="2" borderId="333" xfId="0" applyFont="1" applyFill="1" applyBorder="1" applyAlignment="1" applyProtection="1">
      <alignment horizontal="center" vertical="center" wrapText="1"/>
      <protection locked="0"/>
    </xf>
    <xf numFmtId="0" fontId="16" fillId="2" borderId="56" xfId="0" applyFont="1" applyFill="1" applyBorder="1" applyAlignment="1" applyProtection="1">
      <alignment horizontal="center" vertical="center" wrapText="1"/>
      <protection locked="0"/>
    </xf>
    <xf numFmtId="0" fontId="16" fillId="2" borderId="334" xfId="0" applyFont="1" applyFill="1" applyBorder="1" applyAlignment="1" applyProtection="1">
      <alignment horizontal="center" vertical="center" wrapText="1"/>
      <protection locked="0"/>
    </xf>
    <xf numFmtId="0" fontId="16" fillId="2" borderId="84" xfId="0" applyFont="1" applyFill="1" applyBorder="1" applyAlignment="1" applyProtection="1">
      <alignment horizontal="center" vertical="center" wrapText="1"/>
      <protection locked="0"/>
    </xf>
    <xf numFmtId="0" fontId="16" fillId="2" borderId="52" xfId="0" applyFont="1" applyFill="1" applyBorder="1" applyAlignment="1" applyProtection="1">
      <alignment horizontal="center" vertical="center" wrapText="1"/>
      <protection locked="0"/>
    </xf>
    <xf numFmtId="0" fontId="16" fillId="2" borderId="53" xfId="0" applyFont="1" applyFill="1" applyBorder="1" applyAlignment="1" applyProtection="1">
      <alignment horizontal="center" vertical="center" wrapText="1"/>
      <protection locked="0"/>
    </xf>
    <xf numFmtId="0" fontId="16" fillId="0" borderId="10"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5"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16" fillId="0" borderId="190" xfId="0" applyFont="1" applyBorder="1" applyAlignment="1" applyProtection="1">
      <alignment vertical="center" wrapText="1"/>
      <protection locked="0"/>
    </xf>
    <xf numFmtId="0" fontId="16" fillId="0" borderId="191" xfId="0" applyFont="1" applyBorder="1" applyAlignment="1" applyProtection="1">
      <alignment vertical="center" wrapText="1"/>
      <protection locked="0"/>
    </xf>
    <xf numFmtId="0" fontId="16" fillId="0" borderId="192" xfId="0" applyFont="1" applyBorder="1" applyAlignment="1" applyProtection="1">
      <alignment vertical="center" wrapText="1"/>
      <protection locked="0"/>
    </xf>
    <xf numFmtId="0" fontId="16" fillId="0" borderId="15"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193" xfId="0" applyFont="1" applyBorder="1" applyAlignment="1" applyProtection="1">
      <alignment vertical="center" wrapText="1"/>
      <protection locked="0"/>
    </xf>
    <xf numFmtId="0" fontId="16" fillId="0" borderId="73" xfId="0" applyFont="1" applyBorder="1" applyAlignment="1" applyProtection="1">
      <alignment vertical="center" wrapText="1"/>
      <protection locked="0"/>
    </xf>
    <xf numFmtId="0" fontId="16" fillId="0" borderId="194" xfId="0" applyFont="1" applyBorder="1" applyAlignment="1" applyProtection="1">
      <alignment vertical="center" wrapText="1"/>
      <protection locked="0"/>
    </xf>
    <xf numFmtId="0" fontId="69" fillId="0" borderId="10" xfId="0" applyFont="1" applyBorder="1" applyAlignment="1" applyProtection="1">
      <alignment horizontal="left" vertical="center"/>
      <protection locked="0"/>
    </xf>
    <xf numFmtId="0" fontId="69" fillId="0" borderId="11" xfId="0" applyFont="1" applyBorder="1" applyAlignment="1" applyProtection="1">
      <alignment horizontal="left" vertical="center"/>
      <protection locked="0"/>
    </xf>
    <xf numFmtId="0" fontId="10" fillId="2" borderId="18" xfId="0" applyFont="1" applyFill="1" applyBorder="1" applyAlignment="1" applyProtection="1">
      <alignment horizontal="center"/>
      <protection locked="0"/>
    </xf>
    <xf numFmtId="0" fontId="10" fillId="2" borderId="53" xfId="0" applyFont="1" applyFill="1" applyBorder="1" applyAlignment="1" applyProtection="1">
      <alignment horizontal="center"/>
      <protection locked="0"/>
    </xf>
    <xf numFmtId="0" fontId="16" fillId="0" borderId="15" xfId="0" applyFont="1" applyBorder="1" applyAlignment="1" applyProtection="1">
      <alignment horizontal="right" vertical="center" shrinkToFit="1"/>
      <protection locked="0"/>
    </xf>
    <xf numFmtId="0" fontId="16" fillId="0" borderId="0" xfId="0" applyFont="1" applyBorder="1" applyAlignment="1" applyProtection="1">
      <alignment horizontal="right" vertical="center" shrinkToFit="1"/>
      <protection locked="0"/>
    </xf>
    <xf numFmtId="0" fontId="16" fillId="0" borderId="193" xfId="0" applyFont="1" applyBorder="1" applyAlignment="1" applyProtection="1">
      <alignment horizontal="right" vertical="center" shrinkToFit="1"/>
      <protection locked="0"/>
    </xf>
    <xf numFmtId="0" fontId="16" fillId="0" borderId="73" xfId="0" applyFont="1" applyBorder="1" applyAlignment="1" applyProtection="1">
      <alignment horizontal="right" vertical="center" shrinkToFit="1"/>
      <protection locked="0"/>
    </xf>
    <xf numFmtId="0" fontId="10" fillId="0" borderId="0" xfId="0" applyFont="1" applyBorder="1" applyAlignment="1" applyProtection="1">
      <alignment horizontal="center" vertical="center" shrinkToFit="1"/>
    </xf>
    <xf numFmtId="0" fontId="102" fillId="0" borderId="153" xfId="3" applyFont="1" applyBorder="1" applyAlignment="1">
      <alignment horizontal="center" vertical="center"/>
    </xf>
    <xf numFmtId="0" fontId="102" fillId="0" borderId="157" xfId="3" applyFont="1" applyBorder="1" applyAlignment="1">
      <alignment horizontal="center" vertical="center"/>
    </xf>
    <xf numFmtId="0" fontId="102" fillId="0" borderId="154" xfId="3" applyFont="1" applyBorder="1" applyAlignment="1">
      <alignment horizontal="center" vertical="center"/>
    </xf>
    <xf numFmtId="0" fontId="102" fillId="0" borderId="158" xfId="3" applyFont="1" applyBorder="1" applyAlignment="1">
      <alignment horizontal="center" vertical="center"/>
    </xf>
    <xf numFmtId="0" fontId="102" fillId="0" borderId="0" xfId="3" applyFont="1" applyBorder="1" applyAlignment="1">
      <alignment horizontal="center" vertical="center"/>
    </xf>
    <xf numFmtId="0" fontId="102" fillId="0" borderId="159" xfId="3" applyFont="1" applyBorder="1" applyAlignment="1">
      <alignment horizontal="center" vertical="center"/>
    </xf>
    <xf numFmtId="0" fontId="102" fillId="0" borderId="155" xfId="3" applyFont="1" applyBorder="1" applyAlignment="1">
      <alignment horizontal="center" vertical="center"/>
    </xf>
    <xf numFmtId="0" fontId="102" fillId="0" borderId="160" xfId="3" applyFont="1" applyBorder="1" applyAlignment="1">
      <alignment horizontal="center" vertical="center"/>
    </xf>
    <xf numFmtId="0" fontId="102" fillId="0" borderId="156" xfId="3" applyFont="1" applyBorder="1" applyAlignment="1">
      <alignment horizontal="center" vertical="center"/>
    </xf>
    <xf numFmtId="20" fontId="16" fillId="0" borderId="15" xfId="0" applyNumberFormat="1" applyFont="1" applyFill="1" applyBorder="1" applyAlignment="1" applyProtection="1">
      <alignment horizontal="center" vertical="top" shrinkToFit="1"/>
      <protection locked="0"/>
    </xf>
    <xf numFmtId="20" fontId="16" fillId="0" borderId="0" xfId="0" applyNumberFormat="1" applyFont="1" applyFill="1" applyBorder="1" applyAlignment="1" applyProtection="1">
      <alignment horizontal="center" vertical="top" shrinkToFit="1"/>
      <protection locked="0"/>
    </xf>
    <xf numFmtId="20" fontId="16" fillId="0" borderId="14" xfId="0" applyNumberFormat="1" applyFont="1" applyFill="1" applyBorder="1" applyAlignment="1" applyProtection="1">
      <alignment horizontal="center" vertical="top" shrinkToFit="1"/>
      <protection locked="0"/>
    </xf>
    <xf numFmtId="20" fontId="16" fillId="0" borderId="10" xfId="0" applyNumberFormat="1" applyFont="1" applyFill="1" applyBorder="1" applyAlignment="1" applyProtection="1">
      <alignment horizontal="center" vertical="top" shrinkToFit="1"/>
      <protection locked="0"/>
    </xf>
    <xf numFmtId="20" fontId="16" fillId="0" borderId="11" xfId="0" applyNumberFormat="1" applyFont="1" applyFill="1" applyBorder="1" applyAlignment="1" applyProtection="1">
      <alignment horizontal="center" vertical="top" shrinkToFit="1"/>
      <protection locked="0"/>
    </xf>
    <xf numFmtId="20" fontId="16" fillId="0" borderId="12" xfId="0" applyNumberFormat="1" applyFont="1" applyFill="1" applyBorder="1" applyAlignment="1" applyProtection="1">
      <alignment horizontal="center" vertical="top" shrinkToFit="1"/>
      <protection locked="0"/>
    </xf>
    <xf numFmtId="0" fontId="16" fillId="0" borderId="19" xfId="0" applyFont="1" applyFill="1" applyBorder="1" applyAlignment="1" applyProtection="1">
      <alignment horizontal="center" vertical="top" shrinkToFit="1"/>
      <protection locked="0"/>
    </xf>
    <xf numFmtId="0" fontId="16" fillId="0" borderId="17" xfId="0" applyFont="1" applyFill="1" applyBorder="1" applyAlignment="1" applyProtection="1">
      <alignment horizontal="center" vertical="top" shrinkToFit="1"/>
      <protection locked="0"/>
    </xf>
    <xf numFmtId="0" fontId="16" fillId="0" borderId="18" xfId="0" applyFont="1" applyFill="1" applyBorder="1" applyAlignment="1" applyProtection="1">
      <alignment horizontal="center" vertical="top" shrinkToFit="1"/>
      <protection locked="0"/>
    </xf>
    <xf numFmtId="0" fontId="16" fillId="0" borderId="10" xfId="0" applyFont="1" applyFill="1" applyBorder="1" applyAlignment="1" applyProtection="1">
      <alignment horizontal="center" vertical="top" shrinkToFit="1"/>
      <protection locked="0"/>
    </xf>
    <xf numFmtId="0" fontId="16" fillId="0" borderId="11"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0" fontId="16" fillId="0" borderId="23" xfId="0" applyFont="1" applyFill="1" applyBorder="1" applyAlignment="1" applyProtection="1">
      <alignment horizontal="center" vertical="top" wrapText="1"/>
      <protection locked="0"/>
    </xf>
    <xf numFmtId="20" fontId="16" fillId="2" borderId="23" xfId="0" applyNumberFormat="1" applyFont="1" applyFill="1" applyBorder="1" applyAlignment="1" applyProtection="1">
      <alignment horizontal="center" vertical="center" wrapText="1"/>
      <protection locked="0"/>
    </xf>
    <xf numFmtId="20" fontId="16" fillId="2" borderId="56" xfId="0" applyNumberFormat="1"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88" fillId="0" borderId="15" xfId="0" applyFont="1" applyFill="1" applyBorder="1" applyAlignment="1" applyProtection="1">
      <alignment horizontal="center" vertical="center" wrapText="1"/>
      <protection locked="0"/>
    </xf>
    <xf numFmtId="0" fontId="88" fillId="0" borderId="19"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88" fillId="0" borderId="14" xfId="0" applyFont="1" applyFill="1" applyBorder="1" applyAlignment="1" applyProtection="1">
      <alignment horizontal="center" vertical="center" shrinkToFit="1"/>
      <protection locked="0"/>
    </xf>
    <xf numFmtId="0" fontId="88" fillId="0" borderId="18"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49" fontId="17" fillId="0" borderId="17" xfId="0" applyNumberFormat="1" applyFont="1" applyFill="1" applyBorder="1" applyAlignment="1" applyProtection="1">
      <alignment horizontal="center" vertical="center" shrinkToFit="1"/>
      <protection locked="0"/>
    </xf>
    <xf numFmtId="20" fontId="16" fillId="0" borderId="19" xfId="0" applyNumberFormat="1" applyFont="1" applyFill="1" applyBorder="1" applyAlignment="1" applyProtection="1">
      <alignment horizontal="center" vertical="top" shrinkToFit="1"/>
      <protection locked="0"/>
    </xf>
    <xf numFmtId="20" fontId="16" fillId="0" borderId="17" xfId="0" applyNumberFormat="1" applyFont="1" applyFill="1" applyBorder="1" applyAlignment="1" applyProtection="1">
      <alignment horizontal="center" vertical="top" shrinkToFit="1"/>
      <protection locked="0"/>
    </xf>
    <xf numFmtId="20" fontId="16" fillId="0" borderId="18" xfId="0" applyNumberFormat="1" applyFont="1" applyFill="1" applyBorder="1" applyAlignment="1" applyProtection="1">
      <alignment horizontal="center" vertical="top" shrinkToFit="1"/>
      <protection locked="0"/>
    </xf>
    <xf numFmtId="0" fontId="70" fillId="0" borderId="15" xfId="0" applyFont="1" applyFill="1" applyBorder="1" applyAlignment="1" applyProtection="1">
      <alignment horizontal="center" vertical="center" wrapText="1"/>
      <protection locked="0"/>
    </xf>
    <xf numFmtId="0" fontId="70" fillId="0" borderId="19"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7" fillId="2" borderId="5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70" fillId="0" borderId="15" xfId="0" applyNumberFormat="1"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shrinkToFit="1"/>
      <protection locked="0"/>
    </xf>
    <xf numFmtId="0" fontId="16" fillId="2" borderId="11"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shrinkToFit="1"/>
      <protection locked="0"/>
    </xf>
    <xf numFmtId="0" fontId="16" fillId="2" borderId="18" xfId="0" applyFont="1" applyFill="1" applyBorder="1" applyAlignment="1" applyProtection="1">
      <alignment horizontal="center" vertical="center" shrinkToFit="1"/>
      <protection locked="0"/>
    </xf>
    <xf numFmtId="0" fontId="37" fillId="0" borderId="84" xfId="0" applyFont="1" applyBorder="1" applyAlignment="1" applyProtection="1">
      <alignment horizontal="center" vertical="center"/>
      <protection locked="0"/>
    </xf>
    <xf numFmtId="0" fontId="70" fillId="0" borderId="84" xfId="0" applyFont="1" applyFill="1" applyBorder="1" applyAlignment="1" applyProtection="1">
      <alignment horizontal="center" vertical="center" wrapText="1"/>
      <protection locked="0"/>
    </xf>
    <xf numFmtId="0" fontId="70" fillId="0" borderId="53" xfId="0" applyFont="1" applyFill="1" applyBorder="1" applyAlignment="1" applyProtection="1">
      <alignment horizontal="center" vertical="center" wrapText="1"/>
      <protection locked="0"/>
    </xf>
    <xf numFmtId="0" fontId="16" fillId="0" borderId="53" xfId="0"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pplyProtection="1">
      <alignment horizontal="center" vertical="center" wrapText="1"/>
      <protection locked="0"/>
    </xf>
    <xf numFmtId="0" fontId="16" fillId="0" borderId="56" xfId="0" applyNumberFormat="1" applyFont="1" applyFill="1" applyBorder="1" applyAlignment="1" applyProtection="1">
      <alignment horizontal="center" vertical="center" wrapText="1"/>
      <protection locked="0"/>
    </xf>
    <xf numFmtId="0" fontId="16" fillId="0" borderId="12" xfId="0" applyNumberFormat="1" applyFont="1" applyFill="1" applyBorder="1" applyAlignment="1" applyProtection="1">
      <alignment horizontal="center" vertical="center" wrapText="1"/>
      <protection locked="0"/>
    </xf>
    <xf numFmtId="0" fontId="16" fillId="0" borderId="14"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70" fillId="0" borderId="56" xfId="0" applyNumberFormat="1" applyFont="1" applyFill="1" applyBorder="1" applyAlignment="1" applyProtection="1">
      <alignment horizontal="center" vertical="center" wrapText="1"/>
      <protection locked="0"/>
    </xf>
    <xf numFmtId="0" fontId="70" fillId="0" borderId="84" xfId="0" applyNumberFormat="1" applyFont="1" applyFill="1" applyBorder="1" applyAlignment="1" applyProtection="1">
      <alignment horizontal="center" vertical="center" wrapText="1"/>
      <protection locked="0"/>
    </xf>
    <xf numFmtId="0" fontId="16" fillId="2" borderId="56" xfId="0" applyFont="1" applyFill="1" applyBorder="1" applyAlignment="1" applyProtection="1">
      <alignment horizontal="center" vertical="center" textRotation="255" shrinkToFit="1"/>
      <protection locked="0"/>
    </xf>
    <xf numFmtId="0" fontId="16" fillId="2" borderId="84" xfId="0" applyFont="1" applyFill="1" applyBorder="1" applyAlignment="1" applyProtection="1">
      <alignment horizontal="center" vertical="center" textRotation="255" shrinkToFit="1"/>
      <protection locked="0"/>
    </xf>
    <xf numFmtId="0" fontId="16" fillId="2" borderId="53" xfId="0" applyFont="1" applyFill="1" applyBorder="1" applyAlignment="1" applyProtection="1">
      <alignment horizontal="center" vertical="center" textRotation="255" shrinkToFit="1"/>
      <protection locked="0"/>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88" fillId="0" borderId="15" xfId="0" applyFont="1" applyFill="1" applyBorder="1" applyAlignment="1" applyProtection="1">
      <alignment horizontal="center" vertical="center" shrinkToFit="1"/>
      <protection locked="0"/>
    </xf>
    <xf numFmtId="0" fontId="88" fillId="0" borderId="19" xfId="0"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protection locked="0"/>
    </xf>
    <xf numFmtId="0" fontId="10" fillId="0" borderId="1" xfId="0" applyFont="1" applyFill="1" applyBorder="1" applyAlignment="1" applyProtection="1">
      <alignment horizontal="right" vertical="center"/>
      <protection locked="0"/>
    </xf>
    <xf numFmtId="0" fontId="10" fillId="0" borderId="40" xfId="0" applyFont="1" applyFill="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shrinkToFit="1"/>
      <protection locked="0"/>
    </xf>
    <xf numFmtId="0" fontId="16" fillId="2" borderId="40" xfId="0" applyFont="1" applyFill="1" applyBorder="1" applyAlignment="1" applyProtection="1">
      <alignment horizontal="center" vertical="center" shrinkToFit="1"/>
      <protection locked="0"/>
    </xf>
    <xf numFmtId="0" fontId="10" fillId="0" borderId="4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17" xfId="0" applyFont="1" applyFill="1" applyBorder="1" applyAlignment="1" applyProtection="1">
      <alignment horizontal="center" vertical="center" shrinkToFit="1"/>
      <protection locked="0"/>
    </xf>
    <xf numFmtId="0" fontId="43" fillId="0" borderId="157" xfId="3" applyFont="1" applyBorder="1" applyAlignment="1">
      <alignment horizontal="center" vertical="center"/>
    </xf>
    <xf numFmtId="0" fontId="43" fillId="0" borderId="0" xfId="3" applyFont="1" applyBorder="1" applyAlignment="1">
      <alignment horizontal="center" vertical="center"/>
    </xf>
    <xf numFmtId="0" fontId="43" fillId="0" borderId="160" xfId="3" applyFont="1" applyBorder="1" applyAlignment="1">
      <alignment horizontal="center" vertical="center"/>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6" fillId="0" borderId="53" xfId="0" applyFont="1" applyBorder="1" applyAlignment="1" applyProtection="1">
      <alignment horizontal="center" vertical="center"/>
      <protection locked="0"/>
    </xf>
    <xf numFmtId="0" fontId="16" fillId="0" borderId="15" xfId="0" applyFont="1" applyFill="1" applyBorder="1" applyAlignment="1" applyProtection="1">
      <alignment horizontal="center" vertical="top" shrinkToFit="1"/>
      <protection locked="0"/>
    </xf>
    <xf numFmtId="0" fontId="16" fillId="0" borderId="0" xfId="0" applyFont="1" applyFill="1" applyBorder="1" applyAlignment="1" applyProtection="1">
      <alignment horizontal="center" vertical="top" shrinkToFit="1"/>
      <protection locked="0"/>
    </xf>
    <xf numFmtId="0" fontId="16" fillId="0" borderId="14" xfId="0" applyFont="1" applyFill="1" applyBorder="1" applyAlignment="1" applyProtection="1">
      <alignment horizontal="center" vertical="top" shrinkToFit="1"/>
      <protection locked="0"/>
    </xf>
    <xf numFmtId="0" fontId="113" fillId="0" borderId="15" xfId="0" applyFont="1" applyFill="1" applyBorder="1" applyAlignment="1" applyProtection="1">
      <alignment horizontal="center" vertical="center" wrapText="1"/>
      <protection locked="0"/>
    </xf>
    <xf numFmtId="0" fontId="113" fillId="0" borderId="19" xfId="0" applyFont="1" applyFill="1" applyBorder="1" applyAlignment="1" applyProtection="1">
      <alignment horizontal="center" vertical="center" wrapText="1"/>
      <protection locked="0"/>
    </xf>
    <xf numFmtId="0" fontId="114" fillId="0" borderId="0" xfId="0" applyFont="1" applyFill="1" applyBorder="1" applyAlignment="1" applyProtection="1">
      <alignment horizontal="center" vertical="center" wrapText="1"/>
      <protection locked="0"/>
    </xf>
    <xf numFmtId="0" fontId="114" fillId="0" borderId="17" xfId="0" applyFont="1" applyFill="1" applyBorder="1" applyAlignment="1" applyProtection="1">
      <alignment horizontal="center" vertical="center" wrapText="1"/>
      <protection locked="0"/>
    </xf>
    <xf numFmtId="0" fontId="113" fillId="0" borderId="14" xfId="0" applyFont="1" applyFill="1" applyBorder="1" applyAlignment="1" applyProtection="1">
      <alignment horizontal="center" vertical="center" shrinkToFit="1"/>
      <protection locked="0"/>
    </xf>
    <xf numFmtId="0" fontId="113" fillId="0" borderId="18"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96" fillId="0" borderId="23" xfId="0" applyFont="1" applyFill="1" applyBorder="1" applyAlignment="1" applyProtection="1">
      <alignment horizontal="center" vertical="top" wrapText="1"/>
      <protection locked="0"/>
    </xf>
    <xf numFmtId="20" fontId="96" fillId="0" borderId="15" xfId="0" applyNumberFormat="1" applyFont="1" applyFill="1" applyBorder="1" applyAlignment="1" applyProtection="1">
      <alignment horizontal="center" vertical="top" shrinkToFit="1"/>
      <protection locked="0"/>
    </xf>
    <xf numFmtId="20" fontId="96" fillId="0" borderId="0" xfId="0" applyNumberFormat="1" applyFont="1" applyFill="1" applyBorder="1" applyAlignment="1" applyProtection="1">
      <alignment horizontal="center" vertical="top" shrinkToFit="1"/>
      <protection locked="0"/>
    </xf>
    <xf numFmtId="20" fontId="96" fillId="0" borderId="14" xfId="0" applyNumberFormat="1" applyFont="1" applyFill="1" applyBorder="1" applyAlignment="1" applyProtection="1">
      <alignment horizontal="center" vertical="top" shrinkToFit="1"/>
      <protection locked="0"/>
    </xf>
    <xf numFmtId="20" fontId="96" fillId="0" borderId="10" xfId="0" applyNumberFormat="1" applyFont="1" applyFill="1" applyBorder="1" applyAlignment="1" applyProtection="1">
      <alignment horizontal="center" vertical="top" shrinkToFit="1"/>
      <protection locked="0"/>
    </xf>
    <xf numFmtId="20" fontId="96" fillId="0" borderId="11" xfId="0" applyNumberFormat="1" applyFont="1" applyFill="1" applyBorder="1" applyAlignment="1" applyProtection="1">
      <alignment horizontal="center" vertical="top" shrinkToFit="1"/>
      <protection locked="0"/>
    </xf>
    <xf numFmtId="20" fontId="96" fillId="0" borderId="12" xfId="0" applyNumberFormat="1" applyFont="1" applyFill="1" applyBorder="1" applyAlignment="1" applyProtection="1">
      <alignment horizontal="center" vertical="top" shrinkToFit="1"/>
      <protection locked="0"/>
    </xf>
    <xf numFmtId="49" fontId="87" fillId="0" borderId="0" xfId="0" applyNumberFormat="1" applyFont="1" applyFill="1" applyBorder="1" applyAlignment="1" applyProtection="1">
      <alignment horizontal="center" vertical="center" shrinkToFit="1"/>
      <protection locked="0"/>
    </xf>
    <xf numFmtId="0" fontId="97" fillId="0" borderId="14" xfId="0" applyFont="1" applyFill="1" applyBorder="1" applyAlignment="1" applyProtection="1">
      <alignment horizontal="center" vertical="center" shrinkToFit="1"/>
      <protection locked="0"/>
    </xf>
    <xf numFmtId="0" fontId="87" fillId="0" borderId="15" xfId="0" applyFont="1" applyFill="1" applyBorder="1" applyAlignment="1" applyProtection="1">
      <alignment horizontal="center" vertical="center" shrinkToFit="1"/>
      <protection locked="0"/>
    </xf>
    <xf numFmtId="0" fontId="97" fillId="0" borderId="0" xfId="0" applyFont="1" applyFill="1" applyBorder="1" applyAlignment="1" applyProtection="1">
      <alignment horizontal="center" vertical="center" shrinkToFit="1"/>
      <protection locked="0"/>
    </xf>
    <xf numFmtId="0" fontId="96" fillId="0" borderId="10" xfId="0" applyFont="1" applyFill="1" applyBorder="1" applyAlignment="1" applyProtection="1">
      <alignment horizontal="center" vertical="top" shrinkToFit="1"/>
      <protection locked="0"/>
    </xf>
    <xf numFmtId="0" fontId="96" fillId="0" borderId="11" xfId="0" applyFont="1" applyFill="1" applyBorder="1" applyAlignment="1" applyProtection="1">
      <alignment horizontal="center" vertical="top" shrinkToFit="1"/>
      <protection locked="0"/>
    </xf>
    <xf numFmtId="0" fontId="96" fillId="0" borderId="12" xfId="0" applyFont="1" applyFill="1" applyBorder="1" applyAlignment="1" applyProtection="1">
      <alignment horizontal="center" vertical="top" shrinkToFit="1"/>
      <protection locked="0"/>
    </xf>
    <xf numFmtId="0" fontId="96" fillId="0" borderId="15" xfId="0" applyFont="1" applyFill="1" applyBorder="1" applyAlignment="1" applyProtection="1">
      <alignment horizontal="center" vertical="top" shrinkToFit="1"/>
      <protection locked="0"/>
    </xf>
    <xf numFmtId="0" fontId="96" fillId="0" borderId="0" xfId="0" applyFont="1" applyFill="1" applyBorder="1" applyAlignment="1" applyProtection="1">
      <alignment horizontal="center" vertical="top" shrinkToFit="1"/>
      <protection locked="0"/>
    </xf>
    <xf numFmtId="0" fontId="96" fillId="0" borderId="14" xfId="0" applyFont="1" applyFill="1" applyBorder="1" applyAlignment="1" applyProtection="1">
      <alignment horizontal="center" vertical="top" shrinkToFit="1"/>
      <protection locked="0"/>
    </xf>
    <xf numFmtId="0" fontId="96" fillId="0" borderId="19" xfId="0" applyFont="1" applyFill="1" applyBorder="1" applyAlignment="1" applyProtection="1">
      <alignment horizontal="center" vertical="top" shrinkToFit="1"/>
      <protection locked="0"/>
    </xf>
    <xf numFmtId="0" fontId="96" fillId="0" borderId="17" xfId="0" applyFont="1" applyFill="1" applyBorder="1" applyAlignment="1" applyProtection="1">
      <alignment horizontal="center" vertical="top" shrinkToFit="1"/>
      <protection locked="0"/>
    </xf>
    <xf numFmtId="0" fontId="96" fillId="0" borderId="18" xfId="0" applyFont="1" applyFill="1" applyBorder="1" applyAlignment="1" applyProtection="1">
      <alignment horizontal="center" vertical="top" shrinkToFit="1"/>
      <protection locked="0"/>
    </xf>
    <xf numFmtId="0" fontId="96" fillId="0" borderId="10" xfId="0" applyFont="1" applyFill="1" applyBorder="1" applyAlignment="1" applyProtection="1">
      <alignment horizontal="center" vertical="top" wrapText="1" shrinkToFit="1"/>
      <protection locked="0"/>
    </xf>
    <xf numFmtId="0" fontId="96" fillId="0" borderId="11" xfId="0" applyFont="1" applyFill="1" applyBorder="1" applyAlignment="1" applyProtection="1">
      <alignment horizontal="center" vertical="top" wrapText="1" shrinkToFit="1"/>
      <protection locked="0"/>
    </xf>
    <xf numFmtId="0" fontId="96" fillId="0" borderId="12" xfId="0" applyFont="1" applyFill="1" applyBorder="1" applyAlignment="1" applyProtection="1">
      <alignment horizontal="center" vertical="top" wrapText="1" shrinkToFit="1"/>
      <protection locked="0"/>
    </xf>
    <xf numFmtId="0" fontId="103" fillId="0" borderId="29" xfId="0" applyFont="1" applyBorder="1" applyAlignment="1" applyProtection="1">
      <alignment horizontal="right" vertical="center"/>
      <protection locked="0"/>
    </xf>
    <xf numFmtId="0" fontId="103" fillId="0" borderId="30" xfId="0" applyFont="1" applyBorder="1" applyAlignment="1" applyProtection="1">
      <alignment horizontal="right" vertical="center"/>
      <protection locked="0"/>
    </xf>
    <xf numFmtId="0" fontId="103" fillId="0" borderId="1" xfId="0" applyFont="1" applyBorder="1" applyAlignment="1" applyProtection="1">
      <alignment horizontal="right" vertical="center"/>
      <protection locked="0"/>
    </xf>
    <xf numFmtId="0" fontId="103" fillId="0" borderId="27" xfId="0" applyFont="1" applyBorder="1" applyAlignment="1" applyProtection="1">
      <alignment horizontal="right"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2" xfId="0" applyBorder="1" applyAlignment="1" applyProtection="1">
      <alignment horizontal="center" vertical="center"/>
      <protection locked="0"/>
    </xf>
    <xf numFmtId="0" fontId="0" fillId="0" borderId="19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7" xfId="0" applyBorder="1" applyAlignment="1" applyProtection="1">
      <alignment horizontal="center" vertical="center"/>
      <protection locked="0"/>
    </xf>
    <xf numFmtId="0" fontId="0" fillId="0" borderId="273" xfId="0" applyBorder="1" applyAlignment="1" applyProtection="1">
      <alignment horizontal="center" vertical="center"/>
      <protection locked="0"/>
    </xf>
    <xf numFmtId="0" fontId="0" fillId="0" borderId="278" xfId="0" applyBorder="1" applyAlignment="1" applyProtection="1">
      <alignment horizontal="center" vertical="center"/>
      <protection locked="0"/>
    </xf>
    <xf numFmtId="0" fontId="0" fillId="0" borderId="274" xfId="0" applyBorder="1" applyAlignment="1" applyProtection="1">
      <alignment horizontal="center" vertical="center"/>
      <protection locked="0"/>
    </xf>
    <xf numFmtId="0" fontId="0" fillId="0" borderId="279" xfId="0" applyBorder="1" applyAlignment="1" applyProtection="1">
      <alignment horizontal="center" vertical="center"/>
      <protection locked="0"/>
    </xf>
    <xf numFmtId="0" fontId="0" fillId="0" borderId="240" xfId="0" applyBorder="1" applyAlignment="1" applyProtection="1">
      <alignment horizontal="center" vertical="center"/>
      <protection locked="0"/>
    </xf>
    <xf numFmtId="0" fontId="0" fillId="0" borderId="280" xfId="0" applyBorder="1" applyAlignment="1" applyProtection="1">
      <alignment horizontal="center" vertical="center"/>
      <protection locked="0"/>
    </xf>
    <xf numFmtId="0" fontId="0" fillId="0" borderId="275" xfId="0" applyBorder="1" applyAlignment="1" applyProtection="1">
      <alignment horizontal="center" vertical="center"/>
      <protection locked="0"/>
    </xf>
    <xf numFmtId="0" fontId="0" fillId="0" borderId="185" xfId="0" applyBorder="1" applyAlignment="1" applyProtection="1">
      <alignment horizontal="center" vertical="center"/>
      <protection locked="0"/>
    </xf>
    <xf numFmtId="0" fontId="0" fillId="0" borderId="182"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206"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0" borderId="20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212" xfId="0" applyBorder="1" applyAlignment="1" applyProtection="1">
      <alignment horizontal="center" vertical="center"/>
      <protection locked="0"/>
    </xf>
    <xf numFmtId="0" fontId="9" fillId="4" borderId="276" xfId="0" applyFont="1" applyFill="1" applyBorder="1" applyAlignment="1" applyProtection="1">
      <alignment horizontal="center" vertical="center" wrapText="1"/>
    </xf>
    <xf numFmtId="0" fontId="9" fillId="4" borderId="270" xfId="0" applyFont="1" applyFill="1" applyBorder="1" applyAlignment="1" applyProtection="1">
      <alignment horizontal="center" vertical="center" wrapText="1"/>
    </xf>
    <xf numFmtId="0" fontId="9" fillId="4" borderId="114" xfId="0" applyFont="1" applyFill="1" applyBorder="1" applyAlignment="1" applyProtection="1">
      <alignment horizontal="center" vertical="center" wrapText="1"/>
    </xf>
    <xf numFmtId="0" fontId="9" fillId="4" borderId="271" xfId="0" applyFont="1" applyFill="1" applyBorder="1" applyAlignment="1" applyProtection="1">
      <alignment horizontal="center" vertical="center" wrapText="1"/>
    </xf>
    <xf numFmtId="0" fontId="25" fillId="4" borderId="11" xfId="0" applyFont="1" applyFill="1" applyBorder="1" applyAlignment="1" applyProtection="1">
      <alignment horizontal="center" vertical="center"/>
    </xf>
    <xf numFmtId="0" fontId="25" fillId="4" borderId="270" xfId="0" applyFont="1" applyFill="1" applyBorder="1" applyAlignment="1" applyProtection="1">
      <alignment horizontal="center" vertical="center"/>
    </xf>
    <xf numFmtId="0" fontId="25" fillId="4" borderId="70" xfId="0" applyFont="1" applyFill="1" applyBorder="1" applyAlignment="1" applyProtection="1">
      <alignment horizontal="center" vertical="center"/>
    </xf>
    <xf numFmtId="0" fontId="25" fillId="4" borderId="271" xfId="0" applyFont="1" applyFill="1" applyBorder="1" applyAlignment="1" applyProtection="1">
      <alignment horizontal="center" vertical="center"/>
    </xf>
    <xf numFmtId="0" fontId="9" fillId="4" borderId="21"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76" xfId="0" applyFont="1" applyFill="1" applyBorder="1" applyAlignment="1" applyProtection="1">
      <alignment horizontal="center" vertical="center" wrapText="1"/>
    </xf>
    <xf numFmtId="0" fontId="9" fillId="4" borderId="70" xfId="0" applyFont="1" applyFill="1" applyBorder="1" applyAlignment="1" applyProtection="1">
      <alignment horizontal="center" vertical="center" wrapText="1"/>
    </xf>
    <xf numFmtId="0" fontId="0" fillId="0" borderId="21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2" fillId="0" borderId="88"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176" fontId="13" fillId="0" borderId="182" xfId="0" applyNumberFormat="1" applyFont="1" applyBorder="1" applyAlignment="1" applyProtection="1">
      <alignment horizontal="center" vertical="center"/>
      <protection locked="0"/>
    </xf>
    <xf numFmtId="176" fontId="13" fillId="0" borderId="183" xfId="0" applyNumberFormat="1" applyFont="1"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183" xfId="0"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9" fillId="0" borderId="0" xfId="0" applyFont="1" applyAlignment="1" applyProtection="1">
      <alignment horizontal="left" vertical="center"/>
    </xf>
    <xf numFmtId="0" fontId="22" fillId="2" borderId="65"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5" fillId="0" borderId="185" xfId="0" applyFont="1" applyBorder="1" applyAlignment="1" applyProtection="1">
      <alignment horizontal="center" vertical="center"/>
      <protection locked="0"/>
    </xf>
    <xf numFmtId="0" fontId="18" fillId="0" borderId="201" xfId="0" applyFont="1" applyBorder="1" applyAlignment="1" applyProtection="1">
      <alignment horizontal="center" vertical="center" wrapText="1"/>
      <protection locked="0"/>
    </xf>
    <xf numFmtId="0" fontId="18" fillId="0" borderId="182" xfId="0" applyFont="1" applyBorder="1" applyAlignment="1" applyProtection="1">
      <alignment horizontal="center" vertical="center" wrapText="1"/>
      <protection locked="0"/>
    </xf>
    <xf numFmtId="0" fontId="18" fillId="0" borderId="167" xfId="0" applyFont="1" applyBorder="1" applyAlignment="1" applyProtection="1">
      <alignment horizontal="center" vertical="center" wrapText="1"/>
      <protection locked="0"/>
    </xf>
    <xf numFmtId="0" fontId="18" fillId="0" borderId="204" xfId="0" applyFont="1" applyBorder="1" applyAlignment="1" applyProtection="1">
      <alignment horizontal="center" vertical="center" wrapText="1"/>
      <protection locked="0"/>
    </xf>
    <xf numFmtId="0" fontId="18" fillId="0" borderId="195" xfId="0" applyFont="1" applyBorder="1" applyAlignment="1" applyProtection="1">
      <alignment horizontal="center" vertical="center" wrapText="1"/>
      <protection locked="0"/>
    </xf>
    <xf numFmtId="0" fontId="18" fillId="0" borderId="223" xfId="0" applyFont="1" applyBorder="1" applyAlignment="1" applyProtection="1">
      <alignment horizontal="center" vertical="center" wrapText="1"/>
      <protection locked="0"/>
    </xf>
    <xf numFmtId="0" fontId="18" fillId="0" borderId="184" xfId="0" applyFont="1" applyBorder="1" applyAlignment="1" applyProtection="1">
      <alignment horizontal="center" vertical="center"/>
      <protection locked="0"/>
    </xf>
    <xf numFmtId="0" fontId="18" fillId="0" borderId="209" xfId="0" applyFont="1" applyBorder="1" applyAlignment="1" applyProtection="1">
      <alignment horizontal="center" vertical="center"/>
      <protection locked="0"/>
    </xf>
    <xf numFmtId="0" fontId="25" fillId="0" borderId="184" xfId="0" applyFont="1" applyBorder="1" applyAlignment="1" applyProtection="1">
      <alignment horizontal="center" vertical="center"/>
      <protection locked="0"/>
    </xf>
    <xf numFmtId="0" fontId="25" fillId="0" borderId="209" xfId="0" applyFont="1" applyBorder="1" applyAlignment="1" applyProtection="1">
      <alignment horizontal="center" vertical="center"/>
      <protection locked="0"/>
    </xf>
    <xf numFmtId="176" fontId="13" fillId="0" borderId="186" xfId="0" applyNumberFormat="1" applyFont="1" applyBorder="1" applyAlignment="1" applyProtection="1">
      <alignment horizontal="center" vertical="center"/>
      <protection locked="0"/>
    </xf>
    <xf numFmtId="176" fontId="13" fillId="0" borderId="202" xfId="0" applyNumberFormat="1" applyFont="1" applyBorder="1" applyAlignment="1" applyProtection="1">
      <alignment horizontal="center" vertical="center"/>
      <protection locked="0"/>
    </xf>
    <xf numFmtId="0" fontId="0" fillId="0" borderId="203" xfId="0" applyBorder="1" applyAlignment="1" applyProtection="1">
      <alignment horizontal="center" vertical="center"/>
      <protection locked="0"/>
    </xf>
    <xf numFmtId="0" fontId="0" fillId="0" borderId="202" xfId="0" applyBorder="1" applyAlignment="1" applyProtection="1">
      <alignment horizontal="center" vertical="center"/>
      <protection locked="0"/>
    </xf>
    <xf numFmtId="0" fontId="18" fillId="0" borderId="198" xfId="0" applyFont="1" applyBorder="1" applyAlignment="1" applyProtection="1">
      <alignment horizontal="center" vertical="center" wrapText="1"/>
      <protection locked="0"/>
    </xf>
    <xf numFmtId="0" fontId="18" fillId="0" borderId="196" xfId="0" applyFont="1" applyBorder="1" applyAlignment="1" applyProtection="1">
      <alignment horizontal="center" vertical="center" wrapText="1"/>
      <protection locked="0"/>
    </xf>
    <xf numFmtId="0" fontId="18" fillId="0" borderId="222" xfId="0" applyFont="1" applyBorder="1" applyAlignment="1" applyProtection="1">
      <alignment horizontal="center" vertical="center" wrapText="1"/>
      <protection locked="0"/>
    </xf>
    <xf numFmtId="0" fontId="18" fillId="0" borderId="208" xfId="0" applyFont="1" applyBorder="1" applyAlignment="1" applyProtection="1">
      <alignment horizontal="center" vertical="center"/>
      <protection locked="0"/>
    </xf>
    <xf numFmtId="0" fontId="13" fillId="0" borderId="0" xfId="0" applyFont="1" applyAlignment="1" applyProtection="1">
      <alignment horizontal="left" vertical="center"/>
    </xf>
    <xf numFmtId="0" fontId="41" fillId="0" borderId="0" xfId="0" applyFont="1" applyAlignment="1" applyProtection="1">
      <alignment horizontal="left" vertical="center"/>
    </xf>
    <xf numFmtId="0" fontId="41" fillId="0" borderId="16"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18" fillId="2" borderId="10"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shrinkToFit="1"/>
      <protection locked="0"/>
    </xf>
    <xf numFmtId="0" fontId="24" fillId="2" borderId="19"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176" fontId="13" fillId="0" borderId="189" xfId="0" applyNumberFormat="1" applyFont="1" applyBorder="1" applyAlignment="1" applyProtection="1">
      <alignment horizontal="center" vertical="center"/>
      <protection locked="0"/>
    </xf>
    <xf numFmtId="176" fontId="13" fillId="0" borderId="193" xfId="0" applyNumberFormat="1" applyFont="1" applyBorder="1" applyAlignment="1" applyProtection="1">
      <alignment horizontal="center" vertical="center"/>
      <protection locked="0"/>
    </xf>
    <xf numFmtId="0" fontId="25" fillId="2" borderId="74" xfId="0" applyFont="1" applyFill="1" applyBorder="1" applyAlignment="1" applyProtection="1">
      <alignment horizontal="center" vertical="center" textRotation="255"/>
    </xf>
    <xf numFmtId="0" fontId="25" fillId="2" borderId="7" xfId="0" applyFont="1" applyFill="1" applyBorder="1" applyAlignment="1" applyProtection="1">
      <alignment horizontal="center" vertical="center" textRotation="255"/>
    </xf>
    <xf numFmtId="0" fontId="25" fillId="2" borderId="85" xfId="0" applyFont="1" applyFill="1" applyBorder="1" applyAlignment="1" applyProtection="1">
      <alignment horizontal="center" vertical="center" textRotation="255"/>
    </xf>
    <xf numFmtId="0" fontId="25" fillId="2" borderId="51" xfId="0" applyFont="1" applyFill="1" applyBorder="1" applyAlignment="1" applyProtection="1">
      <alignment horizontal="center" vertical="center" textRotation="255"/>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268" xfId="0"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94" xfId="0" applyBorder="1" applyAlignment="1" applyProtection="1">
      <alignment horizontal="center" vertical="center"/>
      <protection locked="0"/>
    </xf>
    <xf numFmtId="0" fontId="0" fillId="0" borderId="189" xfId="0"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29" fillId="4" borderId="31"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46" xfId="0" applyFont="1" applyFill="1" applyBorder="1" applyAlignment="1" applyProtection="1">
      <alignment horizontal="center" vertical="center"/>
    </xf>
    <xf numFmtId="0" fontId="26" fillId="4" borderId="8" xfId="0" applyFont="1" applyFill="1" applyBorder="1" applyAlignment="1" applyProtection="1">
      <alignment horizontal="center" vertical="center" wrapText="1"/>
    </xf>
    <xf numFmtId="0" fontId="26" fillId="4" borderId="23" xfId="0" applyFont="1" applyFill="1" applyBorder="1" applyAlignment="1" applyProtection="1">
      <alignment horizontal="center" vertical="center" wrapText="1"/>
    </xf>
    <xf numFmtId="0" fontId="26" fillId="4" borderId="34"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83" xfId="0" applyFont="1" applyFill="1" applyBorder="1" applyAlignment="1" applyProtection="1">
      <alignment horizontal="center" vertical="center" wrapText="1"/>
    </xf>
    <xf numFmtId="0" fontId="32" fillId="0" borderId="199" xfId="0" applyFont="1" applyBorder="1" applyAlignment="1" applyProtection="1">
      <alignment horizontal="center" vertical="center"/>
      <protection locked="0"/>
    </xf>
    <xf numFmtId="0" fontId="41" fillId="0" borderId="15" xfId="0" applyFont="1" applyBorder="1" applyAlignment="1" applyProtection="1">
      <alignment horizontal="right" vertical="center"/>
      <protection locked="0"/>
    </xf>
    <xf numFmtId="0" fontId="41" fillId="0" borderId="0" xfId="0" applyFont="1" applyBorder="1" applyAlignment="1" applyProtection="1">
      <alignment horizontal="right" vertical="center"/>
      <protection locked="0"/>
    </xf>
    <xf numFmtId="0" fontId="41" fillId="0" borderId="42" xfId="0" applyFont="1" applyBorder="1" applyAlignment="1" applyProtection="1">
      <alignment horizontal="right" vertical="center"/>
      <protection locked="0"/>
    </xf>
    <xf numFmtId="0" fontId="41" fillId="0" borderId="1" xfId="0" applyFont="1" applyBorder="1" applyAlignment="1" applyProtection="1">
      <alignment horizontal="right" vertical="center"/>
      <protection locked="0"/>
    </xf>
    <xf numFmtId="0" fontId="25" fillId="0" borderId="206" xfId="0" applyFont="1" applyBorder="1" applyAlignment="1" applyProtection="1">
      <alignment horizontal="center" vertical="center"/>
      <protection locked="0"/>
    </xf>
    <xf numFmtId="0" fontId="41" fillId="0" borderId="0"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32" fillId="0" borderId="208" xfId="0" applyFont="1" applyBorder="1" applyAlignment="1" applyProtection="1">
      <alignment horizontal="center" vertical="center"/>
      <protection locked="0"/>
    </xf>
    <xf numFmtId="0" fontId="25" fillId="0" borderId="208" xfId="0" applyFont="1" applyBorder="1" applyAlignment="1" applyProtection="1">
      <alignment horizontal="center" vertical="center"/>
      <protection locked="0"/>
    </xf>
    <xf numFmtId="0" fontId="0" fillId="0" borderId="11" xfId="0" applyNumberFormat="1" applyBorder="1" applyAlignment="1" applyProtection="1">
      <alignment horizontal="center" vertical="center" shrinkToFit="1"/>
      <protection locked="0"/>
    </xf>
    <xf numFmtId="0" fontId="0" fillId="0" borderId="12" xfId="0" applyNumberFormat="1" applyBorder="1" applyAlignment="1" applyProtection="1">
      <alignment horizontal="center" vertical="center" shrinkToFit="1"/>
      <protection locked="0"/>
    </xf>
    <xf numFmtId="0" fontId="0" fillId="0" borderId="17" xfId="0" applyNumberFormat="1" applyBorder="1" applyAlignment="1" applyProtection="1">
      <alignment horizontal="center" vertical="center" shrinkToFit="1"/>
      <protection locked="0"/>
    </xf>
    <xf numFmtId="0" fontId="0" fillId="0" borderId="18" xfId="0" applyNumberFormat="1" applyBorder="1" applyAlignment="1" applyProtection="1">
      <alignment horizontal="center" vertical="center" shrinkToFit="1"/>
      <protection locked="0"/>
    </xf>
    <xf numFmtId="0" fontId="13" fillId="0" borderId="17" xfId="0" applyFont="1" applyBorder="1" applyAlignment="1" applyProtection="1">
      <alignment horizontal="right" vertical="center"/>
    </xf>
    <xf numFmtId="0" fontId="0" fillId="0" borderId="0" xfId="0" applyAlignment="1" applyProtection="1">
      <alignment horizontal="left" vertical="center"/>
    </xf>
    <xf numFmtId="0" fontId="13" fillId="2" borderId="2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0" fontId="0" fillId="0" borderId="27" xfId="0" applyBorder="1" applyAlignment="1" applyProtection="1">
      <alignment horizontal="center" vertical="center"/>
    </xf>
    <xf numFmtId="0" fontId="22" fillId="0" borderId="73" xfId="0" applyFont="1" applyBorder="1" applyAlignment="1" applyProtection="1">
      <alignment horizontal="center" vertical="center" shrinkToFit="1"/>
      <protection locked="0"/>
    </xf>
    <xf numFmtId="0" fontId="89" fillId="0" borderId="73" xfId="0" applyFont="1" applyBorder="1" applyAlignment="1" applyProtection="1">
      <alignment horizontal="right"/>
      <protection locked="0"/>
    </xf>
    <xf numFmtId="0" fontId="80" fillId="0" borderId="73" xfId="0" applyFont="1" applyBorder="1" applyAlignment="1" applyProtection="1">
      <alignment horizontal="right"/>
      <protection locked="0"/>
    </xf>
    <xf numFmtId="0" fontId="0" fillId="0" borderId="9"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22" fillId="0" borderId="0" xfId="0" applyFont="1" applyBorder="1" applyAlignment="1" applyProtection="1">
      <alignment horizontal="center" vertical="center" shrinkToFit="1"/>
      <protection locked="0"/>
    </xf>
    <xf numFmtId="0" fontId="89" fillId="0" borderId="1" xfId="0" applyFont="1" applyBorder="1" applyAlignment="1" applyProtection="1">
      <alignment horizontal="right"/>
      <protection locked="0"/>
    </xf>
    <xf numFmtId="0" fontId="80" fillId="0" borderId="1" xfId="0" applyFont="1" applyBorder="1" applyAlignment="1" applyProtection="1">
      <alignment horizontal="right"/>
      <protection locked="0"/>
    </xf>
    <xf numFmtId="0" fontId="22" fillId="0" borderId="1"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0" fillId="0" borderId="218" xfId="0" applyBorder="1" applyAlignment="1" applyProtection="1">
      <alignment horizontal="right" vertical="center"/>
      <protection locked="0"/>
    </xf>
    <xf numFmtId="49" fontId="0" fillId="0" borderId="10"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9"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13" fillId="0" borderId="17" xfId="0" applyFont="1" applyBorder="1" applyAlignment="1" applyProtection="1">
      <alignment horizontal="left" vertical="center"/>
    </xf>
    <xf numFmtId="0" fontId="13" fillId="0" borderId="0" xfId="0" applyFont="1" applyBorder="1" applyAlignment="1" applyProtection="1">
      <alignment horizontal="left" vertical="center"/>
    </xf>
    <xf numFmtId="0" fontId="0" fillId="0" borderId="0" xfId="0" applyAlignment="1" applyProtection="1">
      <alignment vertical="center" shrinkToFit="1"/>
    </xf>
    <xf numFmtId="0" fontId="0" fillId="0" borderId="214"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22" fillId="0" borderId="55" xfId="0" applyFont="1" applyBorder="1" applyAlignment="1" applyProtection="1">
      <alignment horizontal="center" vertical="center" shrinkToFit="1"/>
      <protection locked="0"/>
    </xf>
    <xf numFmtId="0" fontId="87" fillId="0" borderId="0" xfId="0" applyFont="1" applyAlignment="1" applyProtection="1">
      <alignment vertical="center" shrinkToFit="1"/>
    </xf>
    <xf numFmtId="0" fontId="0" fillId="0" borderId="210" xfId="0" applyBorder="1" applyAlignment="1" applyProtection="1">
      <alignment horizontal="right" vertical="center"/>
      <protection locked="0"/>
    </xf>
    <xf numFmtId="0" fontId="13" fillId="0" borderId="167" xfId="0" applyFont="1" applyFill="1" applyBorder="1" applyAlignment="1" applyProtection="1">
      <alignment horizontal="left" vertical="center"/>
    </xf>
    <xf numFmtId="0" fontId="13" fillId="0" borderId="168" xfId="0" applyFont="1" applyFill="1" applyBorder="1" applyAlignment="1" applyProtection="1">
      <alignment horizontal="left" vertical="center"/>
    </xf>
    <xf numFmtId="0" fontId="16" fillId="0" borderId="168" xfId="0" applyFont="1" applyBorder="1" applyAlignment="1" applyProtection="1">
      <alignment horizontal="center" vertical="center"/>
    </xf>
    <xf numFmtId="0" fontId="16" fillId="0" borderId="228" xfId="0" applyFont="1" applyBorder="1" applyAlignment="1" applyProtection="1">
      <alignment horizontal="center" vertical="center"/>
    </xf>
    <xf numFmtId="0" fontId="22" fillId="0" borderId="168" xfId="0" applyFont="1" applyBorder="1" applyAlignment="1" applyProtection="1">
      <alignment horizontal="center" vertical="center"/>
      <protection locked="0"/>
    </xf>
    <xf numFmtId="0" fontId="13" fillId="0" borderId="184" xfId="0" applyFont="1" applyBorder="1" applyAlignment="1" applyProtection="1">
      <alignment horizontal="center" vertical="center"/>
      <protection locked="0"/>
    </xf>
    <xf numFmtId="0" fontId="13" fillId="0" borderId="230" xfId="0" applyFont="1" applyBorder="1" applyAlignment="1" applyProtection="1">
      <alignment horizontal="center" vertical="center"/>
      <protection locked="0"/>
    </xf>
    <xf numFmtId="49" fontId="13" fillId="0" borderId="184" xfId="0" applyNumberFormat="1" applyFont="1" applyBorder="1" applyAlignment="1" applyProtection="1">
      <alignment horizontal="center" vertical="center"/>
      <protection locked="0"/>
    </xf>
    <xf numFmtId="0" fontId="13" fillId="0" borderId="245" xfId="0" applyFont="1" applyBorder="1" applyAlignment="1" applyProtection="1">
      <alignment horizontal="center" vertical="center"/>
      <protection locked="0"/>
    </xf>
    <xf numFmtId="0" fontId="13" fillId="0" borderId="182" xfId="0" applyFont="1" applyBorder="1" applyAlignment="1" applyProtection="1">
      <alignment horizontal="center" vertical="center"/>
      <protection locked="0"/>
    </xf>
    <xf numFmtId="0" fontId="22" fillId="4" borderId="58" xfId="0" applyFont="1" applyFill="1" applyBorder="1" applyAlignment="1" applyProtection="1">
      <alignment horizontal="center" vertical="center"/>
    </xf>
    <xf numFmtId="0" fontId="22" fillId="4" borderId="86" xfId="0" applyFont="1" applyFill="1" applyBorder="1" applyAlignment="1" applyProtection="1">
      <alignment horizontal="center" vertical="center"/>
    </xf>
    <xf numFmtId="0" fontId="13" fillId="0" borderId="244" xfId="0" applyFont="1" applyBorder="1" applyAlignment="1" applyProtection="1">
      <alignment horizontal="center" vertical="center"/>
      <protection locked="0"/>
    </xf>
    <xf numFmtId="0" fontId="13" fillId="0" borderId="196" xfId="0" applyFont="1" applyBorder="1" applyAlignment="1" applyProtection="1">
      <alignment horizontal="center" vertical="center"/>
      <protection locked="0"/>
    </xf>
    <xf numFmtId="0" fontId="13" fillId="0" borderId="246" xfId="0" applyFont="1" applyBorder="1" applyAlignment="1" applyProtection="1">
      <alignment horizontal="center" vertical="center"/>
      <protection locked="0"/>
    </xf>
    <xf numFmtId="0" fontId="13" fillId="0" borderId="235" xfId="0" applyFont="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49" fontId="13" fillId="0" borderId="208" xfId="0" applyNumberFormat="1" applyFont="1" applyBorder="1" applyAlignment="1" applyProtection="1">
      <alignment horizontal="center" vertical="center"/>
      <protection locked="0"/>
    </xf>
    <xf numFmtId="0" fontId="13" fillId="0" borderId="247" xfId="0" applyFont="1" applyBorder="1" applyAlignment="1" applyProtection="1">
      <alignment horizontal="center" vertical="center"/>
      <protection locked="0"/>
    </xf>
    <xf numFmtId="0" fontId="13" fillId="0" borderId="188" xfId="0" applyFont="1" applyBorder="1" applyAlignment="1" applyProtection="1">
      <alignment horizontal="center" vertical="center"/>
      <protection locked="0"/>
    </xf>
    <xf numFmtId="0" fontId="22" fillId="4" borderId="61" xfId="0" applyFont="1" applyFill="1" applyBorder="1" applyAlignment="1" applyProtection="1">
      <alignment horizontal="center" vertical="center"/>
    </xf>
    <xf numFmtId="0" fontId="22" fillId="4" borderId="87" xfId="0" applyFont="1" applyFill="1" applyBorder="1" applyAlignment="1" applyProtection="1">
      <alignment horizontal="center" vertical="center"/>
    </xf>
    <xf numFmtId="49" fontId="13" fillId="0" borderId="233" xfId="0" applyNumberFormat="1" applyFont="1" applyBorder="1" applyAlignment="1" applyProtection="1">
      <alignment horizontal="center" vertical="center"/>
      <protection locked="0"/>
    </xf>
    <xf numFmtId="0" fontId="13" fillId="0" borderId="208" xfId="0" applyFont="1" applyBorder="1" applyAlignment="1" applyProtection="1">
      <alignment horizontal="center" vertical="center"/>
      <protection locked="0"/>
    </xf>
    <xf numFmtId="0" fontId="13" fillId="0" borderId="227" xfId="0" applyFont="1" applyBorder="1" applyAlignment="1" applyProtection="1">
      <alignment horizontal="center" vertical="center"/>
      <protection locked="0"/>
    </xf>
    <xf numFmtId="0" fontId="13" fillId="0" borderId="233" xfId="0" applyFont="1" applyBorder="1" applyAlignment="1" applyProtection="1">
      <alignment horizontal="center" vertical="center"/>
      <protection locked="0"/>
    </xf>
    <xf numFmtId="0" fontId="13" fillId="0" borderId="234" xfId="0" applyFont="1" applyBorder="1" applyAlignment="1" applyProtection="1">
      <alignment horizontal="center" vertical="center"/>
      <protection locked="0"/>
    </xf>
    <xf numFmtId="0" fontId="38" fillId="4" borderId="49" xfId="0" applyFont="1" applyFill="1" applyBorder="1" applyAlignment="1" applyProtection="1">
      <alignment horizontal="center" vertical="center"/>
    </xf>
    <xf numFmtId="0" fontId="38" fillId="4" borderId="51" xfId="0" applyFont="1" applyFill="1" applyBorder="1" applyAlignment="1" applyProtection="1">
      <alignment horizontal="center" vertical="center"/>
    </xf>
    <xf numFmtId="0" fontId="16" fillId="0" borderId="224" xfId="0" applyFont="1" applyBorder="1" applyAlignment="1" applyProtection="1">
      <alignment horizontal="center" vertical="center"/>
    </xf>
    <xf numFmtId="0" fontId="16" fillId="0" borderId="225" xfId="0" applyFont="1" applyBorder="1" applyAlignment="1" applyProtection="1">
      <alignment horizontal="center" vertical="center"/>
    </xf>
    <xf numFmtId="0" fontId="16" fillId="0" borderId="237" xfId="0" applyFont="1" applyBorder="1" applyAlignment="1" applyProtection="1">
      <alignment horizontal="center" vertical="center"/>
    </xf>
    <xf numFmtId="0" fontId="16" fillId="0" borderId="238" xfId="0" applyFont="1" applyBorder="1" applyAlignment="1" applyProtection="1">
      <alignment horizontal="center" vertical="center"/>
    </xf>
    <xf numFmtId="0" fontId="22" fillId="0" borderId="237" xfId="0" applyFont="1" applyBorder="1" applyAlignment="1" applyProtection="1">
      <alignment horizontal="center" vertical="center"/>
      <protection locked="0"/>
    </xf>
    <xf numFmtId="0" fontId="13" fillId="0" borderId="191" xfId="0" applyFont="1" applyBorder="1" applyAlignment="1" applyProtection="1">
      <alignment horizontal="center" vertical="center"/>
      <protection locked="0"/>
    </xf>
    <xf numFmtId="0" fontId="13" fillId="0" borderId="240" xfId="0" applyFont="1" applyBorder="1" applyAlignment="1" applyProtection="1">
      <alignment horizontal="center" vertical="center"/>
      <protection locked="0"/>
    </xf>
    <xf numFmtId="49" fontId="13" fillId="0" borderId="191" xfId="0" applyNumberFormat="1" applyFont="1" applyBorder="1" applyAlignment="1" applyProtection="1">
      <alignment horizontal="center" vertical="center"/>
      <protection locked="0"/>
    </xf>
    <xf numFmtId="0" fontId="37" fillId="4" borderId="87" xfId="0" applyFont="1" applyFill="1" applyBorder="1" applyAlignment="1" applyProtection="1">
      <alignment horizontal="center" vertical="center"/>
    </xf>
    <xf numFmtId="0" fontId="37" fillId="4" borderId="59" xfId="0" applyFont="1" applyFill="1" applyBorder="1" applyAlignment="1" applyProtection="1">
      <alignment horizontal="center" vertical="center"/>
    </xf>
    <xf numFmtId="0" fontId="22" fillId="0" borderId="224" xfId="0" applyFont="1" applyBorder="1" applyAlignment="1" applyProtection="1">
      <alignment horizontal="center" vertical="center"/>
      <protection locked="0"/>
    </xf>
    <xf numFmtId="0" fontId="16" fillId="0" borderId="170" xfId="0" applyFont="1" applyBorder="1" applyAlignment="1" applyProtection="1">
      <alignment horizontal="center" vertical="center"/>
    </xf>
    <xf numFmtId="0" fontId="16" fillId="0" borderId="231" xfId="0" applyFont="1" applyBorder="1" applyAlignment="1" applyProtection="1">
      <alignment horizontal="center" vertical="center"/>
    </xf>
    <xf numFmtId="0" fontId="22" fillId="0" borderId="170" xfId="0" applyFont="1" applyBorder="1" applyAlignment="1" applyProtection="1">
      <alignment horizontal="center" vertical="center"/>
      <protection locked="0"/>
    </xf>
    <xf numFmtId="0" fontId="16" fillId="0" borderId="184" xfId="0" applyFont="1" applyBorder="1" applyAlignment="1" applyProtection="1">
      <alignment horizontal="center" vertical="center"/>
    </xf>
    <xf numFmtId="0" fontId="22" fillId="0" borderId="228" xfId="0" applyFont="1" applyBorder="1" applyAlignment="1" applyProtection="1">
      <alignment horizontal="center" vertical="center"/>
      <protection locked="0"/>
    </xf>
    <xf numFmtId="0" fontId="22" fillId="0" borderId="184" xfId="0" applyFont="1" applyBorder="1" applyAlignment="1" applyProtection="1">
      <alignment horizontal="center" vertical="center"/>
      <protection locked="0"/>
    </xf>
    <xf numFmtId="0" fontId="22" fillId="0" borderId="229" xfId="0" applyFont="1" applyBorder="1" applyAlignment="1" applyProtection="1">
      <alignment horizontal="center" vertical="center"/>
      <protection locked="0"/>
    </xf>
    <xf numFmtId="38" fontId="16" fillId="0" borderId="168" xfId="1" applyFont="1" applyBorder="1" applyAlignment="1" applyProtection="1">
      <alignment horizontal="center" vertical="center"/>
    </xf>
    <xf numFmtId="38" fontId="16" fillId="0" borderId="228" xfId="1" applyFont="1" applyBorder="1" applyAlignment="1" applyProtection="1">
      <alignment horizontal="center" vertical="center"/>
    </xf>
    <xf numFmtId="38" fontId="16" fillId="0" borderId="168" xfId="1" applyFont="1" applyBorder="1" applyAlignment="1" applyProtection="1">
      <alignment horizontal="center" vertical="center" shrinkToFit="1"/>
    </xf>
    <xf numFmtId="38" fontId="16" fillId="0" borderId="228" xfId="1" applyFont="1" applyBorder="1" applyAlignment="1" applyProtection="1">
      <alignment horizontal="center" vertical="center" shrinkToFit="1"/>
    </xf>
    <xf numFmtId="0" fontId="37" fillId="4" borderId="86" xfId="0" applyFont="1" applyFill="1" applyBorder="1" applyAlignment="1" applyProtection="1">
      <alignment horizontal="center" vertical="center"/>
    </xf>
    <xf numFmtId="0" fontId="37" fillId="4" borderId="57" xfId="0" applyFont="1" applyFill="1" applyBorder="1" applyAlignment="1" applyProtection="1">
      <alignment horizontal="center" vertical="center"/>
    </xf>
    <xf numFmtId="0" fontId="22" fillId="0" borderId="231" xfId="0" applyFont="1" applyBorder="1" applyAlignment="1" applyProtection="1">
      <alignment horizontal="center" vertical="center"/>
      <protection locked="0"/>
    </xf>
    <xf numFmtId="0" fontId="22" fillId="0" borderId="233" xfId="0" applyFont="1" applyBorder="1" applyAlignment="1" applyProtection="1">
      <alignment horizontal="center" vertical="center"/>
      <protection locked="0"/>
    </xf>
    <xf numFmtId="0" fontId="22" fillId="0" borderId="232" xfId="0" applyFont="1" applyBorder="1" applyAlignment="1" applyProtection="1">
      <alignment horizontal="center" vertical="center"/>
      <protection locked="0"/>
    </xf>
    <xf numFmtId="0" fontId="22" fillId="4" borderId="51" xfId="0" applyFont="1" applyFill="1" applyBorder="1" applyAlignment="1" applyProtection="1">
      <alignment horizontal="center" vertical="center"/>
    </xf>
    <xf numFmtId="0" fontId="22" fillId="4" borderId="54" xfId="0" applyFont="1" applyFill="1" applyBorder="1" applyAlignment="1" applyProtection="1">
      <alignment horizontal="center" vertical="center"/>
    </xf>
    <xf numFmtId="0" fontId="22" fillId="4" borderId="50" xfId="0" applyFont="1" applyFill="1" applyBorder="1" applyAlignment="1" applyProtection="1">
      <alignment horizontal="center" vertical="center"/>
    </xf>
    <xf numFmtId="0" fontId="13" fillId="0" borderId="222" xfId="0" applyFont="1" applyBorder="1" applyAlignment="1" applyProtection="1">
      <alignment horizontal="left" vertical="center"/>
    </xf>
    <xf numFmtId="0" fontId="13" fillId="0" borderId="224" xfId="0" applyFont="1" applyBorder="1" applyAlignment="1" applyProtection="1">
      <alignment horizontal="left" vertical="center"/>
    </xf>
    <xf numFmtId="176" fontId="13" fillId="0" borderId="167" xfId="0" applyNumberFormat="1" applyFont="1" applyBorder="1" applyAlignment="1" applyProtection="1">
      <alignment horizontal="left" vertical="center"/>
    </xf>
    <xf numFmtId="176" fontId="13" fillId="0" borderId="168" xfId="0" applyNumberFormat="1" applyFont="1" applyBorder="1" applyAlignment="1" applyProtection="1">
      <alignment horizontal="left" vertical="center"/>
    </xf>
    <xf numFmtId="176" fontId="13" fillId="0" borderId="169" xfId="0" applyNumberFormat="1" applyFont="1" applyBorder="1" applyAlignment="1" applyProtection="1">
      <alignment horizontal="left" vertical="center"/>
    </xf>
    <xf numFmtId="176" fontId="13" fillId="0" borderId="170" xfId="0" applyNumberFormat="1" applyFont="1" applyBorder="1" applyAlignment="1" applyProtection="1">
      <alignment horizontal="left" vertical="center"/>
    </xf>
    <xf numFmtId="0" fontId="22" fillId="4" borderId="57" xfId="0" applyFont="1" applyFill="1" applyBorder="1" applyAlignment="1" applyProtection="1">
      <alignment horizontal="center" vertical="center"/>
    </xf>
    <xf numFmtId="0" fontId="22" fillId="4" borderId="70" xfId="0" applyFont="1" applyFill="1" applyBorder="1" applyAlignment="1" applyProtection="1">
      <alignment horizontal="center" vertical="center"/>
    </xf>
    <xf numFmtId="56" fontId="13" fillId="0" borderId="222" xfId="0" applyNumberFormat="1" applyFont="1" applyBorder="1" applyAlignment="1" applyProtection="1">
      <alignment horizontal="left" vertical="center"/>
    </xf>
    <xf numFmtId="56" fontId="13" fillId="0" borderId="224" xfId="0" applyNumberFormat="1" applyFont="1" applyBorder="1" applyAlignment="1" applyProtection="1">
      <alignment horizontal="left" vertical="center"/>
    </xf>
    <xf numFmtId="56" fontId="13" fillId="0" borderId="167" xfId="0" applyNumberFormat="1" applyFont="1" applyFill="1" applyBorder="1" applyAlignment="1" applyProtection="1">
      <alignment horizontal="left" vertical="center"/>
    </xf>
    <xf numFmtId="56" fontId="13" fillId="0" borderId="168" xfId="0" applyNumberFormat="1" applyFont="1" applyFill="1" applyBorder="1" applyAlignment="1" applyProtection="1">
      <alignment horizontal="left" vertical="center"/>
    </xf>
    <xf numFmtId="0" fontId="13" fillId="0" borderId="236" xfId="0" applyFont="1" applyFill="1" applyBorder="1" applyAlignment="1" applyProtection="1">
      <alignment horizontal="left" vertical="center"/>
    </xf>
    <xf numFmtId="0" fontId="13" fillId="0" borderId="237" xfId="0" applyFont="1" applyFill="1" applyBorder="1" applyAlignment="1" applyProtection="1">
      <alignment horizontal="left" vertical="center"/>
    </xf>
    <xf numFmtId="0" fontId="87" fillId="0" borderId="1" xfId="0" applyFont="1" applyBorder="1" applyAlignment="1" applyProtection="1">
      <alignment horizontal="left" vertical="center" wrapText="1"/>
    </xf>
    <xf numFmtId="0" fontId="25" fillId="0" borderId="28" xfId="0" applyFont="1" applyBorder="1" applyAlignment="1" applyProtection="1">
      <alignment horizontal="left" vertical="center" wrapText="1"/>
    </xf>
    <xf numFmtId="0" fontId="25" fillId="0" borderId="29"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26"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71" fillId="0" borderId="29" xfId="0" applyFont="1" applyBorder="1" applyAlignment="1" applyProtection="1">
      <alignment horizontal="center" vertical="center"/>
    </xf>
    <xf numFmtId="0" fontId="71" fillId="0" borderId="30"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16" xfId="0" applyFont="1" applyBorder="1" applyAlignment="1" applyProtection="1">
      <alignment horizontal="center" vertical="center"/>
    </xf>
    <xf numFmtId="0" fontId="71" fillId="0" borderId="1" xfId="0" applyFont="1" applyBorder="1" applyAlignment="1" applyProtection="1">
      <alignment horizontal="center" vertical="center"/>
    </xf>
    <xf numFmtId="0" fontId="71" fillId="0" borderId="27" xfId="0" applyFont="1" applyBorder="1" applyAlignment="1" applyProtection="1">
      <alignment horizontal="center" vertical="center"/>
    </xf>
    <xf numFmtId="0" fontId="10" fillId="0" borderId="222" xfId="0" applyFont="1" applyBorder="1" applyAlignment="1" applyProtection="1">
      <alignment horizontal="left" vertical="center"/>
    </xf>
    <xf numFmtId="0" fontId="10" fillId="0" borderId="224" xfId="0" applyFont="1" applyBorder="1" applyAlignment="1" applyProtection="1">
      <alignment horizontal="left" vertical="center"/>
    </xf>
    <xf numFmtId="0" fontId="10" fillId="0" borderId="167" xfId="0" applyFont="1" applyFill="1" applyBorder="1" applyAlignment="1" applyProtection="1">
      <alignment horizontal="left" vertical="center"/>
    </xf>
    <xf numFmtId="0" fontId="10" fillId="0" borderId="168" xfId="0" applyFont="1" applyFill="1" applyBorder="1" applyAlignment="1" applyProtection="1">
      <alignment horizontal="left" vertical="center"/>
    </xf>
    <xf numFmtId="0" fontId="13" fillId="0" borderId="236" xfId="0" applyFont="1" applyBorder="1" applyAlignment="1" applyProtection="1">
      <alignment horizontal="left" vertical="center"/>
    </xf>
    <xf numFmtId="0" fontId="13" fillId="0" borderId="237" xfId="0" applyFont="1" applyBorder="1" applyAlignment="1" applyProtection="1">
      <alignment horizontal="left" vertical="center"/>
    </xf>
    <xf numFmtId="0" fontId="22" fillId="4" borderId="59" xfId="0" applyFont="1" applyFill="1" applyBorder="1" applyAlignment="1" applyProtection="1">
      <alignment horizontal="center" vertical="center"/>
    </xf>
    <xf numFmtId="0" fontId="22" fillId="4" borderId="60" xfId="0" applyFont="1" applyFill="1" applyBorder="1" applyAlignment="1" applyProtection="1">
      <alignment horizontal="center" vertical="center"/>
    </xf>
    <xf numFmtId="0" fontId="13" fillId="0" borderId="169" xfId="0" applyFont="1" applyBorder="1" applyAlignment="1" applyProtection="1">
      <alignment horizontal="left" vertical="center"/>
    </xf>
    <xf numFmtId="0" fontId="13" fillId="0" borderId="170" xfId="0" applyFont="1" applyBorder="1" applyAlignment="1" applyProtection="1">
      <alignment horizontal="left" vertical="center"/>
    </xf>
    <xf numFmtId="0" fontId="10" fillId="0" borderId="222" xfId="0" applyFont="1" applyBorder="1" applyAlignment="1" applyProtection="1">
      <alignment horizontal="left" vertical="center" wrapText="1"/>
    </xf>
    <xf numFmtId="0" fontId="13" fillId="0" borderId="167" xfId="0" applyFont="1" applyBorder="1" applyAlignment="1" applyProtection="1">
      <alignment horizontal="left" vertical="center"/>
    </xf>
    <xf numFmtId="0" fontId="13" fillId="0" borderId="168" xfId="0" applyFont="1" applyBorder="1" applyAlignment="1" applyProtection="1">
      <alignment horizontal="left" vertical="center"/>
    </xf>
    <xf numFmtId="0" fontId="10" fillId="0" borderId="167" xfId="0" applyFont="1" applyBorder="1" applyAlignment="1" applyProtection="1">
      <alignment horizontal="left" vertical="center"/>
    </xf>
    <xf numFmtId="0" fontId="10" fillId="0" borderId="168" xfId="0" applyFont="1" applyBorder="1" applyAlignment="1" applyProtection="1">
      <alignment horizontal="left" vertical="center"/>
    </xf>
    <xf numFmtId="0" fontId="13" fillId="0" borderId="28" xfId="0" applyFont="1" applyBorder="1" applyAlignment="1" applyProtection="1">
      <alignment horizontal="center" vertical="center" wrapText="1"/>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7" xfId="0" applyFont="1" applyBorder="1" applyAlignment="1" applyProtection="1">
      <alignment horizontal="center" vertical="center"/>
    </xf>
    <xf numFmtId="0" fontId="34" fillId="0" borderId="56" xfId="2" applyBorder="1" applyAlignment="1">
      <alignment horizontal="center" vertical="center"/>
    </xf>
    <xf numFmtId="0" fontId="34" fillId="0" borderId="53" xfId="2" applyBorder="1" applyAlignment="1">
      <alignment horizontal="center" vertical="center"/>
    </xf>
    <xf numFmtId="0" fontId="8" fillId="0" borderId="328" xfId="2" applyFont="1" applyBorder="1" applyAlignment="1" applyProtection="1">
      <alignment horizontal="left" vertical="center" shrinkToFit="1"/>
    </xf>
    <xf numFmtId="0" fontId="8" fillId="0" borderId="54" xfId="2" applyFont="1" applyBorder="1" applyAlignment="1" applyProtection="1">
      <alignment horizontal="left" vertical="center" shrinkToFit="1"/>
    </xf>
    <xf numFmtId="0" fontId="8" fillId="0" borderId="329" xfId="2" applyFont="1" applyBorder="1" applyAlignment="1" applyProtection="1">
      <alignment horizontal="left" vertical="center" shrinkToFit="1"/>
    </xf>
    <xf numFmtId="0" fontId="8" fillId="0" borderId="324" xfId="2" applyFont="1" applyBorder="1" applyAlignment="1" applyProtection="1">
      <alignment horizontal="left" vertical="center" shrinkToFit="1"/>
    </xf>
    <xf numFmtId="0" fontId="8" fillId="0" borderId="6" xfId="2" applyFont="1" applyBorder="1" applyAlignment="1" applyProtection="1">
      <alignment horizontal="left" vertical="center" shrinkToFit="1"/>
    </xf>
    <xf numFmtId="0" fontId="8" fillId="0" borderId="282" xfId="2" applyFont="1" applyBorder="1" applyAlignment="1" applyProtection="1">
      <alignment horizontal="left" vertical="center" shrinkToFit="1"/>
    </xf>
    <xf numFmtId="0" fontId="39" fillId="0" borderId="6" xfId="2" applyFont="1" applyBorder="1" applyAlignment="1" applyProtection="1">
      <alignment horizontal="center" vertical="center"/>
    </xf>
    <xf numFmtId="0" fontId="8" fillId="0" borderId="320" xfId="2" applyFont="1" applyBorder="1" applyAlignment="1" applyProtection="1">
      <alignment horizontal="left" vertical="center" shrinkToFit="1"/>
    </xf>
    <xf numFmtId="0" fontId="8" fillId="0" borderId="319" xfId="2" applyFont="1" applyBorder="1" applyAlignment="1" applyProtection="1">
      <alignment horizontal="left" vertical="center" shrinkToFit="1"/>
    </xf>
    <xf numFmtId="0" fontId="8" fillId="0" borderId="321" xfId="2" applyFont="1" applyBorder="1" applyAlignment="1" applyProtection="1">
      <alignment horizontal="left" vertical="center" shrinkToFit="1"/>
    </xf>
    <xf numFmtId="0" fontId="36" fillId="0" borderId="54" xfId="0" applyFont="1" applyBorder="1" applyAlignment="1" applyProtection="1">
      <alignment horizontal="center" vertical="center"/>
    </xf>
    <xf numFmtId="38" fontId="36" fillId="0" borderId="319" xfId="1" applyFont="1" applyBorder="1" applyAlignment="1" applyProtection="1">
      <alignment horizontal="center" vertical="center" shrinkToFit="1"/>
    </xf>
    <xf numFmtId="0" fontId="36" fillId="0" borderId="6" xfId="0" applyFont="1" applyBorder="1" applyAlignment="1" applyProtection="1">
      <alignment horizontal="center" vertical="center"/>
    </xf>
    <xf numFmtId="0" fontId="34" fillId="0" borderId="175" xfId="2" applyBorder="1" applyAlignment="1" applyProtection="1">
      <alignment horizontal="center" vertical="center" shrinkToFit="1"/>
      <protection locked="0"/>
    </xf>
    <xf numFmtId="0" fontId="34" fillId="0" borderId="326" xfId="2" applyBorder="1" applyAlignment="1" applyProtection="1">
      <alignment horizontal="center" vertical="center" shrinkToFit="1"/>
      <protection locked="0"/>
    </xf>
    <xf numFmtId="0" fontId="34" fillId="0" borderId="325" xfId="2"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34" fillId="0" borderId="6" xfId="2" applyBorder="1" applyAlignment="1" applyProtection="1">
      <alignment horizontal="center" vertical="center" shrinkToFit="1"/>
      <protection locked="0"/>
    </xf>
    <xf numFmtId="0" fontId="8" fillId="0" borderId="67" xfId="2" applyFont="1" applyBorder="1" applyAlignment="1" applyProtection="1">
      <alignment horizontal="center" vertical="center" shrinkToFit="1"/>
      <protection locked="0"/>
    </xf>
    <xf numFmtId="0" fontId="8" fillId="0" borderId="7"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8" fillId="0" borderId="6" xfId="2" applyFont="1" applyBorder="1" applyAlignment="1" applyProtection="1">
      <alignment horizontal="left" vertical="center"/>
    </xf>
    <xf numFmtId="0" fontId="8" fillId="0" borderId="7" xfId="2" applyFont="1" applyBorder="1" applyAlignment="1" applyProtection="1">
      <alignment horizontal="left" vertical="center"/>
    </xf>
    <xf numFmtId="0" fontId="36" fillId="0" borderId="67" xfId="0" applyFont="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top"/>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30" fillId="0" borderId="9"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14" fontId="0" fillId="0" borderId="0" xfId="0" applyNumberFormat="1" applyBorder="1" applyAlignment="1" applyProtection="1">
      <alignment horizontal="center" vertical="center" shrinkToFit="1"/>
      <protection locked="0"/>
    </xf>
    <xf numFmtId="14" fontId="10" fillId="0" borderId="0" xfId="0" applyNumberFormat="1" applyFont="1" applyBorder="1" applyAlignment="1" applyProtection="1">
      <alignment horizontal="center" vertical="center" shrinkToFit="1"/>
      <protection locked="0"/>
    </xf>
    <xf numFmtId="0" fontId="17" fillId="3" borderId="10" xfId="2" applyFont="1" applyFill="1" applyBorder="1" applyAlignment="1" applyProtection="1">
      <alignment horizontal="center" vertical="center"/>
    </xf>
    <xf numFmtId="0" fontId="17" fillId="3" borderId="11" xfId="2" applyFont="1" applyFill="1" applyBorder="1" applyAlignment="1" applyProtection="1">
      <alignment horizontal="center" vertical="center"/>
    </xf>
    <xf numFmtId="0" fontId="17" fillId="3" borderId="12" xfId="2" applyFont="1" applyFill="1" applyBorder="1" applyAlignment="1" applyProtection="1">
      <alignment horizontal="center" vertical="center"/>
    </xf>
    <xf numFmtId="0" fontId="17" fillId="3" borderId="57" xfId="2" applyFont="1" applyFill="1" applyBorder="1" applyAlignment="1" applyProtection="1">
      <alignment horizontal="center" vertical="center"/>
    </xf>
    <xf numFmtId="0" fontId="17" fillId="3" borderId="70" xfId="2" applyFont="1" applyFill="1" applyBorder="1" applyAlignment="1" applyProtection="1">
      <alignment horizontal="center" vertical="center"/>
    </xf>
    <xf numFmtId="0" fontId="17" fillId="3" borderId="58" xfId="2" applyFont="1" applyFill="1" applyBorder="1" applyAlignment="1" applyProtection="1">
      <alignment horizontal="center" vertical="center"/>
    </xf>
    <xf numFmtId="0" fontId="8" fillId="0" borderId="51" xfId="2" applyFont="1" applyBorder="1" applyAlignment="1" applyProtection="1">
      <alignment horizontal="left" vertical="center"/>
    </xf>
    <xf numFmtId="0" fontId="8" fillId="0" borderId="54" xfId="2" applyFont="1" applyBorder="1" applyAlignment="1" applyProtection="1">
      <alignment horizontal="left" vertical="center"/>
    </xf>
    <xf numFmtId="0" fontId="8" fillId="0" borderId="318" xfId="2" applyFont="1" applyBorder="1" applyAlignment="1" applyProtection="1">
      <alignment horizontal="left" vertical="center" shrinkToFit="1"/>
    </xf>
    <xf numFmtId="0" fontId="73" fillId="0" borderId="7" xfId="2" applyFont="1" applyBorder="1" applyAlignment="1" applyProtection="1">
      <alignment horizontal="left" vertical="center" wrapText="1"/>
    </xf>
    <xf numFmtId="0" fontId="40" fillId="3" borderId="28" xfId="2" applyFont="1" applyFill="1" applyBorder="1" applyAlignment="1" applyProtection="1">
      <alignment horizontal="center" vertical="center" wrapText="1"/>
    </xf>
    <xf numFmtId="0" fontId="40" fillId="3" borderId="43" xfId="2" applyFont="1" applyFill="1" applyBorder="1" applyAlignment="1" applyProtection="1">
      <alignment horizontal="center" vertical="center" wrapText="1"/>
    </xf>
    <xf numFmtId="0" fontId="40" fillId="3" borderId="76" xfId="2" applyFont="1" applyFill="1" applyBorder="1" applyAlignment="1" applyProtection="1">
      <alignment horizontal="center" vertical="center" wrapText="1"/>
    </xf>
    <xf numFmtId="0" fontId="40" fillId="3" borderId="58" xfId="2" applyFont="1" applyFill="1" applyBorder="1" applyAlignment="1" applyProtection="1">
      <alignment horizontal="center" vertical="center" wrapText="1"/>
    </xf>
    <xf numFmtId="0" fontId="34" fillId="0" borderId="330" xfId="2" applyBorder="1" applyAlignment="1" applyProtection="1">
      <alignment horizontal="center" vertical="center" shrinkToFit="1"/>
      <protection locked="0"/>
    </xf>
    <xf numFmtId="0" fontId="34" fillId="0" borderId="331" xfId="2" applyBorder="1" applyAlignment="1" applyProtection="1">
      <alignment horizontal="center" vertical="center" shrinkToFit="1"/>
      <protection locked="0"/>
    </xf>
    <xf numFmtId="0" fontId="34" fillId="0" borderId="322" xfId="2" applyBorder="1" applyAlignment="1" applyProtection="1">
      <alignment horizontal="center" vertical="center" shrinkToFit="1"/>
      <protection locked="0"/>
    </xf>
    <xf numFmtId="0" fontId="36" fillId="0" borderId="67" xfId="0" applyFont="1" applyBorder="1" applyAlignment="1" applyProtection="1">
      <alignment horizontal="left" vertical="center"/>
    </xf>
    <xf numFmtId="0" fontId="34" fillId="0" borderId="320" xfId="2" applyBorder="1" applyAlignment="1" applyProtection="1">
      <alignment horizontal="left" vertical="center" shrinkToFit="1"/>
    </xf>
    <xf numFmtId="0" fontId="34" fillId="0" borderId="319" xfId="2" applyBorder="1" applyAlignment="1" applyProtection="1">
      <alignment horizontal="left" vertical="center" shrinkToFit="1"/>
    </xf>
    <xf numFmtId="0" fontId="34" fillId="0" borderId="321" xfId="2" applyBorder="1" applyAlignment="1" applyProtection="1">
      <alignment horizontal="left" vertical="center" shrinkToFit="1"/>
    </xf>
    <xf numFmtId="0" fontId="38" fillId="3" borderId="10" xfId="0" applyFont="1" applyFill="1" applyBorder="1" applyAlignment="1" applyProtection="1">
      <alignment horizontal="center" vertical="center"/>
    </xf>
    <xf numFmtId="0" fontId="38" fillId="3" borderId="11" xfId="0" applyFont="1" applyFill="1" applyBorder="1" applyAlignment="1" applyProtection="1">
      <alignment horizontal="center" vertical="center"/>
    </xf>
    <xf numFmtId="0" fontId="38" fillId="3" borderId="13" xfId="0" applyFont="1" applyFill="1" applyBorder="1" applyAlignment="1" applyProtection="1">
      <alignment horizontal="center" vertical="center"/>
    </xf>
    <xf numFmtId="0" fontId="38" fillId="3" borderId="57" xfId="0" applyFont="1" applyFill="1" applyBorder="1" applyAlignment="1" applyProtection="1">
      <alignment horizontal="center" vertical="center"/>
    </xf>
    <xf numFmtId="0" fontId="38" fillId="3" borderId="70" xfId="0" applyFont="1" applyFill="1" applyBorder="1" applyAlignment="1" applyProtection="1">
      <alignment horizontal="center" vertical="center"/>
    </xf>
    <xf numFmtId="0" fontId="38" fillId="3" borderId="71" xfId="0" applyFont="1" applyFill="1" applyBorder="1" applyAlignment="1" applyProtection="1">
      <alignment horizontal="center" vertical="center"/>
    </xf>
    <xf numFmtId="38" fontId="36" fillId="0" borderId="319" xfId="1" applyFont="1" applyBorder="1" applyAlignment="1" applyProtection="1">
      <alignment horizontal="center" vertical="center"/>
    </xf>
    <xf numFmtId="0" fontId="8" fillId="0" borderId="318" xfId="2" applyFont="1" applyBorder="1" applyAlignment="1" applyProtection="1">
      <alignment horizontal="left" vertical="center"/>
    </xf>
    <xf numFmtId="0" fontId="8" fillId="0" borderId="319" xfId="2" applyFont="1" applyBorder="1" applyAlignment="1" applyProtection="1">
      <alignment horizontal="left" vertical="center"/>
    </xf>
    <xf numFmtId="0" fontId="8" fillId="0" borderId="7" xfId="2" applyFont="1" applyBorder="1" applyAlignment="1" applyProtection="1">
      <alignment horizontal="center" vertical="center" wrapText="1"/>
    </xf>
    <xf numFmtId="0" fontId="8" fillId="0" borderId="6" xfId="2" applyFont="1" applyBorder="1" applyAlignment="1" applyProtection="1">
      <alignment horizontal="center" vertical="center"/>
    </xf>
    <xf numFmtId="0" fontId="8" fillId="0" borderId="7" xfId="2" applyFont="1" applyBorder="1" applyAlignment="1" applyProtection="1">
      <alignment horizontal="center" vertical="center"/>
    </xf>
    <xf numFmtId="0" fontId="90" fillId="0" borderId="0" xfId="0" applyFont="1" applyFill="1" applyBorder="1" applyAlignment="1" applyProtection="1">
      <alignment vertical="center" wrapText="1" shrinkToFit="1"/>
    </xf>
    <xf numFmtId="0" fontId="90" fillId="0" borderId="17" xfId="0" applyFont="1" applyFill="1" applyBorder="1" applyAlignment="1" applyProtection="1">
      <alignment vertical="center" wrapText="1" shrinkToFit="1"/>
    </xf>
    <xf numFmtId="0" fontId="34" fillId="2" borderId="323" xfId="2" applyFill="1" applyBorder="1" applyAlignment="1" applyProtection="1">
      <alignment horizontal="center" vertical="center" shrinkToFit="1"/>
    </xf>
    <xf numFmtId="0" fontId="34" fillId="2" borderId="327" xfId="2" applyFill="1" applyBorder="1" applyAlignment="1" applyProtection="1">
      <alignment horizontal="center" vertical="center" shrinkToFit="1"/>
    </xf>
    <xf numFmtId="0" fontId="40" fillId="3" borderId="44" xfId="2" applyFont="1" applyFill="1" applyBorder="1" applyAlignment="1" applyProtection="1">
      <alignment horizontal="center" vertical="center" wrapText="1"/>
    </xf>
    <xf numFmtId="0" fontId="40" fillId="3" borderId="57" xfId="2" applyFont="1" applyFill="1" applyBorder="1" applyAlignment="1" applyProtection="1">
      <alignment horizontal="center" vertical="center" wrapText="1"/>
    </xf>
    <xf numFmtId="0" fontId="40" fillId="3" borderId="29" xfId="2" applyFont="1" applyFill="1" applyBorder="1" applyAlignment="1" applyProtection="1">
      <alignment horizontal="center" vertical="center"/>
    </xf>
    <xf numFmtId="0" fontId="40" fillId="3" borderId="30" xfId="2" applyFont="1" applyFill="1" applyBorder="1" applyAlignment="1" applyProtection="1">
      <alignment horizontal="center" vertical="center"/>
    </xf>
    <xf numFmtId="0" fontId="40" fillId="3" borderId="57" xfId="2" applyFont="1" applyFill="1" applyBorder="1" applyAlignment="1" applyProtection="1">
      <alignment horizontal="center" vertical="center"/>
    </xf>
    <xf numFmtId="0" fontId="40" fillId="3" borderId="70" xfId="2" applyFont="1" applyFill="1" applyBorder="1" applyAlignment="1" applyProtection="1">
      <alignment horizontal="center" vertical="center"/>
    </xf>
    <xf numFmtId="0" fontId="40" fillId="3" borderId="71" xfId="2" applyFont="1" applyFill="1" applyBorder="1" applyAlignment="1" applyProtection="1">
      <alignment horizontal="center" vertical="center"/>
    </xf>
    <xf numFmtId="49"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14" fontId="22" fillId="0" borderId="11" xfId="0" applyNumberFormat="1" applyFont="1" applyFill="1" applyBorder="1" applyAlignment="1" applyProtection="1">
      <alignment horizontal="center" vertical="center" shrinkToFit="1"/>
      <protection locked="0"/>
    </xf>
    <xf numFmtId="14" fontId="0" fillId="0" borderId="11" xfId="0" applyNumberForma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Border="1" applyAlignment="1" applyProtection="1">
      <alignment horizontal="right" vertical="center" shrinkToFit="1"/>
      <protection locked="0"/>
    </xf>
    <xf numFmtId="0" fontId="0" fillId="0" borderId="0"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24" fillId="0" borderId="0"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8" xfId="0" applyFill="1" applyBorder="1" applyAlignment="1" applyProtection="1">
      <alignment horizontal="center" vertical="center" shrinkToFit="1"/>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106" fillId="0" borderId="23" xfId="0" applyFont="1" applyFill="1" applyBorder="1" applyAlignment="1" applyProtection="1">
      <alignment horizontal="center" vertical="center" shrinkToFit="1"/>
      <protection locked="0"/>
    </xf>
    <xf numFmtId="0" fontId="0" fillId="0" borderId="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2" borderId="21" xfId="0" applyFill="1" applyBorder="1" applyAlignment="1" applyProtection="1">
      <alignment horizontal="center" vertical="center" wrapText="1" shrinkToFit="1"/>
      <protection locked="0"/>
    </xf>
    <xf numFmtId="0" fontId="0" fillId="2" borderId="9"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0" fontId="107" fillId="0" borderId="23" xfId="0" applyFont="1" applyFill="1" applyBorder="1" applyAlignment="1" applyProtection="1">
      <alignment horizontal="center" vertical="center"/>
      <protection locked="0"/>
    </xf>
    <xf numFmtId="0" fontId="0" fillId="0" borderId="0" xfId="0" applyBorder="1" applyAlignment="1" applyProtection="1">
      <alignment horizontal="right" vertical="center" shrinkToFit="1"/>
      <protection locked="0"/>
    </xf>
    <xf numFmtId="0" fontId="0" fillId="0" borderId="0" xfId="0" applyBorder="1" applyAlignment="1" applyProtection="1">
      <alignment horizontal="left" vertical="center" shrinkToFit="1"/>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90"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31"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3"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2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256" xfId="0" applyNumberFormat="1" applyBorder="1" applyAlignment="1" applyProtection="1">
      <alignment horizontal="center" vertical="center" shrinkToFit="1"/>
      <protection locked="0"/>
    </xf>
    <xf numFmtId="0" fontId="0" fillId="0" borderId="257" xfId="0" applyNumberFormat="1" applyBorder="1" applyAlignment="1" applyProtection="1">
      <alignment horizontal="center" vertical="center" shrinkToFit="1"/>
      <protection locked="0"/>
    </xf>
    <xf numFmtId="0" fontId="0" fillId="0" borderId="258" xfId="0" applyNumberFormat="1" applyBorder="1" applyAlignment="1" applyProtection="1">
      <alignment horizontal="center" vertical="center" shrinkToFit="1"/>
      <protection locked="0"/>
    </xf>
    <xf numFmtId="0" fontId="0" fillId="0" borderId="183" xfId="0" applyNumberFormat="1" applyBorder="1" applyAlignment="1" applyProtection="1">
      <alignment horizontal="center" vertical="center" shrinkToFit="1"/>
      <protection locked="0"/>
    </xf>
    <xf numFmtId="0" fontId="0" fillId="0" borderId="184" xfId="0" applyNumberFormat="1" applyBorder="1" applyAlignment="1" applyProtection="1">
      <alignment horizontal="center" vertical="center" shrinkToFit="1"/>
      <protection locked="0"/>
    </xf>
    <xf numFmtId="0" fontId="0" fillId="0" borderId="251" xfId="0" applyNumberFormat="1" applyBorder="1" applyAlignment="1" applyProtection="1">
      <alignment horizontal="center" vertical="center" shrinkToFit="1"/>
      <protection locked="0"/>
    </xf>
    <xf numFmtId="49" fontId="0" fillId="0" borderId="183" xfId="0" applyNumberFormat="1" applyBorder="1" applyAlignment="1" applyProtection="1">
      <alignment horizontal="center" vertical="center" shrinkToFit="1"/>
      <protection locked="0"/>
    </xf>
    <xf numFmtId="49" fontId="0" fillId="0" borderId="183" xfId="0" applyNumberFormat="1" applyFill="1" applyBorder="1" applyAlignment="1" applyProtection="1">
      <alignment horizontal="center" vertical="center" shrinkToFit="1"/>
      <protection locked="0"/>
    </xf>
    <xf numFmtId="0" fontId="0" fillId="0" borderId="184" xfId="0" applyNumberFormat="1" applyFill="1" applyBorder="1" applyAlignment="1" applyProtection="1">
      <alignment horizontal="center" vertical="center" shrinkToFit="1"/>
      <protection locked="0"/>
    </xf>
    <xf numFmtId="0" fontId="0" fillId="0" borderId="251" xfId="0" applyNumberFormat="1" applyFill="1" applyBorder="1" applyAlignment="1" applyProtection="1">
      <alignment horizontal="center" vertical="center" shrinkToFit="1"/>
      <protection locked="0"/>
    </xf>
    <xf numFmtId="0" fontId="0" fillId="0" borderId="202" xfId="0" applyNumberFormat="1" applyFill="1" applyBorder="1" applyAlignment="1" applyProtection="1">
      <alignment horizontal="center" vertical="center" shrinkToFit="1"/>
      <protection locked="0"/>
    </xf>
    <xf numFmtId="0" fontId="0" fillId="0" borderId="243" xfId="0" applyNumberFormat="1" applyFill="1" applyBorder="1" applyAlignment="1" applyProtection="1">
      <alignment horizontal="center" vertical="center" shrinkToFit="1"/>
      <protection locked="0"/>
    </xf>
    <xf numFmtId="0" fontId="0" fillId="0" borderId="259" xfId="0" applyNumberForma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9"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0" fillId="0" borderId="0" xfId="0" applyFont="1" applyBorder="1" applyAlignment="1" applyProtection="1">
      <alignment horizontal="center"/>
      <protection locked="0"/>
    </xf>
    <xf numFmtId="0" fontId="22" fillId="0" borderId="0" xfId="0" applyFont="1" applyFill="1" applyBorder="1" applyAlignment="1" applyProtection="1">
      <alignment horizontal="left" vertical="center" shrinkToFit="1"/>
      <protection locked="0"/>
    </xf>
    <xf numFmtId="0" fontId="0" fillId="0" borderId="17" xfId="0" applyFill="1" applyBorder="1" applyAlignment="1" applyProtection="1">
      <alignment horizontal="left" vertical="center" shrinkToFit="1"/>
      <protection locked="0"/>
    </xf>
    <xf numFmtId="0" fontId="0" fillId="0" borderId="10" xfId="0" applyFill="1" applyBorder="1" applyAlignment="1" applyProtection="1">
      <alignment horizontal="center" vertical="center"/>
      <protection locked="0"/>
    </xf>
    <xf numFmtId="14" fontId="0" fillId="0" borderId="11" xfId="0" applyNumberFormat="1" applyFill="1" applyBorder="1" applyAlignment="1" applyProtection="1">
      <alignment horizontal="left" vertical="center" shrinkToFit="1"/>
      <protection locked="0"/>
    </xf>
    <xf numFmtId="14" fontId="0" fillId="0" borderId="13" xfId="0" applyNumberFormat="1" applyFill="1" applyBorder="1" applyAlignment="1" applyProtection="1">
      <alignment horizontal="left" vertical="center" shrinkToFit="1"/>
      <protection locked="0"/>
    </xf>
    <xf numFmtId="0" fontId="87" fillId="0" borderId="1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06" fillId="0" borderId="7" xfId="0" applyFont="1" applyFill="1" applyBorder="1" applyAlignment="1" applyProtection="1">
      <alignment horizontal="center" vertical="center" shrinkToFit="1"/>
      <protection locked="0"/>
    </xf>
    <xf numFmtId="0" fontId="106" fillId="0" borderId="6" xfId="0" applyFont="1" applyFill="1" applyBorder="1" applyAlignment="1" applyProtection="1">
      <alignment horizontal="center" vertical="center" shrinkToFit="1"/>
      <protection locked="0"/>
    </xf>
    <xf numFmtId="0" fontId="106" fillId="0" borderId="8" xfId="0" applyFont="1" applyFill="1" applyBorder="1" applyAlignment="1" applyProtection="1">
      <alignment horizontal="center" vertical="center" shrinkToFit="1"/>
      <protection locked="0"/>
    </xf>
    <xf numFmtId="0" fontId="107" fillId="0" borderId="10" xfId="0" applyFont="1" applyFill="1" applyBorder="1" applyAlignment="1" applyProtection="1">
      <alignment horizontal="center" vertical="center"/>
      <protection locked="0"/>
    </xf>
    <xf numFmtId="0" fontId="107" fillId="0" borderId="11"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0" fontId="107" fillId="0" borderId="15" xfId="0" applyFont="1" applyFill="1" applyBorder="1" applyAlignment="1" applyProtection="1">
      <alignment horizontal="center" vertical="center"/>
      <protection locked="0"/>
    </xf>
    <xf numFmtId="0" fontId="107" fillId="0" borderId="0" xfId="0" applyFont="1" applyFill="1" applyBorder="1" applyAlignment="1" applyProtection="1">
      <alignment horizontal="center" vertical="center"/>
      <protection locked="0"/>
    </xf>
    <xf numFmtId="0" fontId="107" fillId="0" borderId="14" xfId="0" applyFont="1" applyFill="1" applyBorder="1" applyAlignment="1" applyProtection="1">
      <alignment horizontal="center" vertical="center"/>
      <protection locked="0"/>
    </xf>
    <xf numFmtId="0" fontId="107" fillId="0" borderId="19" xfId="0" applyFont="1" applyFill="1" applyBorder="1" applyAlignment="1" applyProtection="1">
      <alignment horizontal="center" vertical="center"/>
      <protection locked="0"/>
    </xf>
    <xf numFmtId="0" fontId="107" fillId="0" borderId="17" xfId="0" applyFont="1" applyFill="1" applyBorder="1" applyAlignment="1" applyProtection="1">
      <alignment horizontal="center" vertical="center"/>
      <protection locked="0"/>
    </xf>
    <xf numFmtId="0" fontId="107" fillId="0" borderId="18" xfId="0" applyFont="1" applyFill="1" applyBorder="1" applyAlignment="1" applyProtection="1">
      <alignment horizontal="center" vertical="center"/>
      <protection locked="0"/>
    </xf>
    <xf numFmtId="0" fontId="0" fillId="0" borderId="17" xfId="0" applyFill="1" applyBorder="1" applyAlignment="1" applyProtection="1">
      <alignment horizontal="right" vertical="center" shrinkToFit="1"/>
      <protection locked="0"/>
    </xf>
    <xf numFmtId="0" fontId="0" fillId="0" borderId="17" xfId="0" applyFill="1" applyBorder="1" applyAlignment="1" applyProtection="1">
      <alignment horizontal="left" vertical="center"/>
      <protection locked="0"/>
    </xf>
    <xf numFmtId="0" fontId="22" fillId="0" borderId="17" xfId="0"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center" vertical="center"/>
      <protection locked="0"/>
    </xf>
    <xf numFmtId="0" fontId="22" fillId="0" borderId="17"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3" fillId="0" borderId="167" xfId="0" applyFont="1" applyBorder="1" applyAlignment="1" applyProtection="1">
      <alignment horizontal="center" vertical="center" wrapText="1"/>
      <protection locked="0"/>
    </xf>
    <xf numFmtId="0" fontId="13" fillId="0" borderId="168" xfId="0" applyFont="1" applyBorder="1" applyAlignment="1" applyProtection="1">
      <alignment horizontal="center" vertical="center" wrapText="1"/>
      <protection locked="0"/>
    </xf>
    <xf numFmtId="0" fontId="24" fillId="0" borderId="24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28" xfId="0" applyFont="1" applyBorder="1" applyAlignment="1" applyProtection="1">
      <alignment horizontal="center" vertical="center" wrapText="1"/>
      <protection locked="0"/>
    </xf>
    <xf numFmtId="0" fontId="24" fillId="0" borderId="168" xfId="0" applyFont="1" applyBorder="1" applyAlignment="1" applyProtection="1">
      <alignment horizontal="center" vertical="center" wrapText="1"/>
      <protection locked="0"/>
    </xf>
    <xf numFmtId="0" fontId="13" fillId="0" borderId="242" xfId="0" applyFont="1" applyBorder="1" applyAlignment="1" applyProtection="1">
      <alignment horizontal="center" vertical="center" wrapText="1"/>
      <protection locked="0"/>
    </xf>
    <xf numFmtId="0" fontId="13" fillId="0" borderId="357" xfId="0" applyFont="1" applyBorder="1" applyAlignment="1" applyProtection="1">
      <alignment horizontal="center" vertical="center" wrapText="1"/>
      <protection locked="0"/>
    </xf>
    <xf numFmtId="0" fontId="13" fillId="0" borderId="241"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41"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25" fillId="4" borderId="23" xfId="0" applyFont="1" applyFill="1" applyBorder="1" applyAlignment="1" applyProtection="1">
      <alignment horizontal="center" vertical="center"/>
      <protection locked="0"/>
    </xf>
    <xf numFmtId="0" fontId="13" fillId="0" borderId="165" xfId="0" applyFont="1" applyBorder="1" applyAlignment="1" applyProtection="1">
      <alignment horizontal="center" vertical="center" wrapText="1"/>
      <protection locked="0"/>
    </xf>
    <xf numFmtId="0" fontId="13" fillId="0" borderId="284" xfId="0" applyFont="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0" borderId="164" xfId="0"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42" xfId="0" applyFill="1" applyBorder="1" applyAlignment="1" applyProtection="1">
      <alignment horizontal="center" vertical="center" shrinkToFit="1"/>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96" fillId="0" borderId="17" xfId="0" applyFont="1" applyBorder="1" applyAlignment="1" applyProtection="1">
      <alignment horizontal="left" vertical="center" wrapText="1" shrinkToFit="1"/>
      <protection locked="0"/>
    </xf>
    <xf numFmtId="0" fontId="13" fillId="4" borderId="10"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14" fontId="0" fillId="0" borderId="29" xfId="0" applyNumberFormat="1" applyBorder="1" applyAlignment="1" applyProtection="1">
      <alignment horizontal="center" vertical="center" shrinkToFit="1"/>
      <protection locked="0"/>
    </xf>
    <xf numFmtId="14" fontId="0" fillId="0" borderId="17" xfId="0" applyNumberFormat="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0" borderId="256" xfId="0" applyBorder="1" applyAlignment="1" applyProtection="1">
      <alignment horizontal="left" vertical="center" shrinkToFit="1"/>
      <protection locked="0"/>
    </xf>
    <xf numFmtId="0" fontId="0" fillId="0" borderId="257"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0" fontId="0" fillId="0" borderId="205" xfId="0" applyBorder="1" applyAlignment="1" applyProtection="1">
      <alignment horizontal="left" vertical="center" shrinkToFit="1"/>
      <protection locked="0"/>
    </xf>
    <xf numFmtId="0" fontId="0" fillId="0" borderId="209" xfId="0" applyBorder="1" applyAlignment="1" applyProtection="1">
      <alignment horizontal="left" vertical="center" shrinkToFit="1"/>
      <protection locked="0"/>
    </xf>
    <xf numFmtId="0" fontId="0" fillId="0" borderId="254" xfId="0" applyBorder="1" applyAlignment="1" applyProtection="1">
      <alignment horizontal="left" vertical="center" shrinkToFit="1"/>
      <protection locked="0"/>
    </xf>
    <xf numFmtId="0" fontId="13" fillId="0" borderId="358" xfId="0" applyFont="1" applyBorder="1" applyAlignment="1" applyProtection="1">
      <alignment horizontal="center" vertical="center" wrapText="1"/>
      <protection locked="0"/>
    </xf>
    <xf numFmtId="0" fontId="13" fillId="0" borderId="248" xfId="0" applyFont="1" applyBorder="1" applyAlignment="1" applyProtection="1">
      <alignment horizontal="center" vertical="center" wrapTex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3" fillId="4" borderId="23" xfId="0" applyFont="1" applyFill="1" applyBorder="1" applyAlignment="1" applyProtection="1">
      <alignment horizontal="center" vertical="center" wrapText="1" shrinkToFit="1"/>
      <protection locked="0"/>
    </xf>
    <xf numFmtId="0" fontId="13" fillId="4" borderId="23" xfId="0" applyFont="1" applyFill="1" applyBorder="1" applyAlignment="1" applyProtection="1">
      <alignment horizontal="center" vertical="center" shrinkToFit="1"/>
      <protection locked="0"/>
    </xf>
    <xf numFmtId="0" fontId="13" fillId="0" borderId="283" xfId="0" applyFont="1" applyBorder="1" applyAlignment="1" applyProtection="1">
      <alignment horizontal="center" vertical="center" wrapText="1"/>
      <protection locked="0"/>
    </xf>
    <xf numFmtId="0" fontId="13" fillId="0" borderId="261" xfId="0" applyFont="1" applyBorder="1" applyAlignment="1" applyProtection="1">
      <alignment horizontal="center" vertical="center" wrapText="1"/>
      <protection locked="0"/>
    </xf>
    <xf numFmtId="0" fontId="13" fillId="0" borderId="229" xfId="0" applyFont="1" applyBorder="1" applyAlignment="1" applyProtection="1">
      <alignment horizontal="center" vertical="center" wrapText="1"/>
      <protection locked="0"/>
    </xf>
    <xf numFmtId="0" fontId="13" fillId="0" borderId="245" xfId="0" applyFont="1" applyBorder="1" applyAlignment="1" applyProtection="1">
      <alignment horizontal="center" vertical="center" wrapText="1"/>
      <protection locked="0"/>
    </xf>
    <xf numFmtId="0" fontId="0" fillId="0" borderId="44"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05" xfId="0"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0" fillId="2" borderId="44" xfId="0" applyFill="1" applyBorder="1" applyAlignment="1" applyProtection="1">
      <alignment horizontal="center" vertical="center" shrinkToFit="1"/>
      <protection locked="0"/>
    </xf>
    <xf numFmtId="14" fontId="0" fillId="0" borderId="44" xfId="0" applyNumberFormat="1" applyBorder="1" applyAlignment="1" applyProtection="1">
      <alignment horizontal="center" vertical="center" shrinkToFit="1"/>
      <protection locked="0"/>
    </xf>
    <xf numFmtId="14" fontId="0" fillId="0" borderId="19" xfId="0" applyNumberFormat="1" applyBorder="1" applyAlignment="1" applyProtection="1">
      <alignment horizontal="center" vertical="center" shrinkToFit="1"/>
      <protection locked="0"/>
    </xf>
    <xf numFmtId="14" fontId="0" fillId="0" borderId="30" xfId="0" applyNumberFormat="1" applyBorder="1" applyAlignment="1" applyProtection="1">
      <alignment horizontal="center" vertical="center" shrinkToFit="1"/>
      <protection locked="0"/>
    </xf>
    <xf numFmtId="14" fontId="0" fillId="0" borderId="20" xfId="0" applyNumberFormat="1" applyBorder="1" applyAlignment="1" applyProtection="1">
      <alignment horizontal="center" vertical="center" shrinkToFit="1"/>
      <protection locked="0"/>
    </xf>
    <xf numFmtId="0" fontId="24" fillId="0" borderId="0" xfId="0" applyFont="1" applyBorder="1" applyAlignment="1" applyProtection="1">
      <alignment horizontal="right" vertical="center" wrapText="1"/>
      <protection locked="0"/>
    </xf>
    <xf numFmtId="0" fontId="91" fillId="0" borderId="28" xfId="0" applyFont="1" applyBorder="1" applyAlignment="1" applyProtection="1">
      <alignment horizontal="center" vertical="center" wrapText="1"/>
      <protection locked="0"/>
    </xf>
    <xf numFmtId="0" fontId="97" fillId="0" borderId="29" xfId="0" applyFont="1" applyBorder="1" applyAlignment="1" applyProtection="1">
      <alignment horizontal="center" vertical="center"/>
      <protection locked="0"/>
    </xf>
    <xf numFmtId="0" fontId="97" fillId="0" borderId="30" xfId="0" applyFont="1" applyBorder="1" applyAlignment="1" applyProtection="1">
      <alignment horizontal="center" vertical="center"/>
      <protection locked="0"/>
    </xf>
    <xf numFmtId="0" fontId="97" fillId="0" borderId="26" xfId="0" applyFont="1" applyBorder="1" applyAlignment="1" applyProtection="1">
      <alignment horizontal="center" vertical="center"/>
      <protection locked="0"/>
    </xf>
    <xf numFmtId="0" fontId="97" fillId="0" borderId="1" xfId="0" applyFont="1" applyBorder="1" applyAlignment="1" applyProtection="1">
      <alignment horizontal="center" vertical="center"/>
      <protection locked="0"/>
    </xf>
    <xf numFmtId="0" fontId="97" fillId="0" borderId="27" xfId="0" applyFont="1" applyBorder="1" applyAlignment="1" applyProtection="1">
      <alignment horizontal="center" vertical="center"/>
      <protection locked="0"/>
    </xf>
    <xf numFmtId="0" fontId="0" fillId="0" borderId="23" xfId="0"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6" fillId="0" borderId="23" xfId="0" applyFont="1" applyBorder="1" applyAlignment="1" applyProtection="1">
      <alignment horizontal="left" vertical="top" shrinkToFit="1"/>
      <protection locked="0"/>
    </xf>
    <xf numFmtId="0" fontId="0" fillId="0" borderId="23" xfId="0" applyBorder="1" applyAlignment="1" applyProtection="1">
      <alignment horizontal="left" vertical="top" shrinkToFit="1"/>
      <protection locked="0"/>
    </xf>
    <xf numFmtId="0" fontId="0" fillId="2" borderId="6" xfId="0" applyFill="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6" fillId="0" borderId="10"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87" fillId="0" borderId="0" xfId="0" applyFont="1" applyBorder="1" applyAlignment="1" applyProtection="1">
      <alignment horizontal="left" vertical="top" wrapText="1"/>
      <protection locked="0"/>
    </xf>
    <xf numFmtId="0" fontId="87" fillId="0" borderId="16" xfId="0" applyFont="1" applyBorder="1" applyAlignment="1" applyProtection="1">
      <alignment horizontal="left" vertical="top" wrapText="1"/>
      <protection locked="0"/>
    </xf>
    <xf numFmtId="0" fontId="10" fillId="0" borderId="1" xfId="0" applyFont="1" applyFill="1" applyBorder="1" applyAlignment="1" applyProtection="1">
      <alignment horizontal="center" vertical="center"/>
      <protection locked="0"/>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24" fillId="0" borderId="0" xfId="0" applyFont="1" applyAlignment="1" applyProtection="1">
      <alignment horizontal="lef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12" fillId="0" borderId="6" xfId="0" applyFont="1" applyBorder="1" applyAlignment="1" applyProtection="1">
      <alignment horizontal="left" vertical="center" wrapText="1" shrinkToFit="1"/>
      <protection locked="0"/>
    </xf>
    <xf numFmtId="0" fontId="12" fillId="0" borderId="6"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14" fontId="0" fillId="0" borderId="6" xfId="0" applyNumberForma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14" fontId="0" fillId="0" borderId="8" xfId="0" applyNumberFormat="1" applyBorder="1" applyAlignment="1" applyProtection="1">
      <alignment horizontal="center" vertical="center" shrinkToFit="1"/>
      <protection locked="0"/>
    </xf>
    <xf numFmtId="14" fontId="0" fillId="0" borderId="6" xfId="0" applyNumberFormat="1" applyBorder="1" applyAlignment="1" applyProtection="1">
      <alignment horizontal="left" vertical="center" shrinkToFit="1"/>
      <protection locked="0"/>
    </xf>
    <xf numFmtId="14" fontId="0" fillId="0" borderId="8" xfId="0" applyNumberFormat="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0" fillId="0" borderId="6"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76" fillId="0" borderId="23" xfId="0" applyFont="1" applyBorder="1" applyAlignment="1" applyProtection="1">
      <alignment horizontal="left" vertical="top" shrinkToFit="1"/>
      <protection locked="0"/>
    </xf>
    <xf numFmtId="0" fontId="18" fillId="0" borderId="17"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shrinkToFit="1"/>
      <protection locked="0"/>
    </xf>
    <xf numFmtId="0" fontId="18" fillId="2" borderId="19"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shrinkToFit="1"/>
      <protection locked="0"/>
    </xf>
    <xf numFmtId="0" fontId="0" fillId="0" borderId="7" xfId="0" applyFill="1" applyBorder="1" applyAlignment="1" applyProtection="1">
      <alignment horizontal="right" vertical="top"/>
      <protection locked="0"/>
    </xf>
    <xf numFmtId="0" fontId="0" fillId="0" borderId="6" xfId="0" applyFill="1" applyBorder="1" applyAlignment="1" applyProtection="1">
      <alignment horizontal="right" vertical="top"/>
      <protection locked="0"/>
    </xf>
    <xf numFmtId="0" fontId="0" fillId="0" borderId="8" xfId="0" applyFill="1" applyBorder="1" applyAlignment="1" applyProtection="1">
      <alignment horizontal="right" vertical="top"/>
      <protection locked="0"/>
    </xf>
    <xf numFmtId="0" fontId="0" fillId="0" borderId="6" xfId="0" applyFill="1" applyBorder="1" applyAlignment="1" applyProtection="1">
      <alignment horizontal="right" vertical="center" shrinkToFit="1"/>
      <protection locked="0"/>
    </xf>
    <xf numFmtId="0" fontId="0" fillId="0" borderId="8" xfId="0" applyFill="1" applyBorder="1" applyAlignment="1" applyProtection="1">
      <alignment horizontal="right" vertical="center" shrinkToFit="1"/>
      <protection locked="0"/>
    </xf>
    <xf numFmtId="0" fontId="119" fillId="0" borderId="11" xfId="0" applyFont="1" applyBorder="1" applyAlignment="1" applyProtection="1">
      <alignment horizontal="center" vertical="center"/>
      <protection locked="0"/>
    </xf>
    <xf numFmtId="0" fontId="119" fillId="0" borderId="17" xfId="0" applyFont="1" applyBorder="1" applyAlignment="1" applyProtection="1">
      <alignment horizontal="center" vertical="center"/>
      <protection locked="0"/>
    </xf>
    <xf numFmtId="0" fontId="58" fillId="3" borderId="23" xfId="0" applyFont="1" applyFill="1" applyBorder="1" applyAlignment="1" applyProtection="1">
      <alignment horizontal="left" vertical="center" wrapText="1"/>
      <protection locked="0"/>
    </xf>
    <xf numFmtId="0" fontId="57" fillId="3" borderId="23" xfId="0" applyFont="1" applyFill="1" applyBorder="1" applyAlignment="1" applyProtection="1">
      <alignment horizontal="left" vertical="center" wrapText="1"/>
      <protection locked="0"/>
    </xf>
    <xf numFmtId="0" fontId="88" fillId="0" borderId="0" xfId="0" applyFont="1" applyBorder="1" applyAlignment="1" applyProtection="1">
      <alignment horizontal="left" vertical="top" wrapText="1"/>
      <protection locked="0"/>
    </xf>
    <xf numFmtId="0" fontId="54" fillId="3" borderId="23" xfId="0" applyFont="1" applyFill="1" applyBorder="1" applyAlignment="1" applyProtection="1">
      <alignment horizontal="center" vertical="center" wrapText="1"/>
      <protection locked="0"/>
    </xf>
    <xf numFmtId="0" fontId="57" fillId="3" borderId="23" xfId="0" applyFont="1" applyFill="1" applyBorder="1" applyAlignment="1" applyProtection="1">
      <alignment horizontal="center" vertical="center" wrapText="1"/>
      <protection locked="0"/>
    </xf>
    <xf numFmtId="0" fontId="56" fillId="0" borderId="23" xfId="0" applyFont="1" applyBorder="1" applyAlignment="1" applyProtection="1">
      <alignment horizontal="left" vertical="top" wrapText="1"/>
      <protection locked="0"/>
    </xf>
    <xf numFmtId="0" fontId="54"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3" fillId="0" borderId="10" xfId="0" applyFont="1" applyBorder="1" applyAlignment="1" applyProtection="1">
      <alignment horizontal="right" vertical="center" wrapText="1"/>
      <protection locked="0"/>
    </xf>
    <xf numFmtId="0" fontId="13" fillId="0" borderId="11" xfId="0" applyFont="1" applyBorder="1" applyAlignment="1" applyProtection="1">
      <alignment horizontal="right" vertical="center" wrapText="1"/>
      <protection locked="0"/>
    </xf>
    <xf numFmtId="0" fontId="13" fillId="0" borderId="11" xfId="0" applyFont="1" applyBorder="1" applyAlignment="1" applyProtection="1">
      <alignment horizontal="right" vertical="center"/>
      <protection locked="0"/>
    </xf>
    <xf numFmtId="0" fontId="0" fillId="0" borderId="1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5" fillId="0" borderId="11"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0" borderId="17" xfId="0" applyFont="1" applyBorder="1" applyAlignment="1" applyProtection="1">
      <alignment horizontal="left" vertical="center" wrapText="1"/>
      <protection locked="0"/>
    </xf>
    <xf numFmtId="0" fontId="74" fillId="0" borderId="23"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4" fillId="0" borderId="6"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131" fillId="0" borderId="1" xfId="0" applyFont="1" applyBorder="1" applyAlignment="1">
      <alignment horizontal="center" vertical="center"/>
    </xf>
    <xf numFmtId="0" fontId="121" fillId="0" borderId="29" xfId="0" applyFont="1" applyBorder="1" applyAlignment="1">
      <alignment horizontal="left" vertical="center" wrapText="1"/>
    </xf>
    <xf numFmtId="0" fontId="121" fillId="0" borderId="0" xfId="0" applyFont="1" applyBorder="1" applyAlignment="1">
      <alignment horizontal="left" vertical="center" wrapText="1"/>
    </xf>
    <xf numFmtId="0" fontId="129" fillId="0" borderId="0" xfId="0" applyFont="1" applyBorder="1" applyAlignment="1">
      <alignment horizontal="center" vertical="center"/>
    </xf>
    <xf numFmtId="0" fontId="129" fillId="0" borderId="23" xfId="0" applyFont="1" applyBorder="1" applyAlignment="1">
      <alignment horizontal="center" vertical="center" wrapText="1"/>
    </xf>
    <xf numFmtId="0" fontId="129" fillId="0" borderId="23" xfId="0" applyFont="1" applyBorder="1" applyAlignment="1">
      <alignment horizontal="center" vertical="center"/>
    </xf>
    <xf numFmtId="0" fontId="129" fillId="0" borderId="34" xfId="0" applyFont="1" applyBorder="1" applyAlignment="1">
      <alignment horizontal="center" vertical="center"/>
    </xf>
    <xf numFmtId="0" fontId="123" fillId="14" borderId="36" xfId="0" applyFont="1" applyFill="1" applyBorder="1" applyAlignment="1" applyProtection="1">
      <alignment horizontal="center" vertical="center"/>
      <protection locked="0"/>
    </xf>
    <xf numFmtId="0" fontId="123" fillId="14" borderId="37" xfId="0" applyFont="1" applyFill="1" applyBorder="1" applyAlignment="1" applyProtection="1">
      <alignment horizontal="center" vertical="center"/>
      <protection locked="0"/>
    </xf>
    <xf numFmtId="0" fontId="123" fillId="0" borderId="32" xfId="0" applyFont="1" applyBorder="1" applyAlignment="1">
      <alignment horizontal="center" vertical="center"/>
    </xf>
    <xf numFmtId="0" fontId="123" fillId="0" borderId="46" xfId="0" applyFont="1" applyBorder="1" applyAlignment="1">
      <alignment horizontal="center" vertical="center"/>
    </xf>
    <xf numFmtId="0" fontId="123" fillId="13" borderId="23" xfId="0" applyFont="1" applyFill="1" applyBorder="1" applyAlignment="1">
      <alignment horizontal="center" vertical="center"/>
    </xf>
    <xf numFmtId="0" fontId="123" fillId="14" borderId="23" xfId="0" applyFont="1" applyFill="1" applyBorder="1" applyAlignment="1" applyProtection="1">
      <alignment horizontal="center" vertical="center"/>
      <protection locked="0"/>
    </xf>
    <xf numFmtId="0" fontId="123" fillId="0" borderId="349" xfId="0" applyFont="1" applyBorder="1" applyAlignment="1">
      <alignment horizontal="center" vertical="center"/>
    </xf>
    <xf numFmtId="0" fontId="123" fillId="0" borderId="350" xfId="0" applyFont="1" applyBorder="1" applyAlignment="1">
      <alignment horizontal="center" vertical="center"/>
    </xf>
    <xf numFmtId="31" fontId="121" fillId="14" borderId="350" xfId="0" applyNumberFormat="1" applyFont="1" applyFill="1" applyBorder="1" applyAlignment="1" applyProtection="1">
      <alignment horizontal="center" vertical="center" shrinkToFit="1"/>
      <protection locked="0"/>
    </xf>
    <xf numFmtId="0" fontId="121" fillId="14" borderId="350" xfId="0" applyFont="1" applyFill="1" applyBorder="1" applyAlignment="1" applyProtection="1">
      <alignment horizontal="center" vertical="center" shrinkToFit="1"/>
      <protection locked="0"/>
    </xf>
    <xf numFmtId="0" fontId="121" fillId="14" borderId="351" xfId="0" applyFont="1" applyFill="1" applyBorder="1" applyAlignment="1" applyProtection="1">
      <alignment horizontal="center" vertical="center" shrinkToFit="1"/>
      <protection locked="0"/>
    </xf>
    <xf numFmtId="0" fontId="124" fillId="0" borderId="2" xfId="0" applyFont="1" applyBorder="1" applyAlignment="1">
      <alignment horizontal="center" vertical="center" wrapText="1"/>
    </xf>
    <xf numFmtId="0" fontId="124" fillId="0" borderId="3" xfId="0" applyFont="1" applyBorder="1" applyAlignment="1">
      <alignment horizontal="center" vertical="center"/>
    </xf>
    <xf numFmtId="0" fontId="124" fillId="0" borderId="5" xfId="0" applyFont="1" applyBorder="1" applyAlignment="1">
      <alignment horizontal="center" vertical="center"/>
    </xf>
    <xf numFmtId="31" fontId="123" fillId="14" borderId="23" xfId="0" applyNumberFormat="1" applyFont="1" applyFill="1" applyBorder="1" applyAlignment="1" applyProtection="1">
      <alignment horizontal="center" vertical="center"/>
      <protection locked="0"/>
    </xf>
    <xf numFmtId="0" fontId="123" fillId="0" borderId="0" xfId="0" applyFont="1" applyBorder="1" applyAlignment="1">
      <alignment horizontal="center" vertical="center"/>
    </xf>
    <xf numFmtId="0" fontId="123" fillId="0" borderId="29" xfId="0" applyFont="1" applyBorder="1" applyAlignment="1">
      <alignment horizontal="left" vertical="center" wrapText="1"/>
    </xf>
    <xf numFmtId="0" fontId="123" fillId="0" borderId="29" xfId="0" applyFont="1" applyBorder="1" applyAlignment="1">
      <alignment horizontal="left" vertical="center"/>
    </xf>
    <xf numFmtId="0" fontId="123" fillId="0" borderId="0" xfId="0" applyFont="1" applyBorder="1" applyAlignment="1">
      <alignment horizontal="left" vertical="center"/>
    </xf>
    <xf numFmtId="0" fontId="71" fillId="0" borderId="2" xfId="0" applyFont="1" applyBorder="1" applyAlignment="1">
      <alignment horizontal="center" vertical="center"/>
    </xf>
    <xf numFmtId="0" fontId="71" fillId="0" borderId="5" xfId="0" applyFont="1" applyBorder="1" applyAlignment="1">
      <alignment horizontal="center" vertical="center"/>
    </xf>
    <xf numFmtId="49" fontId="54" fillId="0" borderId="11"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120" fillId="0" borderId="0" xfId="0" applyFont="1" applyAlignment="1" applyProtection="1">
      <alignment horizontal="center" vertical="center"/>
      <protection locked="0"/>
    </xf>
    <xf numFmtId="0" fontId="0" fillId="3" borderId="23" xfId="0" applyFill="1" applyBorder="1" applyAlignment="1" applyProtection="1">
      <alignment horizontal="center" vertical="center"/>
      <protection locked="0"/>
    </xf>
    <xf numFmtId="49" fontId="54" fillId="0" borderId="7" xfId="0" applyNumberFormat="1" applyFont="1" applyBorder="1" applyAlignment="1" applyProtection="1">
      <alignment horizontal="center" vertical="center"/>
      <protection locked="0"/>
    </xf>
    <xf numFmtId="49" fontId="54" fillId="0" borderId="8" xfId="0" applyNumberFormat="1" applyFont="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59" fillId="0" borderId="10"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59" fillId="0" borderId="12" xfId="0" applyFont="1" applyBorder="1" applyAlignment="1" applyProtection="1">
      <alignment horizontal="left" vertical="center"/>
      <protection locked="0"/>
    </xf>
    <xf numFmtId="0" fontId="59" fillId="0" borderId="19" xfId="0" applyFont="1" applyBorder="1" applyAlignment="1" applyProtection="1">
      <alignment horizontal="left" vertical="center"/>
      <protection locked="0"/>
    </xf>
    <xf numFmtId="0" fontId="59" fillId="0" borderId="17" xfId="0" applyFont="1" applyBorder="1" applyAlignment="1" applyProtection="1">
      <alignment horizontal="left" vertical="center"/>
      <protection locked="0"/>
    </xf>
    <xf numFmtId="0" fontId="59" fillId="0" borderId="18" xfId="0" applyFont="1" applyBorder="1" applyAlignment="1" applyProtection="1">
      <alignment horizontal="left" vertical="center"/>
      <protection locked="0"/>
    </xf>
    <xf numFmtId="0" fontId="54" fillId="0" borderId="11"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protection locked="0"/>
    </xf>
    <xf numFmtId="49" fontId="54" fillId="0" borderId="12" xfId="0" applyNumberFormat="1" applyFont="1" applyBorder="1" applyAlignment="1" applyProtection="1">
      <alignment horizontal="center" vertical="center"/>
      <protection locked="0"/>
    </xf>
    <xf numFmtId="49" fontId="54" fillId="0" borderId="14" xfId="0" applyNumberFormat="1" applyFont="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49" fontId="27" fillId="0" borderId="7" xfId="0" applyNumberFormat="1" applyFont="1" applyBorder="1" applyAlignment="1" applyProtection="1">
      <alignment horizontal="center" vertical="center"/>
      <protection locked="0"/>
    </xf>
    <xf numFmtId="49" fontId="27" fillId="0" borderId="6" xfId="0" applyNumberFormat="1" applyFont="1" applyBorder="1" applyAlignment="1" applyProtection="1">
      <alignment horizontal="center" vertical="center"/>
      <protection locked="0"/>
    </xf>
    <xf numFmtId="49" fontId="27" fillId="0" borderId="8" xfId="0" applyNumberFormat="1" applyFont="1" applyBorder="1" applyAlignment="1" applyProtection="1">
      <alignment horizontal="center" vertical="center"/>
      <protection locked="0"/>
    </xf>
    <xf numFmtId="0" fontId="58" fillId="0" borderId="23" xfId="0" applyFont="1" applyBorder="1" applyAlignment="1" applyProtection="1">
      <alignment horizontal="center" vertical="center" wrapText="1"/>
      <protection locked="0"/>
    </xf>
    <xf numFmtId="0" fontId="58" fillId="0" borderId="23" xfId="0" applyFont="1" applyBorder="1" applyAlignment="1" applyProtection="1">
      <alignment horizontal="center" vertical="center"/>
      <protection locked="0"/>
    </xf>
    <xf numFmtId="0" fontId="56" fillId="0" borderId="6" xfId="0" applyFont="1" applyBorder="1" applyAlignment="1" applyProtection="1">
      <alignment horizontal="left" vertical="center"/>
      <protection locked="0"/>
    </xf>
    <xf numFmtId="0" fontId="56" fillId="0" borderId="8" xfId="0" applyFont="1" applyBorder="1" applyAlignment="1" applyProtection="1">
      <alignment horizontal="left" vertical="center"/>
      <protection locked="0"/>
    </xf>
    <xf numFmtId="0" fontId="56" fillId="0" borderId="17" xfId="0" applyFont="1" applyBorder="1" applyAlignment="1" applyProtection="1">
      <alignment horizontal="left" vertical="center"/>
      <protection locked="0"/>
    </xf>
    <xf numFmtId="0" fontId="56" fillId="0" borderId="18" xfId="0" applyFont="1" applyBorder="1" applyAlignment="1" applyProtection="1">
      <alignment horizontal="left" vertical="center"/>
      <protection locked="0"/>
    </xf>
    <xf numFmtId="0" fontId="60" fillId="0" borderId="7" xfId="0" applyFont="1" applyBorder="1" applyAlignment="1" applyProtection="1">
      <alignment horizontal="right" vertical="center"/>
      <protection locked="0"/>
    </xf>
    <xf numFmtId="0" fontId="60" fillId="0" borderId="6" xfId="0" applyFont="1" applyBorder="1" applyAlignment="1" applyProtection="1">
      <alignment horizontal="right" vertical="center"/>
      <protection locked="0"/>
    </xf>
    <xf numFmtId="0" fontId="60" fillId="0" borderId="6" xfId="0" applyFont="1" applyBorder="1" applyAlignment="1" applyProtection="1">
      <alignment horizontal="left" vertical="center"/>
      <protection locked="0"/>
    </xf>
    <xf numFmtId="0" fontId="60" fillId="0" borderId="8" xfId="0" applyFont="1" applyBorder="1" applyAlignment="1" applyProtection="1">
      <alignment horizontal="left"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1" fillId="0" borderId="23" xfId="0" applyFont="1" applyBorder="1" applyAlignment="1" applyProtection="1">
      <alignment horizontal="left" vertical="center" wrapText="1"/>
      <protection locked="0"/>
    </xf>
    <xf numFmtId="0" fontId="27" fillId="0" borderId="19"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49" fontId="27" fillId="0" borderId="19" xfId="0" applyNumberFormat="1" applyFont="1" applyBorder="1" applyAlignment="1" applyProtection="1">
      <alignment horizontal="center" vertical="center"/>
      <protection locked="0"/>
    </xf>
    <xf numFmtId="49" fontId="48" fillId="0" borderId="17" xfId="0" applyNumberFormat="1" applyFont="1" applyBorder="1" applyAlignment="1" applyProtection="1">
      <alignment horizontal="center" vertical="center"/>
      <protection locked="0"/>
    </xf>
    <xf numFmtId="49" fontId="48" fillId="0" borderId="18" xfId="0" applyNumberFormat="1" applyFont="1"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19" fillId="0" borderId="17" xfId="0" applyFont="1" applyBorder="1" applyAlignment="1" applyProtection="1">
      <alignment horizontal="left" vertical="center"/>
      <protection locked="0"/>
    </xf>
    <xf numFmtId="0" fontId="119" fillId="0" borderId="18" xfId="0"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0" fillId="3" borderId="12"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56" fillId="0" borderId="0" xfId="0" applyFont="1" applyBorder="1" applyAlignment="1" applyProtection="1">
      <alignment horizontal="left" vertical="center" wrapText="1"/>
      <protection locked="0"/>
    </xf>
    <xf numFmtId="0" fontId="56" fillId="0" borderId="15" xfId="0" applyFont="1" applyBorder="1" applyAlignment="1" applyProtection="1">
      <alignment horizontal="left" vertical="center" wrapText="1"/>
      <protection locked="0"/>
    </xf>
    <xf numFmtId="0" fontId="56" fillId="0" borderId="17" xfId="0" applyFont="1" applyBorder="1" applyAlignment="1" applyProtection="1">
      <alignment horizontal="left" vertical="center" wrapText="1"/>
      <protection locked="0"/>
    </xf>
    <xf numFmtId="0" fontId="56" fillId="0" borderId="18" xfId="0" applyFont="1" applyBorder="1" applyAlignment="1" applyProtection="1">
      <alignment horizontal="left" vertical="center" wrapText="1"/>
      <protection locked="0"/>
    </xf>
    <xf numFmtId="0" fontId="56" fillId="0" borderId="11"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8" fillId="0" borderId="0" xfId="2" applyFont="1" applyAlignment="1" applyProtection="1">
      <alignment vertical="center"/>
      <protection locked="0"/>
    </xf>
    <xf numFmtId="0" fontId="8" fillId="0" borderId="228" xfId="2" applyFont="1" applyBorder="1" applyAlignment="1" applyProtection="1">
      <alignment horizontal="center" vertical="center"/>
      <protection locked="0"/>
    </xf>
    <xf numFmtId="0" fontId="8" fillId="0" borderId="184" xfId="2" applyFont="1" applyBorder="1" applyAlignment="1" applyProtection="1">
      <alignment horizontal="center" vertical="center"/>
      <protection locked="0"/>
    </xf>
    <xf numFmtId="0" fontId="8" fillId="0" borderId="229" xfId="2" applyFont="1" applyBorder="1" applyAlignment="1" applyProtection="1">
      <alignment horizontal="center" vertical="center"/>
      <protection locked="0"/>
    </xf>
    <xf numFmtId="0" fontId="8" fillId="0" borderId="251" xfId="2" applyFont="1" applyBorder="1" applyAlignment="1" applyProtection="1">
      <alignment horizontal="center" vertical="center"/>
      <protection locked="0"/>
    </xf>
    <xf numFmtId="0" fontId="8" fillId="0" borderId="262" xfId="2" applyFont="1" applyBorder="1" applyAlignment="1" applyProtection="1">
      <alignment horizontal="center" vertical="center"/>
      <protection locked="0"/>
    </xf>
    <xf numFmtId="0" fontId="8" fillId="0" borderId="209" xfId="2" applyFont="1" applyBorder="1" applyAlignment="1" applyProtection="1">
      <alignment horizontal="center" vertical="center"/>
      <protection locked="0"/>
    </xf>
    <xf numFmtId="0" fontId="8" fillId="0" borderId="254" xfId="2" applyFont="1" applyBorder="1" applyAlignment="1" applyProtection="1">
      <alignment horizontal="center" vertical="center"/>
      <protection locked="0"/>
    </xf>
    <xf numFmtId="0" fontId="8" fillId="0" borderId="249" xfId="2" applyFont="1" applyBorder="1" applyAlignment="1" applyProtection="1">
      <alignment horizontal="center" vertical="center" shrinkToFit="1"/>
      <protection locked="0"/>
    </xf>
    <xf numFmtId="0" fontId="8" fillId="0" borderId="184" xfId="2" applyFont="1" applyBorder="1" applyAlignment="1" applyProtection="1">
      <alignment horizontal="center" vertical="center" shrinkToFit="1"/>
      <protection locked="0"/>
    </xf>
    <xf numFmtId="0" fontId="8" fillId="0" borderId="251" xfId="2" applyFont="1" applyBorder="1" applyAlignment="1" applyProtection="1">
      <alignment horizontal="center" vertical="center" shrinkToFit="1"/>
      <protection locked="0"/>
    </xf>
    <xf numFmtId="0" fontId="8" fillId="0" borderId="26"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27" xfId="2" applyFont="1" applyBorder="1" applyAlignment="1" applyProtection="1">
      <alignment horizontal="center" vertical="center" shrinkToFit="1"/>
      <protection locked="0"/>
    </xf>
    <xf numFmtId="0" fontId="8" fillId="0" borderId="263" xfId="2" applyFont="1" applyBorder="1" applyAlignment="1" applyProtection="1">
      <alignment horizontal="center" vertical="center"/>
      <protection locked="0"/>
    </xf>
    <xf numFmtId="0" fontId="8" fillId="0" borderId="183" xfId="2" applyFont="1" applyBorder="1" applyAlignment="1" applyProtection="1">
      <alignment horizontal="center" vertical="center"/>
      <protection locked="0"/>
    </xf>
    <xf numFmtId="0" fontId="8" fillId="0" borderId="225" xfId="2" applyFont="1" applyBorder="1" applyAlignment="1" applyProtection="1">
      <alignment horizontal="center" vertical="center"/>
      <protection locked="0"/>
    </xf>
    <xf numFmtId="0" fontId="8" fillId="0" borderId="208" xfId="2" applyFont="1" applyBorder="1" applyAlignment="1" applyProtection="1">
      <alignment horizontal="center" vertical="center"/>
      <protection locked="0"/>
    </xf>
    <xf numFmtId="0" fontId="8" fillId="0" borderId="250" xfId="2" applyFont="1" applyBorder="1" applyAlignment="1" applyProtection="1">
      <alignment horizontal="center" vertical="center"/>
      <protection locked="0"/>
    </xf>
    <xf numFmtId="0" fontId="8" fillId="0" borderId="272" xfId="2" applyFont="1" applyBorder="1" applyAlignment="1" applyProtection="1">
      <alignment horizontal="center" vertical="center" shrinkToFit="1"/>
      <protection locked="0"/>
    </xf>
    <xf numFmtId="0" fontId="8" fillId="0" borderId="191" xfId="2" applyFont="1" applyBorder="1" applyAlignment="1" applyProtection="1">
      <alignment horizontal="center" vertical="center" shrinkToFit="1"/>
      <protection locked="0"/>
    </xf>
    <xf numFmtId="0" fontId="8" fillId="0" borderId="285" xfId="2" applyFont="1" applyBorder="1" applyAlignment="1" applyProtection="1">
      <alignment horizontal="center" vertical="center" shrinkToFit="1"/>
      <protection locked="0"/>
    </xf>
    <xf numFmtId="0" fontId="8" fillId="0" borderId="205" xfId="2" applyFont="1" applyBorder="1" applyAlignment="1" applyProtection="1">
      <alignment horizontal="center" vertical="center"/>
      <protection locked="0"/>
    </xf>
    <xf numFmtId="0" fontId="8" fillId="2" borderId="44" xfId="2" applyFont="1" applyFill="1" applyBorder="1" applyAlignment="1" applyProtection="1">
      <alignment horizontal="center" vertical="center"/>
      <protection locked="0"/>
    </xf>
    <xf numFmtId="0" fontId="8" fillId="2" borderId="29" xfId="2" applyFont="1" applyFill="1" applyBorder="1" applyAlignment="1" applyProtection="1">
      <alignment horizontal="center" vertical="center"/>
      <protection locked="0"/>
    </xf>
    <xf numFmtId="0" fontId="8" fillId="2" borderId="43" xfId="2" applyFont="1" applyFill="1" applyBorder="1" applyAlignment="1" applyProtection="1">
      <alignment horizontal="center" vertical="center"/>
      <protection locked="0"/>
    </xf>
    <xf numFmtId="0" fontId="8" fillId="2" borderId="57" xfId="2" applyFont="1" applyFill="1" applyBorder="1" applyAlignment="1" applyProtection="1">
      <alignment horizontal="center" vertical="center"/>
      <protection locked="0"/>
    </xf>
    <xf numFmtId="0" fontId="8" fillId="2" borderId="70" xfId="2" applyFont="1" applyFill="1" applyBorder="1" applyAlignment="1" applyProtection="1">
      <alignment horizontal="center" vertical="center"/>
      <protection locked="0"/>
    </xf>
    <xf numFmtId="0" fontId="8" fillId="2" borderId="58" xfId="2" applyFont="1" applyFill="1" applyBorder="1" applyAlignment="1" applyProtection="1">
      <alignment horizontal="center" vertical="center"/>
      <protection locked="0"/>
    </xf>
    <xf numFmtId="0" fontId="8" fillId="0" borderId="226" xfId="2" applyFont="1" applyBorder="1" applyAlignment="1" applyProtection="1">
      <alignment horizontal="center" vertical="center"/>
      <protection locked="0"/>
    </xf>
    <xf numFmtId="0" fontId="8" fillId="0" borderId="197" xfId="2" applyFont="1" applyBorder="1" applyAlignment="1" applyProtection="1">
      <alignment horizontal="center" vertical="center"/>
      <protection locked="0"/>
    </xf>
    <xf numFmtId="0" fontId="8" fillId="2" borderId="44" xfId="2" applyFont="1" applyFill="1" applyBorder="1" applyAlignment="1" applyProtection="1">
      <alignment horizontal="center" vertical="center" shrinkToFit="1"/>
      <protection locked="0"/>
    </xf>
    <xf numFmtId="0" fontId="8" fillId="2" borderId="29" xfId="2" applyFont="1" applyFill="1" applyBorder="1" applyAlignment="1" applyProtection="1">
      <alignment horizontal="center" vertical="center" shrinkToFit="1"/>
      <protection locked="0"/>
    </xf>
    <xf numFmtId="0" fontId="8" fillId="2" borderId="30" xfId="2" applyFont="1" applyFill="1" applyBorder="1" applyAlignment="1" applyProtection="1">
      <alignment horizontal="center" vertical="center" shrinkToFit="1"/>
      <protection locked="0"/>
    </xf>
    <xf numFmtId="0" fontId="8" fillId="2" borderId="57" xfId="2" applyFont="1" applyFill="1" applyBorder="1" applyAlignment="1" applyProtection="1">
      <alignment horizontal="center" vertical="center" shrinkToFit="1"/>
      <protection locked="0"/>
    </xf>
    <xf numFmtId="0" fontId="8" fillId="2" borderId="70" xfId="2" applyFont="1" applyFill="1" applyBorder="1" applyAlignment="1" applyProtection="1">
      <alignment horizontal="center" vertical="center" shrinkToFit="1"/>
      <protection locked="0"/>
    </xf>
    <xf numFmtId="0" fontId="8" fillId="2" borderId="71" xfId="2" applyFont="1" applyFill="1" applyBorder="1" applyAlignment="1" applyProtection="1">
      <alignment horizontal="center" vertical="center" shrinkToFit="1"/>
      <protection locked="0"/>
    </xf>
    <xf numFmtId="0" fontId="43" fillId="0" borderId="161" xfId="3" applyFont="1" applyBorder="1" applyAlignment="1">
      <alignment horizontal="center" vertical="center"/>
    </xf>
    <xf numFmtId="0" fontId="43" fillId="0" borderId="162" xfId="3" applyFont="1" applyBorder="1" applyAlignment="1">
      <alignment horizontal="center" vertical="center"/>
    </xf>
    <xf numFmtId="0" fontId="43" fillId="0" borderId="163" xfId="3" applyFont="1" applyBorder="1" applyAlignment="1">
      <alignment horizontal="center" vertical="center"/>
    </xf>
    <xf numFmtId="0" fontId="8" fillId="2" borderId="7" xfId="2" applyFont="1" applyFill="1" applyBorder="1" applyAlignment="1" applyProtection="1">
      <alignment horizontal="center" vertical="center" wrapText="1" shrinkToFit="1"/>
      <protection locked="0"/>
    </xf>
    <xf numFmtId="0" fontId="8" fillId="2" borderId="6" xfId="2" applyFont="1" applyFill="1" applyBorder="1" applyAlignment="1" applyProtection="1">
      <alignment horizontal="center" vertical="center" wrapText="1" shrinkToFit="1"/>
      <protection locked="0"/>
    </xf>
    <xf numFmtId="0" fontId="8" fillId="2" borderId="8" xfId="2" applyFont="1" applyFill="1" applyBorder="1" applyAlignment="1" applyProtection="1">
      <alignment horizontal="center" vertical="center" wrapText="1" shrinkToFit="1"/>
      <protection locked="0"/>
    </xf>
    <xf numFmtId="0" fontId="31" fillId="0" borderId="6" xfId="0" applyFont="1" applyBorder="1" applyAlignment="1" applyProtection="1">
      <alignment horizontal="center" vertical="center"/>
      <protection locked="0"/>
    </xf>
    <xf numFmtId="0" fontId="8" fillId="0" borderId="68" xfId="2" applyFont="1" applyBorder="1" applyAlignment="1" applyProtection="1">
      <alignment horizontal="center" vertical="center"/>
      <protection locked="0"/>
    </xf>
    <xf numFmtId="0" fontId="8" fillId="0" borderId="264" xfId="2" applyFont="1" applyBorder="1" applyAlignment="1" applyProtection="1">
      <alignment horizontal="center" vertical="center"/>
      <protection locked="0"/>
    </xf>
    <xf numFmtId="0" fontId="8" fillId="2" borderId="28" xfId="2" applyFont="1" applyFill="1" applyBorder="1" applyAlignment="1" applyProtection="1">
      <alignment horizontal="center" vertical="center"/>
      <protection locked="0"/>
    </xf>
    <xf numFmtId="0" fontId="8" fillId="2" borderId="30" xfId="2" applyFont="1" applyFill="1" applyBorder="1" applyAlignment="1" applyProtection="1">
      <alignment horizontal="center" vertical="center"/>
      <protection locked="0"/>
    </xf>
    <xf numFmtId="0" fontId="8" fillId="2" borderId="76" xfId="2" applyFont="1" applyFill="1" applyBorder="1" applyAlignment="1" applyProtection="1">
      <alignment horizontal="center" vertical="center"/>
      <protection locked="0"/>
    </xf>
    <xf numFmtId="0" fontId="8" fillId="2" borderId="71" xfId="2" applyFont="1" applyFill="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2" borderId="47" xfId="2" applyFont="1" applyFill="1" applyBorder="1" applyAlignment="1" applyProtection="1">
      <alignment horizontal="center" vertical="center"/>
      <protection locked="0"/>
    </xf>
    <xf numFmtId="0" fontId="8" fillId="2" borderId="66"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protection locked="0"/>
    </xf>
    <xf numFmtId="0" fontId="8" fillId="2" borderId="75" xfId="2" applyFont="1" applyFill="1" applyBorder="1" applyAlignment="1" applyProtection="1">
      <alignment horizontal="center" vertical="center"/>
      <protection locked="0"/>
    </xf>
    <xf numFmtId="0" fontId="8" fillId="2" borderId="68" xfId="2" applyFont="1" applyFill="1" applyBorder="1" applyAlignment="1" applyProtection="1">
      <alignment horizontal="center" vertical="center"/>
      <protection locked="0"/>
    </xf>
    <xf numFmtId="0" fontId="8" fillId="2" borderId="72" xfId="2" applyFont="1" applyFill="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8" fillId="0" borderId="69" xfId="2" applyFont="1" applyBorder="1" applyAlignment="1" applyProtection="1">
      <alignment horizontal="center" vertical="center"/>
      <protection locked="0"/>
    </xf>
    <xf numFmtId="0" fontId="135" fillId="0" borderId="1" xfId="2" applyFont="1" applyBorder="1" applyAlignment="1" applyProtection="1">
      <alignment horizontal="right" vertical="center"/>
      <protection locked="0"/>
    </xf>
    <xf numFmtId="0" fontId="8" fillId="0" borderId="9" xfId="2" applyFont="1" applyBorder="1" applyAlignment="1" applyProtection="1">
      <alignment horizontal="center" vertical="center" shrinkToFit="1"/>
      <protection locked="0"/>
    </xf>
    <xf numFmtId="0" fontId="8" fillId="0" borderId="0" xfId="2" applyFont="1" applyBorder="1" applyAlignment="1" applyProtection="1">
      <alignment horizontal="center" vertical="center" shrinkToFit="1"/>
      <protection locked="0"/>
    </xf>
    <xf numFmtId="0" fontId="8" fillId="0" borderId="16" xfId="2" applyFont="1" applyBorder="1" applyAlignment="1" applyProtection="1">
      <alignment horizontal="center" vertical="center" shrinkToFit="1"/>
      <protection locked="0"/>
    </xf>
    <xf numFmtId="0" fontId="7" fillId="2" borderId="77" xfId="2" applyFont="1" applyFill="1" applyBorder="1" applyAlignment="1" applyProtection="1">
      <alignment horizontal="center" vertical="center"/>
      <protection locked="0"/>
    </xf>
    <xf numFmtId="0" fontId="7" fillId="2" borderId="78" xfId="2" applyFont="1" applyFill="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45" xfId="2" applyFont="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0" fontId="13" fillId="0" borderId="266" xfId="0" applyFont="1" applyBorder="1" applyAlignment="1" applyProtection="1">
      <alignment horizontal="center" vertical="center" wrapText="1"/>
      <protection locked="0"/>
    </xf>
    <xf numFmtId="0" fontId="25" fillId="0" borderId="168" xfId="0" applyFont="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shrinkToFit="1"/>
      <protection locked="0"/>
    </xf>
    <xf numFmtId="0" fontId="25" fillId="2" borderId="23" xfId="0" applyFont="1" applyFill="1" applyBorder="1" applyAlignment="1" applyProtection="1">
      <alignment horizontal="center" vertical="center" wrapText="1" shrinkToFit="1"/>
      <protection locked="0"/>
    </xf>
    <xf numFmtId="0" fontId="25" fillId="2" borderId="7" xfId="0" applyFont="1" applyFill="1" applyBorder="1" applyAlignment="1" applyProtection="1">
      <alignment horizontal="center" vertical="center" wrapText="1" shrinkToFit="1"/>
      <protection locked="0"/>
    </xf>
    <xf numFmtId="0" fontId="25" fillId="2" borderId="36" xfId="0" applyFont="1" applyFill="1" applyBorder="1" applyAlignment="1" applyProtection="1">
      <alignment horizontal="center" vertical="center" wrapText="1" shrinkToFit="1"/>
      <protection locked="0"/>
    </xf>
    <xf numFmtId="0" fontId="25" fillId="2" borderId="45" xfId="0" applyFont="1" applyFill="1" applyBorder="1" applyAlignment="1" applyProtection="1">
      <alignment horizontal="center" vertical="center" wrapText="1" shrinkToFit="1"/>
      <protection locked="0"/>
    </xf>
    <xf numFmtId="0" fontId="0" fillId="0" borderId="8" xfId="0" applyNumberFormat="1" applyBorder="1" applyAlignment="1" applyProtection="1">
      <alignment horizontal="center" vertical="center" shrinkToFit="1"/>
      <protection locked="0"/>
    </xf>
    <xf numFmtId="0" fontId="0" fillId="0" borderId="23" xfId="0" applyNumberFormat="1" applyBorder="1" applyAlignment="1" applyProtection="1">
      <alignment horizontal="center" vertical="center" shrinkToFit="1"/>
      <protection locked="0"/>
    </xf>
    <xf numFmtId="0" fontId="0" fillId="0" borderId="34" xfId="0" applyNumberFormat="1" applyBorder="1" applyAlignment="1" applyProtection="1">
      <alignment horizontal="center" vertical="center" shrinkToFit="1"/>
      <protection locked="0"/>
    </xf>
    <xf numFmtId="0" fontId="0" fillId="0" borderId="72" xfId="0" applyNumberFormat="1" applyBorder="1" applyAlignment="1" applyProtection="1">
      <alignment horizontal="center" vertical="center" shrinkToFit="1"/>
      <protection locked="0"/>
    </xf>
    <xf numFmtId="0" fontId="0" fillId="0" borderId="36" xfId="0" applyNumberFormat="1" applyBorder="1" applyAlignment="1" applyProtection="1">
      <alignment horizontal="center" vertical="center" shrinkToFit="1"/>
      <protection locked="0"/>
    </xf>
    <xf numFmtId="0" fontId="0" fillId="0" borderId="37" xfId="0" applyNumberForma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3" fillId="0" borderId="0" xfId="0" applyFont="1" applyBorder="1" applyAlignment="1" applyProtection="1">
      <alignment horizontal="center" vertical="center"/>
      <protection locked="0"/>
    </xf>
    <xf numFmtId="0" fontId="13" fillId="2" borderId="32"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14" fontId="0" fillId="0" borderId="47" xfId="0" applyNumberFormat="1" applyBorder="1" applyAlignment="1" applyProtection="1">
      <alignment horizontal="center" vertical="center" shrinkToFit="1"/>
      <protection locked="0"/>
    </xf>
    <xf numFmtId="14" fontId="0" fillId="0" borderId="32" xfId="0" applyNumberFormat="1" applyBorder="1" applyAlignment="1" applyProtection="1">
      <alignment horizontal="center" vertical="center" shrinkToFit="1"/>
      <protection locked="0"/>
    </xf>
    <xf numFmtId="14" fontId="0" fillId="0" borderId="4" xfId="0" applyNumberFormat="1" applyBorder="1" applyAlignment="1" applyProtection="1">
      <alignment horizontal="center" vertical="center" shrinkToFit="1"/>
      <protection locked="0"/>
    </xf>
    <xf numFmtId="14" fontId="0" fillId="0" borderId="23" xfId="0" applyNumberFormat="1" applyBorder="1" applyAlignment="1" applyProtection="1">
      <alignment horizontal="center" vertical="center" shrinkToFit="1"/>
      <protection locked="0"/>
    </xf>
    <xf numFmtId="14" fontId="0" fillId="0" borderId="7" xfId="0" applyNumberForma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4" fontId="0" fillId="0" borderId="46" xfId="0" applyNumberFormat="1" applyBorder="1" applyAlignment="1" applyProtection="1">
      <alignment horizontal="center" vertical="center" shrinkToFit="1"/>
      <protection locked="0"/>
    </xf>
    <xf numFmtId="14" fontId="0" fillId="0" borderId="34" xfId="0" applyNumberForma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2" borderId="33" xfId="0" applyFill="1" applyBorder="1" applyAlignment="1" applyProtection="1">
      <alignment horizontal="center" vertical="center" wrapText="1" shrinkToFit="1"/>
      <protection locked="0"/>
    </xf>
    <xf numFmtId="0" fontId="0" fillId="2" borderId="38" xfId="0" applyFill="1" applyBorder="1" applyAlignment="1" applyProtection="1">
      <alignment horizontal="center" vertical="center" shrinkToFit="1"/>
      <protection locked="0"/>
    </xf>
    <xf numFmtId="0" fontId="0" fillId="2" borderId="36"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13" fillId="2" borderId="46"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25" fillId="0" borderId="165" xfId="0" applyFont="1" applyBorder="1" applyAlignment="1" applyProtection="1">
      <alignment horizontal="center" vertical="center" wrapText="1"/>
      <protection locked="0"/>
    </xf>
    <xf numFmtId="0" fontId="13" fillId="0" borderId="265" xfId="0" applyFont="1" applyBorder="1" applyAlignment="1" applyProtection="1">
      <alignment horizontal="center" vertical="center" wrapText="1"/>
      <protection locked="0"/>
    </xf>
    <xf numFmtId="0" fontId="25" fillId="2" borderId="31"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0" borderId="255" xfId="0" applyFont="1" applyBorder="1" applyAlignment="1" applyProtection="1">
      <alignment horizontal="center" vertical="center" wrapText="1"/>
      <protection locked="0"/>
    </xf>
    <xf numFmtId="0" fontId="13" fillId="0" borderId="267" xfId="0" applyFont="1" applyBorder="1" applyAlignment="1" applyProtection="1">
      <alignment horizontal="center" vertical="center" wrapText="1"/>
      <protection locked="0"/>
    </xf>
    <xf numFmtId="0" fontId="25" fillId="0" borderId="0" xfId="0" applyFont="1" applyBorder="1" applyAlignment="1" applyProtection="1">
      <alignment horizontal="right" vertical="center" wrapText="1"/>
      <protection locked="0"/>
    </xf>
    <xf numFmtId="0" fontId="13" fillId="0" borderId="223" xfId="0" applyFont="1" applyBorder="1" applyAlignment="1" applyProtection="1">
      <alignment horizontal="center" vertical="center" wrapText="1"/>
      <protection locked="0"/>
    </xf>
    <xf numFmtId="0" fontId="25" fillId="0" borderId="255" xfId="0" applyFont="1" applyBorder="1" applyAlignment="1" applyProtection="1">
      <alignment horizontal="center" vertical="center" wrapText="1"/>
      <protection locked="0"/>
    </xf>
    <xf numFmtId="0" fontId="0" fillId="0" borderId="343" xfId="0" applyBorder="1" applyAlignment="1">
      <alignment horizontal="center" vertical="center"/>
    </xf>
    <xf numFmtId="0" fontId="0" fillId="0" borderId="184" xfId="0" applyBorder="1" applyAlignment="1">
      <alignment horizontal="center" vertical="center"/>
    </xf>
    <xf numFmtId="0" fontId="0" fillId="0" borderId="251" xfId="0" applyBorder="1" applyAlignment="1">
      <alignment horizontal="center" vertical="center"/>
    </xf>
    <xf numFmtId="0" fontId="10" fillId="2" borderId="272" xfId="0" applyFont="1" applyFill="1" applyBorder="1" applyAlignment="1">
      <alignment vertical="center"/>
    </xf>
    <xf numFmtId="0" fontId="10" fillId="2" borderId="191" xfId="0" applyFont="1" applyFill="1" applyBorder="1" applyAlignment="1">
      <alignment vertical="center"/>
    </xf>
    <xf numFmtId="0" fontId="10" fillId="2" borderId="359" xfId="0" applyFont="1" applyFill="1" applyBorder="1" applyAlignment="1">
      <alignment vertical="center"/>
    </xf>
    <xf numFmtId="0" fontId="10" fillId="2" borderId="212" xfId="0" applyFont="1" applyFill="1" applyBorder="1" applyAlignment="1">
      <alignment vertical="center"/>
    </xf>
    <xf numFmtId="0" fontId="10" fillId="2" borderId="73" xfId="0" applyFont="1" applyFill="1" applyBorder="1" applyAlignment="1">
      <alignment vertical="center"/>
    </xf>
    <xf numFmtId="0" fontId="10" fillId="2" borderId="360" xfId="0" applyFont="1" applyFill="1" applyBorder="1" applyAlignment="1">
      <alignment vertical="center"/>
    </xf>
    <xf numFmtId="0" fontId="10" fillId="0" borderId="1" xfId="0" applyFont="1" applyBorder="1" applyAlignment="1">
      <alignment vertical="center"/>
    </xf>
    <xf numFmtId="0" fontId="32" fillId="0" borderId="0" xfId="0" applyFont="1" applyBorder="1" applyAlignment="1">
      <alignment horizontal="center" vertical="center"/>
    </xf>
    <xf numFmtId="0" fontId="25" fillId="0" borderId="0" xfId="0" applyFont="1" applyBorder="1" applyAlignment="1">
      <alignment horizontal="center" vertical="center"/>
    </xf>
    <xf numFmtId="0" fontId="24" fillId="0" borderId="0" xfId="0" applyFont="1" applyFill="1" applyBorder="1" applyAlignment="1">
      <alignment horizontal="right" vertical="center"/>
    </xf>
    <xf numFmtId="0" fontId="0" fillId="2" borderId="21"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2" borderId="9" xfId="0" applyFont="1" applyFill="1" applyBorder="1" applyAlignment="1">
      <alignment vertical="center" wrapText="1"/>
    </xf>
    <xf numFmtId="0" fontId="13" fillId="2" borderId="0" xfId="0" applyFont="1" applyFill="1" applyBorder="1" applyAlignment="1">
      <alignment vertical="center" wrapText="1"/>
    </xf>
    <xf numFmtId="0" fontId="13" fillId="2" borderId="16"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left" vertical="center"/>
    </xf>
    <xf numFmtId="0" fontId="105" fillId="0" borderId="1" xfId="0" applyFont="1" applyBorder="1" applyAlignment="1" applyProtection="1">
      <alignment horizontal="left" shrinkToFit="1"/>
      <protection locked="0"/>
    </xf>
    <xf numFmtId="0" fontId="29" fillId="0" borderId="1" xfId="0" applyFont="1" applyBorder="1" applyAlignment="1" applyProtection="1">
      <alignment horizontal="left" shrinkToFit="1"/>
      <protection locked="0"/>
    </xf>
    <xf numFmtId="0" fontId="24" fillId="2" borderId="28" xfId="0" applyFont="1" applyFill="1" applyBorder="1" applyAlignment="1" applyProtection="1">
      <alignment horizontal="center" vertical="center"/>
      <protection locked="0"/>
    </xf>
    <xf numFmtId="0" fontId="24" fillId="2" borderId="29" xfId="0" applyFont="1" applyFill="1" applyBorder="1" applyAlignment="1" applyProtection="1">
      <alignment horizontal="center" vertical="center"/>
      <protection locked="0"/>
    </xf>
    <xf numFmtId="0" fontId="24" fillId="2" borderId="28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292" xfId="0" applyFont="1" applyFill="1" applyBorder="1" applyAlignment="1" applyProtection="1">
      <alignment horizontal="center" vertical="center"/>
      <protection locked="0"/>
    </xf>
    <xf numFmtId="0" fontId="9" fillId="2" borderId="242" xfId="0" applyFont="1" applyFill="1" applyBorder="1" applyAlignment="1" applyProtection="1">
      <alignment horizontal="center" vertical="center" wrapText="1"/>
      <protection locked="0"/>
    </xf>
    <xf numFmtId="0" fontId="9" fillId="2" borderId="242" xfId="0" applyFont="1" applyFill="1" applyBorder="1" applyAlignment="1" applyProtection="1">
      <alignment horizontal="center" vertical="center"/>
      <protection locked="0"/>
    </xf>
    <xf numFmtId="0" fontId="25" fillId="2" borderId="242" xfId="0" applyFont="1" applyFill="1" applyBorder="1" applyAlignment="1" applyProtection="1">
      <alignment horizontal="center" vertical="center"/>
      <protection locked="0"/>
    </xf>
    <xf numFmtId="0" fontId="0" fillId="0" borderId="297" xfId="0" applyBorder="1" applyAlignment="1" applyProtection="1">
      <alignment horizontal="center" vertical="center"/>
      <protection locked="0"/>
    </xf>
    <xf numFmtId="0" fontId="0" fillId="0" borderId="298"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0" fontId="50" fillId="2" borderId="243" xfId="0" applyFont="1" applyFill="1" applyBorder="1" applyAlignment="1" applyProtection="1">
      <alignment horizontal="center" vertical="center" wrapText="1"/>
      <protection locked="0"/>
    </xf>
    <xf numFmtId="0" fontId="100" fillId="2" borderId="243" xfId="0" applyFont="1" applyFill="1" applyBorder="1" applyAlignment="1" applyProtection="1">
      <alignment horizontal="center" vertical="center" wrapText="1"/>
      <protection locked="0"/>
    </xf>
    <xf numFmtId="0" fontId="100" fillId="2" borderId="294" xfId="0" applyFont="1" applyFill="1" applyBorder="1" applyAlignment="1" applyProtection="1">
      <alignment horizontal="center" vertical="center" wrapText="1"/>
      <protection locked="0"/>
    </xf>
    <xf numFmtId="0" fontId="9" fillId="2" borderId="293" xfId="0" applyFont="1" applyFill="1" applyBorder="1" applyAlignment="1" applyProtection="1">
      <alignment horizontal="center" vertical="center" wrapText="1"/>
      <protection locked="0"/>
    </xf>
    <xf numFmtId="0" fontId="9" fillId="2" borderId="243" xfId="0" applyFont="1" applyFill="1" applyBorder="1" applyAlignment="1" applyProtection="1">
      <alignment horizontal="center" vertical="center" wrapText="1"/>
      <protection locked="0"/>
    </xf>
    <xf numFmtId="0" fontId="22" fillId="2" borderId="309"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310"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63" fillId="12" borderId="0" xfId="0" applyFont="1" applyFill="1" applyAlignment="1">
      <alignment horizontal="center" vertical="center" wrapText="1"/>
    </xf>
    <xf numFmtId="0" fontId="25" fillId="2" borderId="23" xfId="0" applyFont="1" applyFill="1" applyBorder="1" applyAlignment="1" applyProtection="1">
      <alignment horizontal="center" vertical="center"/>
      <protection locked="0"/>
    </xf>
    <xf numFmtId="0" fontId="25" fillId="2" borderId="281"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7" xfId="0" applyBorder="1" applyAlignment="1">
      <alignment horizontal="center" vertical="center"/>
    </xf>
    <xf numFmtId="0" fontId="94" fillId="2" borderId="7" xfId="0" applyFont="1" applyFill="1" applyBorder="1" applyAlignment="1" applyProtection="1">
      <alignment horizontal="center" vertical="center"/>
      <protection locked="0"/>
    </xf>
    <xf numFmtId="0" fontId="94" fillId="2" borderId="6" xfId="0" applyFont="1" applyFill="1" applyBorder="1" applyAlignment="1" applyProtection="1">
      <alignment horizontal="center" vertical="center"/>
      <protection locked="0"/>
    </xf>
    <xf numFmtId="0" fontId="94" fillId="2" borderId="282" xfId="0" applyFont="1" applyFill="1" applyBorder="1" applyAlignment="1" applyProtection="1">
      <alignment horizontal="center" vertical="center"/>
      <protection locked="0"/>
    </xf>
    <xf numFmtId="0" fontId="94" fillId="2" borderId="8" xfId="0" applyFont="1" applyFill="1" applyBorder="1" applyAlignment="1" applyProtection="1">
      <alignment horizontal="center" vertical="center"/>
      <protection locked="0"/>
    </xf>
    <xf numFmtId="0" fontId="24" fillId="0" borderId="187" xfId="0" applyFont="1" applyBorder="1" applyAlignment="1" applyProtection="1">
      <alignment horizontal="center" vertical="center"/>
      <protection locked="0"/>
    </xf>
    <xf numFmtId="0" fontId="24" fillId="0" borderId="164" xfId="0" applyFont="1" applyBorder="1" applyAlignment="1" applyProtection="1">
      <alignment horizontal="center" vertical="center"/>
      <protection locked="0"/>
    </xf>
    <xf numFmtId="0" fontId="24" fillId="0" borderId="165" xfId="0" applyFont="1" applyBorder="1" applyAlignment="1" applyProtection="1">
      <alignment horizontal="center" vertical="center"/>
      <protection locked="0"/>
    </xf>
    <xf numFmtId="0" fontId="24" fillId="0" borderId="261" xfId="0" applyFont="1" applyBorder="1" applyAlignment="1" applyProtection="1">
      <alignment horizontal="center" vertical="center"/>
      <protection locked="0"/>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4" fillId="0" borderId="168" xfId="0" applyFont="1" applyBorder="1" applyAlignment="1" applyProtection="1">
      <alignment horizontal="center" vertical="center"/>
      <protection locked="0"/>
    </xf>
    <xf numFmtId="0" fontId="24" fillId="0" borderId="245" xfId="0" applyFont="1" applyBorder="1" applyAlignment="1" applyProtection="1">
      <alignment horizontal="center" vertical="center"/>
      <protection locked="0"/>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212" xfId="0" applyBorder="1" applyAlignment="1">
      <alignment horizontal="left" vertical="center" wrapText="1"/>
    </xf>
    <xf numFmtId="0" fontId="0" fillId="0" borderId="73" xfId="0" applyBorder="1" applyAlignment="1">
      <alignment horizontal="left" vertical="center" wrapText="1"/>
    </xf>
    <xf numFmtId="0" fontId="0" fillId="0" borderId="213" xfId="0" applyBorder="1" applyAlignment="1">
      <alignment horizontal="left" vertical="center" wrapText="1"/>
    </xf>
    <xf numFmtId="0" fontId="24" fillId="0" borderId="242" xfId="0" applyFont="1" applyBorder="1" applyAlignment="1" applyProtection="1">
      <alignment horizontal="center" vertical="center"/>
      <protection locked="0"/>
    </xf>
    <xf numFmtId="0" fontId="24" fillId="0" borderId="248" xfId="0" applyFont="1" applyBorder="1" applyAlignment="1" applyProtection="1">
      <alignment horizontal="center" vertical="center"/>
      <protection locked="0"/>
    </xf>
    <xf numFmtId="0" fontId="24" fillId="0" borderId="241" xfId="0" applyFont="1" applyBorder="1" applyAlignment="1" applyProtection="1">
      <alignment horizontal="center" vertical="center"/>
      <protection locked="0"/>
    </xf>
    <xf numFmtId="0" fontId="16" fillId="2" borderId="164" xfId="0" applyFont="1" applyFill="1" applyBorder="1" applyAlignment="1" applyProtection="1">
      <alignment horizontal="left" vertical="center" shrinkToFit="1"/>
      <protection locked="0"/>
    </xf>
    <xf numFmtId="0" fontId="16" fillId="2" borderId="165" xfId="0" applyFont="1" applyFill="1" applyBorder="1" applyAlignment="1" applyProtection="1">
      <alignment horizontal="left" vertical="center" shrinkToFit="1"/>
      <protection locked="0"/>
    </xf>
    <xf numFmtId="0" fontId="16" fillId="2" borderId="261" xfId="0" applyFont="1" applyFill="1" applyBorder="1" applyAlignment="1" applyProtection="1">
      <alignment horizontal="left" vertical="center" shrinkToFit="1"/>
      <protection locked="0"/>
    </xf>
    <xf numFmtId="0" fontId="10" fillId="0" borderId="256" xfId="0" applyFont="1" applyBorder="1" applyAlignment="1" applyProtection="1">
      <alignment horizontal="center" vertical="center"/>
      <protection locked="0"/>
    </xf>
    <xf numFmtId="0" fontId="10" fillId="0" borderId="257" xfId="0" applyFont="1" applyBorder="1" applyAlignment="1" applyProtection="1">
      <alignment horizontal="center" vertical="center"/>
      <protection locked="0"/>
    </xf>
    <xf numFmtId="0" fontId="10" fillId="0" borderId="283" xfId="0" applyFont="1" applyBorder="1" applyAlignment="1" applyProtection="1">
      <alignment horizontal="center" vertical="center"/>
      <protection locked="0"/>
    </xf>
    <xf numFmtId="0" fontId="10" fillId="0" borderId="284" xfId="0" applyFont="1" applyBorder="1" applyAlignment="1" applyProtection="1">
      <alignment horizontal="center" vertical="center"/>
      <protection locked="0"/>
    </xf>
    <xf numFmtId="0" fontId="10" fillId="0" borderId="260" xfId="0" applyFont="1" applyBorder="1" applyAlignment="1" applyProtection="1">
      <alignment horizontal="center" vertical="center"/>
      <protection locked="0"/>
    </xf>
    <xf numFmtId="0" fontId="24" fillId="0" borderId="182" xfId="0" applyFont="1" applyBorder="1" applyAlignment="1" applyProtection="1">
      <alignment horizontal="center" vertical="center"/>
      <protection locked="0"/>
    </xf>
    <xf numFmtId="0" fontId="24" fillId="0" borderId="167" xfId="0" applyFont="1" applyBorder="1" applyAlignment="1" applyProtection="1">
      <alignment horizontal="center" vertical="center"/>
      <protection locked="0"/>
    </xf>
    <xf numFmtId="0" fontId="16" fillId="2" borderId="183" xfId="0" applyFont="1" applyFill="1" applyBorder="1" applyAlignment="1" applyProtection="1">
      <alignment horizontal="left" vertical="center" shrinkToFit="1"/>
      <protection locked="0"/>
    </xf>
    <xf numFmtId="0" fontId="16" fillId="2" borderId="184" xfId="0" applyFont="1" applyFill="1" applyBorder="1" applyAlignment="1" applyProtection="1">
      <alignment horizontal="left" vertical="center" shrinkToFit="1"/>
      <protection locked="0"/>
    </xf>
    <xf numFmtId="0" fontId="16" fillId="2" borderId="185" xfId="0" applyFont="1" applyFill="1" applyBorder="1" applyAlignment="1" applyProtection="1">
      <alignment horizontal="left" vertical="center" shrinkToFit="1"/>
      <protection locked="0"/>
    </xf>
    <xf numFmtId="0" fontId="10" fillId="0" borderId="183" xfId="0" applyFont="1" applyBorder="1" applyAlignment="1" applyProtection="1">
      <alignment horizontal="center" vertical="center"/>
      <protection locked="0"/>
    </xf>
    <xf numFmtId="0" fontId="10" fillId="0" borderId="184" xfId="0" applyFont="1" applyBorder="1" applyAlignment="1" applyProtection="1">
      <alignment horizontal="center" vertical="center"/>
      <protection locked="0"/>
    </xf>
    <xf numFmtId="0" fontId="10" fillId="0" borderId="229" xfId="0" applyFont="1" applyBorder="1" applyAlignment="1" applyProtection="1">
      <alignment horizontal="center" vertical="center"/>
      <protection locked="0"/>
    </xf>
    <xf numFmtId="0" fontId="10" fillId="0" borderId="228" xfId="0" applyFont="1" applyBorder="1" applyAlignment="1" applyProtection="1">
      <alignment horizontal="center" vertical="center"/>
      <protection locked="0"/>
    </xf>
    <xf numFmtId="0" fontId="10" fillId="0" borderId="185" xfId="0" applyFont="1" applyBorder="1" applyAlignment="1" applyProtection="1">
      <alignment horizontal="center" vertical="center"/>
      <protection locked="0"/>
    </xf>
    <xf numFmtId="0" fontId="24" fillId="0" borderId="186" xfId="0" applyFont="1" applyBorder="1" applyAlignment="1" applyProtection="1">
      <alignment horizontal="center" vertical="center"/>
      <protection locked="0"/>
    </xf>
    <xf numFmtId="0" fontId="16" fillId="2" borderId="167" xfId="0" applyFont="1" applyFill="1" applyBorder="1" applyAlignment="1" applyProtection="1">
      <alignment horizontal="left" vertical="center" shrinkToFit="1"/>
      <protection locked="0"/>
    </xf>
    <xf numFmtId="0" fontId="16" fillId="2" borderId="168" xfId="0" applyFont="1" applyFill="1" applyBorder="1" applyAlignment="1" applyProtection="1">
      <alignment horizontal="left" vertical="center" shrinkToFit="1"/>
      <protection locked="0"/>
    </xf>
    <xf numFmtId="0" fontId="16" fillId="2" borderId="245" xfId="0" applyFont="1" applyFill="1" applyBorder="1" applyAlignment="1" applyProtection="1">
      <alignment horizontal="left" vertical="center" shrinkToFit="1"/>
      <protection locked="0"/>
    </xf>
    <xf numFmtId="0" fontId="0" fillId="2" borderId="249" xfId="0" applyFill="1" applyBorder="1" applyAlignment="1">
      <alignment horizontal="left" vertical="center"/>
    </xf>
    <xf numFmtId="0" fontId="0" fillId="2" borderId="184" xfId="0" applyFill="1" applyBorder="1" applyAlignment="1">
      <alignment horizontal="left" vertical="center"/>
    </xf>
    <xf numFmtId="0" fontId="0" fillId="2" borderId="229" xfId="0" applyFill="1" applyBorder="1" applyAlignment="1">
      <alignment horizontal="left" vertical="center"/>
    </xf>
    <xf numFmtId="0" fontId="95" fillId="0" borderId="0" xfId="0" applyFont="1" applyAlignment="1">
      <alignment horizontal="left" vertical="top" wrapText="1"/>
    </xf>
    <xf numFmtId="0" fontId="24" fillId="0" borderId="0" xfId="0" applyFont="1" applyAlignment="1">
      <alignment horizontal="left" vertical="top" wrapText="1"/>
    </xf>
    <xf numFmtId="0" fontId="0" fillId="0" borderId="22" xfId="0" applyBorder="1" applyAlignment="1">
      <alignment horizontal="center" vertical="center"/>
    </xf>
    <xf numFmtId="0" fontId="0" fillId="0" borderId="17" xfId="0" applyFill="1" applyBorder="1" applyAlignment="1">
      <alignment horizontal="left" vertical="center"/>
    </xf>
    <xf numFmtId="0" fontId="16" fillId="2" borderId="168" xfId="0" applyFont="1" applyFill="1" applyBorder="1" applyAlignment="1" applyProtection="1">
      <alignment horizontal="left" vertical="center"/>
      <protection locked="0"/>
    </xf>
    <xf numFmtId="0" fontId="16" fillId="2" borderId="245" xfId="0" applyFont="1" applyFill="1" applyBorder="1" applyAlignment="1" applyProtection="1">
      <alignment horizontal="left" vertical="center"/>
      <protection locked="0"/>
    </xf>
    <xf numFmtId="0" fontId="18" fillId="0" borderId="0" xfId="0" applyFont="1" applyAlignment="1">
      <alignment horizontal="left" vertical="top" wrapText="1"/>
    </xf>
    <xf numFmtId="0" fontId="16" fillId="2" borderId="167" xfId="0" applyFont="1" applyFill="1" applyBorder="1" applyAlignment="1" applyProtection="1">
      <alignment horizontal="center" vertical="center" textRotation="255"/>
      <protection locked="0"/>
    </xf>
    <xf numFmtId="0" fontId="16" fillId="2" borderId="168" xfId="0" applyFont="1" applyFill="1" applyBorder="1" applyAlignment="1" applyProtection="1">
      <alignment horizontal="center" vertical="center" textRotation="255"/>
      <protection locked="0"/>
    </xf>
    <xf numFmtId="0" fontId="16" fillId="2" borderId="169" xfId="0" applyFont="1" applyFill="1" applyBorder="1" applyAlignment="1" applyProtection="1">
      <alignment horizontal="center" vertical="center" textRotation="255"/>
      <protection locked="0"/>
    </xf>
    <xf numFmtId="0" fontId="16" fillId="2" borderId="170" xfId="0" applyFont="1" applyFill="1" applyBorder="1" applyAlignment="1" applyProtection="1">
      <alignment horizontal="center" vertical="center" textRotation="255"/>
      <protection locked="0"/>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6" xfId="0" applyFill="1" applyBorder="1" applyAlignment="1">
      <alignment horizontal="left" vertical="center"/>
    </xf>
    <xf numFmtId="0" fontId="69" fillId="2" borderId="170" xfId="0" applyFont="1" applyFill="1" applyBorder="1" applyAlignment="1" applyProtection="1">
      <alignment horizontal="left" vertical="center" shrinkToFit="1"/>
      <protection locked="0"/>
    </xf>
    <xf numFmtId="0" fontId="69" fillId="2" borderId="246" xfId="0" applyFont="1" applyFill="1" applyBorder="1" applyAlignment="1" applyProtection="1">
      <alignment horizontal="left" vertical="center" shrinkToFit="1"/>
      <protection locked="0"/>
    </xf>
    <xf numFmtId="0" fontId="10" fillId="0" borderId="57"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337" xfId="0" applyFont="1" applyBorder="1" applyAlignment="1" applyProtection="1">
      <alignment horizontal="center" vertical="center"/>
      <protection locked="0"/>
    </xf>
    <xf numFmtId="0" fontId="10" fillId="0" borderId="338"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339" xfId="0" applyFont="1" applyBorder="1" applyAlignment="1" applyProtection="1">
      <alignment horizontal="center" vertical="center"/>
      <protection locked="0"/>
    </xf>
    <xf numFmtId="0" fontId="10" fillId="0" borderId="233" xfId="0" applyFont="1" applyBorder="1" applyAlignment="1" applyProtection="1">
      <alignment horizontal="center" vertical="center"/>
      <protection locked="0"/>
    </xf>
    <xf numFmtId="0" fontId="10" fillId="0" borderId="232" xfId="0" applyFont="1" applyBorder="1" applyAlignment="1" applyProtection="1">
      <alignment horizontal="center" vertical="center"/>
      <protection locked="0"/>
    </xf>
    <xf numFmtId="0" fontId="26" fillId="0" borderId="218" xfId="0" applyFont="1" applyBorder="1" applyAlignment="1" applyProtection="1">
      <alignment horizontal="center" vertical="center" wrapText="1"/>
      <protection locked="0"/>
    </xf>
    <xf numFmtId="0" fontId="26" fillId="0" borderId="219" xfId="0" applyFont="1" applyBorder="1" applyAlignment="1" applyProtection="1">
      <alignment horizontal="center" vertical="center" wrapText="1"/>
      <protection locked="0"/>
    </xf>
    <xf numFmtId="0" fontId="26" fillId="0" borderId="220" xfId="0" applyFont="1" applyBorder="1" applyAlignment="1" applyProtection="1">
      <alignment horizontal="center" vertical="center" wrapText="1"/>
      <protection locked="0"/>
    </xf>
    <xf numFmtId="0" fontId="26" fillId="0" borderId="221"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0" fillId="0" borderId="300" xfId="0" applyBorder="1" applyAlignment="1" applyProtection="1">
      <alignment horizontal="center" vertical="center"/>
      <protection locked="0"/>
    </xf>
    <xf numFmtId="0" fontId="0" fillId="0" borderId="301" xfId="0" applyBorder="1" applyAlignment="1" applyProtection="1">
      <alignment horizontal="center" vertical="center"/>
      <protection locked="0"/>
    </xf>
    <xf numFmtId="0" fontId="0" fillId="0" borderId="245" xfId="0" applyBorder="1" applyAlignment="1" applyProtection="1">
      <alignment horizontal="center" vertical="center"/>
      <protection locked="0"/>
    </xf>
    <xf numFmtId="0" fontId="0" fillId="0" borderId="303" xfId="0" applyBorder="1" applyAlignment="1" applyProtection="1">
      <alignment horizontal="center" vertical="center"/>
      <protection locked="0"/>
    </xf>
    <xf numFmtId="0" fontId="0" fillId="0" borderId="299" xfId="0" applyBorder="1" applyAlignment="1" applyProtection="1">
      <alignment horizontal="center" vertical="center"/>
      <protection locked="0"/>
    </xf>
    <xf numFmtId="0" fontId="0" fillId="0" borderId="168" xfId="0" applyBorder="1" applyAlignment="1" applyProtection="1">
      <alignment horizontal="center" vertical="center"/>
      <protection locked="0"/>
    </xf>
    <xf numFmtId="0" fontId="26" fillId="0" borderId="249" xfId="0" applyFont="1" applyBorder="1" applyAlignment="1" applyProtection="1">
      <alignment horizontal="center" vertical="center" wrapText="1"/>
      <protection locked="0"/>
    </xf>
    <xf numFmtId="0" fontId="26" fillId="0" borderId="184" xfId="0" applyFont="1" applyBorder="1" applyAlignment="1" applyProtection="1">
      <alignment horizontal="center" vertical="center" wrapText="1"/>
      <protection locked="0"/>
    </xf>
    <xf numFmtId="0" fontId="26" fillId="0" borderId="228" xfId="0" applyFont="1" applyBorder="1" applyAlignment="1" applyProtection="1">
      <alignment horizontal="center" vertical="center" wrapText="1"/>
      <protection locked="0"/>
    </xf>
    <xf numFmtId="0" fontId="26" fillId="0" borderId="229" xfId="0" applyFont="1" applyBorder="1" applyAlignment="1" applyProtection="1">
      <alignment horizontal="center" vertical="center" wrapText="1"/>
      <protection locked="0"/>
    </xf>
    <xf numFmtId="0" fontId="10" fillId="0" borderId="231" xfId="0" applyFont="1" applyBorder="1" applyAlignment="1" applyProtection="1">
      <alignment horizontal="center" vertical="center"/>
      <protection locked="0"/>
    </xf>
    <xf numFmtId="0" fontId="10" fillId="0" borderId="340" xfId="0" applyFont="1" applyBorder="1" applyAlignment="1" applyProtection="1">
      <alignment horizontal="center" vertical="center"/>
      <protection locked="0"/>
    </xf>
    <xf numFmtId="0" fontId="18" fillId="0" borderId="0" xfId="0" applyFont="1" applyAlignment="1">
      <alignment horizontal="left" vertical="center" wrapText="1"/>
    </xf>
    <xf numFmtId="0" fontId="29" fillId="2" borderId="290"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291"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100" fillId="2" borderId="259"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9" fillId="2" borderId="289"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288" xfId="0" applyFont="1" applyFill="1" applyBorder="1" applyAlignment="1" applyProtection="1">
      <alignment horizontal="center" vertical="center"/>
      <protection locked="0"/>
    </xf>
    <xf numFmtId="0" fontId="26" fillId="0" borderId="311"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312" xfId="0" applyFont="1" applyBorder="1" applyAlignment="1" applyProtection="1">
      <alignment horizontal="center" vertical="center" wrapText="1"/>
      <protection locked="0"/>
    </xf>
    <xf numFmtId="0" fontId="0" fillId="0" borderId="56" xfId="0" applyBorder="1" applyAlignment="1" applyProtection="1">
      <alignment horizontal="center" vertical="center"/>
      <protection locked="0"/>
    </xf>
    <xf numFmtId="0" fontId="0" fillId="0" borderId="304" xfId="0" applyBorder="1" applyAlignment="1" applyProtection="1">
      <alignment horizontal="center" vertical="center"/>
      <protection locked="0"/>
    </xf>
    <xf numFmtId="0" fontId="26" fillId="0" borderId="21"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115" fillId="0" borderId="1" xfId="0" applyFont="1" applyBorder="1" applyAlignment="1">
      <alignment horizontal="center" vertical="center"/>
    </xf>
    <xf numFmtId="0" fontId="117" fillId="0" borderId="1" xfId="0" applyFont="1" applyBorder="1" applyAlignment="1">
      <alignment horizontal="center" vertical="center"/>
    </xf>
    <xf numFmtId="0" fontId="117" fillId="0" borderId="27" xfId="0" applyFont="1" applyBorder="1" applyAlignment="1">
      <alignment horizontal="center" vertical="center"/>
    </xf>
    <xf numFmtId="0" fontId="26" fillId="0" borderId="286" xfId="0" applyFont="1" applyBorder="1" applyAlignment="1">
      <alignment horizontal="right" vertical="center"/>
    </xf>
    <xf numFmtId="0" fontId="22" fillId="2" borderId="309" xfId="0" applyFont="1" applyFill="1" applyBorder="1" applyAlignment="1" applyProtection="1">
      <alignment horizontal="center" vertical="center" shrinkToFit="1"/>
      <protection locked="0"/>
    </xf>
    <xf numFmtId="0" fontId="22" fillId="2" borderId="310" xfId="0" applyFont="1" applyFill="1" applyBorder="1" applyAlignment="1" applyProtection="1">
      <alignment horizontal="center" vertical="center" shrinkToFit="1"/>
      <protection locked="0"/>
    </xf>
    <xf numFmtId="0" fontId="22" fillId="2" borderId="47"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9" fillId="12" borderId="0" xfId="0" applyFont="1" applyFill="1" applyAlignment="1">
      <alignment horizontal="center" vertical="center" wrapText="1"/>
    </xf>
    <xf numFmtId="0" fontId="25" fillId="0" borderId="0" xfId="0" applyFont="1" applyBorder="1" applyAlignment="1" applyProtection="1">
      <alignment horizontal="left" vertical="center"/>
      <protection locked="0"/>
    </xf>
    <xf numFmtId="176" fontId="13" fillId="0" borderId="295" xfId="0" applyNumberFormat="1" applyFont="1" applyBorder="1" applyAlignment="1" applyProtection="1">
      <alignment horizontal="center" vertical="center"/>
      <protection locked="0"/>
    </xf>
    <xf numFmtId="176" fontId="13" fillId="0" borderId="257" xfId="0" applyNumberFormat="1" applyFont="1" applyBorder="1" applyAlignment="1" applyProtection="1">
      <alignment horizontal="center" vertical="center"/>
      <protection locked="0"/>
    </xf>
    <xf numFmtId="176" fontId="13" fillId="0" borderId="296" xfId="0" applyNumberFormat="1" applyFont="1" applyBorder="1" applyAlignment="1" applyProtection="1">
      <alignment horizontal="center" vertical="center"/>
      <protection locked="0"/>
    </xf>
    <xf numFmtId="176" fontId="13" fillId="0" borderId="249" xfId="0" applyNumberFormat="1" applyFont="1" applyBorder="1" applyAlignment="1" applyProtection="1">
      <alignment horizontal="center" vertical="center"/>
      <protection locked="0"/>
    </xf>
    <xf numFmtId="176" fontId="13" fillId="0" borderId="184" xfId="0" applyNumberFormat="1" applyFont="1" applyBorder="1" applyAlignment="1" applyProtection="1">
      <alignment horizontal="center" vertical="center"/>
      <protection locked="0"/>
    </xf>
    <xf numFmtId="176" fontId="13" fillId="0" borderId="302" xfId="0" applyNumberFormat="1" applyFont="1" applyBorder="1" applyAlignment="1" applyProtection="1">
      <alignment horizontal="center" vertical="center"/>
      <protection locked="0"/>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32" fillId="0" borderId="0" xfId="0" applyFont="1" applyAlignment="1">
      <alignment horizontal="right"/>
    </xf>
    <xf numFmtId="0" fontId="25" fillId="0" borderId="29" xfId="0" applyFont="1" applyBorder="1" applyAlignment="1">
      <alignment horizontal="right" vertical="center"/>
    </xf>
    <xf numFmtId="0" fontId="0" fillId="0" borderId="53"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06" xfId="0" applyBorder="1" applyAlignment="1" applyProtection="1">
      <alignment horizontal="center" vertical="center"/>
      <protection locked="0"/>
    </xf>
    <xf numFmtId="0" fontId="0" fillId="0" borderId="223" xfId="0" applyBorder="1" applyAlignment="1" applyProtection="1">
      <alignment horizontal="center" vertical="center"/>
      <protection locked="0"/>
    </xf>
    <xf numFmtId="0" fontId="0" fillId="0" borderId="255" xfId="0" applyBorder="1" applyAlignment="1" applyProtection="1">
      <alignment horizontal="center" vertical="center"/>
      <protection locked="0"/>
    </xf>
    <xf numFmtId="0" fontId="0" fillId="0" borderId="307" xfId="0"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176" fontId="13" fillId="0" borderId="253" xfId="0" applyNumberFormat="1" applyFont="1" applyBorder="1" applyAlignment="1" applyProtection="1">
      <alignment horizontal="center" vertical="center"/>
      <protection locked="0"/>
    </xf>
    <xf numFmtId="176" fontId="13" fillId="0" borderId="209" xfId="0" applyNumberFormat="1" applyFont="1" applyBorder="1" applyAlignment="1" applyProtection="1">
      <alignment horizontal="center" vertical="center"/>
      <protection locked="0"/>
    </xf>
    <xf numFmtId="176" fontId="13" fillId="0" borderId="305" xfId="0" applyNumberFormat="1" applyFont="1" applyBorder="1" applyAlignment="1" applyProtection="1">
      <alignment horizontal="center" vertical="center"/>
      <protection locked="0"/>
    </xf>
    <xf numFmtId="0" fontId="0" fillId="0" borderId="308" xfId="0" applyBorder="1" applyAlignment="1" applyProtection="1">
      <alignment horizontal="center" vertical="center"/>
      <protection locked="0"/>
    </xf>
    <xf numFmtId="0" fontId="10" fillId="0" borderId="367" xfId="0" applyFont="1" applyBorder="1" applyAlignment="1">
      <alignment horizontal="center" vertical="center"/>
    </xf>
    <xf numFmtId="0" fontId="10" fillId="0" borderId="191" xfId="0" applyFont="1" applyBorder="1" applyAlignment="1">
      <alignment horizontal="center" vertical="center"/>
    </xf>
    <xf numFmtId="0" fontId="10" fillId="0" borderId="285" xfId="0" applyFont="1" applyBorder="1" applyAlignment="1">
      <alignment horizontal="center" vertical="center"/>
    </xf>
    <xf numFmtId="0" fontId="10" fillId="0" borderId="368" xfId="0" applyFont="1" applyBorder="1" applyAlignment="1">
      <alignment horizontal="center" vertical="center"/>
    </xf>
    <xf numFmtId="0" fontId="10" fillId="0" borderId="73" xfId="0" applyFont="1" applyBorder="1" applyAlignment="1">
      <alignment horizontal="center" vertical="center"/>
    </xf>
    <xf numFmtId="0" fontId="10" fillId="0" borderId="213" xfId="0" applyFont="1" applyBorder="1" applyAlignment="1">
      <alignment horizontal="center" vertical="center"/>
    </xf>
    <xf numFmtId="0" fontId="16" fillId="2" borderId="53" xfId="0" applyFont="1" applyFill="1" applyBorder="1" applyAlignment="1" applyProtection="1">
      <alignment horizontal="center" vertical="center" textRotation="255"/>
      <protection locked="0"/>
    </xf>
    <xf numFmtId="0" fontId="10" fillId="0" borderId="53" xfId="0" applyFont="1" applyBorder="1" applyAlignment="1" applyProtection="1">
      <alignment horizontal="center" vertical="center"/>
      <protection locked="0"/>
    </xf>
    <xf numFmtId="0" fontId="0" fillId="5" borderId="89"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33" fillId="0" borderId="0" xfId="0" applyFont="1" applyBorder="1" applyAlignment="1" applyProtection="1">
      <alignment horizontal="center" vertical="center"/>
    </xf>
    <xf numFmtId="0" fontId="0" fillId="3" borderId="89" xfId="0" applyFill="1" applyBorder="1" applyAlignment="1" applyProtection="1">
      <alignment horizontal="center" vertical="center"/>
    </xf>
    <xf numFmtId="0" fontId="0" fillId="3" borderId="90" xfId="0" applyFill="1" applyBorder="1" applyAlignment="1" applyProtection="1">
      <alignment horizontal="center" vertical="center"/>
    </xf>
    <xf numFmtId="0" fontId="0" fillId="3" borderId="91" xfId="0" applyFill="1" applyBorder="1" applyAlignment="1" applyProtection="1">
      <alignment horizontal="center" vertical="center"/>
    </xf>
    <xf numFmtId="177" fontId="0" fillId="0" borderId="106" xfId="0" applyNumberFormat="1" applyFill="1" applyBorder="1" applyAlignment="1" applyProtection="1">
      <alignment horizontal="center" vertical="center"/>
    </xf>
    <xf numFmtId="177" fontId="0" fillId="0" borderId="106" xfId="0" applyNumberFormat="1" applyFill="1" applyBorder="1" applyAlignment="1" applyProtection="1">
      <alignment horizontal="center" vertical="center"/>
      <protection locked="0"/>
    </xf>
    <xf numFmtId="0" fontId="0" fillId="5" borderId="90" xfId="0" applyFill="1" applyBorder="1" applyAlignment="1" applyProtection="1">
      <alignment horizontal="center" vertical="center"/>
    </xf>
    <xf numFmtId="0" fontId="0" fillId="5" borderId="91" xfId="0" applyFill="1" applyBorder="1" applyAlignment="1" applyProtection="1">
      <alignment horizontal="center" vertical="center"/>
    </xf>
    <xf numFmtId="0" fontId="0" fillId="0" borderId="103" xfId="0" applyFill="1" applyBorder="1" applyAlignment="1" applyProtection="1">
      <alignment horizontal="center" vertical="center" shrinkToFit="1"/>
    </xf>
    <xf numFmtId="0" fontId="0" fillId="0" borderId="104" xfId="0" applyFill="1" applyBorder="1" applyAlignment="1" applyProtection="1">
      <alignment horizontal="center" vertical="center" shrinkToFit="1"/>
    </xf>
    <xf numFmtId="0" fontId="0" fillId="0" borderId="105" xfId="0" applyFill="1" applyBorder="1" applyAlignment="1" applyProtection="1">
      <alignment horizontal="center" vertical="center" shrinkToFit="1"/>
    </xf>
    <xf numFmtId="177" fontId="0" fillId="5" borderId="90" xfId="0" applyNumberFormat="1" applyFill="1" applyBorder="1" applyAlignment="1" applyProtection="1">
      <alignment horizontal="center" vertical="center"/>
    </xf>
    <xf numFmtId="0" fontId="0" fillId="5" borderId="90" xfId="0" applyFill="1" applyBorder="1" applyAlignment="1" applyProtection="1">
      <alignment horizontal="left" vertical="center"/>
    </xf>
    <xf numFmtId="0" fontId="0" fillId="5" borderId="91" xfId="0" applyFill="1" applyBorder="1" applyAlignment="1" applyProtection="1">
      <alignment horizontal="left" vertical="center"/>
    </xf>
    <xf numFmtId="0" fontId="18" fillId="0" borderId="92" xfId="0" applyFont="1" applyBorder="1" applyAlignment="1" applyProtection="1">
      <alignment horizontal="center" vertical="center" shrinkToFit="1"/>
    </xf>
    <xf numFmtId="0" fontId="24" fillId="0" borderId="93" xfId="0" applyFont="1" applyBorder="1" applyAlignment="1" applyProtection="1">
      <alignment horizontal="center" vertical="center" shrinkToFit="1"/>
    </xf>
    <xf numFmtId="177" fontId="75" fillId="0" borderId="93" xfId="0" applyNumberFormat="1" applyFont="1" applyBorder="1" applyAlignment="1" applyProtection="1">
      <alignment horizontal="center" vertical="center"/>
    </xf>
    <xf numFmtId="177" fontId="0" fillId="0" borderId="93" xfId="0" applyNumberFormat="1" applyBorder="1" applyAlignment="1" applyProtection="1">
      <alignment horizontal="center" vertical="center"/>
      <protection locked="0"/>
    </xf>
    <xf numFmtId="0" fontId="0" fillId="0" borderId="93" xfId="0" applyBorder="1" applyAlignment="1" applyProtection="1">
      <alignment horizontal="left" vertical="center"/>
    </xf>
    <xf numFmtId="0" fontId="0" fillId="0" borderId="94" xfId="0" applyBorder="1" applyAlignment="1" applyProtection="1">
      <alignment horizontal="left" vertical="center"/>
    </xf>
    <xf numFmtId="0" fontId="18" fillId="6" borderId="92" xfId="0" applyFont="1" applyFill="1" applyBorder="1" applyAlignment="1" applyProtection="1">
      <alignment horizontal="center" vertical="center" shrinkToFit="1"/>
    </xf>
    <xf numFmtId="0" fontId="24" fillId="6" borderId="93" xfId="0" applyFont="1" applyFill="1" applyBorder="1" applyAlignment="1" applyProtection="1">
      <alignment horizontal="center" vertical="center" shrinkToFit="1"/>
    </xf>
    <xf numFmtId="177" fontId="75" fillId="6" borderId="93" xfId="0" applyNumberFormat="1" applyFont="1" applyFill="1" applyBorder="1" applyAlignment="1" applyProtection="1">
      <alignment horizontal="center" vertical="center"/>
    </xf>
    <xf numFmtId="177" fontId="0" fillId="6" borderId="93" xfId="0" applyNumberFormat="1" applyFill="1" applyBorder="1" applyAlignment="1" applyProtection="1">
      <alignment horizontal="center" vertical="center"/>
      <protection locked="0"/>
    </xf>
    <xf numFmtId="0" fontId="0" fillId="6" borderId="93" xfId="0" applyFill="1" applyBorder="1" applyAlignment="1" applyProtection="1">
      <alignment horizontal="left" vertical="center"/>
    </xf>
    <xf numFmtId="0" fontId="0" fillId="6" borderId="94" xfId="0" applyFill="1" applyBorder="1" applyAlignment="1" applyProtection="1">
      <alignment horizontal="left"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1" xfId="0" applyFill="1" applyBorder="1" applyAlignment="1" applyProtection="1">
      <alignment horizontal="center" vertical="center"/>
    </xf>
    <xf numFmtId="177" fontId="0" fillId="7" borderId="100" xfId="0" applyNumberFormat="1" applyFill="1" applyBorder="1" applyAlignment="1" applyProtection="1">
      <alignment horizontal="center" vertical="center"/>
      <protection locked="0"/>
    </xf>
    <xf numFmtId="0" fontId="0" fillId="7" borderId="101" xfId="0" applyFill="1" applyBorder="1" applyAlignment="1" applyProtection="1">
      <alignment horizontal="center" vertical="center"/>
      <protection locked="0"/>
    </xf>
    <xf numFmtId="0" fontId="0" fillId="7" borderId="102" xfId="0" applyFill="1" applyBorder="1" applyAlignment="1" applyProtection="1">
      <alignment horizontal="center" vertical="center"/>
      <protection locked="0"/>
    </xf>
    <xf numFmtId="0" fontId="18" fillId="6" borderId="92" xfId="0" applyFont="1" applyFill="1" applyBorder="1" applyAlignment="1">
      <alignment horizontal="center" vertical="center" shrinkToFit="1"/>
    </xf>
    <xf numFmtId="0" fontId="24" fillId="6" borderId="93" xfId="0" applyFont="1" applyFill="1" applyBorder="1" applyAlignment="1">
      <alignment horizontal="center" vertical="center" shrinkToFit="1"/>
    </xf>
    <xf numFmtId="177" fontId="75" fillId="6" borderId="93" xfId="0" applyNumberFormat="1" applyFont="1" applyFill="1" applyBorder="1" applyAlignment="1">
      <alignment horizontal="center" vertical="center"/>
    </xf>
    <xf numFmtId="177" fontId="0" fillId="6" borderId="373" xfId="0" applyNumberFormat="1" applyFill="1" applyBorder="1" applyAlignment="1" applyProtection="1">
      <alignment horizontal="center" vertical="center"/>
      <protection locked="0"/>
    </xf>
    <xf numFmtId="177" fontId="0" fillId="6" borderId="381" xfId="0" applyNumberFormat="1" applyFill="1" applyBorder="1" applyAlignment="1" applyProtection="1">
      <alignment horizontal="center" vertical="center"/>
      <protection locked="0"/>
    </xf>
    <xf numFmtId="177" fontId="0" fillId="6" borderId="382" xfId="0" applyNumberFormat="1" applyFill="1" applyBorder="1" applyAlignment="1" applyProtection="1">
      <alignment horizontal="center" vertical="center"/>
      <protection locked="0"/>
    </xf>
    <xf numFmtId="177" fontId="0" fillId="6" borderId="383" xfId="0" applyNumberFormat="1" applyFill="1" applyBorder="1" applyAlignment="1" applyProtection="1">
      <alignment horizontal="center" vertical="center"/>
      <protection locked="0"/>
    </xf>
    <xf numFmtId="0" fontId="0" fillId="6" borderId="375" xfId="0" applyFill="1" applyBorder="1" applyAlignment="1">
      <alignment horizontal="left" vertical="center"/>
    </xf>
    <xf numFmtId="0" fontId="0" fillId="6" borderId="376" xfId="0" applyFill="1" applyBorder="1" applyAlignment="1">
      <alignment horizontal="left" vertical="center"/>
    </xf>
    <xf numFmtId="0" fontId="0" fillId="6" borderId="377" xfId="0" applyFill="1" applyBorder="1" applyAlignment="1">
      <alignment horizontal="left" vertical="center"/>
    </xf>
    <xf numFmtId="0" fontId="18" fillId="0" borderId="92" xfId="0" applyFont="1" applyBorder="1" applyAlignment="1">
      <alignment horizontal="center" vertical="center" shrinkToFit="1"/>
    </xf>
    <xf numFmtId="0" fontId="24" fillId="0" borderId="93" xfId="0" applyFont="1" applyBorder="1" applyAlignment="1">
      <alignment horizontal="center" vertical="center" shrinkToFit="1"/>
    </xf>
    <xf numFmtId="177" fontId="75" fillId="0" borderId="93" xfId="0" applyNumberFormat="1" applyFont="1" applyBorder="1" applyAlignment="1">
      <alignment horizontal="center" vertical="center"/>
    </xf>
    <xf numFmtId="177" fontId="0" fillId="0" borderId="373" xfId="0" applyNumberFormat="1" applyBorder="1" applyAlignment="1" applyProtection="1">
      <alignment horizontal="center" vertical="center"/>
      <protection locked="0"/>
    </xf>
    <xf numFmtId="177" fontId="0" fillId="0" borderId="378" xfId="0" applyNumberFormat="1" applyBorder="1" applyAlignment="1" applyProtection="1">
      <alignment horizontal="center" vertical="center"/>
      <protection locked="0"/>
    </xf>
    <xf numFmtId="177" fontId="0" fillId="0" borderId="379" xfId="0" applyNumberFormat="1" applyBorder="1" applyAlignment="1" applyProtection="1">
      <alignment horizontal="center" vertical="center"/>
      <protection locked="0"/>
    </xf>
    <xf numFmtId="177" fontId="0" fillId="0" borderId="380" xfId="0" applyNumberFormat="1" applyBorder="1" applyAlignment="1" applyProtection="1">
      <alignment horizontal="center" vertical="center"/>
      <protection locked="0"/>
    </xf>
    <xf numFmtId="0" fontId="0" fillId="0" borderId="374" xfId="0" applyBorder="1" applyAlignment="1">
      <alignment horizontal="left" vertical="center"/>
    </xf>
    <xf numFmtId="0" fontId="0" fillId="0" borderId="106" xfId="0" applyBorder="1" applyAlignment="1">
      <alignment horizontal="left" vertical="center"/>
    </xf>
    <xf numFmtId="0" fontId="0" fillId="0" borderId="120" xfId="0" applyBorder="1" applyAlignment="1">
      <alignment horizontal="left" vertical="center"/>
    </xf>
    <xf numFmtId="0" fontId="0" fillId="5" borderId="89" xfId="0" applyFill="1" applyBorder="1" applyAlignment="1" applyProtection="1">
      <alignment horizontal="center" vertical="center"/>
    </xf>
    <xf numFmtId="0" fontId="0" fillId="0" borderId="108" xfId="0" applyBorder="1" applyAlignment="1" applyProtection="1">
      <alignment horizontal="center" vertical="center"/>
    </xf>
    <xf numFmtId="0" fontId="0" fillId="0" borderId="109" xfId="0" applyBorder="1" applyAlignment="1" applyProtection="1">
      <alignment horizontal="center" vertical="center"/>
    </xf>
    <xf numFmtId="0" fontId="0" fillId="0" borderId="110" xfId="0" applyBorder="1" applyAlignment="1" applyProtection="1">
      <alignment horizontal="center" vertical="center"/>
    </xf>
    <xf numFmtId="0" fontId="10" fillId="6" borderId="109" xfId="0" applyFont="1" applyFill="1" applyBorder="1" applyAlignment="1" applyProtection="1">
      <alignment horizontal="center" vertical="center" shrinkToFit="1"/>
    </xf>
    <xf numFmtId="0" fontId="10" fillId="6" borderId="110" xfId="0" applyFont="1" applyFill="1" applyBorder="1" applyAlignment="1" applyProtection="1">
      <alignment horizontal="center" vertical="center" shrinkToFit="1"/>
    </xf>
    <xf numFmtId="177" fontId="0" fillId="6" borderId="97" xfId="0" applyNumberFormat="1" applyFill="1" applyBorder="1" applyAlignment="1" applyProtection="1">
      <alignment horizontal="center" vertical="center"/>
    </xf>
    <xf numFmtId="177" fontId="0" fillId="6" borderId="97" xfId="0" applyNumberFormat="1" applyFill="1" applyBorder="1" applyAlignment="1" applyProtection="1">
      <alignment horizontal="center" vertical="center"/>
      <protection locked="0"/>
    </xf>
    <xf numFmtId="0" fontId="0" fillId="0" borderId="103" xfId="0" applyBorder="1" applyAlignment="1" applyProtection="1">
      <alignment horizontal="center" vertical="center"/>
    </xf>
    <xf numFmtId="0" fontId="0" fillId="0" borderId="104" xfId="0" applyBorder="1" applyAlignment="1" applyProtection="1">
      <alignment horizontal="center" vertical="center"/>
    </xf>
    <xf numFmtId="0" fontId="0" fillId="0" borderId="105" xfId="0" applyBorder="1" applyAlignment="1" applyProtection="1">
      <alignment horizontal="center" vertical="center"/>
    </xf>
    <xf numFmtId="0" fontId="10" fillId="0" borderId="104" xfId="0" applyFont="1" applyBorder="1" applyAlignment="1" applyProtection="1">
      <alignment horizontal="center" vertical="center" shrinkToFit="1"/>
    </xf>
    <xf numFmtId="0" fontId="10" fillId="0" borderId="105" xfId="0" applyFont="1" applyBorder="1" applyAlignment="1" applyProtection="1">
      <alignment horizontal="center" vertical="center" shrinkToFit="1"/>
    </xf>
    <xf numFmtId="177" fontId="0" fillId="0" borderId="106" xfId="0" applyNumberFormat="1" applyBorder="1" applyAlignment="1" applyProtection="1">
      <alignment horizontal="center" vertical="center"/>
    </xf>
    <xf numFmtId="177" fontId="0" fillId="0" borderId="106" xfId="0" applyNumberFormat="1" applyBorder="1" applyAlignment="1" applyProtection="1">
      <alignment horizontal="center" vertical="center"/>
      <protection locked="0"/>
    </xf>
    <xf numFmtId="0" fontId="0" fillId="6" borderId="109" xfId="0" applyFill="1" applyBorder="1" applyAlignment="1" applyProtection="1">
      <alignment horizontal="center" vertical="center"/>
    </xf>
    <xf numFmtId="0" fontId="0" fillId="6" borderId="110" xfId="0" applyFill="1" applyBorder="1" applyAlignment="1" applyProtection="1">
      <alignment horizontal="center" vertical="center"/>
    </xf>
    <xf numFmtId="177" fontId="0" fillId="0" borderId="97" xfId="0" applyNumberFormat="1" applyBorder="1" applyAlignment="1" applyProtection="1">
      <alignment horizontal="center" vertical="center"/>
    </xf>
    <xf numFmtId="177" fontId="0" fillId="0" borderId="97"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7" borderId="115" xfId="0" applyNumberFormat="1"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116" xfId="0" applyFill="1" applyBorder="1" applyAlignment="1" applyProtection="1">
      <alignment horizontal="center" vertical="center"/>
      <protection locked="0"/>
    </xf>
    <xf numFmtId="0" fontId="0" fillId="5" borderId="117" xfId="0" applyFill="1" applyBorder="1" applyAlignment="1" applyProtection="1">
      <alignment horizontal="center" vertical="center"/>
    </xf>
    <xf numFmtId="0" fontId="0" fillId="5" borderId="118" xfId="0" applyFill="1" applyBorder="1" applyAlignment="1" applyProtection="1">
      <alignment horizontal="center" vertical="center"/>
    </xf>
    <xf numFmtId="0" fontId="0" fillId="0" borderId="112" xfId="0" applyBorder="1" applyAlignment="1" applyProtection="1">
      <alignment horizontal="center" vertical="center"/>
    </xf>
    <xf numFmtId="0" fontId="0" fillId="0" borderId="24" xfId="0" applyBorder="1" applyAlignment="1" applyProtection="1">
      <alignment horizontal="center" vertical="center"/>
    </xf>
    <xf numFmtId="0" fontId="0" fillId="0" borderId="113" xfId="0" applyBorder="1" applyAlignment="1" applyProtection="1">
      <alignment horizontal="center" vertical="center"/>
    </xf>
    <xf numFmtId="0" fontId="10" fillId="0" borderId="109" xfId="0" applyFont="1" applyBorder="1" applyAlignment="1" applyProtection="1">
      <alignment horizontal="center" vertical="center" shrinkToFit="1"/>
    </xf>
    <xf numFmtId="0" fontId="10" fillId="0" borderId="110" xfId="0" applyFont="1" applyBorder="1" applyAlignment="1" applyProtection="1">
      <alignment horizontal="center" vertical="center" shrinkToFit="1"/>
    </xf>
    <xf numFmtId="0" fontId="10" fillId="0" borderId="107" xfId="0" applyFont="1" applyBorder="1" applyAlignment="1" applyProtection="1">
      <alignment horizontal="left" vertical="center" wrapText="1"/>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0" fillId="0" borderId="111"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14" xfId="0" applyFont="1" applyBorder="1" applyAlignment="1" applyProtection="1">
      <alignment horizontal="left" vertical="center"/>
    </xf>
    <xf numFmtId="0" fontId="10" fillId="0" borderId="70" xfId="0" applyFont="1" applyBorder="1" applyAlignment="1" applyProtection="1">
      <alignment horizontal="left" vertical="center"/>
    </xf>
    <xf numFmtId="0" fontId="10" fillId="0" borderId="71" xfId="0" applyFont="1" applyBorder="1" applyAlignment="1" applyProtection="1">
      <alignment horizontal="left" vertical="center"/>
    </xf>
    <xf numFmtId="0" fontId="0" fillId="0" borderId="119" xfId="0" applyBorder="1" applyAlignment="1" applyProtection="1">
      <alignment horizontal="center" vertical="center"/>
    </xf>
    <xf numFmtId="0" fontId="0" fillId="0" borderId="106" xfId="0" applyBorder="1" applyAlignment="1" applyProtection="1">
      <alignment horizontal="center" vertical="center"/>
    </xf>
    <xf numFmtId="0" fontId="0" fillId="0" borderId="106" xfId="0" applyBorder="1" applyAlignment="1" applyProtection="1">
      <alignment horizontal="left" vertical="center"/>
    </xf>
    <xf numFmtId="0" fontId="0" fillId="0" borderId="120" xfId="0" applyBorder="1" applyAlignment="1" applyProtection="1">
      <alignment horizontal="left" vertical="center"/>
    </xf>
    <xf numFmtId="0" fontId="0" fillId="6" borderId="96" xfId="0" applyFill="1" applyBorder="1" applyAlignment="1" applyProtection="1">
      <alignment horizontal="center" vertical="center"/>
    </xf>
    <xf numFmtId="0" fontId="0" fillId="6" borderId="97" xfId="0" applyFill="1" applyBorder="1" applyAlignment="1" applyProtection="1">
      <alignment horizontal="center" vertical="center"/>
    </xf>
    <xf numFmtId="0" fontId="0" fillId="6" borderId="97" xfId="0" applyFill="1" applyBorder="1" applyAlignment="1" applyProtection="1">
      <alignment horizontal="left" vertical="center"/>
    </xf>
    <xf numFmtId="0" fontId="0" fillId="6" borderId="98" xfId="0" applyFill="1" applyBorder="1" applyAlignment="1" applyProtection="1">
      <alignment horizontal="left" vertical="center"/>
    </xf>
    <xf numFmtId="0" fontId="0" fillId="0" borderId="96" xfId="0" applyBorder="1" applyAlignment="1" applyProtection="1">
      <alignment horizontal="center" vertical="center"/>
    </xf>
    <xf numFmtId="0" fontId="0" fillId="0" borderId="97" xfId="0" applyBorder="1" applyAlignment="1" applyProtection="1">
      <alignment horizontal="center" vertical="center"/>
    </xf>
    <xf numFmtId="0" fontId="0" fillId="0" borderId="97" xfId="0" applyBorder="1" applyAlignment="1" applyProtection="1">
      <alignment horizontal="left" vertical="center"/>
    </xf>
    <xf numFmtId="0" fontId="0" fillId="0" borderId="98" xfId="0" applyBorder="1" applyAlignment="1" applyProtection="1">
      <alignment horizontal="left" vertical="center"/>
    </xf>
    <xf numFmtId="177" fontId="0" fillId="0" borderId="97" xfId="0" applyNumberFormat="1" applyFill="1" applyBorder="1" applyAlignment="1" applyProtection="1">
      <alignment horizontal="center" vertical="center"/>
    </xf>
    <xf numFmtId="177" fontId="0" fillId="0" borderId="97" xfId="0" applyNumberFormat="1" applyFill="1" applyBorder="1" applyAlignment="1" applyProtection="1">
      <alignment horizontal="center" vertical="center"/>
      <protection locked="0"/>
    </xf>
    <xf numFmtId="0" fontId="0" fillId="0" borderId="97" xfId="0" applyFill="1" applyBorder="1" applyAlignment="1" applyProtection="1">
      <alignment horizontal="left" vertical="center"/>
    </xf>
    <xf numFmtId="0" fontId="0" fillId="0" borderId="98" xfId="0" applyFill="1" applyBorder="1" applyAlignment="1" applyProtection="1">
      <alignment horizontal="left" vertical="center"/>
    </xf>
    <xf numFmtId="0" fontId="0" fillId="0" borderId="109" xfId="0" applyFill="1" applyBorder="1" applyAlignment="1" applyProtection="1">
      <alignment horizontal="center" vertical="center"/>
    </xf>
    <xf numFmtId="0" fontId="0" fillId="0" borderId="110" xfId="0" applyFill="1" applyBorder="1" applyAlignment="1" applyProtection="1">
      <alignment horizontal="center" vertical="center"/>
    </xf>
    <xf numFmtId="0" fontId="0" fillId="2" borderId="109" xfId="0" applyFill="1" applyBorder="1" applyAlignment="1" applyProtection="1">
      <alignment horizontal="center" vertical="center"/>
    </xf>
    <xf numFmtId="0" fontId="0" fillId="2" borderId="110" xfId="0" applyFill="1" applyBorder="1" applyAlignment="1" applyProtection="1">
      <alignment horizontal="center" vertical="center"/>
    </xf>
    <xf numFmtId="0" fontId="10" fillId="0" borderId="112" xfId="0" applyFont="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44" xfId="0" applyFont="1" applyBorder="1" applyAlignment="1" applyProtection="1">
      <alignment horizontal="center" vertical="center"/>
    </xf>
    <xf numFmtId="0" fontId="10" fillId="0" borderId="345" xfId="0" applyFont="1" applyBorder="1" applyAlignment="1" applyProtection="1">
      <alignment horizontal="center" vertical="center"/>
    </xf>
    <xf numFmtId="0" fontId="75" fillId="0" borderId="96" xfId="0" applyFont="1" applyBorder="1" applyAlignment="1" applyProtection="1">
      <alignment horizontal="center" vertical="center"/>
    </xf>
    <xf numFmtId="0" fontId="10" fillId="0" borderId="97" xfId="0" applyFont="1" applyBorder="1" applyAlignment="1" applyProtection="1">
      <alignment horizontal="center" vertical="center"/>
    </xf>
    <xf numFmtId="177" fontId="0" fillId="2" borderId="97" xfId="0" applyNumberFormat="1" applyFill="1" applyBorder="1" applyAlignment="1" applyProtection="1">
      <alignment horizontal="center" vertical="center"/>
      <protection locked="0"/>
    </xf>
    <xf numFmtId="0" fontId="0" fillId="2" borderId="97" xfId="0" applyFill="1" applyBorder="1" applyAlignment="1" applyProtection="1">
      <alignment horizontal="left" vertical="center"/>
    </xf>
    <xf numFmtId="0" fontId="0" fillId="2" borderId="98" xfId="0" applyFill="1" applyBorder="1" applyAlignment="1" applyProtection="1">
      <alignment horizontal="left" vertical="center"/>
    </xf>
    <xf numFmtId="177" fontId="0" fillId="2" borderId="97" xfId="0" applyNumberFormat="1" applyFill="1" applyBorder="1" applyAlignment="1" applyProtection="1">
      <alignment horizontal="center" vertical="center"/>
    </xf>
    <xf numFmtId="0" fontId="0" fillId="0" borderId="108" xfId="0" applyFill="1" applyBorder="1" applyAlignment="1" applyProtection="1">
      <alignment horizontal="center" vertical="center"/>
    </xf>
    <xf numFmtId="0" fontId="75" fillId="0" borderId="103" xfId="0" applyFont="1" applyBorder="1" applyAlignment="1" applyProtection="1">
      <alignment horizontal="center" vertical="center"/>
    </xf>
    <xf numFmtId="0" fontId="10" fillId="0" borderId="104" xfId="0" applyFont="1" applyBorder="1" applyAlignment="1" applyProtection="1">
      <alignment horizontal="center" vertical="center"/>
    </xf>
    <xf numFmtId="0" fontId="10" fillId="0" borderId="105" xfId="0" applyFont="1" applyBorder="1" applyAlignment="1" applyProtection="1">
      <alignment horizontal="center" vertical="center"/>
    </xf>
    <xf numFmtId="177" fontId="75" fillId="0" borderId="106" xfId="0" applyNumberFormat="1" applyFont="1" applyBorder="1" applyAlignment="1" applyProtection="1">
      <alignment horizontal="center" vertical="center"/>
    </xf>
    <xf numFmtId="0" fontId="0" fillId="0" borderId="121" xfId="0" applyFont="1" applyBorder="1" applyAlignment="1" applyProtection="1">
      <alignment horizontal="center" vertical="center" shrinkToFit="1"/>
    </xf>
    <xf numFmtId="0" fontId="13" fillId="0" borderId="104" xfId="0" applyFont="1" applyBorder="1" applyAlignment="1" applyProtection="1">
      <alignment horizontal="center" vertical="center" shrinkToFit="1"/>
    </xf>
    <xf numFmtId="0" fontId="13" fillId="0" borderId="122" xfId="0" applyFont="1" applyBorder="1" applyAlignment="1" applyProtection="1">
      <alignment horizontal="center" vertical="center" shrinkToFit="1"/>
    </xf>
    <xf numFmtId="0" fontId="0" fillId="0" borderId="123" xfId="0" applyFill="1" applyBorder="1" applyAlignment="1" applyProtection="1">
      <alignment horizontal="center" vertical="center"/>
    </xf>
    <xf numFmtId="0" fontId="0" fillId="0" borderId="124" xfId="0" applyFill="1" applyBorder="1" applyAlignment="1" applyProtection="1">
      <alignment horizontal="center" vertical="center"/>
    </xf>
    <xf numFmtId="0" fontId="10" fillId="0" borderId="108" xfId="0" applyFont="1" applyBorder="1" applyAlignment="1" applyProtection="1">
      <alignment horizontal="center" vertical="center"/>
    </xf>
    <xf numFmtId="0" fontId="10" fillId="0" borderId="109" xfId="0" applyFont="1" applyBorder="1" applyAlignment="1" applyProtection="1">
      <alignment horizontal="center" vertical="center"/>
    </xf>
    <xf numFmtId="0" fontId="10" fillId="0" borderId="110" xfId="0" applyFont="1" applyBorder="1" applyAlignment="1" applyProtection="1">
      <alignment horizontal="center" vertical="center"/>
    </xf>
    <xf numFmtId="0" fontId="10" fillId="6" borderId="123" xfId="0" applyFont="1" applyFill="1" applyBorder="1" applyAlignment="1" applyProtection="1">
      <alignment horizontal="center" vertical="center"/>
    </xf>
    <xf numFmtId="0" fontId="10" fillId="6" borderId="109" xfId="0" applyFont="1" applyFill="1" applyBorder="1" applyAlignment="1" applyProtection="1">
      <alignment horizontal="center" vertical="center"/>
    </xf>
    <xf numFmtId="0" fontId="10" fillId="6" borderId="124" xfId="0" applyFont="1" applyFill="1" applyBorder="1" applyAlignment="1" applyProtection="1">
      <alignment horizontal="center" vertical="center"/>
    </xf>
    <xf numFmtId="0" fontId="0" fillId="2" borderId="123" xfId="0" applyFill="1" applyBorder="1" applyAlignment="1" applyProtection="1">
      <alignment horizontal="center" vertical="center"/>
    </xf>
    <xf numFmtId="0" fontId="0" fillId="2" borderId="124" xfId="0" applyFill="1" applyBorder="1" applyAlignment="1" applyProtection="1">
      <alignment horizontal="center" vertical="center"/>
    </xf>
    <xf numFmtId="0" fontId="10" fillId="6" borderId="109" xfId="0" applyFont="1" applyFill="1" applyBorder="1" applyAlignment="1" applyProtection="1">
      <alignment horizontal="center" vertical="center" wrapText="1"/>
      <protection locked="0"/>
    </xf>
    <xf numFmtId="0" fontId="10" fillId="6" borderId="109" xfId="0" applyFont="1" applyFill="1" applyBorder="1" applyAlignment="1" applyProtection="1">
      <alignment horizontal="center" vertical="center"/>
      <protection locked="0"/>
    </xf>
    <xf numFmtId="0" fontId="10" fillId="6" borderId="110" xfId="0" applyFont="1" applyFill="1" applyBorder="1" applyAlignment="1" applyProtection="1">
      <alignment horizontal="center" vertical="center"/>
      <protection locked="0"/>
    </xf>
    <xf numFmtId="0" fontId="10" fillId="0" borderId="109" xfId="0" applyFont="1" applyFill="1" applyBorder="1" applyAlignment="1" applyProtection="1">
      <alignment horizontal="center" vertical="center" wrapText="1"/>
      <protection locked="0"/>
    </xf>
    <xf numFmtId="0" fontId="10" fillId="0" borderId="109" xfId="0" applyFont="1" applyFill="1" applyBorder="1" applyAlignment="1" applyProtection="1">
      <alignment horizontal="center" vertical="center"/>
      <protection locked="0"/>
    </xf>
    <xf numFmtId="0" fontId="10" fillId="0" borderId="110"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wrapText="1" shrinkToFit="1"/>
      <protection locked="0"/>
    </xf>
    <xf numFmtId="0" fontId="10" fillId="2" borderId="109" xfId="0" applyFont="1" applyFill="1" applyBorder="1" applyAlignment="1" applyProtection="1">
      <alignment horizontal="center" vertical="center" shrinkToFit="1"/>
      <protection locked="0"/>
    </xf>
    <xf numFmtId="0" fontId="10" fillId="2" borderId="110" xfId="0" applyFont="1" applyFill="1" applyBorder="1" applyAlignment="1" applyProtection="1">
      <alignment horizontal="center" vertical="center" shrinkToFit="1"/>
      <protection locked="0"/>
    </xf>
    <xf numFmtId="177" fontId="0" fillId="7" borderId="128" xfId="0" applyNumberFormat="1" applyFill="1" applyBorder="1" applyAlignment="1" applyProtection="1">
      <alignment horizontal="center" vertical="center"/>
      <protection locked="0"/>
    </xf>
    <xf numFmtId="0" fontId="0" fillId="7" borderId="129" xfId="0" applyFill="1" applyBorder="1" applyAlignment="1" applyProtection="1">
      <alignment horizontal="center" vertical="center"/>
      <protection locked="0"/>
    </xf>
    <xf numFmtId="0" fontId="0" fillId="7" borderId="130" xfId="0" applyFill="1" applyBorder="1" applyAlignment="1" applyProtection="1">
      <alignment horizontal="center" vertical="center"/>
      <protection locked="0"/>
    </xf>
    <xf numFmtId="0" fontId="10" fillId="4" borderId="108" xfId="0" applyFont="1" applyFill="1" applyBorder="1" applyAlignment="1" applyProtection="1">
      <alignment horizontal="center" vertical="center"/>
    </xf>
    <xf numFmtId="0" fontId="10" fillId="4" borderId="109" xfId="0" applyFont="1" applyFill="1" applyBorder="1" applyAlignment="1" applyProtection="1">
      <alignment horizontal="center" vertical="center"/>
    </xf>
    <xf numFmtId="0" fontId="10" fillId="4" borderId="110" xfId="0" applyFont="1" applyFill="1" applyBorder="1" applyAlignment="1" applyProtection="1">
      <alignment horizontal="center" vertical="center"/>
    </xf>
    <xf numFmtId="0" fontId="10" fillId="0" borderId="108" xfId="0" applyFont="1" applyFill="1" applyBorder="1" applyAlignment="1" applyProtection="1">
      <alignment horizontal="center" vertical="center"/>
    </xf>
    <xf numFmtId="0" fontId="10" fillId="0" borderId="109" xfId="0" applyFont="1" applyFill="1" applyBorder="1" applyAlignment="1" applyProtection="1">
      <alignment horizontal="center" vertical="center"/>
    </xf>
    <xf numFmtId="0" fontId="10" fillId="0" borderId="110" xfId="0" applyFont="1" applyFill="1"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10" fillId="0" borderId="103" xfId="0" applyFont="1" applyBorder="1" applyAlignment="1" applyProtection="1">
      <alignment horizontal="center" vertical="center"/>
    </xf>
    <xf numFmtId="0" fontId="0" fillId="4" borderId="123" xfId="0" applyFill="1" applyBorder="1" applyAlignment="1" applyProtection="1">
      <alignment horizontal="center" vertical="center"/>
    </xf>
    <xf numFmtId="0" fontId="0" fillId="4" borderId="109" xfId="0" applyFill="1" applyBorder="1" applyAlignment="1" applyProtection="1">
      <alignment horizontal="center" vertical="center"/>
    </xf>
    <xf numFmtId="0" fontId="0" fillId="4" borderId="124" xfId="0" applyFill="1" applyBorder="1" applyAlignment="1" applyProtection="1">
      <alignment horizontal="center" vertical="center"/>
    </xf>
    <xf numFmtId="177" fontId="0" fillId="4" borderId="97" xfId="0" applyNumberFormat="1" applyFill="1" applyBorder="1" applyAlignment="1" applyProtection="1">
      <alignment horizontal="center" vertical="center"/>
      <protection locked="0"/>
    </xf>
    <xf numFmtId="0" fontId="10" fillId="6" borderId="123" xfId="0" applyFont="1" applyFill="1" applyBorder="1" applyAlignment="1" applyProtection="1">
      <alignment horizontal="center" vertical="center" shrinkToFit="1"/>
    </xf>
    <xf numFmtId="0" fontId="10" fillId="6" borderId="124" xfId="0" applyFont="1" applyFill="1" applyBorder="1" applyAlignment="1" applyProtection="1">
      <alignment horizontal="center" vertical="center" shrinkToFit="1"/>
    </xf>
    <xf numFmtId="177" fontId="0" fillId="6" borderId="123" xfId="0" applyNumberFormat="1" applyFill="1" applyBorder="1" applyAlignment="1" applyProtection="1">
      <alignment horizontal="center" vertical="center"/>
      <protection locked="0"/>
    </xf>
    <xf numFmtId="177" fontId="0" fillId="6" borderId="109" xfId="0" applyNumberFormat="1" applyFill="1" applyBorder="1" applyAlignment="1" applyProtection="1">
      <alignment horizontal="center" vertical="center"/>
      <protection locked="0"/>
    </xf>
    <xf numFmtId="177" fontId="0" fillId="6" borderId="110" xfId="0" applyNumberFormat="1" applyFill="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10" xfId="0" applyNumberFormat="1" applyBorder="1" applyAlignment="1" applyProtection="1">
      <alignment horizontal="center" vertical="center"/>
      <protection locked="0"/>
    </xf>
    <xf numFmtId="0" fontId="75" fillId="0" borderId="123" xfId="0" applyFont="1" applyFill="1" applyBorder="1" applyAlignment="1" applyProtection="1">
      <alignment horizontal="center" vertical="center" shrinkToFit="1"/>
    </xf>
    <xf numFmtId="0" fontId="75" fillId="0" borderId="109" xfId="0" applyFont="1" applyFill="1" applyBorder="1" applyAlignment="1" applyProtection="1">
      <alignment horizontal="center" vertical="center" shrinkToFit="1"/>
    </xf>
    <xf numFmtId="0" fontId="75" fillId="0" borderId="124" xfId="0" applyFont="1" applyFill="1" applyBorder="1" applyAlignment="1" applyProtection="1">
      <alignment horizontal="center" vertical="center" shrinkToFit="1"/>
    </xf>
    <xf numFmtId="177" fontId="0" fillId="0" borderId="123" xfId="0" applyNumberFormat="1" applyFill="1" applyBorder="1" applyAlignment="1" applyProtection="1">
      <alignment horizontal="center" vertical="center"/>
      <protection locked="0"/>
    </xf>
    <xf numFmtId="177" fontId="0" fillId="0" borderId="109" xfId="0" applyNumberFormat="1" applyFill="1" applyBorder="1" applyAlignment="1" applyProtection="1">
      <alignment horizontal="center" vertical="center"/>
      <protection locked="0"/>
    </xf>
    <xf numFmtId="177" fontId="0" fillId="0" borderId="110" xfId="0" applyNumberFormat="1" applyFill="1" applyBorder="1" applyAlignment="1" applyProtection="1">
      <alignment horizontal="center" vertical="center"/>
      <protection locked="0"/>
    </xf>
    <xf numFmtId="177" fontId="0" fillId="2" borderId="123" xfId="0" applyNumberFormat="1" applyFill="1" applyBorder="1" applyAlignment="1" applyProtection="1">
      <alignment horizontal="center" vertical="center"/>
      <protection locked="0"/>
    </xf>
    <xf numFmtId="177" fontId="0" fillId="2" borderId="109" xfId="0" applyNumberFormat="1" applyFill="1" applyBorder="1" applyAlignment="1" applyProtection="1">
      <alignment horizontal="center" vertical="center"/>
      <protection locked="0"/>
    </xf>
    <xf numFmtId="177" fontId="0" fillId="2" borderId="110" xfId="0" applyNumberFormat="1" applyFill="1" applyBorder="1" applyAlignment="1" applyProtection="1">
      <alignment horizontal="center" vertical="center"/>
      <protection locked="0"/>
    </xf>
    <xf numFmtId="0" fontId="0" fillId="0" borderId="123" xfId="0" applyBorder="1" applyAlignment="1" applyProtection="1">
      <alignment horizontal="center" vertical="center" shrinkToFit="1"/>
    </xf>
    <xf numFmtId="0" fontId="0" fillId="0" borderId="109" xfId="0" applyBorder="1" applyAlignment="1" applyProtection="1">
      <alignment horizontal="center" vertical="center" shrinkToFit="1"/>
    </xf>
    <xf numFmtId="0" fontId="0" fillId="0" borderId="124" xfId="0" applyBorder="1" applyAlignment="1" applyProtection="1">
      <alignment horizontal="center" vertical="center" shrinkToFit="1"/>
    </xf>
    <xf numFmtId="0" fontId="0" fillId="6" borderId="123" xfId="0" applyFill="1" applyBorder="1" applyAlignment="1" applyProtection="1">
      <alignment horizontal="center" vertical="center" shrinkToFit="1"/>
    </xf>
    <xf numFmtId="0" fontId="0" fillId="6" borderId="109" xfId="0" applyFill="1" applyBorder="1" applyAlignment="1" applyProtection="1">
      <alignment horizontal="center" vertical="center" shrinkToFit="1"/>
    </xf>
    <xf numFmtId="0" fontId="0" fillId="6" borderId="124" xfId="0" applyFill="1" applyBorder="1" applyAlignment="1" applyProtection="1">
      <alignment horizontal="center" vertical="center" shrinkToFit="1"/>
    </xf>
    <xf numFmtId="177" fontId="0" fillId="9" borderId="316" xfId="0" applyNumberFormat="1" applyFill="1" applyBorder="1" applyAlignment="1" applyProtection="1">
      <alignment horizontal="center" vertical="center"/>
      <protection locked="0"/>
    </xf>
    <xf numFmtId="0" fontId="0" fillId="9" borderId="70" xfId="0" applyFill="1" applyBorder="1" applyAlignment="1" applyProtection="1">
      <alignment horizontal="center" vertical="center"/>
      <protection locked="0"/>
    </xf>
    <xf numFmtId="0" fontId="0" fillId="9" borderId="317" xfId="0" applyFill="1" applyBorder="1" applyAlignment="1" applyProtection="1">
      <alignment horizontal="center" vertical="center"/>
      <protection locked="0"/>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123" xfId="0" applyFill="1" applyBorder="1" applyAlignment="1" applyProtection="1">
      <alignment horizontal="center" vertical="center" shrinkToFit="1"/>
    </xf>
    <xf numFmtId="0" fontId="0" fillId="0" borderId="109" xfId="0" applyFill="1" applyBorder="1" applyAlignment="1" applyProtection="1">
      <alignment horizontal="center" vertical="center" shrinkToFit="1"/>
    </xf>
    <xf numFmtId="0" fontId="0" fillId="0" borderId="124" xfId="0" applyFill="1" applyBorder="1" applyAlignment="1" applyProtection="1">
      <alignment horizontal="center" vertical="center" shrinkToFit="1"/>
    </xf>
    <xf numFmtId="0" fontId="0" fillId="0" borderId="125"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177" fontId="0" fillId="4" borderId="123" xfId="0" applyNumberFormat="1" applyFill="1" applyBorder="1" applyAlignment="1" applyProtection="1">
      <alignment horizontal="center" vertical="center"/>
    </xf>
    <xf numFmtId="177" fontId="0" fillId="4" borderId="109" xfId="0" applyNumberFormat="1" applyFill="1" applyBorder="1" applyAlignment="1" applyProtection="1">
      <alignment horizontal="center" vertical="center"/>
    </xf>
    <xf numFmtId="177" fontId="0" fillId="4" borderId="110" xfId="0" applyNumberFormat="1" applyFill="1" applyBorder="1" applyAlignment="1" applyProtection="1">
      <alignment horizontal="center" vertical="center"/>
    </xf>
    <xf numFmtId="177" fontId="0" fillId="9" borderId="115" xfId="0" applyNumberFormat="1" applyFill="1" applyBorder="1" applyAlignment="1" applyProtection="1">
      <alignment horizontal="center" vertical="center"/>
      <protection locked="0"/>
    </xf>
    <xf numFmtId="0" fontId="0" fillId="9" borderId="60" xfId="0" applyFill="1" applyBorder="1" applyAlignment="1" applyProtection="1">
      <alignment horizontal="center" vertical="center"/>
      <protection locked="0"/>
    </xf>
    <xf numFmtId="0" fontId="0" fillId="9" borderId="116" xfId="0" applyFill="1" applyBorder="1" applyAlignment="1" applyProtection="1">
      <alignment horizontal="center" vertical="center"/>
      <protection locked="0"/>
    </xf>
    <xf numFmtId="0" fontId="18" fillId="0" borderId="97" xfId="0" applyFont="1" applyBorder="1" applyAlignment="1" applyProtection="1">
      <alignment horizontal="center" vertical="center"/>
    </xf>
    <xf numFmtId="0" fontId="24" fillId="0" borderId="97" xfId="0" applyFont="1" applyBorder="1" applyAlignment="1" applyProtection="1">
      <alignment horizontal="center" vertical="center"/>
    </xf>
    <xf numFmtId="0" fontId="10" fillId="0" borderId="107"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114"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177" fontId="0" fillId="4" borderId="97" xfId="0" applyNumberFormat="1" applyFill="1" applyBorder="1" applyAlignment="1" applyProtection="1">
      <alignment horizontal="center" vertical="center"/>
    </xf>
    <xf numFmtId="0" fontId="0" fillId="0" borderId="98" xfId="0" applyFill="1" applyBorder="1" applyAlignment="1" applyProtection="1">
      <alignment horizontal="center" vertical="center"/>
    </xf>
    <xf numFmtId="177" fontId="0" fillId="4" borderId="93" xfId="0" applyNumberFormat="1" applyFill="1" applyBorder="1" applyAlignment="1" applyProtection="1">
      <alignment horizontal="center" vertical="center"/>
      <protection locked="0"/>
    </xf>
    <xf numFmtId="0" fontId="0" fillId="4" borderId="97"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4" borderId="97" xfId="0" applyFill="1" applyBorder="1" applyAlignment="1" applyProtection="1">
      <alignment horizontal="left" vertical="center"/>
    </xf>
    <xf numFmtId="0" fontId="0" fillId="4" borderId="98" xfId="0" applyFill="1" applyBorder="1" applyAlignment="1" applyProtection="1">
      <alignment horizontal="left" vertical="center"/>
    </xf>
    <xf numFmtId="177" fontId="0" fillId="0" borderId="95" xfId="0" applyNumberFormat="1" applyFill="1" applyBorder="1" applyAlignment="1" applyProtection="1">
      <alignment horizontal="center" vertical="center"/>
      <protection locked="0"/>
    </xf>
    <xf numFmtId="177" fontId="0" fillId="0" borderId="134" xfId="0" applyNumberFormat="1" applyFill="1" applyBorder="1" applyAlignment="1" applyProtection="1">
      <alignment horizontal="center" vertical="center"/>
      <protection locked="0"/>
    </xf>
    <xf numFmtId="177" fontId="0" fillId="0" borderId="132" xfId="0" applyNumberFormat="1" applyFill="1" applyBorder="1" applyAlignment="1" applyProtection="1">
      <alignment horizontal="center" vertical="center"/>
      <protection locked="0"/>
    </xf>
    <xf numFmtId="177" fontId="0" fillId="0" borderId="133" xfId="0" applyNumberFormat="1" applyFill="1" applyBorder="1" applyAlignment="1" applyProtection="1">
      <alignment horizontal="center" vertical="center"/>
      <protection locked="0"/>
    </xf>
    <xf numFmtId="177" fontId="75" fillId="6" borderId="97" xfId="0" applyNumberFormat="1" applyFont="1" applyFill="1" applyBorder="1" applyAlignment="1" applyProtection="1">
      <alignment horizontal="center" vertical="center"/>
    </xf>
    <xf numFmtId="0" fontId="0" fillId="4" borderId="108" xfId="0" applyFill="1" applyBorder="1" applyAlignment="1" applyProtection="1">
      <alignment horizontal="center" vertical="center"/>
    </xf>
    <xf numFmtId="0" fontId="0" fillId="4" borderId="110" xfId="0" applyFill="1" applyBorder="1" applyAlignment="1" applyProtection="1">
      <alignment horizontal="center" vertical="center"/>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177" fontId="0" fillId="0" borderId="95" xfId="0" applyNumberFormat="1" applyFill="1" applyBorder="1" applyAlignment="1" applyProtection="1">
      <alignment horizontal="center" vertical="center"/>
    </xf>
    <xf numFmtId="0" fontId="32" fillId="3" borderId="137" xfId="0" applyFont="1" applyFill="1" applyBorder="1" applyAlignment="1" applyProtection="1">
      <alignment horizontal="center" vertical="center" wrapText="1" shrinkToFit="1"/>
    </xf>
    <xf numFmtId="0" fontId="25" fillId="3" borderId="117" xfId="0" applyFont="1" applyFill="1" applyBorder="1" applyAlignment="1" applyProtection="1">
      <alignment horizontal="center" vertical="center" wrapText="1" shrinkToFit="1"/>
    </xf>
    <xf numFmtId="0" fontId="25" fillId="3" borderId="137" xfId="0" applyFont="1" applyFill="1" applyBorder="1" applyAlignment="1" applyProtection="1">
      <alignment horizontal="center" vertical="center" wrapText="1"/>
    </xf>
    <xf numFmtId="0" fontId="25" fillId="3" borderId="117" xfId="0" applyFont="1"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27" xfId="0" applyFill="1" applyBorder="1" applyAlignment="1" applyProtection="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0" fontId="0" fillId="5" borderId="135" xfId="0" applyFill="1" applyBorder="1" applyAlignment="1" applyProtection="1">
      <alignment horizontal="center" vertical="center"/>
    </xf>
    <xf numFmtId="0" fontId="0" fillId="5" borderId="40" xfId="0" applyFill="1" applyBorder="1" applyAlignment="1" applyProtection="1">
      <alignment horizontal="center" vertical="center"/>
    </xf>
    <xf numFmtId="0" fontId="0" fillId="5" borderId="136" xfId="0" applyFill="1" applyBorder="1" applyAlignment="1" applyProtection="1">
      <alignment horizontal="center" vertical="center"/>
    </xf>
    <xf numFmtId="177" fontId="0" fillId="0" borderId="139" xfId="0" applyNumberFormat="1" applyBorder="1" applyAlignment="1" applyProtection="1">
      <alignment horizontal="center" vertical="center"/>
    </xf>
    <xf numFmtId="177" fontId="0" fillId="0" borderId="140" xfId="0" applyNumberFormat="1" applyBorder="1" applyAlignment="1" applyProtection="1">
      <alignment horizontal="center" vertical="center"/>
    </xf>
    <xf numFmtId="177" fontId="0" fillId="0" borderId="143" xfId="0" applyNumberFormat="1" applyBorder="1" applyAlignment="1" applyProtection="1">
      <alignment horizontal="center" vertical="center"/>
    </xf>
    <xf numFmtId="0" fontId="0" fillId="5" borderId="41" xfId="0" applyFill="1" applyBorder="1" applyAlignment="1" applyProtection="1">
      <alignment horizontal="center" vertical="center"/>
    </xf>
    <xf numFmtId="0" fontId="76" fillId="0" borderId="121" xfId="0" applyFont="1" applyBorder="1" applyAlignment="1" applyProtection="1">
      <alignment horizontal="center" vertical="center" shrinkToFit="1"/>
    </xf>
    <xf numFmtId="0" fontId="76" fillId="0" borderId="104" xfId="0" applyFont="1" applyBorder="1" applyAlignment="1" applyProtection="1">
      <alignment horizontal="center" vertical="center" shrinkToFit="1"/>
    </xf>
    <xf numFmtId="0" fontId="76" fillId="0" borderId="122" xfId="0" applyFont="1" applyBorder="1" applyAlignment="1" applyProtection="1">
      <alignment horizontal="center" vertical="center" shrinkToFit="1"/>
    </xf>
    <xf numFmtId="177" fontId="0" fillId="6" borderId="141" xfId="0" applyNumberFormat="1" applyFill="1" applyBorder="1" applyAlignment="1" applyProtection="1">
      <alignment horizontal="center" vertical="center"/>
    </xf>
    <xf numFmtId="177" fontId="0" fillId="6" borderId="142" xfId="0" applyNumberFormat="1" applyFill="1" applyBorder="1" applyAlignment="1" applyProtection="1">
      <alignment horizontal="center" vertical="center"/>
    </xf>
    <xf numFmtId="0" fontId="10" fillId="0" borderId="108" xfId="0" applyFont="1" applyFill="1" applyBorder="1" applyAlignment="1" applyProtection="1">
      <alignment horizontal="center" vertical="center" shrinkToFit="1"/>
    </xf>
    <xf numFmtId="0" fontId="10" fillId="0" borderId="109" xfId="0" applyFont="1" applyFill="1" applyBorder="1" applyAlignment="1" applyProtection="1">
      <alignment horizontal="center" vertical="center" shrinkToFit="1"/>
    </xf>
    <xf numFmtId="0" fontId="10" fillId="0" borderId="110" xfId="0" applyFont="1" applyFill="1" applyBorder="1" applyAlignment="1" applyProtection="1">
      <alignment horizontal="center" vertical="center" shrinkToFit="1"/>
    </xf>
    <xf numFmtId="0" fontId="0" fillId="3" borderId="28" xfId="0"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137" xfId="0" applyFill="1" applyBorder="1" applyAlignment="1" applyProtection="1">
      <alignment horizontal="center" vertical="center"/>
    </xf>
    <xf numFmtId="0" fontId="0" fillId="3" borderId="117" xfId="0"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1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75" xfId="0" applyFont="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0" borderId="96" xfId="0" applyFont="1" applyBorder="1" applyAlignment="1" applyProtection="1">
      <alignment horizontal="center" vertical="center"/>
    </xf>
    <xf numFmtId="0" fontId="9" fillId="0" borderId="96" xfId="0" applyFont="1" applyBorder="1" applyAlignment="1" applyProtection="1">
      <alignment horizontal="center" vertical="center" shrinkToFit="1"/>
    </xf>
    <xf numFmtId="0" fontId="9" fillId="0" borderId="97" xfId="0" applyFont="1" applyBorder="1" applyAlignment="1" applyProtection="1">
      <alignment horizontal="center" vertical="center" shrinkToFit="1"/>
    </xf>
    <xf numFmtId="0" fontId="10" fillId="6" borderId="97" xfId="0" applyFont="1" applyFill="1" applyBorder="1" applyAlignment="1" applyProtection="1">
      <alignment horizontal="center" vertical="center"/>
    </xf>
    <xf numFmtId="0" fontId="0" fillId="0" borderId="26" xfId="0" applyFill="1" applyBorder="1" applyAlignment="1" applyProtection="1">
      <alignment horizontal="center" vertical="center"/>
    </xf>
    <xf numFmtId="177" fontId="0" fillId="0" borderId="134" xfId="0" applyNumberFormat="1" applyFill="1" applyBorder="1" applyAlignment="1" applyProtection="1">
      <alignment horizontal="center" vertical="center"/>
    </xf>
    <xf numFmtId="177" fontId="0" fillId="0" borderId="132" xfId="0" applyNumberFormat="1" applyFill="1" applyBorder="1" applyAlignment="1" applyProtection="1">
      <alignment horizontal="center" vertical="center"/>
    </xf>
    <xf numFmtId="177" fontId="0" fillId="0" borderId="133" xfId="0" applyNumberFormat="1" applyFill="1" applyBorder="1" applyAlignment="1" applyProtection="1">
      <alignment horizontal="center" vertical="center"/>
    </xf>
    <xf numFmtId="177" fontId="0" fillId="0" borderId="121" xfId="0" applyNumberFormat="1" applyBorder="1" applyAlignment="1" applyProtection="1">
      <alignment horizontal="center" vertical="center"/>
      <protection locked="0"/>
    </xf>
    <xf numFmtId="177" fontId="22" fillId="0" borderId="115" xfId="0" applyNumberFormat="1"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116" xfId="0" applyFont="1" applyBorder="1" applyAlignment="1" applyProtection="1">
      <alignment horizontal="center" vertical="center"/>
      <protection locked="0"/>
    </xf>
    <xf numFmtId="0" fontId="22" fillId="8" borderId="23" xfId="0" applyFont="1" applyFill="1" applyBorder="1" applyAlignment="1" applyProtection="1">
      <alignment horizontal="center" vertical="center"/>
    </xf>
    <xf numFmtId="0" fontId="22" fillId="8" borderId="7" xfId="0" applyFont="1" applyFill="1" applyBorder="1" applyAlignment="1" applyProtection="1">
      <alignment horizontal="center" vertical="center"/>
    </xf>
    <xf numFmtId="0" fontId="0" fillId="2" borderId="125" xfId="0" applyFill="1" applyBorder="1" applyAlignment="1" applyProtection="1">
      <alignment horizontal="center" vertical="center" shrinkToFit="1"/>
    </xf>
    <xf numFmtId="0" fontId="0" fillId="2" borderId="126" xfId="0" applyFill="1" applyBorder="1" applyAlignment="1" applyProtection="1">
      <alignment horizontal="center" vertical="center" shrinkToFit="1"/>
    </xf>
    <xf numFmtId="0" fontId="0" fillId="2" borderId="127" xfId="0" applyFill="1" applyBorder="1" applyAlignment="1" applyProtection="1">
      <alignment horizontal="center" vertical="center" shrinkToFit="1"/>
    </xf>
    <xf numFmtId="0" fontId="10" fillId="2" borderId="314"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10" fillId="2" borderId="315" xfId="0" applyFont="1" applyFill="1" applyBorder="1" applyAlignment="1" applyProtection="1">
      <alignment horizontal="center" vertical="center" shrinkToFit="1"/>
    </xf>
    <xf numFmtId="0" fontId="0" fillId="2" borderId="123" xfId="0" applyFill="1" applyBorder="1" applyAlignment="1" applyProtection="1">
      <alignment horizontal="center" vertical="center" shrinkToFit="1"/>
    </xf>
    <xf numFmtId="0" fontId="0" fillId="2" borderId="109" xfId="0" applyFill="1" applyBorder="1" applyAlignment="1" applyProtection="1">
      <alignment horizontal="center" vertical="center" shrinkToFit="1"/>
    </xf>
    <xf numFmtId="0" fontId="0" fillId="2" borderId="124" xfId="0" applyFill="1" applyBorder="1" applyAlignment="1" applyProtection="1">
      <alignment horizontal="center" vertical="center" shrinkToFit="1"/>
    </xf>
    <xf numFmtId="0" fontId="0" fillId="2" borderId="95" xfId="0" applyFill="1" applyBorder="1" applyAlignment="1" applyProtection="1">
      <alignment horizontal="center" vertical="center"/>
    </xf>
    <xf numFmtId="177" fontId="0" fillId="2" borderId="125" xfId="0" applyNumberFormat="1" applyFill="1" applyBorder="1" applyAlignment="1" applyProtection="1">
      <alignment horizontal="center" vertical="center"/>
      <protection locked="0"/>
    </xf>
    <xf numFmtId="177" fontId="0" fillId="2" borderId="126" xfId="0" applyNumberFormat="1" applyFill="1" applyBorder="1" applyAlignment="1" applyProtection="1">
      <alignment horizontal="center" vertical="center"/>
      <protection locked="0"/>
    </xf>
    <xf numFmtId="177" fontId="0" fillId="2" borderId="138" xfId="0" applyNumberFormat="1" applyFill="1" applyBorder="1" applyAlignment="1" applyProtection="1">
      <alignment horizontal="center" vertical="center"/>
      <protection locked="0"/>
    </xf>
    <xf numFmtId="0" fontId="10" fillId="2" borderId="123" xfId="0" applyFont="1" applyFill="1" applyBorder="1" applyAlignment="1" applyProtection="1">
      <alignment horizontal="center" vertical="center" shrinkToFit="1"/>
    </xf>
    <xf numFmtId="0" fontId="10" fillId="2" borderId="109" xfId="0" applyFont="1" applyFill="1" applyBorder="1" applyAlignment="1" applyProtection="1">
      <alignment horizontal="center" vertical="center" shrinkToFit="1"/>
    </xf>
    <xf numFmtId="0" fontId="10" fillId="2" borderId="124" xfId="0" applyFont="1" applyFill="1" applyBorder="1" applyAlignment="1" applyProtection="1">
      <alignment horizontal="center" vertical="center" shrinkToFit="1"/>
    </xf>
    <xf numFmtId="0" fontId="0" fillId="2" borderId="131" xfId="0" applyFill="1" applyBorder="1" applyAlignment="1" applyProtection="1">
      <alignment horizontal="center" vertical="center"/>
    </xf>
    <xf numFmtId="0" fontId="0" fillId="2" borderId="132" xfId="0" applyFill="1" applyBorder="1" applyAlignment="1" applyProtection="1">
      <alignment horizontal="center" vertical="center"/>
    </xf>
    <xf numFmtId="0" fontId="0" fillId="2" borderId="133" xfId="0" applyFill="1" applyBorder="1" applyAlignment="1" applyProtection="1">
      <alignment horizontal="center" vertical="center"/>
    </xf>
    <xf numFmtId="0" fontId="0" fillId="2" borderId="99" xfId="0" applyFill="1" applyBorder="1" applyAlignment="1" applyProtection="1">
      <alignment horizontal="center" vertical="center"/>
    </xf>
    <xf numFmtId="177" fontId="0" fillId="2" borderId="134" xfId="0" applyNumberFormat="1" applyFill="1" applyBorder="1" applyAlignment="1" applyProtection="1">
      <alignment horizontal="center" vertical="center"/>
      <protection locked="0"/>
    </xf>
    <xf numFmtId="177" fontId="0" fillId="2" borderId="133" xfId="0" applyNumberFormat="1" applyFill="1" applyBorder="1" applyAlignment="1" applyProtection="1">
      <alignment horizontal="center" vertical="center"/>
      <protection locked="0"/>
    </xf>
    <xf numFmtId="177" fontId="0" fillId="2" borderId="132" xfId="0" applyNumberFormat="1" applyFill="1" applyBorder="1" applyAlignment="1" applyProtection="1">
      <alignment horizontal="center" vertical="center"/>
      <protection locked="0"/>
    </xf>
    <xf numFmtId="0" fontId="10" fillId="6" borderId="96" xfId="0" applyFont="1" applyFill="1" applyBorder="1" applyAlignment="1" applyProtection="1">
      <alignment horizontal="center" vertical="center"/>
    </xf>
    <xf numFmtId="0" fontId="32" fillId="0" borderId="119" xfId="0" applyFont="1" applyBorder="1" applyAlignment="1" applyProtection="1">
      <alignment horizontal="center" vertical="center" shrinkToFit="1"/>
    </xf>
    <xf numFmtId="0" fontId="25" fillId="0" borderId="106" xfId="0" applyFont="1" applyBorder="1" applyAlignment="1" applyProtection="1">
      <alignment horizontal="center" vertical="center" shrinkToFit="1"/>
    </xf>
    <xf numFmtId="0" fontId="25" fillId="0" borderId="96" xfId="0" applyFont="1" applyBorder="1" applyAlignment="1" applyProtection="1">
      <alignment horizontal="center" vertical="center" shrinkToFit="1"/>
    </xf>
    <xf numFmtId="0" fontId="25" fillId="0" borderId="97" xfId="0" applyFont="1" applyBorder="1" applyAlignment="1" applyProtection="1">
      <alignment horizontal="center" vertical="center" shrinkToFit="1"/>
    </xf>
    <xf numFmtId="177" fontId="0" fillId="0" borderId="141" xfId="0" applyNumberFormat="1" applyBorder="1" applyAlignment="1" applyProtection="1">
      <alignment horizontal="center" vertical="center"/>
    </xf>
    <xf numFmtId="177" fontId="0" fillId="0" borderId="142" xfId="0" applyNumberFormat="1" applyBorder="1" applyAlignment="1" applyProtection="1">
      <alignment horizontal="center" vertical="center"/>
    </xf>
    <xf numFmtId="0" fontId="0" fillId="2" borderId="96" xfId="0" applyFill="1" applyBorder="1" applyAlignment="1" applyProtection="1">
      <alignment horizontal="center" vertical="center"/>
    </xf>
    <xf numFmtId="0" fontId="0" fillId="2" borderId="97" xfId="0" applyFill="1" applyBorder="1" applyAlignment="1" applyProtection="1">
      <alignment horizontal="center" vertical="center"/>
    </xf>
    <xf numFmtId="0" fontId="10" fillId="0" borderId="97" xfId="0" applyFont="1" applyFill="1" applyBorder="1" applyAlignment="1" applyProtection="1">
      <alignment horizontal="center" vertical="center" shrinkToFit="1"/>
    </xf>
    <xf numFmtId="0" fontId="0" fillId="2" borderId="112"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13" xfId="0" applyFill="1" applyBorder="1" applyAlignment="1" applyProtection="1">
      <alignment horizontal="center" vertical="center"/>
    </xf>
    <xf numFmtId="177" fontId="0" fillId="2" borderId="314" xfId="0" applyNumberFormat="1" applyFill="1" applyBorder="1" applyAlignment="1" applyProtection="1">
      <alignment horizontal="center" vertical="center"/>
      <protection locked="0"/>
    </xf>
    <xf numFmtId="177" fontId="0" fillId="2" borderId="24" xfId="0" applyNumberFormat="1" applyFill="1" applyBorder="1" applyAlignment="1" applyProtection="1">
      <alignment horizontal="center" vertical="center"/>
      <protection locked="0"/>
    </xf>
    <xf numFmtId="177" fontId="0" fillId="2" borderId="113" xfId="0" applyNumberFormat="1" applyFill="1" applyBorder="1" applyAlignment="1" applyProtection="1">
      <alignment horizontal="center" vertical="center"/>
      <protection locked="0"/>
    </xf>
    <xf numFmtId="177" fontId="0" fillId="6" borderId="144" xfId="0" applyNumberFormat="1" applyFill="1" applyBorder="1" applyAlignment="1" applyProtection="1">
      <alignment horizontal="center" vertical="center"/>
    </xf>
    <xf numFmtId="177" fontId="0" fillId="0" borderId="144" xfId="0" applyNumberFormat="1" applyBorder="1" applyAlignment="1" applyProtection="1">
      <alignment horizontal="center" vertical="center"/>
    </xf>
    <xf numFmtId="0" fontId="0" fillId="6" borderId="108" xfId="0" applyFill="1" applyBorder="1" applyAlignment="1" applyProtection="1">
      <alignment horizontal="center" vertical="center"/>
    </xf>
    <xf numFmtId="0" fontId="10" fillId="4" borderId="97" xfId="0" applyFont="1" applyFill="1" applyBorder="1" applyAlignment="1" applyProtection="1">
      <alignment horizontal="center" vertical="center" shrinkToFit="1"/>
    </xf>
    <xf numFmtId="0" fontId="10" fillId="0" borderId="96" xfId="0" applyFont="1" applyFill="1" applyBorder="1" applyAlignment="1" applyProtection="1">
      <alignment horizontal="center" vertical="center"/>
    </xf>
    <xf numFmtId="0" fontId="10" fillId="0" borderId="97" xfId="0" applyFont="1" applyFill="1" applyBorder="1" applyAlignment="1" applyProtection="1">
      <alignment horizontal="center" vertical="center"/>
    </xf>
    <xf numFmtId="0" fontId="0" fillId="6" borderId="108" xfId="0" applyFill="1" applyBorder="1" applyAlignment="1" applyProtection="1">
      <alignment horizontal="center" vertical="center" shrinkToFit="1"/>
    </xf>
    <xf numFmtId="0" fontId="0" fillId="6" borderId="110" xfId="0" applyFill="1" applyBorder="1" applyAlignment="1" applyProtection="1">
      <alignment horizontal="center" vertical="center" shrinkToFit="1"/>
    </xf>
    <xf numFmtId="0" fontId="0" fillId="0" borderId="108" xfId="0" applyFill="1" applyBorder="1" applyAlignment="1" applyProtection="1">
      <alignment horizontal="center" vertical="center" shrinkToFit="1"/>
    </xf>
    <xf numFmtId="0" fontId="0" fillId="0" borderId="110" xfId="0" applyFill="1" applyBorder="1" applyAlignment="1" applyProtection="1">
      <alignment horizontal="center" vertical="center" shrinkToFit="1"/>
    </xf>
    <xf numFmtId="0" fontId="0" fillId="6" borderId="361" xfId="0" applyFill="1" applyBorder="1" applyAlignment="1" applyProtection="1">
      <alignment horizontal="center" vertical="center" shrinkToFit="1"/>
    </xf>
    <xf numFmtId="0" fontId="0" fillId="6" borderId="362" xfId="0" applyFill="1" applyBorder="1" applyAlignment="1" applyProtection="1">
      <alignment horizontal="center" vertical="center" shrinkToFit="1"/>
    </xf>
    <xf numFmtId="0" fontId="0" fillId="6" borderId="363" xfId="0" applyFill="1" applyBorder="1" applyAlignment="1" applyProtection="1">
      <alignment horizontal="center" vertical="center" shrinkToFit="1"/>
    </xf>
    <xf numFmtId="177" fontId="0" fillId="6" borderId="93" xfId="0" applyNumberFormat="1" applyFill="1" applyBorder="1" applyAlignment="1" applyProtection="1">
      <alignment horizontal="center" vertical="center"/>
    </xf>
    <xf numFmtId="0" fontId="0" fillId="0" borderId="107" xfId="0" applyFill="1" applyBorder="1" applyAlignment="1" applyProtection="1">
      <alignment vertical="center" wrapText="1"/>
    </xf>
    <xf numFmtId="0" fontId="0" fillId="0" borderId="29" xfId="0" applyFill="1" applyBorder="1" applyAlignment="1" applyProtection="1">
      <alignment vertical="center"/>
    </xf>
    <xf numFmtId="0" fontId="0" fillId="0" borderId="30" xfId="0" applyFill="1" applyBorder="1" applyAlignment="1" applyProtection="1">
      <alignment vertical="center"/>
    </xf>
    <xf numFmtId="0" fontId="0" fillId="0" borderId="111" xfId="0" applyFill="1" applyBorder="1" applyAlignment="1" applyProtection="1">
      <alignment vertical="center"/>
    </xf>
    <xf numFmtId="0" fontId="0" fillId="0" borderId="0" xfId="0" applyFill="1" applyBorder="1" applyAlignment="1" applyProtection="1">
      <alignment vertical="center"/>
    </xf>
    <xf numFmtId="0" fontId="0" fillId="0" borderId="16" xfId="0" applyFill="1" applyBorder="1" applyAlignment="1" applyProtection="1">
      <alignment vertical="center"/>
    </xf>
    <xf numFmtId="0" fontId="0" fillId="0" borderId="366" xfId="0" applyFill="1" applyBorder="1" applyAlignment="1" applyProtection="1">
      <alignment vertical="center"/>
    </xf>
    <xf numFmtId="0" fontId="0" fillId="0" borderId="17" xfId="0" applyFill="1" applyBorder="1" applyAlignment="1" applyProtection="1">
      <alignment vertical="center"/>
    </xf>
    <xf numFmtId="0" fontId="0" fillId="0" borderId="20" xfId="0" applyFill="1" applyBorder="1" applyAlignment="1" applyProtection="1">
      <alignment vertical="center"/>
    </xf>
    <xf numFmtId="177" fontId="0" fillId="0" borderId="93" xfId="0" applyNumberFormat="1" applyFill="1" applyBorder="1" applyAlignment="1" applyProtection="1">
      <alignment horizontal="center" vertical="center"/>
    </xf>
    <xf numFmtId="177" fontId="0" fillId="0" borderId="93" xfId="0" applyNumberFormat="1" applyFill="1" applyBorder="1" applyAlignment="1" applyProtection="1">
      <alignment horizontal="center" vertical="center"/>
      <protection locked="0"/>
    </xf>
    <xf numFmtId="177" fontId="0" fillId="6" borderId="364" xfId="0" applyNumberFormat="1" applyFill="1" applyBorder="1" applyAlignment="1" applyProtection="1">
      <alignment horizontal="center" vertical="center"/>
    </xf>
    <xf numFmtId="177" fontId="0" fillId="6" borderId="364" xfId="0" applyNumberFormat="1" applyFill="1" applyBorder="1" applyAlignment="1" applyProtection="1">
      <alignment horizontal="center" vertical="center"/>
      <protection locked="0"/>
    </xf>
    <xf numFmtId="177" fontId="0" fillId="6" borderId="365" xfId="0" applyNumberFormat="1" applyFill="1" applyBorder="1" applyAlignment="1" applyProtection="1">
      <alignment horizontal="center" vertical="center"/>
      <protection locked="0"/>
    </xf>
    <xf numFmtId="0" fontId="139" fillId="5" borderId="135" xfId="0" applyFont="1" applyFill="1" applyBorder="1" applyAlignment="1" applyProtection="1">
      <alignment horizontal="left" vertical="center"/>
      <protection locked="0"/>
    </xf>
    <xf numFmtId="0" fontId="139" fillId="5" borderId="40" xfId="0" applyFont="1" applyFill="1" applyBorder="1" applyAlignment="1" applyProtection="1">
      <alignment horizontal="left" vertical="center"/>
      <protection locked="0"/>
    </xf>
    <xf numFmtId="0" fontId="139" fillId="5" borderId="41" xfId="0" applyFont="1" applyFill="1" applyBorder="1" applyAlignment="1" applyProtection="1">
      <alignment horizontal="left" vertical="center"/>
      <protection locked="0"/>
    </xf>
    <xf numFmtId="0" fontId="0" fillId="0" borderId="344" xfId="0" applyBorder="1" applyAlignment="1" applyProtection="1">
      <alignment horizontal="center" vertical="center" shrinkToFit="1"/>
      <protection locked="0"/>
    </xf>
    <xf numFmtId="0" fontId="0" fillId="0" borderId="345" xfId="0" applyBorder="1" applyAlignment="1" applyProtection="1">
      <alignment horizontal="center" vertical="center" shrinkToFit="1"/>
      <protection locked="0"/>
    </xf>
    <xf numFmtId="0" fontId="0" fillId="0" borderId="369" xfId="0" applyBorder="1" applyAlignment="1" applyProtection="1">
      <alignment horizontal="center" vertical="center" shrinkToFit="1"/>
      <protection locked="0"/>
    </xf>
    <xf numFmtId="0" fontId="25" fillId="0" borderId="111"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protection locked="0"/>
    </xf>
    <xf numFmtId="0" fontId="25" fillId="0" borderId="111"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28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0" fillId="4" borderId="108" xfId="0" applyFill="1" applyBorder="1" applyAlignment="1" applyProtection="1">
      <alignment horizontal="center" vertical="center" shrinkToFit="1"/>
      <protection locked="0"/>
    </xf>
    <xf numFmtId="0" fontId="0" fillId="4" borderId="109" xfId="0" applyFill="1" applyBorder="1" applyAlignment="1" applyProtection="1">
      <alignment horizontal="center" vertical="center" shrinkToFit="1"/>
      <protection locked="0"/>
    </xf>
    <xf numFmtId="0" fontId="0" fillId="4" borderId="110" xfId="0"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shrinkToFit="1"/>
      <protection locked="0"/>
    </xf>
    <xf numFmtId="0" fontId="0" fillId="0" borderId="104" xfId="0" applyFill="1" applyBorder="1" applyAlignment="1" applyProtection="1">
      <alignment horizontal="center" vertical="center" shrinkToFit="1"/>
      <protection locked="0"/>
    </xf>
    <xf numFmtId="0" fontId="0" fillId="0" borderId="105" xfId="0" applyFill="1" applyBorder="1" applyAlignment="1" applyProtection="1">
      <alignment horizontal="center" vertical="center" shrinkToFit="1"/>
      <protection locked="0"/>
    </xf>
    <xf numFmtId="177" fontId="0" fillId="4" borderId="95" xfId="0" applyNumberFormat="1" applyFill="1" applyBorder="1" applyAlignment="1" applyProtection="1">
      <alignment horizontal="center" vertical="center"/>
      <protection locked="0"/>
    </xf>
    <xf numFmtId="0" fontId="0" fillId="0" borderId="135" xfId="0" applyFill="1"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41" xfId="0" applyBorder="1" applyAlignment="1">
      <alignment vertical="center"/>
    </xf>
    <xf numFmtId="0" fontId="139" fillId="5" borderId="135" xfId="0" applyFont="1" applyFill="1" applyBorder="1" applyAlignment="1" applyProtection="1">
      <alignment horizontal="center" vertical="center"/>
      <protection locked="0"/>
    </xf>
    <xf numFmtId="0" fontId="139" fillId="5" borderId="40" xfId="0" applyFont="1" applyFill="1" applyBorder="1" applyAlignment="1" applyProtection="1">
      <alignment horizontal="center" vertical="center"/>
      <protection locked="0"/>
    </xf>
    <xf numFmtId="0" fontId="139" fillId="5" borderId="41" xfId="0" applyFont="1" applyFill="1" applyBorder="1" applyAlignment="1" applyProtection="1">
      <alignment horizontal="center" vertical="center"/>
      <protection locked="0"/>
    </xf>
    <xf numFmtId="177" fontId="0" fillId="5" borderId="90" xfId="0" applyNumberFormat="1" applyFill="1" applyBorder="1" applyAlignment="1" applyProtection="1">
      <alignment horizontal="center" vertical="center"/>
      <protection locked="0"/>
    </xf>
    <xf numFmtId="177" fontId="10" fillId="5" borderId="137" xfId="0" applyNumberFormat="1" applyFont="1" applyFill="1" applyBorder="1" applyAlignment="1" applyProtection="1">
      <alignment horizontal="center" vertical="center"/>
      <protection locked="0"/>
    </xf>
    <xf numFmtId="0" fontId="138" fillId="5" borderId="90" xfId="0" applyFont="1" applyFill="1" applyBorder="1" applyAlignment="1" applyProtection="1">
      <alignment horizontal="left" vertical="center"/>
      <protection locked="0"/>
    </xf>
    <xf numFmtId="0" fontId="25" fillId="5" borderId="90" xfId="0" applyFont="1" applyFill="1" applyBorder="1" applyAlignment="1" applyProtection="1">
      <alignment horizontal="left" vertical="center"/>
      <protection locked="0"/>
    </xf>
    <xf numFmtId="0" fontId="25" fillId="5" borderId="91" xfId="0" applyFont="1" applyFill="1" applyBorder="1" applyAlignment="1" applyProtection="1">
      <alignment horizontal="left" vertical="center"/>
      <protection locked="0"/>
    </xf>
    <xf numFmtId="0" fontId="0" fillId="0" borderId="108" xfId="0" applyBorder="1" applyAlignment="1" applyProtection="1">
      <alignment horizontal="center" vertical="center" shrinkToFit="1"/>
      <protection locked="0"/>
    </xf>
    <xf numFmtId="0" fontId="0" fillId="0" borderId="109" xfId="0" applyBorder="1" applyAlignment="1" applyProtection="1">
      <alignment horizontal="center" vertical="center" shrinkToFit="1"/>
      <protection locked="0"/>
    </xf>
    <xf numFmtId="0" fontId="0" fillId="0" borderId="110" xfId="0" applyBorder="1" applyAlignment="1" applyProtection="1">
      <alignment horizontal="center" vertical="center" shrinkToFit="1"/>
      <protection locked="0"/>
    </xf>
    <xf numFmtId="0" fontId="0" fillId="4" borderId="131" xfId="0" applyFill="1" applyBorder="1" applyAlignment="1" applyProtection="1">
      <alignment horizontal="center" vertical="center" shrinkToFit="1"/>
      <protection locked="0"/>
    </xf>
    <xf numFmtId="0" fontId="0" fillId="4" borderId="132" xfId="0" applyFill="1" applyBorder="1" applyAlignment="1" applyProtection="1">
      <alignment horizontal="center" vertical="center" shrinkToFit="1"/>
      <protection locked="0"/>
    </xf>
    <xf numFmtId="0" fontId="0" fillId="4" borderId="133" xfId="0" applyFill="1" applyBorder="1" applyAlignment="1" applyProtection="1">
      <alignment horizontal="center" vertical="center" shrinkToFit="1"/>
      <protection locked="0"/>
    </xf>
  </cellXfs>
  <cellStyles count="4">
    <cellStyle name="ハイパーリンク" xfId="3" builtinId="8"/>
    <cellStyle name="桁区切り" xfId="1" builtinId="6"/>
    <cellStyle name="標準" xfId="0" builtinId="0"/>
    <cellStyle name="標準 2" xfId="2" xr:uid="{00000000-0005-0000-0000-000003000000}"/>
  </cellStyles>
  <dxfs count="53">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ill>
        <patternFill>
          <bgColor rgb="FFFF0000"/>
        </patternFill>
      </fill>
    </dxf>
    <dxf>
      <font>
        <color rgb="FFFF0000"/>
      </font>
    </dxf>
    <dxf>
      <font>
        <color rgb="FFFF0000"/>
      </font>
    </dxf>
    <dxf>
      <fill>
        <patternFill>
          <bgColor rgb="FFFF0000"/>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9" tint="0.39994506668294322"/>
        </patternFill>
      </fill>
    </dxf>
    <dxf>
      <font>
        <color auto="1"/>
      </font>
      <fill>
        <patternFill>
          <bgColor theme="5" tint="0.39994506668294322"/>
        </patternFill>
      </fill>
    </dxf>
    <dxf>
      <font>
        <color auto="1"/>
      </font>
      <fill>
        <patternFill>
          <bgColor theme="9"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7"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s>
  <tableStyles count="0" defaultTableStyle="TableStyleMedium2" defaultPivotStyle="PivotStyleLight16"/>
  <colors>
    <mruColors>
      <color rgb="FFEAEAEA"/>
      <color rgb="FFFFFF99"/>
      <color rgb="FFFFCC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19</xdr:row>
          <xdr:rowOff>180975</xdr:rowOff>
        </xdr:from>
        <xdr:to>
          <xdr:col>43</xdr:col>
          <xdr:colOff>85725</xdr:colOff>
          <xdr:row>21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19</xdr:row>
          <xdr:rowOff>180975</xdr:rowOff>
        </xdr:from>
        <xdr:to>
          <xdr:col>40</xdr:col>
          <xdr:colOff>76200</xdr:colOff>
          <xdr:row>21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38100</xdr:rowOff>
        </xdr:from>
        <xdr:to>
          <xdr:col>51</xdr:col>
          <xdr:colOff>142875</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入所までに団体の引率者が説明したうえで入所する</a:t>
              </a:r>
            </a:p>
          </xdr:txBody>
        </xdr:sp>
        <xdr:clientData/>
      </xdr:twoCellAnchor>
    </mc:Choice>
    <mc:Fallback/>
  </mc:AlternateContent>
  <xdr:twoCellAnchor>
    <xdr:from>
      <xdr:col>42</xdr:col>
      <xdr:colOff>104775</xdr:colOff>
      <xdr:row>0</xdr:row>
      <xdr:rowOff>0</xdr:rowOff>
    </xdr:from>
    <xdr:to>
      <xdr:col>51</xdr:col>
      <xdr:colOff>104775</xdr:colOff>
      <xdr:row>2</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05825" y="0"/>
          <a:ext cx="1800225" cy="40005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13</xdr:row>
          <xdr:rowOff>0</xdr:rowOff>
        </xdr:from>
        <xdr:to>
          <xdr:col>10</xdr:col>
          <xdr:colOff>123825</xdr:colOff>
          <xdr:row>14</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新入生オリエンテーション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0</xdr:rowOff>
        </xdr:from>
        <xdr:to>
          <xdr:col>17</xdr:col>
          <xdr:colOff>38100</xdr:colOff>
          <xdr:row>14</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0</xdr:rowOff>
        </xdr:from>
        <xdr:to>
          <xdr:col>21</xdr:col>
          <xdr:colOff>142875</xdr:colOff>
          <xdr:row>14</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26</xdr:col>
          <xdr:colOff>19050</xdr:colOff>
          <xdr:row>14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12</xdr:col>
          <xdr:colOff>133350</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青少年教育指導者等研修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171450</xdr:rowOff>
        </xdr:from>
        <xdr:to>
          <xdr:col>16</xdr:col>
          <xdr:colOff>57150</xdr:colOff>
          <xdr:row>15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国際交流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171450</xdr:rowOff>
        </xdr:from>
        <xdr:to>
          <xdr:col>21</xdr:col>
          <xdr:colOff>76200</xdr:colOff>
          <xdr:row>15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研究集会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161925</xdr:rowOff>
        </xdr:from>
        <xdr:to>
          <xdr:col>15</xdr:col>
          <xdr:colOff>66675</xdr:colOff>
          <xdr:row>16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文化芸術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171450</xdr:rowOff>
        </xdr:from>
        <xdr:to>
          <xdr:col>21</xdr:col>
          <xdr:colOff>76200</xdr:colOff>
          <xdr:row>16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学習活動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171450</xdr:rowOff>
        </xdr:from>
        <xdr:to>
          <xdr:col>40</xdr:col>
          <xdr:colOff>76200</xdr:colOff>
          <xdr:row>22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20</xdr:row>
          <xdr:rowOff>171450</xdr:rowOff>
        </xdr:from>
        <xdr:to>
          <xdr:col>43</xdr:col>
          <xdr:colOff>95250</xdr:colOff>
          <xdr:row>22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171450</xdr:rowOff>
        </xdr:from>
        <xdr:to>
          <xdr:col>40</xdr:col>
          <xdr:colOff>76200</xdr:colOff>
          <xdr:row>23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21</xdr:row>
          <xdr:rowOff>180975</xdr:rowOff>
        </xdr:from>
        <xdr:to>
          <xdr:col>43</xdr:col>
          <xdr:colOff>85725</xdr:colOff>
          <xdr:row>23</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21</xdr:row>
          <xdr:rowOff>171450</xdr:rowOff>
        </xdr:from>
        <xdr:to>
          <xdr:col>48</xdr:col>
          <xdr:colOff>171450</xdr:colOff>
          <xdr:row>23</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21</xdr:row>
          <xdr:rowOff>180975</xdr:rowOff>
        </xdr:from>
        <xdr:to>
          <xdr:col>53</xdr:col>
          <xdr:colOff>38100</xdr:colOff>
          <xdr:row>23</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171450</xdr:rowOff>
        </xdr:from>
        <xdr:to>
          <xdr:col>51</xdr:col>
          <xdr:colOff>57150</xdr:colOff>
          <xdr:row>25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入所時に本所職員からの説明を希望する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171450</xdr:rowOff>
        </xdr:from>
        <xdr:to>
          <xdr:col>51</xdr:col>
          <xdr:colOff>142875</xdr:colOff>
          <xdr:row>26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入所後に団体の引率者が説明する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19050</xdr:rowOff>
        </xdr:from>
        <xdr:to>
          <xdr:col>28</xdr:col>
          <xdr:colOff>19050</xdr:colOff>
          <xdr:row>31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200025</xdr:rowOff>
        </xdr:from>
        <xdr:to>
          <xdr:col>28</xdr:col>
          <xdr:colOff>19050</xdr:colOff>
          <xdr:row>32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95250</xdr:colOff>
      <xdr:row>30</xdr:row>
      <xdr:rowOff>27402</xdr:rowOff>
    </xdr:from>
    <xdr:ext cx="4613764"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89652" y="5658768"/>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特定の政党を支持し、又はこれに反対するための政治教育その他の政治的活動を行わない</a:t>
          </a:r>
        </a:p>
      </xdr:txBody>
    </xdr:sp>
    <xdr:clientData/>
  </xdr:oneCellAnchor>
  <xdr:oneCellAnchor>
    <xdr:from>
      <xdr:col>27</xdr:col>
      <xdr:colOff>95250</xdr:colOff>
      <xdr:row>30</xdr:row>
      <xdr:rowOff>198619</xdr:rowOff>
    </xdr:from>
    <xdr:ext cx="4613764"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547360" y="5833609"/>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特定の宗教を支持し、又はこれに反対するための宗教教育その他の宗教的活動を行わない</a:t>
          </a:r>
        </a:p>
      </xdr:txBody>
    </xdr:sp>
    <xdr:clientData/>
  </xdr:oneCellAnchor>
  <mc:AlternateContent xmlns:mc="http://schemas.openxmlformats.org/markup-compatibility/2006">
    <mc:Choice xmlns:a14="http://schemas.microsoft.com/office/drawing/2010/main" Requires="a14">
      <xdr:twoCellAnchor editAs="oneCell">
        <xdr:from>
          <xdr:col>43</xdr:col>
          <xdr:colOff>19050</xdr:colOff>
          <xdr:row>32</xdr:row>
          <xdr:rowOff>180975</xdr:rowOff>
        </xdr:from>
        <xdr:to>
          <xdr:col>46</xdr:col>
          <xdr:colOff>123825</xdr:colOff>
          <xdr:row>34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32</xdr:row>
          <xdr:rowOff>180975</xdr:rowOff>
        </xdr:from>
        <xdr:to>
          <xdr:col>53</xdr:col>
          <xdr:colOff>47625</xdr:colOff>
          <xdr:row>34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7</xdr:col>
          <xdr:colOff>0</xdr:colOff>
          <xdr:row>16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171450</xdr:rowOff>
        </xdr:from>
        <xdr:to>
          <xdr:col>26</xdr:col>
          <xdr:colOff>66675</xdr:colOff>
          <xdr:row>15</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自然体験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142875</xdr:rowOff>
        </xdr:from>
        <xdr:to>
          <xdr:col>51</xdr:col>
          <xdr:colOff>104775</xdr:colOff>
          <xdr:row>28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31</xdr:row>
          <xdr:rowOff>180975</xdr:rowOff>
        </xdr:from>
        <xdr:to>
          <xdr:col>46</xdr:col>
          <xdr:colOff>123825</xdr:colOff>
          <xdr:row>33</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31</xdr:row>
          <xdr:rowOff>180975</xdr:rowOff>
        </xdr:from>
        <xdr:to>
          <xdr:col>53</xdr:col>
          <xdr:colOff>47625</xdr:colOff>
          <xdr:row>33</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57150</xdr:colOff>
      <xdr:row>0</xdr:row>
      <xdr:rowOff>0</xdr:rowOff>
    </xdr:from>
    <xdr:to>
      <xdr:col>41</xdr:col>
      <xdr:colOff>152400</xdr:colOff>
      <xdr:row>2</xdr:row>
      <xdr:rowOff>123825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810625" y="0"/>
          <a:ext cx="1524000"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4</xdr:row>
          <xdr:rowOff>9525</xdr:rowOff>
        </xdr:from>
        <xdr:to>
          <xdr:col>41</xdr:col>
          <xdr:colOff>76200</xdr:colOff>
          <xdr:row>4</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152400</xdr:rowOff>
        </xdr:from>
        <xdr:to>
          <xdr:col>40</xdr:col>
          <xdr:colOff>38100</xdr:colOff>
          <xdr:row>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161925</xdr:rowOff>
        </xdr:from>
        <xdr:to>
          <xdr:col>9</xdr:col>
          <xdr:colOff>28575</xdr:colOff>
          <xdr:row>20</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9</xdr:col>
          <xdr:colOff>0</xdr:colOff>
          <xdr:row>22</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142875</xdr:rowOff>
        </xdr:from>
        <xdr:to>
          <xdr:col>9</xdr:col>
          <xdr:colOff>57150</xdr:colOff>
          <xdr:row>21</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9</xdr:col>
          <xdr:colOff>85725</xdr:colOff>
          <xdr:row>22</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9525</xdr:rowOff>
        </xdr:from>
        <xdr:to>
          <xdr:col>29</xdr:col>
          <xdr:colOff>85725</xdr:colOff>
          <xdr:row>8</xdr:row>
          <xdr:rowOff>76200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161925</xdr:rowOff>
        </xdr:from>
        <xdr:to>
          <xdr:col>29</xdr:col>
          <xdr:colOff>28575</xdr:colOff>
          <xdr:row>9</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9</xdr:row>
          <xdr:rowOff>123825</xdr:rowOff>
        </xdr:from>
        <xdr:to>
          <xdr:col>29</xdr:col>
          <xdr:colOff>85725</xdr:colOff>
          <xdr:row>11</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114300</xdr:rowOff>
        </xdr:from>
        <xdr:to>
          <xdr:col>29</xdr:col>
          <xdr:colOff>57150</xdr:colOff>
          <xdr:row>11</xdr:row>
          <xdr:rowOff>171450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95250</xdr:rowOff>
        </xdr:from>
        <xdr:to>
          <xdr:col>17</xdr:col>
          <xdr:colOff>85725</xdr:colOff>
          <xdr:row>10</xdr:row>
          <xdr:rowOff>161925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76200</xdr:rowOff>
        </xdr:from>
        <xdr:to>
          <xdr:col>17</xdr:col>
          <xdr:colOff>28575</xdr:colOff>
          <xdr:row>11</xdr:row>
          <xdr:rowOff>142875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66675</xdr:rowOff>
        </xdr:from>
        <xdr:to>
          <xdr:col>17</xdr:col>
          <xdr:colOff>57150</xdr:colOff>
          <xdr:row>12</xdr:row>
          <xdr:rowOff>123825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38100</xdr:rowOff>
        </xdr:from>
        <xdr:to>
          <xdr:col>17</xdr:col>
          <xdr:colOff>85725</xdr:colOff>
          <xdr:row>13</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28575</xdr:rowOff>
        </xdr:from>
        <xdr:to>
          <xdr:col>17</xdr:col>
          <xdr:colOff>57150</xdr:colOff>
          <xdr:row>14</xdr:row>
          <xdr:rowOff>85725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85725</xdr:rowOff>
        </xdr:from>
        <xdr:to>
          <xdr:col>17</xdr:col>
          <xdr:colOff>85725</xdr:colOff>
          <xdr:row>22</xdr:row>
          <xdr:rowOff>152400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66675</xdr:rowOff>
        </xdr:from>
        <xdr:to>
          <xdr:col>17</xdr:col>
          <xdr:colOff>28575</xdr:colOff>
          <xdr:row>23</xdr:row>
          <xdr:rowOff>133350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57150</xdr:rowOff>
        </xdr:from>
        <xdr:to>
          <xdr:col>17</xdr:col>
          <xdr:colOff>57150</xdr:colOff>
          <xdr:row>24</xdr:row>
          <xdr:rowOff>114300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28575</xdr:rowOff>
        </xdr:from>
        <xdr:to>
          <xdr:col>17</xdr:col>
          <xdr:colOff>85725</xdr:colOff>
          <xdr:row>25</xdr:row>
          <xdr:rowOff>95250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19050</xdr:rowOff>
        </xdr:from>
        <xdr:to>
          <xdr:col>17</xdr:col>
          <xdr:colOff>57150</xdr:colOff>
          <xdr:row>26</xdr:row>
          <xdr:rowOff>76200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9525</xdr:rowOff>
        </xdr:from>
        <xdr:to>
          <xdr:col>29</xdr:col>
          <xdr:colOff>85725</xdr:colOff>
          <xdr:row>20</xdr:row>
          <xdr:rowOff>76200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161925</xdr:rowOff>
        </xdr:from>
        <xdr:to>
          <xdr:col>29</xdr:col>
          <xdr:colOff>28575</xdr:colOff>
          <xdr:row>21</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21</xdr:row>
          <xdr:rowOff>123825</xdr:rowOff>
        </xdr:from>
        <xdr:to>
          <xdr:col>29</xdr:col>
          <xdr:colOff>85725</xdr:colOff>
          <xdr:row>23</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22</xdr:row>
          <xdr:rowOff>114300</xdr:rowOff>
        </xdr:from>
        <xdr:to>
          <xdr:col>29</xdr:col>
          <xdr:colOff>57150</xdr:colOff>
          <xdr:row>24</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95250</xdr:rowOff>
        </xdr:from>
        <xdr:to>
          <xdr:col>17</xdr:col>
          <xdr:colOff>85725</xdr:colOff>
          <xdr:row>34</xdr:row>
          <xdr:rowOff>161925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76200</xdr:rowOff>
        </xdr:from>
        <xdr:to>
          <xdr:col>17</xdr:col>
          <xdr:colOff>28575</xdr:colOff>
          <xdr:row>35</xdr:row>
          <xdr:rowOff>142875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66675</xdr:rowOff>
        </xdr:from>
        <xdr:to>
          <xdr:col>17</xdr:col>
          <xdr:colOff>57150</xdr:colOff>
          <xdr:row>36</xdr:row>
          <xdr:rowOff>123825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38100</xdr:rowOff>
        </xdr:from>
        <xdr:to>
          <xdr:col>17</xdr:col>
          <xdr:colOff>85725</xdr:colOff>
          <xdr:row>37</xdr:row>
          <xdr:rowOff>104775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28575</xdr:rowOff>
        </xdr:from>
        <xdr:to>
          <xdr:col>17</xdr:col>
          <xdr:colOff>57150</xdr:colOff>
          <xdr:row>38</xdr:row>
          <xdr:rowOff>85725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9525</xdr:rowOff>
        </xdr:from>
        <xdr:to>
          <xdr:col>29</xdr:col>
          <xdr:colOff>85725</xdr:colOff>
          <xdr:row>32</xdr:row>
          <xdr:rowOff>76200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161925</xdr:rowOff>
        </xdr:from>
        <xdr:to>
          <xdr:col>29</xdr:col>
          <xdr:colOff>28575</xdr:colOff>
          <xdr:row>33</xdr:row>
          <xdr:rowOff>57150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33</xdr:row>
          <xdr:rowOff>123825</xdr:rowOff>
        </xdr:from>
        <xdr:to>
          <xdr:col>29</xdr:col>
          <xdr:colOff>85725</xdr:colOff>
          <xdr:row>35</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34</xdr:row>
          <xdr:rowOff>114300</xdr:rowOff>
        </xdr:from>
        <xdr:to>
          <xdr:col>29</xdr:col>
          <xdr:colOff>57150</xdr:colOff>
          <xdr:row>36</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161925</xdr:rowOff>
        </xdr:from>
        <xdr:to>
          <xdr:col>9</xdr:col>
          <xdr:colOff>28575</xdr:colOff>
          <xdr:row>32</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114300</xdr:rowOff>
        </xdr:from>
        <xdr:to>
          <xdr:col>9</xdr:col>
          <xdr:colOff>0</xdr:colOff>
          <xdr:row>35</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142875</xdr:rowOff>
        </xdr:from>
        <xdr:to>
          <xdr:col>9</xdr:col>
          <xdr:colOff>57150</xdr:colOff>
          <xdr:row>33</xdr:row>
          <xdr:rowOff>38100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123825</xdr:rowOff>
        </xdr:from>
        <xdr:to>
          <xdr:col>9</xdr:col>
          <xdr:colOff>85725</xdr:colOff>
          <xdr:row>34</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161925</xdr:rowOff>
        </xdr:from>
        <xdr:to>
          <xdr:col>9</xdr:col>
          <xdr:colOff>28575</xdr:colOff>
          <xdr:row>8</xdr:row>
          <xdr:rowOff>57150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114300</xdr:rowOff>
        </xdr:from>
        <xdr:to>
          <xdr:col>9</xdr:col>
          <xdr:colOff>0</xdr:colOff>
          <xdr:row>10</xdr:row>
          <xdr:rowOff>171450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142875</xdr:rowOff>
        </xdr:from>
        <xdr:to>
          <xdr:col>9</xdr:col>
          <xdr:colOff>57150</xdr:colOff>
          <xdr:row>9</xdr:row>
          <xdr:rowOff>38100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123825</xdr:rowOff>
        </xdr:from>
        <xdr:to>
          <xdr:col>9</xdr:col>
          <xdr:colOff>85725</xdr:colOff>
          <xdr:row>10</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57150</xdr:colOff>
      <xdr:row>0</xdr:row>
      <xdr:rowOff>0</xdr:rowOff>
    </xdr:from>
    <xdr:to>
      <xdr:col>41</xdr:col>
      <xdr:colOff>152400</xdr:colOff>
      <xdr:row>2</xdr:row>
      <xdr:rowOff>123825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48725" y="0"/>
          <a:ext cx="1524000"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4</xdr:row>
          <xdr:rowOff>9525</xdr:rowOff>
        </xdr:from>
        <xdr:to>
          <xdr:col>41</xdr:col>
          <xdr:colOff>76200</xdr:colOff>
          <xdr:row>4</xdr:row>
          <xdr:rowOff>152400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152400</xdr:rowOff>
        </xdr:from>
        <xdr:to>
          <xdr:col>40</xdr:col>
          <xdr:colOff>38100</xdr:colOff>
          <xdr:row>5</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161925</xdr:rowOff>
        </xdr:from>
        <xdr:to>
          <xdr:col>9</xdr:col>
          <xdr:colOff>28575</xdr:colOff>
          <xdr:row>20</xdr:row>
          <xdr:rowOff>57150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9</xdr:col>
          <xdr:colOff>0</xdr:colOff>
          <xdr:row>23</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142875</xdr:rowOff>
        </xdr:from>
        <xdr:to>
          <xdr:col>9</xdr:col>
          <xdr:colOff>57150</xdr:colOff>
          <xdr:row>21</xdr:row>
          <xdr:rowOff>38100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3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9</xdr:col>
          <xdr:colOff>85725</xdr:colOff>
          <xdr:row>22</xdr:row>
          <xdr:rowOff>19050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3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9525</xdr:rowOff>
        </xdr:from>
        <xdr:to>
          <xdr:col>29</xdr:col>
          <xdr:colOff>85725</xdr:colOff>
          <xdr:row>8</xdr:row>
          <xdr:rowOff>76200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300-000007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161925</xdr:rowOff>
        </xdr:from>
        <xdr:to>
          <xdr:col>29</xdr:col>
          <xdr:colOff>28575</xdr:colOff>
          <xdr:row>9</xdr:row>
          <xdr:rowOff>57150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3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9</xdr:row>
          <xdr:rowOff>123825</xdr:rowOff>
        </xdr:from>
        <xdr:to>
          <xdr:col>29</xdr:col>
          <xdr:colOff>85725</xdr:colOff>
          <xdr:row>11</xdr:row>
          <xdr:rowOff>19050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114300</xdr:rowOff>
        </xdr:from>
        <xdr:to>
          <xdr:col>29</xdr:col>
          <xdr:colOff>57150</xdr:colOff>
          <xdr:row>12</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95250</xdr:rowOff>
        </xdr:from>
        <xdr:to>
          <xdr:col>17</xdr:col>
          <xdr:colOff>85725</xdr:colOff>
          <xdr:row>10</xdr:row>
          <xdr:rowOff>161925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76200</xdr:rowOff>
        </xdr:from>
        <xdr:to>
          <xdr:col>17</xdr:col>
          <xdr:colOff>28575</xdr:colOff>
          <xdr:row>11</xdr:row>
          <xdr:rowOff>142875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300-00000C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66675</xdr:rowOff>
        </xdr:from>
        <xdr:to>
          <xdr:col>17</xdr:col>
          <xdr:colOff>57150</xdr:colOff>
          <xdr:row>12</xdr:row>
          <xdr:rowOff>123825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300-00000D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38100</xdr:rowOff>
        </xdr:from>
        <xdr:to>
          <xdr:col>17</xdr:col>
          <xdr:colOff>85725</xdr:colOff>
          <xdr:row>13</xdr:row>
          <xdr:rowOff>104775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300-00000E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28575</xdr:rowOff>
        </xdr:from>
        <xdr:to>
          <xdr:col>17</xdr:col>
          <xdr:colOff>57150</xdr:colOff>
          <xdr:row>14</xdr:row>
          <xdr:rowOff>85725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300-00000F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85725</xdr:rowOff>
        </xdr:from>
        <xdr:to>
          <xdr:col>17</xdr:col>
          <xdr:colOff>85725</xdr:colOff>
          <xdr:row>22</xdr:row>
          <xdr:rowOff>152400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300-000010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66675</xdr:rowOff>
        </xdr:from>
        <xdr:to>
          <xdr:col>17</xdr:col>
          <xdr:colOff>28575</xdr:colOff>
          <xdr:row>23</xdr:row>
          <xdr:rowOff>133350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3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57150</xdr:rowOff>
        </xdr:from>
        <xdr:to>
          <xdr:col>17</xdr:col>
          <xdr:colOff>57150</xdr:colOff>
          <xdr:row>24</xdr:row>
          <xdr:rowOff>114300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3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28575</xdr:rowOff>
        </xdr:from>
        <xdr:to>
          <xdr:col>17</xdr:col>
          <xdr:colOff>85725</xdr:colOff>
          <xdr:row>25</xdr:row>
          <xdr:rowOff>95250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3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19050</xdr:rowOff>
        </xdr:from>
        <xdr:to>
          <xdr:col>17</xdr:col>
          <xdr:colOff>57150</xdr:colOff>
          <xdr:row>26</xdr:row>
          <xdr:rowOff>76200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3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9525</xdr:rowOff>
        </xdr:from>
        <xdr:to>
          <xdr:col>29</xdr:col>
          <xdr:colOff>85725</xdr:colOff>
          <xdr:row>20</xdr:row>
          <xdr:rowOff>76200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300-000015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161925</xdr:rowOff>
        </xdr:from>
        <xdr:to>
          <xdr:col>29</xdr:col>
          <xdr:colOff>28575</xdr:colOff>
          <xdr:row>21</xdr:row>
          <xdr:rowOff>57150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3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21</xdr:row>
          <xdr:rowOff>123825</xdr:rowOff>
        </xdr:from>
        <xdr:to>
          <xdr:col>29</xdr:col>
          <xdr:colOff>85725</xdr:colOff>
          <xdr:row>23</xdr:row>
          <xdr:rowOff>19050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3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22</xdr:row>
          <xdr:rowOff>114300</xdr:rowOff>
        </xdr:from>
        <xdr:to>
          <xdr:col>29</xdr:col>
          <xdr:colOff>57150</xdr:colOff>
          <xdr:row>24</xdr:row>
          <xdr:rowOff>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3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95250</xdr:rowOff>
        </xdr:from>
        <xdr:to>
          <xdr:col>17</xdr:col>
          <xdr:colOff>85725</xdr:colOff>
          <xdr:row>34</xdr:row>
          <xdr:rowOff>161925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3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76200</xdr:rowOff>
        </xdr:from>
        <xdr:to>
          <xdr:col>17</xdr:col>
          <xdr:colOff>142875</xdr:colOff>
          <xdr:row>35</xdr:row>
          <xdr:rowOff>142875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300-00001A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66675</xdr:rowOff>
        </xdr:from>
        <xdr:to>
          <xdr:col>17</xdr:col>
          <xdr:colOff>57150</xdr:colOff>
          <xdr:row>36</xdr:row>
          <xdr:rowOff>123825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3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38100</xdr:rowOff>
        </xdr:from>
        <xdr:to>
          <xdr:col>17</xdr:col>
          <xdr:colOff>85725</xdr:colOff>
          <xdr:row>37</xdr:row>
          <xdr:rowOff>104775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3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28575</xdr:rowOff>
        </xdr:from>
        <xdr:to>
          <xdr:col>17</xdr:col>
          <xdr:colOff>57150</xdr:colOff>
          <xdr:row>38</xdr:row>
          <xdr:rowOff>85725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3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9525</xdr:rowOff>
        </xdr:from>
        <xdr:to>
          <xdr:col>29</xdr:col>
          <xdr:colOff>85725</xdr:colOff>
          <xdr:row>32</xdr:row>
          <xdr:rowOff>76200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3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161925</xdr:rowOff>
        </xdr:from>
        <xdr:to>
          <xdr:col>29</xdr:col>
          <xdr:colOff>28575</xdr:colOff>
          <xdr:row>33</xdr:row>
          <xdr:rowOff>57150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3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33</xdr:row>
          <xdr:rowOff>123825</xdr:rowOff>
        </xdr:from>
        <xdr:to>
          <xdr:col>29</xdr:col>
          <xdr:colOff>85725</xdr:colOff>
          <xdr:row>35</xdr:row>
          <xdr:rowOff>19050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3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34</xdr:row>
          <xdr:rowOff>114300</xdr:rowOff>
        </xdr:from>
        <xdr:to>
          <xdr:col>29</xdr:col>
          <xdr:colOff>57150</xdr:colOff>
          <xdr:row>36</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3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161925</xdr:rowOff>
        </xdr:from>
        <xdr:to>
          <xdr:col>9</xdr:col>
          <xdr:colOff>28575</xdr:colOff>
          <xdr:row>32</xdr:row>
          <xdr:rowOff>57150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300-000022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114300</xdr:rowOff>
        </xdr:from>
        <xdr:to>
          <xdr:col>9</xdr:col>
          <xdr:colOff>0</xdr:colOff>
          <xdr:row>35</xdr:row>
          <xdr:rowOff>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3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142875</xdr:rowOff>
        </xdr:from>
        <xdr:to>
          <xdr:col>9</xdr:col>
          <xdr:colOff>57150</xdr:colOff>
          <xdr:row>33</xdr:row>
          <xdr:rowOff>38100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3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123825</xdr:rowOff>
        </xdr:from>
        <xdr:to>
          <xdr:col>9</xdr:col>
          <xdr:colOff>85725</xdr:colOff>
          <xdr:row>34</xdr:row>
          <xdr:rowOff>19050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3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161925</xdr:rowOff>
        </xdr:from>
        <xdr:to>
          <xdr:col>9</xdr:col>
          <xdr:colOff>28575</xdr:colOff>
          <xdr:row>8</xdr:row>
          <xdr:rowOff>57150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300-000026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114300</xdr:rowOff>
        </xdr:from>
        <xdr:to>
          <xdr:col>9</xdr:col>
          <xdr:colOff>0</xdr:colOff>
          <xdr:row>11</xdr:row>
          <xdr:rowOff>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300-000027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142875</xdr:rowOff>
        </xdr:from>
        <xdr:to>
          <xdr:col>9</xdr:col>
          <xdr:colOff>57150</xdr:colOff>
          <xdr:row>9</xdr:row>
          <xdr:rowOff>38100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300-000028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123825</xdr:rowOff>
        </xdr:from>
        <xdr:to>
          <xdr:col>9</xdr:col>
          <xdr:colOff>85725</xdr:colOff>
          <xdr:row>10</xdr:row>
          <xdr:rowOff>19050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300-000029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xdr:twoCellAnchor>
    <xdr:from>
      <xdr:col>0</xdr:col>
      <xdr:colOff>76200</xdr:colOff>
      <xdr:row>0</xdr:row>
      <xdr:rowOff>57150</xdr:rowOff>
    </xdr:from>
    <xdr:to>
      <xdr:col>5</xdr:col>
      <xdr:colOff>200025</xdr:colOff>
      <xdr:row>2</xdr:row>
      <xdr:rowOff>76200</xdr:rowOff>
    </xdr:to>
    <xdr:sp macro="" textlink="">
      <xdr:nvSpPr>
        <xdr:cNvPr id="44" name="四角形: 角を丸くする 43">
          <a:extLst>
            <a:ext uri="{FF2B5EF4-FFF2-40B4-BE49-F238E27FC236}">
              <a16:creationId xmlns:a16="http://schemas.microsoft.com/office/drawing/2014/main" id="{00000000-0008-0000-0300-00002C000000}"/>
            </a:ext>
          </a:extLst>
        </xdr:cNvPr>
        <xdr:cNvSpPr/>
      </xdr:nvSpPr>
      <xdr:spPr>
        <a:xfrm>
          <a:off x="76200" y="57150"/>
          <a:ext cx="1352550" cy="361950"/>
        </a:xfrm>
        <a:prstGeom prst="roundRect">
          <a:avLst/>
        </a:prstGeom>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0</xdr:row>
          <xdr:rowOff>104775</xdr:rowOff>
        </xdr:from>
        <xdr:to>
          <xdr:col>23</xdr:col>
          <xdr:colOff>66675</xdr:colOff>
          <xdr:row>1</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104775</xdr:rowOff>
        </xdr:from>
        <xdr:to>
          <xdr:col>21</xdr:col>
          <xdr:colOff>190500</xdr:colOff>
          <xdr:row>2</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0</xdr:rowOff>
        </xdr:from>
        <xdr:to>
          <xdr:col>9</xdr:col>
          <xdr:colOff>19050</xdr:colOff>
          <xdr:row>34</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0</xdr:rowOff>
        </xdr:from>
        <xdr:to>
          <xdr:col>13</xdr:col>
          <xdr:colOff>28575</xdr:colOff>
          <xdr:row>34</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0</xdr:rowOff>
        </xdr:from>
        <xdr:to>
          <xdr:col>16</xdr:col>
          <xdr:colOff>152400</xdr:colOff>
          <xdr:row>34</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0</xdr:rowOff>
        </xdr:from>
        <xdr:to>
          <xdr:col>26</xdr:col>
          <xdr:colOff>95250</xdr:colOff>
          <xdr:row>34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33</xdr:row>
          <xdr:rowOff>0</xdr:rowOff>
        </xdr:from>
        <xdr:to>
          <xdr:col>29</xdr:col>
          <xdr:colOff>104775</xdr:colOff>
          <xdr:row>34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0</xdr:rowOff>
        </xdr:from>
        <xdr:to>
          <xdr:col>33</xdr:col>
          <xdr:colOff>104775</xdr:colOff>
          <xdr:row>34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0</xdr:rowOff>
        </xdr:from>
        <xdr:to>
          <xdr:col>7</xdr:col>
          <xdr:colOff>66675</xdr:colOff>
          <xdr:row>49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0</xdr:rowOff>
        </xdr:from>
        <xdr:to>
          <xdr:col>10</xdr:col>
          <xdr:colOff>0</xdr:colOff>
          <xdr:row>49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0</xdr:rowOff>
        </xdr:from>
        <xdr:to>
          <xdr:col>18</xdr:col>
          <xdr:colOff>104775</xdr:colOff>
          <xdr:row>49</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48</xdr:row>
          <xdr:rowOff>0</xdr:rowOff>
        </xdr:from>
        <xdr:to>
          <xdr:col>21</xdr:col>
          <xdr:colOff>76200</xdr:colOff>
          <xdr:row>49</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48</xdr:row>
          <xdr:rowOff>0</xdr:rowOff>
        </xdr:from>
        <xdr:to>
          <xdr:col>29</xdr:col>
          <xdr:colOff>123825</xdr:colOff>
          <xdr:row>49</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48</xdr:row>
          <xdr:rowOff>0</xdr:rowOff>
        </xdr:from>
        <xdr:to>
          <xdr:col>32</xdr:col>
          <xdr:colOff>152400</xdr:colOff>
          <xdr:row>49</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161925</xdr:rowOff>
        </xdr:from>
        <xdr:to>
          <xdr:col>5</xdr:col>
          <xdr:colOff>133350</xdr:colOff>
          <xdr:row>9</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161925</xdr:rowOff>
        </xdr:from>
        <xdr:to>
          <xdr:col>8</xdr:col>
          <xdr:colOff>19050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152400</xdr:rowOff>
        </xdr:from>
        <xdr:to>
          <xdr:col>20</xdr:col>
          <xdr:colOff>0</xdr:colOff>
          <xdr:row>8</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xdr:row>
          <xdr:rowOff>161925</xdr:rowOff>
        </xdr:from>
        <xdr:to>
          <xdr:col>32</xdr:col>
          <xdr:colOff>152400</xdr:colOff>
          <xdr:row>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161925</xdr:rowOff>
        </xdr:from>
        <xdr:to>
          <xdr:col>16</xdr:col>
          <xdr:colOff>238125</xdr:colOff>
          <xdr:row>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152400</xdr:rowOff>
        </xdr:from>
        <xdr:to>
          <xdr:col>28</xdr:col>
          <xdr:colOff>152400</xdr:colOff>
          <xdr:row>8</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0</xdr:row>
          <xdr:rowOff>104775</xdr:rowOff>
        </xdr:from>
        <xdr:to>
          <xdr:col>27</xdr:col>
          <xdr:colOff>38100</xdr:colOff>
          <xdr:row>1</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xdr:row>
          <xdr:rowOff>104775</xdr:rowOff>
        </xdr:from>
        <xdr:to>
          <xdr:col>25</xdr:col>
          <xdr:colOff>161925</xdr:colOff>
          <xdr:row>2</xdr:row>
          <xdr:rowOff>95250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0</xdr:row>
          <xdr:rowOff>104775</xdr:rowOff>
        </xdr:from>
        <xdr:to>
          <xdr:col>25</xdr:col>
          <xdr:colOff>0</xdr:colOff>
          <xdr:row>1</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xdr:row>
          <xdr:rowOff>104775</xdr:rowOff>
        </xdr:from>
        <xdr:to>
          <xdr:col>23</xdr:col>
          <xdr:colOff>123825</xdr:colOff>
          <xdr:row>2</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0</xdr:row>
          <xdr:rowOff>104775</xdr:rowOff>
        </xdr:from>
        <xdr:to>
          <xdr:col>24</xdr:col>
          <xdr:colOff>161925</xdr:colOff>
          <xdr:row>1</xdr:row>
          <xdr:rowOff>76200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104775</xdr:rowOff>
        </xdr:from>
        <xdr:to>
          <xdr:col>23</xdr:col>
          <xdr:colOff>85725</xdr:colOff>
          <xdr:row>2</xdr:row>
          <xdr:rowOff>95250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57150</xdr:rowOff>
        </xdr:from>
        <xdr:to>
          <xdr:col>8</xdr:col>
          <xdr:colOff>142875</xdr:colOff>
          <xdr:row>21</xdr:row>
          <xdr:rowOff>95250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57150</xdr:rowOff>
        </xdr:from>
        <xdr:to>
          <xdr:col>17</xdr:col>
          <xdr:colOff>28575</xdr:colOff>
          <xdr:row>21</xdr:row>
          <xdr:rowOff>95250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送迎（往路のみ）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57150</xdr:rowOff>
        </xdr:from>
        <xdr:to>
          <xdr:col>25</xdr:col>
          <xdr:colOff>66675</xdr:colOff>
          <xdr:row>21</xdr:row>
          <xdr:rowOff>95250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送迎（復路のみ）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23</xdr:row>
          <xdr:rowOff>0</xdr:rowOff>
        </xdr:from>
        <xdr:to>
          <xdr:col>26</xdr:col>
          <xdr:colOff>0</xdr:colOff>
          <xdr:row>23</xdr:row>
          <xdr:rowOff>180975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0</xdr:row>
          <xdr:rowOff>104775</xdr:rowOff>
        </xdr:from>
        <xdr:to>
          <xdr:col>26</xdr:col>
          <xdr:colOff>171450</xdr:colOff>
          <xdr:row>1</xdr:row>
          <xdr:rowOff>76200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xdr:row>
          <xdr:rowOff>104775</xdr:rowOff>
        </xdr:from>
        <xdr:to>
          <xdr:col>25</xdr:col>
          <xdr:colOff>95250</xdr:colOff>
          <xdr:row>2</xdr:row>
          <xdr:rowOff>95250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28</xdr:col>
      <xdr:colOff>114300</xdr:colOff>
      <xdr:row>0</xdr:row>
      <xdr:rowOff>0</xdr:rowOff>
    </xdr:from>
    <xdr:to>
      <xdr:col>34</xdr:col>
      <xdr:colOff>123825</xdr:colOff>
      <xdr:row>2</xdr:row>
      <xdr:rowOff>123825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00" y="0"/>
          <a:ext cx="1209675" cy="466725"/>
        </a:xfrm>
        <a:prstGeom prst="rect">
          <a:avLst/>
        </a:prstGeom>
        <a:solidFill>
          <a:schemeClr val="accent4">
            <a:lumMod val="20000"/>
            <a:lumOff val="80000"/>
          </a:schemeClr>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1</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0</xdr:row>
          <xdr:rowOff>104775</xdr:rowOff>
        </xdr:from>
        <xdr:to>
          <xdr:col>28</xdr:col>
          <xdr:colOff>19050</xdr:colOff>
          <xdr:row>1</xdr:row>
          <xdr:rowOff>76200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xdr:row>
          <xdr:rowOff>104775</xdr:rowOff>
        </xdr:from>
        <xdr:to>
          <xdr:col>26</xdr:col>
          <xdr:colOff>133350</xdr:colOff>
          <xdr:row>2</xdr:row>
          <xdr:rowOff>95250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47625</xdr:rowOff>
        </xdr:from>
        <xdr:to>
          <xdr:col>10</xdr:col>
          <xdr:colOff>180975</xdr:colOff>
          <xdr:row>30</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47625</xdr:rowOff>
        </xdr:from>
        <xdr:to>
          <xdr:col>29</xdr:col>
          <xdr:colOff>57150</xdr:colOff>
          <xdr:row>29</xdr:row>
          <xdr:rowOff>123825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47625</xdr:rowOff>
        </xdr:from>
        <xdr:to>
          <xdr:col>26</xdr:col>
          <xdr:colOff>76200</xdr:colOff>
          <xdr:row>29</xdr:row>
          <xdr:rowOff>123825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47625</xdr:rowOff>
        </xdr:from>
        <xdr:to>
          <xdr:col>22</xdr:col>
          <xdr:colOff>133350</xdr:colOff>
          <xdr:row>29</xdr:row>
          <xdr:rowOff>123825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19</xdr:col>
          <xdr:colOff>161925</xdr:colOff>
          <xdr:row>29</xdr:row>
          <xdr:rowOff>123825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47625</xdr:rowOff>
        </xdr:from>
        <xdr:to>
          <xdr:col>17</xdr:col>
          <xdr:colOff>38100</xdr:colOff>
          <xdr:row>29</xdr:row>
          <xdr:rowOff>123825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47625</xdr:rowOff>
        </xdr:from>
        <xdr:to>
          <xdr:col>14</xdr:col>
          <xdr:colOff>123825</xdr:colOff>
          <xdr:row>29</xdr:row>
          <xdr:rowOff>123825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47625</xdr:rowOff>
        </xdr:from>
        <xdr:to>
          <xdr:col>11</xdr:col>
          <xdr:colOff>57150</xdr:colOff>
          <xdr:row>29</xdr:row>
          <xdr:rowOff>123825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47625</xdr:rowOff>
        </xdr:from>
        <xdr:to>
          <xdr:col>16</xdr:col>
          <xdr:colOff>171450</xdr:colOff>
          <xdr:row>36</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47625</xdr:rowOff>
        </xdr:from>
        <xdr:to>
          <xdr:col>19</xdr:col>
          <xdr:colOff>76200</xdr:colOff>
          <xdr:row>36</xdr:row>
          <xdr:rowOff>200025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38100</xdr:rowOff>
        </xdr:from>
        <xdr:to>
          <xdr:col>31</xdr:col>
          <xdr:colOff>190500</xdr:colOff>
          <xdr:row>29</xdr:row>
          <xdr:rowOff>114300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9525</xdr:rowOff>
        </xdr:from>
        <xdr:to>
          <xdr:col>11</xdr:col>
          <xdr:colOff>161925</xdr:colOff>
          <xdr:row>28</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9525</xdr:rowOff>
        </xdr:from>
        <xdr:to>
          <xdr:col>19</xdr:col>
          <xdr:colOff>66675</xdr:colOff>
          <xdr:row>28</xdr:row>
          <xdr:rowOff>9525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9525</xdr:rowOff>
        </xdr:from>
        <xdr:to>
          <xdr:col>24</xdr:col>
          <xdr:colOff>66675</xdr:colOff>
          <xdr:row>28</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0</xdr:rowOff>
        </xdr:from>
        <xdr:to>
          <xdr:col>28</xdr:col>
          <xdr:colOff>57150</xdr:colOff>
          <xdr:row>33</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除去希望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32</xdr:row>
          <xdr:rowOff>0</xdr:rowOff>
        </xdr:from>
        <xdr:to>
          <xdr:col>32</xdr:col>
          <xdr:colOff>180975</xdr:colOff>
          <xdr:row>33</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除去不要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34</xdr:row>
          <xdr:rowOff>0</xdr:rowOff>
        </xdr:from>
        <xdr:to>
          <xdr:col>22</xdr:col>
          <xdr:colOff>57150</xdr:colOff>
          <xdr:row>35</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25</xdr:col>
          <xdr:colOff>38100</xdr:colOff>
          <xdr:row>35</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47625</xdr:rowOff>
        </xdr:from>
        <xdr:to>
          <xdr:col>16</xdr:col>
          <xdr:colOff>171450</xdr:colOff>
          <xdr:row>37</xdr:row>
          <xdr:rowOff>200025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37</xdr:row>
          <xdr:rowOff>47625</xdr:rowOff>
        </xdr:from>
        <xdr:to>
          <xdr:col>19</xdr:col>
          <xdr:colOff>76200</xdr:colOff>
          <xdr:row>37</xdr:row>
          <xdr:rowOff>200025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3</xdr:col>
          <xdr:colOff>0</xdr:colOff>
          <xdr:row>19</xdr:row>
          <xdr:rowOff>219075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19050</xdr:rowOff>
        </xdr:from>
        <xdr:to>
          <xdr:col>7</xdr:col>
          <xdr:colOff>0</xdr:colOff>
          <xdr:row>19</xdr:row>
          <xdr:rowOff>219075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11</xdr:col>
          <xdr:colOff>0</xdr:colOff>
          <xdr:row>19</xdr:row>
          <xdr:rowOff>219075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3</xdr:col>
          <xdr:colOff>0</xdr:colOff>
          <xdr:row>20</xdr:row>
          <xdr:rowOff>219075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A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7</xdr:col>
          <xdr:colOff>0</xdr:colOff>
          <xdr:row>20</xdr:row>
          <xdr:rowOff>219075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A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11</xdr:col>
          <xdr:colOff>0</xdr:colOff>
          <xdr:row>20</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A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3</xdr:col>
          <xdr:colOff>0</xdr:colOff>
          <xdr:row>21</xdr:row>
          <xdr:rowOff>219075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A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xdr:rowOff>
        </xdr:from>
        <xdr:to>
          <xdr:col>3</xdr:col>
          <xdr:colOff>0</xdr:colOff>
          <xdr:row>16</xdr:row>
          <xdr:rowOff>219075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A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3</xdr:col>
          <xdr:colOff>0</xdr:colOff>
          <xdr:row>17</xdr:row>
          <xdr:rowOff>209550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A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9525</xdr:rowOff>
        </xdr:from>
        <xdr:to>
          <xdr:col>11</xdr:col>
          <xdr:colOff>0</xdr:colOff>
          <xdr:row>17</xdr:row>
          <xdr:rowOff>209550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A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9525</xdr:rowOff>
        </xdr:from>
        <xdr:to>
          <xdr:col>3</xdr:col>
          <xdr:colOff>0</xdr:colOff>
          <xdr:row>18</xdr:row>
          <xdr:rowOff>209550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A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9525</xdr:rowOff>
        </xdr:from>
        <xdr:to>
          <xdr:col>11</xdr:col>
          <xdr:colOff>0</xdr:colOff>
          <xdr:row>18</xdr:row>
          <xdr:rowOff>209550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A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9525</xdr:rowOff>
        </xdr:from>
        <xdr:to>
          <xdr:col>11</xdr:col>
          <xdr:colOff>0</xdr:colOff>
          <xdr:row>16</xdr:row>
          <xdr:rowOff>209550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A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xdr:row>
          <xdr:rowOff>9525</xdr:rowOff>
        </xdr:from>
        <xdr:to>
          <xdr:col>12</xdr:col>
          <xdr:colOff>47625</xdr:colOff>
          <xdr:row>6</xdr:row>
          <xdr:rowOff>209550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A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7</xdr:row>
          <xdr:rowOff>9525</xdr:rowOff>
        </xdr:from>
        <xdr:to>
          <xdr:col>12</xdr:col>
          <xdr:colOff>47625</xdr:colOff>
          <xdr:row>7</xdr:row>
          <xdr:rowOff>209550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A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8</xdr:row>
          <xdr:rowOff>9525</xdr:rowOff>
        </xdr:from>
        <xdr:to>
          <xdr:col>12</xdr:col>
          <xdr:colOff>47625</xdr:colOff>
          <xdr:row>8</xdr:row>
          <xdr:rowOff>209550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A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9</xdr:row>
          <xdr:rowOff>9525</xdr:rowOff>
        </xdr:from>
        <xdr:to>
          <xdr:col>12</xdr:col>
          <xdr:colOff>47625</xdr:colOff>
          <xdr:row>9</xdr:row>
          <xdr:rowOff>209550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A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304800</xdr:colOff>
          <xdr:row>29</xdr:row>
          <xdr:rowOff>238125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E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304800</xdr:colOff>
          <xdr:row>26</xdr:row>
          <xdr:rowOff>238125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E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38100</xdr:rowOff>
        </xdr:from>
        <xdr:to>
          <xdr:col>4</xdr:col>
          <xdr:colOff>304800</xdr:colOff>
          <xdr:row>27</xdr:row>
          <xdr:rowOff>238125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E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304800</xdr:colOff>
          <xdr:row>26</xdr:row>
          <xdr:rowOff>238125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E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38100</xdr:rowOff>
        </xdr:from>
        <xdr:to>
          <xdr:col>8</xdr:col>
          <xdr:colOff>304800</xdr:colOff>
          <xdr:row>26</xdr:row>
          <xdr:rowOff>238125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E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304800</xdr:colOff>
          <xdr:row>29</xdr:row>
          <xdr:rowOff>238125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38100</xdr:rowOff>
        </xdr:from>
        <xdr:to>
          <xdr:col>6</xdr:col>
          <xdr:colOff>304800</xdr:colOff>
          <xdr:row>29</xdr:row>
          <xdr:rowOff>238125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38100</xdr:rowOff>
        </xdr:from>
        <xdr:to>
          <xdr:col>8</xdr:col>
          <xdr:colOff>304800</xdr:colOff>
          <xdr:row>29</xdr:row>
          <xdr:rowOff>238125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E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38100</xdr:rowOff>
        </xdr:from>
        <xdr:to>
          <xdr:col>10</xdr:col>
          <xdr:colOff>304800</xdr:colOff>
          <xdr:row>29</xdr:row>
          <xdr:rowOff>238125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2</xdr:col>
          <xdr:colOff>304800</xdr:colOff>
          <xdr:row>30</xdr:row>
          <xdr:rowOff>238125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38100</xdr:rowOff>
        </xdr:from>
        <xdr:to>
          <xdr:col>2</xdr:col>
          <xdr:colOff>304800</xdr:colOff>
          <xdr:row>31</xdr:row>
          <xdr:rowOff>238125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E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38100</xdr:rowOff>
        </xdr:from>
        <xdr:to>
          <xdr:col>2</xdr:col>
          <xdr:colOff>304800</xdr:colOff>
          <xdr:row>32</xdr:row>
          <xdr:rowOff>238125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E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304800</xdr:colOff>
          <xdr:row>33</xdr:row>
          <xdr:rowOff>238125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E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2</xdr:col>
          <xdr:colOff>304800</xdr:colOff>
          <xdr:row>34</xdr:row>
          <xdr:rowOff>238125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E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38100</xdr:rowOff>
        </xdr:from>
        <xdr:to>
          <xdr:col>8</xdr:col>
          <xdr:colOff>304800</xdr:colOff>
          <xdr:row>32</xdr:row>
          <xdr:rowOff>238125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E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38100</xdr:rowOff>
        </xdr:from>
        <xdr:to>
          <xdr:col>10</xdr:col>
          <xdr:colOff>304800</xdr:colOff>
          <xdr:row>32</xdr:row>
          <xdr:rowOff>238125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E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38100</xdr:rowOff>
        </xdr:from>
        <xdr:to>
          <xdr:col>12</xdr:col>
          <xdr:colOff>304800</xdr:colOff>
          <xdr:row>32</xdr:row>
          <xdr:rowOff>238125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E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38100</xdr:rowOff>
        </xdr:from>
        <xdr:to>
          <xdr:col>14</xdr:col>
          <xdr:colOff>304800</xdr:colOff>
          <xdr:row>32</xdr:row>
          <xdr:rowOff>238125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E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304800</xdr:colOff>
          <xdr:row>27</xdr:row>
          <xdr:rowOff>238125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E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304800</xdr:colOff>
          <xdr:row>26</xdr:row>
          <xdr:rowOff>238125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E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38100</xdr:rowOff>
        </xdr:from>
        <xdr:to>
          <xdr:col>10</xdr:col>
          <xdr:colOff>304800</xdr:colOff>
          <xdr:row>26</xdr:row>
          <xdr:rowOff>238125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28575</xdr:rowOff>
        </xdr:from>
        <xdr:to>
          <xdr:col>8</xdr:col>
          <xdr:colOff>304800</xdr:colOff>
          <xdr:row>27</xdr:row>
          <xdr:rowOff>228600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E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38100</xdr:rowOff>
        </xdr:from>
        <xdr:to>
          <xdr:col>7</xdr:col>
          <xdr:colOff>419100</xdr:colOff>
          <xdr:row>16</xdr:row>
          <xdr:rowOff>238125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E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38100</xdr:rowOff>
        </xdr:from>
        <xdr:to>
          <xdr:col>7</xdr:col>
          <xdr:colOff>419100</xdr:colOff>
          <xdr:row>17</xdr:row>
          <xdr:rowOff>238125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E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38100</xdr:rowOff>
        </xdr:from>
        <xdr:to>
          <xdr:col>7</xdr:col>
          <xdr:colOff>419100</xdr:colOff>
          <xdr:row>18</xdr:row>
          <xdr:rowOff>238125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E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304800</xdr:colOff>
          <xdr:row>20</xdr:row>
          <xdr:rowOff>238125</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E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304800</xdr:colOff>
          <xdr:row>20</xdr:row>
          <xdr:rowOff>238125</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E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133350</xdr:rowOff>
        </xdr:from>
        <xdr:to>
          <xdr:col>3</xdr:col>
          <xdr:colOff>180975</xdr:colOff>
          <xdr:row>8</xdr:row>
          <xdr:rowOff>114300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E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133350</xdr:rowOff>
        </xdr:from>
        <xdr:to>
          <xdr:col>7</xdr:col>
          <xdr:colOff>504825</xdr:colOff>
          <xdr:row>8</xdr:row>
          <xdr:rowOff>114300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E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133350</xdr:rowOff>
        </xdr:from>
        <xdr:to>
          <xdr:col>11</xdr:col>
          <xdr:colOff>428625</xdr:colOff>
          <xdr:row>8</xdr:row>
          <xdr:rowOff>114300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E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38100</xdr:rowOff>
        </xdr:from>
        <xdr:to>
          <xdr:col>6</xdr:col>
          <xdr:colOff>304800</xdr:colOff>
          <xdr:row>30</xdr:row>
          <xdr:rowOff>238125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E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38100</xdr:rowOff>
        </xdr:from>
        <xdr:to>
          <xdr:col>8</xdr:col>
          <xdr:colOff>304800</xdr:colOff>
          <xdr:row>30</xdr:row>
          <xdr:rowOff>238125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E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304800</xdr:colOff>
          <xdr:row>29</xdr:row>
          <xdr:rowOff>238125</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E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33</xdr:col>
      <xdr:colOff>66675</xdr:colOff>
      <xdr:row>0</xdr:row>
      <xdr:rowOff>19050</xdr:rowOff>
    </xdr:from>
    <xdr:to>
      <xdr:col>43</xdr:col>
      <xdr:colOff>152400</xdr:colOff>
      <xdr:row>1</xdr:row>
      <xdr:rowOff>209550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067425" y="19050"/>
          <a:ext cx="1485900" cy="50482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53340</xdr:colOff>
      <xdr:row>0</xdr:row>
      <xdr:rowOff>0</xdr:rowOff>
    </xdr:from>
    <xdr:to>
      <xdr:col>34</xdr:col>
      <xdr:colOff>104775</xdr:colOff>
      <xdr:row>2</xdr:row>
      <xdr:rowOff>123825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625340" y="0"/>
          <a:ext cx="1697355" cy="45910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57150</xdr:colOff>
          <xdr:row>22</xdr:row>
          <xdr:rowOff>95250</xdr:rowOff>
        </xdr:from>
        <xdr:to>
          <xdr:col>59</xdr:col>
          <xdr:colOff>19050</xdr:colOff>
          <xdr:row>24</xdr:row>
          <xdr:rowOff>47625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三菱UFJ銀行振込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22</xdr:row>
          <xdr:rowOff>28575</xdr:rowOff>
        </xdr:from>
        <xdr:to>
          <xdr:col>53</xdr:col>
          <xdr:colOff>95250</xdr:colOff>
          <xdr:row>24</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xdr:row>
          <xdr:rowOff>209550</xdr:rowOff>
        </xdr:from>
        <xdr:to>
          <xdr:col>43</xdr:col>
          <xdr:colOff>123825</xdr:colOff>
          <xdr:row>25</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22</xdr:row>
          <xdr:rowOff>152400</xdr:rowOff>
        </xdr:from>
        <xdr:to>
          <xdr:col>43</xdr:col>
          <xdr:colOff>123825</xdr:colOff>
          <xdr:row>24</xdr:row>
          <xdr:rowOff>66675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30480</xdr:colOff>
          <xdr:row>25</xdr:row>
          <xdr:rowOff>390512</xdr:rowOff>
        </xdr:from>
        <xdr:to>
          <xdr:col>59</xdr:col>
          <xdr:colOff>137160</xdr:colOff>
          <xdr:row>28</xdr:row>
          <xdr:rowOff>53314</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10317477" y="5962651"/>
              <a:ext cx="1059209" cy="624825"/>
              <a:chOff x="10706000" y="4990076"/>
              <a:chExt cx="945010" cy="442967"/>
            </a:xfrm>
          </xdr:grpSpPr>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100-000005BC0000}"/>
                  </a:ext>
                </a:extLst>
              </xdr:cNvPr>
              <xdr:cNvSpPr/>
            </xdr:nvSpPr>
            <xdr:spPr bwMode="auto">
              <a:xfrm>
                <a:off x="10706139" y="4990076"/>
                <a:ext cx="944871" cy="334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100-000006BC0000}"/>
                  </a:ext>
                </a:extLst>
              </xdr:cNvPr>
              <xdr:cNvSpPr/>
            </xdr:nvSpPr>
            <xdr:spPr bwMode="auto">
              <a:xfrm>
                <a:off x="10706000" y="5176627"/>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4</xdr:row>
          <xdr:rowOff>190500</xdr:rowOff>
        </xdr:from>
        <xdr:to>
          <xdr:col>43</xdr:col>
          <xdr:colOff>95250</xdr:colOff>
          <xdr:row>6</xdr:row>
          <xdr:rowOff>104775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5</xdr:row>
          <xdr:rowOff>171450</xdr:rowOff>
        </xdr:from>
        <xdr:to>
          <xdr:col>43</xdr:col>
          <xdr:colOff>38100</xdr:colOff>
          <xdr:row>7</xdr:row>
          <xdr:rowOff>57150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1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18</xdr:row>
          <xdr:rowOff>142875</xdr:rowOff>
        </xdr:from>
        <xdr:to>
          <xdr:col>48</xdr:col>
          <xdr:colOff>95250</xdr:colOff>
          <xdr:row>20</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11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18</xdr:row>
          <xdr:rowOff>142875</xdr:rowOff>
        </xdr:from>
        <xdr:to>
          <xdr:col>43</xdr:col>
          <xdr:colOff>152400</xdr:colOff>
          <xdr:row>20</xdr:row>
          <xdr:rowOff>38100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1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99060</xdr:colOff>
      <xdr:row>0</xdr:row>
      <xdr:rowOff>7621</xdr:rowOff>
    </xdr:from>
    <xdr:to>
      <xdr:col>59</xdr:col>
      <xdr:colOff>158115</xdr:colOff>
      <xdr:row>1</xdr:row>
      <xdr:rowOff>160021</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8313420" y="7621"/>
          <a:ext cx="1735455" cy="342900"/>
        </a:xfrm>
        <a:prstGeom prst="rect">
          <a:avLst/>
        </a:prstGeom>
        <a:solidFill>
          <a:schemeClr val="accent6">
            <a:lumMod val="20000"/>
            <a:lumOff val="80000"/>
          </a:schemeClr>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B050"/>
              </a:solidFill>
            </a:rPr>
            <a:t>入所受付時</a:t>
          </a:r>
          <a:r>
            <a:rPr kumimoji="1" lang="ja-JP" altLang="en-US" sz="1100" b="1" u="dbl">
              <a:solidFill>
                <a:srgbClr val="00B050"/>
              </a:solidFill>
            </a:rPr>
            <a:t>持参</a:t>
          </a:r>
          <a:r>
            <a:rPr kumimoji="1" lang="ja-JP" altLang="en-US" sz="1100" b="1">
              <a:solidFill>
                <a:srgbClr val="00B050"/>
              </a:solidFill>
            </a:rPr>
            <a:t>提出</a:t>
          </a:r>
          <a:endParaRPr kumimoji="1" lang="en-US" altLang="ja-JP" sz="1100" b="1">
            <a:solidFill>
              <a:srgbClr val="00B050"/>
            </a:solidFill>
          </a:endParaRPr>
        </a:p>
      </xdr:txBody>
    </xdr:sp>
    <xdr:clientData/>
  </xdr:twoCellAnchor>
  <mc:AlternateContent xmlns:mc="http://schemas.openxmlformats.org/markup-compatibility/2006">
    <mc:Choice xmlns:a14="http://schemas.microsoft.com/office/drawing/2010/main" Requires="a14">
      <xdr:twoCellAnchor>
        <xdr:from>
          <xdr:col>54</xdr:col>
          <xdr:colOff>30480</xdr:colOff>
          <xdr:row>27</xdr:row>
          <xdr:rowOff>182880</xdr:rowOff>
        </xdr:from>
        <xdr:to>
          <xdr:col>59</xdr:col>
          <xdr:colOff>137160</xdr:colOff>
          <xdr:row>30</xdr:row>
          <xdr:rowOff>7620</xdr:rowOff>
        </xdr:to>
        <xdr:grpSp>
          <xdr:nvGrpSpPr>
            <xdr:cNvPr id="15" name="グループ化 14">
              <a:extLst>
                <a:ext uri="{FF2B5EF4-FFF2-40B4-BE49-F238E27FC236}">
                  <a16:creationId xmlns:a16="http://schemas.microsoft.com/office/drawing/2014/main" id="{00000000-0008-0000-1100-00000F000000}"/>
                </a:ext>
              </a:extLst>
            </xdr:cNvPr>
            <xdr:cNvGrpSpPr/>
          </xdr:nvGrpSpPr>
          <xdr:grpSpPr>
            <a:xfrm>
              <a:off x="10317477" y="6488440"/>
              <a:ext cx="1059209" cy="510551"/>
              <a:chOff x="10706000" y="4922504"/>
              <a:chExt cx="945010" cy="510545"/>
            </a:xfrm>
          </xdr:grpSpPr>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1100-00000CBC0000}"/>
                  </a:ext>
                </a:extLst>
              </xdr:cNvPr>
              <xdr:cNvSpPr/>
            </xdr:nvSpPr>
            <xdr:spPr bwMode="auto">
              <a:xfrm>
                <a:off x="10706139" y="4922504"/>
                <a:ext cx="944871" cy="334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1100-00000DBC0000}"/>
                  </a:ext>
                </a:extLst>
              </xdr:cNvPr>
              <xdr:cNvSpPr/>
            </xdr:nvSpPr>
            <xdr:spPr bwMode="auto">
              <a:xfrm>
                <a:off x="10706000" y="5176633"/>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30480</xdr:colOff>
          <xdr:row>29</xdr:row>
          <xdr:rowOff>182880</xdr:rowOff>
        </xdr:from>
        <xdr:to>
          <xdr:col>59</xdr:col>
          <xdr:colOff>137160</xdr:colOff>
          <xdr:row>32</xdr:row>
          <xdr:rowOff>7620</xdr:rowOff>
        </xdr:to>
        <xdr:grpSp>
          <xdr:nvGrpSpPr>
            <xdr:cNvPr id="18" name="グループ化 17">
              <a:extLst>
                <a:ext uri="{FF2B5EF4-FFF2-40B4-BE49-F238E27FC236}">
                  <a16:creationId xmlns:a16="http://schemas.microsoft.com/office/drawing/2014/main" id="{00000000-0008-0000-1100-000012000000}"/>
                </a:ext>
              </a:extLst>
            </xdr:cNvPr>
            <xdr:cNvGrpSpPr/>
          </xdr:nvGrpSpPr>
          <xdr:grpSpPr>
            <a:xfrm>
              <a:off x="10317477" y="6945640"/>
              <a:ext cx="1059209" cy="510551"/>
              <a:chOff x="10706000" y="4922504"/>
              <a:chExt cx="945010" cy="510545"/>
            </a:xfrm>
          </xdr:grpSpPr>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1100-00000EBC0000}"/>
                  </a:ext>
                </a:extLst>
              </xdr:cNvPr>
              <xdr:cNvSpPr/>
            </xdr:nvSpPr>
            <xdr:spPr bwMode="auto">
              <a:xfrm>
                <a:off x="10706139" y="4922504"/>
                <a:ext cx="944871" cy="334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1100-00000FBC0000}"/>
                  </a:ext>
                </a:extLst>
              </xdr:cNvPr>
              <xdr:cNvSpPr/>
            </xdr:nvSpPr>
            <xdr:spPr bwMode="auto">
              <a:xfrm>
                <a:off x="10706000" y="5176633"/>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xdr:twoCellAnchor>
    <xdr:from>
      <xdr:col>54</xdr:col>
      <xdr:colOff>30480</xdr:colOff>
      <xdr:row>31</xdr:row>
      <xdr:rowOff>182880</xdr:rowOff>
    </xdr:from>
    <xdr:to>
      <xdr:col>59</xdr:col>
      <xdr:colOff>137160</xdr:colOff>
      <xdr:row>34</xdr:row>
      <xdr:rowOff>0</xdr:rowOff>
    </xdr:to>
    <xdr:grpSp>
      <xdr:nvGrpSpPr>
        <xdr:cNvPr id="21" name="グループ化 20">
          <a:extLst>
            <a:ext uri="{FF2B5EF4-FFF2-40B4-BE49-F238E27FC236}">
              <a16:creationId xmlns:a16="http://schemas.microsoft.com/office/drawing/2014/main" id="{00000000-0008-0000-1100-000015000000}"/>
            </a:ext>
          </a:extLst>
        </xdr:cNvPr>
        <xdr:cNvGrpSpPr/>
      </xdr:nvGrpSpPr>
      <xdr:grpSpPr>
        <a:xfrm>
          <a:off x="10317480" y="7402830"/>
          <a:ext cx="1059180" cy="502920"/>
          <a:chOff x="10706067" y="4922575"/>
          <a:chExt cx="944934" cy="510477"/>
        </a:xfrm>
      </xdr:grpSpPr>
      <xdr:sp macro="" textlink="">
        <xdr:nvSpPr>
          <xdr:cNvPr id="48144" name="Check Box 16" hidden="1">
            <a:extLst>
              <a:ext uri="{63B3BB69-23CF-44E3-9099-C40C66FF867C}">
                <a14:compatExt xmlns:a14="http://schemas.microsoft.com/office/drawing/2010/main" spid="_x0000_s48144"/>
              </a:ext>
              <a:ext uri="{FF2B5EF4-FFF2-40B4-BE49-F238E27FC236}">
                <a16:creationId xmlns:a16="http://schemas.microsoft.com/office/drawing/2014/main" id="{00000000-0008-0000-1100-000010BC0000}"/>
              </a:ext>
            </a:extLst>
          </xdr:cNvPr>
          <xdr:cNvSpPr/>
        </xdr:nvSpPr>
        <xdr:spPr bwMode="auto">
          <a:xfrm>
            <a:off x="10706125" y="4922575"/>
            <a:ext cx="944876" cy="334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5" name="Check Box 17" hidden="1">
            <a:extLst>
              <a:ext uri="{63B3BB69-23CF-44E3-9099-C40C66FF867C}">
                <a14:compatExt xmlns:a14="http://schemas.microsoft.com/office/drawing/2010/main" spid="_x0000_s48145"/>
              </a:ext>
              <a:ext uri="{FF2B5EF4-FFF2-40B4-BE49-F238E27FC236}">
                <a16:creationId xmlns:a16="http://schemas.microsoft.com/office/drawing/2014/main" id="{00000000-0008-0000-1100-000011BC0000}"/>
              </a:ext>
            </a:extLst>
          </xdr:cNvPr>
          <xdr:cNvSpPr/>
        </xdr:nvSpPr>
        <xdr:spPr bwMode="auto">
          <a:xfrm>
            <a:off x="10706067" y="5176635"/>
            <a:ext cx="769621" cy="25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AlternateContent xmlns:mc="http://schemas.openxmlformats.org/markup-compatibility/2006">
    <mc:Choice xmlns:a14="http://schemas.microsoft.com/office/drawing/2010/main" Requires="a14">
      <xdr:twoCellAnchor editAs="oneCell">
        <xdr:from>
          <xdr:col>5</xdr:col>
          <xdr:colOff>0</xdr:colOff>
          <xdr:row>46</xdr:row>
          <xdr:rowOff>142875</xdr:rowOff>
        </xdr:from>
        <xdr:to>
          <xdr:col>6</xdr:col>
          <xdr:colOff>95250</xdr:colOff>
          <xdr:row>48</xdr:row>
          <xdr:rowOff>38100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11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142875</xdr:rowOff>
        </xdr:from>
        <xdr:to>
          <xdr:col>1</xdr:col>
          <xdr:colOff>152400</xdr:colOff>
          <xdr:row>48</xdr:row>
          <xdr:rowOff>38100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11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142875</xdr:rowOff>
        </xdr:from>
        <xdr:to>
          <xdr:col>27</xdr:col>
          <xdr:colOff>95250</xdr:colOff>
          <xdr:row>48</xdr:row>
          <xdr:rowOff>38100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11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46</xdr:row>
          <xdr:rowOff>142875</xdr:rowOff>
        </xdr:from>
        <xdr:to>
          <xdr:col>22</xdr:col>
          <xdr:colOff>152400</xdr:colOff>
          <xdr:row>48</xdr:row>
          <xdr:rowOff>38100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11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46</xdr:row>
          <xdr:rowOff>142875</xdr:rowOff>
        </xdr:from>
        <xdr:to>
          <xdr:col>48</xdr:col>
          <xdr:colOff>95250</xdr:colOff>
          <xdr:row>48</xdr:row>
          <xdr:rowOff>38100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11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xdr:row>
          <xdr:rowOff>142875</xdr:rowOff>
        </xdr:from>
        <xdr:to>
          <xdr:col>43</xdr:col>
          <xdr:colOff>152400</xdr:colOff>
          <xdr:row>48</xdr:row>
          <xdr:rowOff>38100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11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142875</xdr:rowOff>
        </xdr:from>
        <xdr:to>
          <xdr:col>6</xdr:col>
          <xdr:colOff>95250</xdr:colOff>
          <xdr:row>63</xdr:row>
          <xdr:rowOff>38100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11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142875</xdr:rowOff>
        </xdr:from>
        <xdr:to>
          <xdr:col>1</xdr:col>
          <xdr:colOff>152400</xdr:colOff>
          <xdr:row>63</xdr:row>
          <xdr:rowOff>38100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11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142875</xdr:rowOff>
        </xdr:from>
        <xdr:to>
          <xdr:col>27</xdr:col>
          <xdr:colOff>95250</xdr:colOff>
          <xdr:row>63</xdr:row>
          <xdr:rowOff>38100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11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xdr:row>
          <xdr:rowOff>142875</xdr:rowOff>
        </xdr:from>
        <xdr:to>
          <xdr:col>22</xdr:col>
          <xdr:colOff>152400</xdr:colOff>
          <xdr:row>63</xdr:row>
          <xdr:rowOff>38100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11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61</xdr:row>
          <xdr:rowOff>142875</xdr:rowOff>
        </xdr:from>
        <xdr:to>
          <xdr:col>48</xdr:col>
          <xdr:colOff>95250</xdr:colOff>
          <xdr:row>63</xdr:row>
          <xdr:rowOff>38100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11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61</xdr:row>
          <xdr:rowOff>142875</xdr:rowOff>
        </xdr:from>
        <xdr:to>
          <xdr:col>43</xdr:col>
          <xdr:colOff>152400</xdr:colOff>
          <xdr:row>63</xdr:row>
          <xdr:rowOff>38100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11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123825</xdr:rowOff>
        </xdr:from>
        <xdr:to>
          <xdr:col>43</xdr:col>
          <xdr:colOff>180975</xdr:colOff>
          <xdr:row>21</xdr:row>
          <xdr:rowOff>19050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11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123825</xdr:rowOff>
        </xdr:from>
        <xdr:to>
          <xdr:col>1</xdr:col>
          <xdr:colOff>180975</xdr:colOff>
          <xdr:row>49</xdr:row>
          <xdr:rowOff>19050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1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123825</xdr:rowOff>
        </xdr:from>
        <xdr:to>
          <xdr:col>22</xdr:col>
          <xdr:colOff>180975</xdr:colOff>
          <xdr:row>49</xdr:row>
          <xdr:rowOff>19050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11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xdr:row>
          <xdr:rowOff>123825</xdr:rowOff>
        </xdr:from>
        <xdr:to>
          <xdr:col>43</xdr:col>
          <xdr:colOff>180975</xdr:colOff>
          <xdr:row>49</xdr:row>
          <xdr:rowOff>19050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11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123825</xdr:rowOff>
        </xdr:from>
        <xdr:to>
          <xdr:col>1</xdr:col>
          <xdr:colOff>180975</xdr:colOff>
          <xdr:row>64</xdr:row>
          <xdr:rowOff>19050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11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xdr:row>
          <xdr:rowOff>123825</xdr:rowOff>
        </xdr:from>
        <xdr:to>
          <xdr:col>22</xdr:col>
          <xdr:colOff>180975</xdr:colOff>
          <xdr:row>64</xdr:row>
          <xdr:rowOff>19050</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11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62</xdr:row>
          <xdr:rowOff>123825</xdr:rowOff>
        </xdr:from>
        <xdr:to>
          <xdr:col>43</xdr:col>
          <xdr:colOff>180975</xdr:colOff>
          <xdr:row>64</xdr:row>
          <xdr:rowOff>19050</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11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28575</xdr:colOff>
          <xdr:row>31</xdr:row>
          <xdr:rowOff>180975</xdr:rowOff>
        </xdr:from>
        <xdr:to>
          <xdr:col>59</xdr:col>
          <xdr:colOff>133350</xdr:colOff>
          <xdr:row>34</xdr:row>
          <xdr:rowOff>0</xdr:rowOff>
        </xdr:to>
        <xdr:grpSp>
          <xdr:nvGrpSpPr>
            <xdr:cNvPr id="48240" name="Group 112">
              <a:extLst>
                <a:ext uri="{FF2B5EF4-FFF2-40B4-BE49-F238E27FC236}">
                  <a16:creationId xmlns:a16="http://schemas.microsoft.com/office/drawing/2014/main" id="{00000000-0008-0000-1100-000070BC0000}"/>
                </a:ext>
              </a:extLst>
            </xdr:cNvPr>
            <xdr:cNvGrpSpPr>
              <a:grpSpLocks/>
            </xdr:cNvGrpSpPr>
          </xdr:nvGrpSpPr>
          <xdr:grpSpPr bwMode="auto">
            <a:xfrm>
              <a:off x="10315575" y="7400935"/>
              <a:ext cx="1057275" cy="504826"/>
              <a:chOff x="107060" y="49225"/>
              <a:chExt cx="9450" cy="5105"/>
            </a:xfrm>
          </xdr:grpSpPr>
          <xdr:sp macro="" textlink="">
            <xdr:nvSpPr>
              <xdr:cNvPr id="2" name="Check Box 16" hidden="1">
                <a:extLst>
                  <a:ext uri="{63B3BB69-23CF-44E3-9099-C40C66FF867C}">
                    <a14:compatExt spid="_x0000_s48144"/>
                  </a:ext>
                  <a:ext uri="{FF2B5EF4-FFF2-40B4-BE49-F238E27FC236}">
                    <a16:creationId xmlns:a16="http://schemas.microsoft.com/office/drawing/2014/main" id="{00000000-0008-0000-1100-000002000000}"/>
                  </a:ext>
                </a:extLst>
              </xdr:cNvPr>
              <xdr:cNvSpPr/>
            </xdr:nvSpPr>
            <xdr:spPr bwMode="auto">
              <a:xfrm>
                <a:off x="107061" y="49225"/>
                <a:ext cx="9449" cy="3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3" name="Check Box 17" hidden="1">
                <a:extLst>
                  <a:ext uri="{63B3BB69-23CF-44E3-9099-C40C66FF867C}">
                    <a14:compatExt spid="_x0000_s48145"/>
                  </a:ext>
                  <a:ext uri="{FF2B5EF4-FFF2-40B4-BE49-F238E27FC236}">
                    <a16:creationId xmlns:a16="http://schemas.microsoft.com/office/drawing/2014/main" id="{00000000-0008-0000-1100-000003000000}"/>
                  </a:ext>
                </a:extLst>
              </xdr:cNvPr>
              <xdr:cNvSpPr/>
            </xdr:nvSpPr>
            <xdr:spPr bwMode="auto">
              <a:xfrm>
                <a:off x="107060" y="51766"/>
                <a:ext cx="7696" cy="25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kuji-suishin@niye.go.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8" Type="http://schemas.openxmlformats.org/officeDocument/2006/relationships/ctrlProp" Target="../ctrlProps/ctrlProp34.xml"/><Relationship Id="rId3" Type="http://schemas.openxmlformats.org/officeDocument/2006/relationships/vmlDrawing" Target="../drawings/vmlDrawing2.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8"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4.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4.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33.xml"/><Relationship Id="rId4" Type="http://schemas.openxmlformats.org/officeDocument/2006/relationships/ctrlProp" Target="../ctrlProps/ctrlProp1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0.xml"/><Relationship Id="rId3" Type="http://schemas.openxmlformats.org/officeDocument/2006/relationships/vmlDrawing" Target="../drawings/vmlDrawing7.vml"/><Relationship Id="rId7" Type="http://schemas.openxmlformats.org/officeDocument/2006/relationships/ctrlProp" Target="../ctrlProps/ctrlProp13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38.xml"/><Relationship Id="rId5" Type="http://schemas.openxmlformats.org/officeDocument/2006/relationships/ctrlProp" Target="../ctrlProps/ctrlProp137.xml"/><Relationship Id="rId4" Type="http://schemas.openxmlformats.org/officeDocument/2006/relationships/ctrlProp" Target="../ctrlProps/ctrlProp136.xml"/><Relationship Id="rId9" Type="http://schemas.openxmlformats.org/officeDocument/2006/relationships/ctrlProp" Target="../ctrlProps/ctrlProp14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9.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9.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10.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3" Type="http://schemas.openxmlformats.org/officeDocument/2006/relationships/vmlDrawing" Target="../drawings/vmlDrawing10.v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1.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trlProp" Target="../ctrlProps/ctrlProp177.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12.vml"/><Relationship Id="rId21" Type="http://schemas.openxmlformats.org/officeDocument/2006/relationships/ctrlProp" Target="../ctrlProps/ctrlProp200.xml"/><Relationship Id="rId34" Type="http://schemas.openxmlformats.org/officeDocument/2006/relationships/ctrlProp" Target="../ctrlProps/ctrlProp213.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2" Type="http://schemas.openxmlformats.org/officeDocument/2006/relationships/drawing" Target="../drawings/drawing11.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15.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8" Type="http://schemas.openxmlformats.org/officeDocument/2006/relationships/ctrlProp" Target="../ctrlProps/ctrlProp18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25.xml"/><Relationship Id="rId18" Type="http://schemas.openxmlformats.org/officeDocument/2006/relationships/ctrlProp" Target="../ctrlProps/ctrlProp230.xml"/><Relationship Id="rId26" Type="http://schemas.openxmlformats.org/officeDocument/2006/relationships/ctrlProp" Target="../ctrlProps/ctrlProp238.xml"/><Relationship Id="rId21" Type="http://schemas.openxmlformats.org/officeDocument/2006/relationships/ctrlProp" Target="../ctrlProps/ctrlProp233.xml"/><Relationship Id="rId34" Type="http://schemas.openxmlformats.org/officeDocument/2006/relationships/ctrlProp" Target="../ctrlProps/ctrlProp246.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38" Type="http://schemas.openxmlformats.org/officeDocument/2006/relationships/ctrlProp" Target="../ctrlProps/ctrlProp250.xml"/><Relationship Id="rId2" Type="http://schemas.openxmlformats.org/officeDocument/2006/relationships/drawing" Target="../drawings/drawing14.xml"/><Relationship Id="rId16" Type="http://schemas.openxmlformats.org/officeDocument/2006/relationships/ctrlProp" Target="../ctrlProps/ctrlProp228.xml"/><Relationship Id="rId20" Type="http://schemas.openxmlformats.org/officeDocument/2006/relationships/ctrlProp" Target="../ctrlProps/ctrlProp232.xml"/><Relationship Id="rId29" Type="http://schemas.openxmlformats.org/officeDocument/2006/relationships/ctrlProp" Target="../ctrlProps/ctrlProp241.xml"/><Relationship Id="rId1" Type="http://schemas.openxmlformats.org/officeDocument/2006/relationships/printerSettings" Target="../printerSettings/printerSettings18.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37" Type="http://schemas.openxmlformats.org/officeDocument/2006/relationships/ctrlProp" Target="../ctrlProps/ctrlProp249.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10" Type="http://schemas.openxmlformats.org/officeDocument/2006/relationships/ctrlProp" Target="../ctrlProps/ctrlProp222.xml"/><Relationship Id="rId19" Type="http://schemas.openxmlformats.org/officeDocument/2006/relationships/ctrlProp" Target="../ctrlProps/ctrlProp231.xml"/><Relationship Id="rId31" Type="http://schemas.openxmlformats.org/officeDocument/2006/relationships/ctrlProp" Target="../ctrlProps/ctrlProp243.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35" Type="http://schemas.openxmlformats.org/officeDocument/2006/relationships/ctrlProp" Target="../ctrlProps/ctrlProp247.xml"/><Relationship Id="rId8" Type="http://schemas.openxmlformats.org/officeDocument/2006/relationships/ctrlProp" Target="../ctrlProps/ctrlProp220.xml"/><Relationship Id="rId3"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N45"/>
  <sheetViews>
    <sheetView showGridLines="0" view="pageBreakPreview" zoomScaleNormal="100" zoomScaleSheetLayoutView="100" workbookViewId="0">
      <selection activeCell="M9" sqref="M9"/>
    </sheetView>
  </sheetViews>
  <sheetFormatPr defaultRowHeight="13.5"/>
  <cols>
    <col min="1" max="1" width="1.625" customWidth="1"/>
    <col min="2" max="13" width="7.125" customWidth="1"/>
    <col min="14" max="14" width="1.625" customWidth="1"/>
    <col min="15" max="16" width="7.125" customWidth="1"/>
    <col min="17" max="21" width="8.125" customWidth="1"/>
  </cols>
  <sheetData>
    <row r="1" spans="1:14" ht="13.5" customHeight="1">
      <c r="B1" s="566" t="s">
        <v>312</v>
      </c>
      <c r="C1" s="566"/>
      <c r="D1" s="566"/>
      <c r="E1" s="566"/>
      <c r="F1" s="566"/>
      <c r="G1" s="566"/>
      <c r="H1" s="566"/>
      <c r="I1" s="566"/>
      <c r="J1" s="566"/>
      <c r="K1" s="566"/>
      <c r="L1" s="566"/>
      <c r="M1" s="566"/>
      <c r="N1" s="36"/>
    </row>
    <row r="2" spans="1:14" ht="13.5" customHeight="1">
      <c r="B2" s="566"/>
      <c r="C2" s="566"/>
      <c r="D2" s="566"/>
      <c r="E2" s="566"/>
      <c r="F2" s="566"/>
      <c r="G2" s="566"/>
      <c r="H2" s="566"/>
      <c r="I2" s="566"/>
      <c r="J2" s="566"/>
      <c r="K2" s="566"/>
      <c r="L2" s="566"/>
      <c r="M2" s="566"/>
      <c r="N2" s="36"/>
    </row>
    <row r="3" spans="1:14" ht="13.5" customHeight="1">
      <c r="B3" s="566" t="s">
        <v>313</v>
      </c>
      <c r="C3" s="566"/>
      <c r="D3" s="566"/>
      <c r="E3" s="566"/>
      <c r="F3" s="566"/>
      <c r="G3" s="566"/>
      <c r="H3" s="566"/>
      <c r="I3" s="566"/>
      <c r="J3" s="566"/>
      <c r="K3" s="566"/>
      <c r="L3" s="566"/>
      <c r="M3" s="566"/>
      <c r="N3" s="36"/>
    </row>
    <row r="4" spans="1:14" ht="13.5" customHeight="1">
      <c r="B4" s="566"/>
      <c r="C4" s="566"/>
      <c r="D4" s="566"/>
      <c r="E4" s="566"/>
      <c r="F4" s="566"/>
      <c r="G4" s="566"/>
      <c r="H4" s="566"/>
      <c r="I4" s="566"/>
      <c r="J4" s="566"/>
      <c r="K4" s="566"/>
      <c r="L4" s="566"/>
      <c r="M4" s="566"/>
      <c r="N4" s="36"/>
    </row>
    <row r="5" spans="1:14">
      <c r="B5" s="567" t="s">
        <v>594</v>
      </c>
      <c r="C5" s="568"/>
      <c r="D5" s="568"/>
      <c r="E5" s="568"/>
      <c r="F5" s="568"/>
      <c r="G5" s="568"/>
      <c r="H5" s="568"/>
      <c r="I5" s="568"/>
      <c r="J5" s="568"/>
      <c r="K5" s="568"/>
      <c r="L5" s="568"/>
      <c r="M5" s="568"/>
    </row>
    <row r="6" spans="1:14">
      <c r="B6" s="568"/>
      <c r="C6" s="568"/>
      <c r="D6" s="568"/>
      <c r="E6" s="568"/>
      <c r="F6" s="568"/>
      <c r="G6" s="568"/>
      <c r="H6" s="568"/>
      <c r="I6" s="568"/>
      <c r="J6" s="568"/>
      <c r="K6" s="568"/>
      <c r="L6" s="568"/>
      <c r="M6" s="568"/>
    </row>
    <row r="7" spans="1:14" ht="14.25">
      <c r="B7" s="51"/>
      <c r="C7" s="51"/>
      <c r="D7" s="51"/>
      <c r="E7" s="51"/>
      <c r="F7" s="51"/>
      <c r="G7" s="51"/>
      <c r="H7" s="51"/>
      <c r="I7" s="51"/>
      <c r="J7" s="51"/>
      <c r="K7" s="51"/>
      <c r="L7" s="51"/>
      <c r="M7" s="51"/>
    </row>
    <row r="8" spans="1:14" ht="14.25" thickBot="1">
      <c r="A8" s="231" t="s">
        <v>597</v>
      </c>
      <c r="M8" s="35" t="s">
        <v>326</v>
      </c>
    </row>
    <row r="9" spans="1:14" ht="30" customHeight="1" thickTop="1" thickBot="1">
      <c r="B9" s="542" t="s">
        <v>325</v>
      </c>
      <c r="C9" s="542"/>
      <c r="D9" s="542"/>
      <c r="E9" s="542"/>
      <c r="F9" s="542"/>
      <c r="G9" s="542"/>
      <c r="H9" s="542"/>
      <c r="I9" s="542"/>
      <c r="J9" s="542"/>
      <c r="K9" s="542"/>
      <c r="L9" s="56" t="s">
        <v>314</v>
      </c>
      <c r="M9" s="37"/>
    </row>
    <row r="10" spans="1:14" ht="30" customHeight="1" thickTop="1" thickBot="1">
      <c r="B10" s="542" t="s">
        <v>595</v>
      </c>
      <c r="C10" s="542"/>
      <c r="D10" s="542"/>
      <c r="E10" s="542"/>
      <c r="F10" s="542"/>
      <c r="G10" s="542"/>
      <c r="H10" s="542"/>
      <c r="I10" s="542"/>
      <c r="J10" s="542"/>
      <c r="K10" s="542"/>
      <c r="L10" s="56" t="s">
        <v>314</v>
      </c>
      <c r="M10" s="37"/>
    </row>
    <row r="11" spans="1:14" ht="30" customHeight="1" thickTop="1" thickBot="1">
      <c r="B11" s="569" t="s">
        <v>888</v>
      </c>
      <c r="C11" s="569"/>
      <c r="D11" s="569"/>
      <c r="E11" s="569"/>
      <c r="F11" s="569"/>
      <c r="G11" s="569"/>
      <c r="H11" s="569"/>
      <c r="I11" s="569"/>
      <c r="J11" s="569"/>
      <c r="K11" s="569"/>
      <c r="L11" s="56" t="s">
        <v>314</v>
      </c>
      <c r="M11" s="37"/>
    </row>
    <row r="12" spans="1:14" ht="30" customHeight="1" thickTop="1" thickBot="1">
      <c r="B12" s="542" t="s">
        <v>607</v>
      </c>
      <c r="C12" s="542"/>
      <c r="D12" s="542"/>
      <c r="E12" s="542"/>
      <c r="F12" s="542"/>
      <c r="G12" s="542"/>
      <c r="H12" s="542"/>
      <c r="I12" s="542"/>
      <c r="J12" s="542"/>
      <c r="K12" s="542"/>
      <c r="L12" s="56" t="s">
        <v>314</v>
      </c>
      <c r="M12" s="37"/>
    </row>
    <row r="13" spans="1:14" ht="30" customHeight="1" thickTop="1" thickBot="1">
      <c r="B13" s="542" t="s">
        <v>321</v>
      </c>
      <c r="C13" s="542"/>
      <c r="D13" s="542"/>
      <c r="E13" s="542"/>
      <c r="F13" s="542"/>
      <c r="G13" s="542"/>
      <c r="H13" s="542"/>
      <c r="I13" s="542"/>
      <c r="J13" s="542"/>
      <c r="K13" s="542"/>
      <c r="L13" s="56" t="s">
        <v>314</v>
      </c>
      <c r="M13" s="37"/>
    </row>
    <row r="14" spans="1:14" ht="30" customHeight="1" thickTop="1" thickBot="1">
      <c r="B14" s="542" t="s">
        <v>322</v>
      </c>
      <c r="C14" s="542"/>
      <c r="D14" s="542"/>
      <c r="E14" s="542"/>
      <c r="F14" s="542"/>
      <c r="G14" s="542"/>
      <c r="H14" s="542"/>
      <c r="I14" s="542"/>
      <c r="J14" s="542"/>
      <c r="K14" s="542"/>
      <c r="L14" s="56" t="s">
        <v>314</v>
      </c>
      <c r="M14" s="37"/>
    </row>
    <row r="15" spans="1:14" ht="30" customHeight="1" thickTop="1" thickBot="1">
      <c r="B15" s="542" t="s">
        <v>770</v>
      </c>
      <c r="C15" s="542"/>
      <c r="D15" s="542"/>
      <c r="E15" s="542"/>
      <c r="F15" s="542"/>
      <c r="G15" s="542"/>
      <c r="H15" s="542"/>
      <c r="I15" s="542"/>
      <c r="J15" s="542"/>
      <c r="K15" s="542"/>
      <c r="L15" s="56" t="s">
        <v>171</v>
      </c>
      <c r="M15" s="37"/>
    </row>
    <row r="16" spans="1:14" ht="30" customHeight="1" thickTop="1" thickBot="1">
      <c r="B16" s="542" t="s">
        <v>323</v>
      </c>
      <c r="C16" s="542"/>
      <c r="D16" s="542"/>
      <c r="E16" s="542"/>
      <c r="F16" s="542"/>
      <c r="G16" s="542"/>
      <c r="H16" s="542"/>
      <c r="I16" s="542"/>
      <c r="J16" s="542"/>
      <c r="K16" s="542"/>
      <c r="L16" s="56" t="s">
        <v>314</v>
      </c>
      <c r="M16" s="37"/>
    </row>
    <row r="17" spans="1:14" ht="30" customHeight="1" thickTop="1" thickBot="1">
      <c r="B17" s="542" t="s">
        <v>324</v>
      </c>
      <c r="C17" s="542"/>
      <c r="D17" s="542"/>
      <c r="E17" s="542"/>
      <c r="F17" s="542"/>
      <c r="G17" s="542"/>
      <c r="H17" s="542"/>
      <c r="I17" s="542"/>
      <c r="J17" s="542"/>
      <c r="K17" s="542"/>
      <c r="L17" s="56" t="s">
        <v>314</v>
      </c>
      <c r="M17" s="37"/>
    </row>
    <row r="18" spans="1:14" ht="15.95" customHeight="1" thickTop="1">
      <c r="B18" s="34"/>
      <c r="C18" s="34"/>
      <c r="D18" s="34"/>
      <c r="E18" s="34"/>
      <c r="F18" s="34"/>
      <c r="G18" s="34"/>
      <c r="H18" s="34"/>
      <c r="I18" s="34"/>
      <c r="J18" s="34"/>
      <c r="K18" s="34"/>
      <c r="L18" s="31"/>
      <c r="M18" s="22"/>
    </row>
    <row r="19" spans="1:14" ht="14.25" thickBot="1">
      <c r="A19" s="231" t="s">
        <v>608</v>
      </c>
      <c r="B19" s="38"/>
      <c r="C19" s="38"/>
      <c r="D19" s="38"/>
      <c r="E19" s="38"/>
      <c r="F19" s="38"/>
      <c r="G19" s="38"/>
      <c r="H19" s="38"/>
      <c r="I19" s="38"/>
      <c r="J19" s="38"/>
      <c r="K19" s="38"/>
      <c r="L19" s="38"/>
      <c r="M19" s="38"/>
    </row>
    <row r="20" spans="1:14" ht="17.25">
      <c r="B20" s="58" t="s">
        <v>603</v>
      </c>
      <c r="C20" s="59"/>
      <c r="D20" s="59"/>
      <c r="E20" s="59"/>
      <c r="F20" s="59"/>
      <c r="G20" s="59"/>
      <c r="H20" s="59"/>
      <c r="I20" s="59"/>
      <c r="J20" s="59"/>
      <c r="K20" s="59"/>
      <c r="L20" s="59"/>
      <c r="M20" s="60"/>
    </row>
    <row r="21" spans="1:14" ht="13.5" customHeight="1">
      <c r="B21" s="563" t="s">
        <v>328</v>
      </c>
      <c r="C21" s="564"/>
      <c r="D21" s="564"/>
      <c r="E21" s="564" t="str">
        <f>HYPERLINK("#②【2ヵ月前】行程計画書!","②行程計画書")</f>
        <v>②行程計画書</v>
      </c>
      <c r="F21" s="564"/>
      <c r="G21" s="564"/>
      <c r="H21" s="565" t="str">
        <f>IF(M9="はい",HYPERLINK("#③【2ヵ月前】食事注文票!F17","③食事注文票"),IF(M15="はい",HYPERLINK("#③【2ヵ月前】食事注文票!F17","③食事注文票"),""))</f>
        <v/>
      </c>
      <c r="I21" s="565"/>
      <c r="J21" s="565"/>
      <c r="K21" s="559" t="str">
        <f>IF(M10="はい",HYPERLINK("#④【2ヵ月前】追加食材・補助食注文票!N10","④追加食材・補助食注文票"),"")</f>
        <v/>
      </c>
      <c r="L21" s="559"/>
      <c r="M21" s="560"/>
      <c r="N21" s="32"/>
    </row>
    <row r="22" spans="1:14" ht="13.5" customHeight="1">
      <c r="B22" s="563"/>
      <c r="C22" s="564"/>
      <c r="D22" s="564"/>
      <c r="E22" s="564"/>
      <c r="F22" s="564"/>
      <c r="G22" s="564"/>
      <c r="H22" s="565"/>
      <c r="I22" s="565"/>
      <c r="J22" s="565"/>
      <c r="K22" s="559"/>
      <c r="L22" s="559"/>
      <c r="M22" s="560"/>
      <c r="N22" s="32"/>
    </row>
    <row r="23" spans="1:14" ht="13.5" customHeight="1">
      <c r="B23" s="572" t="str">
        <f>IF(M11="はい",HYPERLINK("#⑤【2ヵ月前】活動教材注文票!AC12","⑤活動教材注文票"),"")</f>
        <v/>
      </c>
      <c r="C23" s="559"/>
      <c r="D23" s="559"/>
      <c r="E23" s="559" t="str">
        <f>IF(M12="はい",HYPERLINK("#⑥【2ヵ月前】バス運行申込書!D19","⑥バス運行申込書"),"")</f>
        <v/>
      </c>
      <c r="F23" s="559"/>
      <c r="G23" s="559"/>
      <c r="H23" s="559" t="str">
        <f>IF(M13="はい",HYPERLINK("#⑦【2ヵ月前】食物アレルギー調査票!B14","⑦食物アレルギー調査表"),"")</f>
        <v/>
      </c>
      <c r="I23" s="559"/>
      <c r="J23" s="559"/>
      <c r="K23" s="559"/>
      <c r="L23" s="559"/>
      <c r="M23" s="560"/>
      <c r="N23" s="32"/>
    </row>
    <row r="24" spans="1:14" ht="14.25" customHeight="1" thickBot="1">
      <c r="B24" s="573"/>
      <c r="C24" s="561"/>
      <c r="D24" s="561"/>
      <c r="E24" s="561"/>
      <c r="F24" s="561"/>
      <c r="G24" s="561"/>
      <c r="H24" s="561"/>
      <c r="I24" s="561"/>
      <c r="J24" s="561"/>
      <c r="K24" s="561"/>
      <c r="L24" s="561"/>
      <c r="M24" s="562"/>
      <c r="N24" s="32"/>
    </row>
    <row r="25" spans="1:14" ht="15.95" customHeight="1" thickBot="1">
      <c r="B25" s="57"/>
      <c r="C25" s="50"/>
      <c r="D25" s="50"/>
      <c r="E25" s="50"/>
      <c r="F25" s="50"/>
      <c r="G25" s="50"/>
      <c r="H25" s="50"/>
      <c r="I25" s="50"/>
      <c r="J25" s="50"/>
      <c r="K25" s="50"/>
      <c r="L25" s="50"/>
      <c r="M25" s="50"/>
      <c r="N25" s="53"/>
    </row>
    <row r="26" spans="1:14" ht="17.25">
      <c r="B26" s="58" t="s">
        <v>604</v>
      </c>
      <c r="C26" s="61"/>
      <c r="D26" s="61"/>
      <c r="E26" s="59"/>
      <c r="F26" s="61"/>
      <c r="G26" s="61"/>
      <c r="H26" s="61"/>
      <c r="I26" s="61"/>
      <c r="J26" s="61"/>
      <c r="K26" s="61"/>
      <c r="L26" s="61"/>
      <c r="M26" s="62"/>
      <c r="N26" s="30"/>
    </row>
    <row r="27" spans="1:14" ht="13.5" customHeight="1">
      <c r="B27" s="543" t="str">
        <f>IF(M13="はい",HYPERLINK("#⑧【1ヵ月前】食物アレルギー個別確認票!G19","⑧食物アレルギー個別確認票"),"")</f>
        <v/>
      </c>
      <c r="C27" s="544"/>
      <c r="D27" s="544"/>
      <c r="E27" s="544"/>
      <c r="F27" s="544"/>
      <c r="G27" s="63"/>
      <c r="H27" s="547"/>
      <c r="I27" s="547"/>
      <c r="J27" s="547"/>
      <c r="K27" s="547"/>
      <c r="L27" s="547"/>
      <c r="M27" s="549"/>
      <c r="N27" s="55"/>
    </row>
    <row r="28" spans="1:14" ht="14.25" customHeight="1" thickBot="1">
      <c r="B28" s="545"/>
      <c r="C28" s="546"/>
      <c r="D28" s="546"/>
      <c r="E28" s="546"/>
      <c r="F28" s="546"/>
      <c r="G28" s="64"/>
      <c r="H28" s="548"/>
      <c r="I28" s="548"/>
      <c r="J28" s="548"/>
      <c r="K28" s="548"/>
      <c r="L28" s="548"/>
      <c r="M28" s="550"/>
      <c r="N28" s="55"/>
    </row>
    <row r="29" spans="1:14" ht="15.95" customHeight="1" thickBot="1">
      <c r="B29" s="39"/>
      <c r="C29" s="39"/>
      <c r="D29" s="39"/>
      <c r="E29" s="38"/>
      <c r="F29" s="39"/>
      <c r="G29" s="39"/>
      <c r="H29" s="39"/>
      <c r="I29" s="39"/>
      <c r="J29" s="39"/>
      <c r="K29" s="39"/>
      <c r="L29" s="39"/>
      <c r="M29" s="39"/>
      <c r="N29" s="55"/>
    </row>
    <row r="30" spans="1:14" ht="17.25">
      <c r="B30" s="58" t="s">
        <v>605</v>
      </c>
      <c r="C30" s="61"/>
      <c r="D30" s="61"/>
      <c r="E30" s="59"/>
      <c r="F30" s="61"/>
      <c r="G30" s="61"/>
      <c r="H30" s="61"/>
      <c r="I30" s="61"/>
      <c r="J30" s="61"/>
      <c r="K30" s="61"/>
      <c r="L30" s="61"/>
      <c r="M30" s="62"/>
      <c r="N30" s="55"/>
    </row>
    <row r="31" spans="1:14" ht="13.5" customHeight="1">
      <c r="B31" s="551" t="str">
        <f>IF(M14="はい",HYPERLINK("#⑨【2週間前】TAP事前打合せシート!J3","⑨TAP事前打合せシート"),"")</f>
        <v/>
      </c>
      <c r="C31" s="552"/>
      <c r="D31" s="552"/>
      <c r="E31" s="555" t="str">
        <f>IF(M15="はい",HYPERLINK("#⑩【2週間前】野外炊飯活動計画書!X1","⑩野外炊飯活動計画書"),"")</f>
        <v/>
      </c>
      <c r="F31" s="555"/>
      <c r="G31" s="555"/>
      <c r="H31" s="555"/>
      <c r="I31" s="555"/>
      <c r="J31" s="555"/>
      <c r="K31" s="555"/>
      <c r="L31" s="555"/>
      <c r="M31" s="557"/>
      <c r="N31" s="55"/>
    </row>
    <row r="32" spans="1:14" ht="14.25" customHeight="1">
      <c r="B32" s="551"/>
      <c r="C32" s="552"/>
      <c r="D32" s="552"/>
      <c r="E32" s="555"/>
      <c r="F32" s="555"/>
      <c r="G32" s="555"/>
      <c r="H32" s="555"/>
      <c r="I32" s="555"/>
      <c r="J32" s="555"/>
      <c r="K32" s="555"/>
      <c r="L32" s="555"/>
      <c r="M32" s="557"/>
      <c r="N32" s="55"/>
    </row>
    <row r="33" spans="1:14" ht="13.5" customHeight="1">
      <c r="B33" s="551" t="str">
        <f>IF(M16="はい",HYPERLINK("#⑫【2週間前】野外活動計画書_OL・WR・NW!J3","⑫野外活動計画書_OL・WR・NW"),"")</f>
        <v/>
      </c>
      <c r="C33" s="552"/>
      <c r="D33" s="552"/>
      <c r="E33" s="555"/>
      <c r="F33" s="555"/>
      <c r="G33" s="555"/>
      <c r="H33" s="555"/>
      <c r="I33" s="555"/>
      <c r="J33" s="555"/>
      <c r="K33" s="555"/>
      <c r="L33" s="555"/>
      <c r="M33" s="557"/>
      <c r="N33" s="55"/>
    </row>
    <row r="34" spans="1:14" ht="14.25" customHeight="1" thickBot="1">
      <c r="B34" s="553"/>
      <c r="C34" s="554"/>
      <c r="D34" s="554"/>
      <c r="E34" s="556"/>
      <c r="F34" s="556"/>
      <c r="G34" s="556"/>
      <c r="H34" s="556"/>
      <c r="I34" s="556"/>
      <c r="J34" s="556"/>
      <c r="K34" s="556"/>
      <c r="L34" s="556"/>
      <c r="M34" s="558"/>
      <c r="N34" s="55"/>
    </row>
    <row r="35" spans="1:14" ht="15.95" customHeight="1" thickBot="1">
      <c r="B35" s="38"/>
      <c r="C35" s="38"/>
      <c r="D35" s="38"/>
      <c r="E35" s="38"/>
      <c r="F35" s="38"/>
      <c r="G35" s="38"/>
      <c r="H35" s="38"/>
      <c r="I35" s="38"/>
      <c r="J35" s="38"/>
      <c r="K35" s="38"/>
      <c r="L35" s="38"/>
      <c r="M35" s="38"/>
    </row>
    <row r="36" spans="1:14" ht="17.25">
      <c r="B36" s="58" t="s">
        <v>606</v>
      </c>
      <c r="C36" s="59"/>
      <c r="D36" s="59"/>
      <c r="E36" s="59"/>
      <c r="F36" s="59"/>
      <c r="G36" s="59"/>
      <c r="H36" s="59"/>
      <c r="I36" s="59"/>
      <c r="J36" s="59"/>
      <c r="K36" s="59"/>
      <c r="L36" s="59"/>
      <c r="M36" s="60"/>
    </row>
    <row r="37" spans="1:14" ht="13.5" customHeight="1">
      <c r="B37" s="574" t="s">
        <v>842</v>
      </c>
      <c r="C37" s="570"/>
      <c r="D37" s="570"/>
      <c r="E37" s="576" t="str">
        <f>IF(M17="はい",HYPERLINK("#⑭【入所時】健康調査票!D10","⑭健康調査票"),"")</f>
        <v/>
      </c>
      <c r="F37" s="576"/>
      <c r="G37" s="576"/>
      <c r="H37" s="570" t="s">
        <v>843</v>
      </c>
      <c r="I37" s="570"/>
      <c r="J37" s="570"/>
      <c r="K37" s="578"/>
      <c r="L37" s="578"/>
      <c r="M37" s="579"/>
      <c r="N37" s="33"/>
    </row>
    <row r="38" spans="1:14" ht="14.25" customHeight="1" thickBot="1">
      <c r="B38" s="575"/>
      <c r="C38" s="571"/>
      <c r="D38" s="571"/>
      <c r="E38" s="577"/>
      <c r="F38" s="577"/>
      <c r="G38" s="577"/>
      <c r="H38" s="571"/>
      <c r="I38" s="571"/>
      <c r="J38" s="571"/>
      <c r="K38" s="580"/>
      <c r="L38" s="580"/>
      <c r="M38" s="581"/>
      <c r="N38" s="33"/>
    </row>
    <row r="39" spans="1:14" ht="15" customHeight="1">
      <c r="B39" s="38"/>
      <c r="C39" s="38"/>
      <c r="D39" s="38"/>
      <c r="E39" s="38"/>
      <c r="F39" s="38"/>
      <c r="G39" s="38"/>
      <c r="H39" s="38"/>
      <c r="I39" s="38"/>
      <c r="J39" s="38"/>
      <c r="K39" s="38"/>
      <c r="L39" s="38"/>
      <c r="M39" s="38"/>
    </row>
    <row r="40" spans="1:14">
      <c r="A40" s="231" t="s">
        <v>596</v>
      </c>
      <c r="B40" s="11"/>
      <c r="C40" s="11"/>
      <c r="D40" s="11"/>
      <c r="E40" s="11"/>
      <c r="F40" s="11"/>
      <c r="G40" s="11"/>
      <c r="H40" s="11"/>
      <c r="I40" s="11"/>
      <c r="J40" s="11"/>
      <c r="K40" s="11"/>
      <c r="L40" s="11"/>
      <c r="M40" s="11"/>
    </row>
    <row r="41" spans="1:14" ht="8.1" customHeight="1"/>
    <row r="42" spans="1:14" ht="14.25" thickBot="1">
      <c r="B42" s="21" t="s">
        <v>327</v>
      </c>
    </row>
    <row r="43" spans="1:14" ht="15" customHeight="1">
      <c r="B43" s="530" t="s">
        <v>319</v>
      </c>
      <c r="C43" s="531"/>
      <c r="D43" s="534" t="s">
        <v>320</v>
      </c>
      <c r="E43" s="534"/>
      <c r="F43" s="534"/>
      <c r="G43" s="534"/>
      <c r="H43" s="534"/>
      <c r="I43" s="534"/>
      <c r="J43" s="534"/>
      <c r="K43" s="534"/>
      <c r="L43" s="534"/>
      <c r="M43" s="535"/>
    </row>
    <row r="44" spans="1:14" ht="15" customHeight="1">
      <c r="B44" s="532" t="s">
        <v>318</v>
      </c>
      <c r="C44" s="533"/>
      <c r="D44" s="538" t="s">
        <v>846</v>
      </c>
      <c r="E44" s="538"/>
      <c r="F44" s="538"/>
      <c r="G44" s="538"/>
      <c r="H44" s="538"/>
      <c r="I44" s="538"/>
      <c r="J44" s="538"/>
      <c r="K44" s="538"/>
      <c r="L44" s="538"/>
      <c r="M44" s="539"/>
    </row>
    <row r="45" spans="1:14" ht="15" customHeight="1" thickBot="1">
      <c r="B45" s="540" t="s">
        <v>317</v>
      </c>
      <c r="C45" s="541"/>
      <c r="D45" s="536" t="s">
        <v>598</v>
      </c>
      <c r="E45" s="536"/>
      <c r="F45" s="536"/>
      <c r="G45" s="536"/>
      <c r="H45" s="536"/>
      <c r="I45" s="536"/>
      <c r="J45" s="536"/>
      <c r="K45" s="536"/>
      <c r="L45" s="536"/>
      <c r="M45" s="537"/>
    </row>
  </sheetData>
  <mergeCells count="39">
    <mergeCell ref="H37:J38"/>
    <mergeCell ref="B23:D24"/>
    <mergeCell ref="E23:G24"/>
    <mergeCell ref="H23:J24"/>
    <mergeCell ref="B37:D38"/>
    <mergeCell ref="E37:G38"/>
    <mergeCell ref="B31:D32"/>
    <mergeCell ref="E31:I32"/>
    <mergeCell ref="J31:M32"/>
    <mergeCell ref="K37:M38"/>
    <mergeCell ref="B1:M2"/>
    <mergeCell ref="B3:M4"/>
    <mergeCell ref="B14:K14"/>
    <mergeCell ref="B16:K16"/>
    <mergeCell ref="B5:M6"/>
    <mergeCell ref="B12:K12"/>
    <mergeCell ref="B15:K15"/>
    <mergeCell ref="B9:K9"/>
    <mergeCell ref="B10:K10"/>
    <mergeCell ref="B11:K11"/>
    <mergeCell ref="B13:K13"/>
    <mergeCell ref="B17:K17"/>
    <mergeCell ref="B27:F28"/>
    <mergeCell ref="H27:J28"/>
    <mergeCell ref="K27:M28"/>
    <mergeCell ref="B33:D34"/>
    <mergeCell ref="E33:I34"/>
    <mergeCell ref="J33:M34"/>
    <mergeCell ref="K23:M24"/>
    <mergeCell ref="B21:D22"/>
    <mergeCell ref="E21:G22"/>
    <mergeCell ref="H21:J22"/>
    <mergeCell ref="K21:M22"/>
    <mergeCell ref="B43:C43"/>
    <mergeCell ref="B44:C44"/>
    <mergeCell ref="D43:M43"/>
    <mergeCell ref="D45:M45"/>
    <mergeCell ref="D44:M44"/>
    <mergeCell ref="B45:C45"/>
  </mergeCells>
  <phoneticPr fontId="3"/>
  <conditionalFormatting sqref="H21:J22">
    <cfRule type="cellIs" dxfId="52" priority="19" operator="equal">
      <formula>"③食事注文票"</formula>
    </cfRule>
  </conditionalFormatting>
  <conditionalFormatting sqref="K21:M22">
    <cfRule type="cellIs" dxfId="51" priority="18" operator="equal">
      <formula>"④追加食材・補助食注文票"</formula>
    </cfRule>
  </conditionalFormatting>
  <conditionalFormatting sqref="B23:D24">
    <cfRule type="cellIs" dxfId="50" priority="17" operator="equal">
      <formula>"⑤活動教材注文票"</formula>
    </cfRule>
  </conditionalFormatting>
  <conditionalFormatting sqref="H23:J24">
    <cfRule type="cellIs" dxfId="49" priority="15" operator="equal">
      <formula>"⑦食物アレルギー調査表"</formula>
    </cfRule>
  </conditionalFormatting>
  <conditionalFormatting sqref="B27:F28">
    <cfRule type="cellIs" dxfId="48" priority="14" operator="equal">
      <formula>"⑧食物アレルギー個別確認票"</formula>
    </cfRule>
  </conditionalFormatting>
  <conditionalFormatting sqref="B33:D34">
    <cfRule type="cellIs" dxfId="47" priority="13" operator="equal">
      <formula>"⑫野外活動計画書_OL・WR・NW"</formula>
    </cfRule>
  </conditionalFormatting>
  <conditionalFormatting sqref="E33:I34">
    <cfRule type="cellIs" dxfId="46" priority="12" operator="equal">
      <formula>"⑩野外活動計画書（登山・ﾊｲｷﾝｸﾞ）"</formula>
    </cfRule>
  </conditionalFormatting>
  <conditionalFormatting sqref="J33:M34">
    <cfRule type="cellIs" dxfId="45" priority="11" operator="equal">
      <formula>"⑪野外活動計画書（OL・WR・NW)"</formula>
    </cfRule>
  </conditionalFormatting>
  <conditionalFormatting sqref="K37:M38">
    <cfRule type="cellIs" dxfId="44" priority="9" operator="equal">
      <formula>"⑭健康調査票"</formula>
    </cfRule>
  </conditionalFormatting>
  <conditionalFormatting sqref="E23:G24">
    <cfRule type="cellIs" dxfId="43" priority="6" operator="equal">
      <formula>"⑥バス運行申込書"</formula>
    </cfRule>
  </conditionalFormatting>
  <conditionalFormatting sqref="E37:G38">
    <cfRule type="cellIs" dxfId="42" priority="4" operator="equal">
      <formula>"⑭健康調査票"</formula>
    </cfRule>
  </conditionalFormatting>
  <conditionalFormatting sqref="B31:D32">
    <cfRule type="cellIs" dxfId="41" priority="3" operator="equal">
      <formula>"⑨TAP事前打合せシート"</formula>
    </cfRule>
  </conditionalFormatting>
  <conditionalFormatting sqref="E31:I32">
    <cfRule type="cellIs" dxfId="40" priority="2" operator="equal">
      <formula>"⑩野外炊飯活動計画書"</formula>
    </cfRule>
  </conditionalFormatting>
  <conditionalFormatting sqref="J31:M32">
    <cfRule type="cellIs" dxfId="39" priority="1" operator="equal">
      <formula>"⑪野外活動計画書_登山・ハイキング"</formula>
    </cfRule>
  </conditionalFormatting>
  <hyperlinks>
    <hyperlink ref="B21:D22" location="①【2ヵ月前】利用申込書!A1" display="①利用申込書" xr:uid="{00000000-0004-0000-0000-000000000000}"/>
    <hyperlink ref="E21:G22" location="②【2ヵ月前】行程計画書!A1" display="②【2ヵ月前】行程計画書!A1" xr:uid="{00000000-0004-0000-0000-000001000000}"/>
    <hyperlink ref="B37:D38" location="⑬【入所時】利用者名簿!A1" display="⑬利用者名簿" xr:uid="{00000000-0004-0000-0000-000003000000}"/>
    <hyperlink ref="H37:J38" location="⑮【入所時】利用団体票!A1" display="⑮利用団体票" xr:uid="{AF1A92BF-4002-48F0-8009-54A636E5AD99}"/>
    <hyperlink ref="D44" r:id="rId1" xr:uid="{D8DBFAC9-066F-4EFA-962F-D5F8F81A78AA}"/>
  </hyperlinks>
  <pageMargins left="0.7" right="0.7" top="0.75" bottom="0.75" header="0.3" footer="0.3"/>
  <pageSetup paperSize="9" scale="98"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リスト!$E$2:$E$4</xm:f>
          </x14:formula1>
          <xm:sqref>M9:M18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D39"/>
  <sheetViews>
    <sheetView showGridLines="0" view="pageBreakPreview" zoomScaleNormal="100" zoomScaleSheetLayoutView="100" workbookViewId="0">
      <selection activeCell="AL7" sqref="AL7:AN7"/>
    </sheetView>
  </sheetViews>
  <sheetFormatPr defaultRowHeight="13.5"/>
  <cols>
    <col min="1" max="52" width="2.625" style="67" customWidth="1"/>
    <col min="53" max="53" width="0.875" style="67" customWidth="1"/>
    <col min="54" max="54" width="2.625" customWidth="1"/>
  </cols>
  <sheetData>
    <row r="1" spans="1:56" ht="12.95" customHeight="1" thickBot="1">
      <c r="A1" s="658" t="s">
        <v>867</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row>
    <row r="2" spans="1:56" s="1" customFormat="1" ht="12.95" customHeight="1">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102"/>
      <c r="BC2" s="632" t="s">
        <v>599</v>
      </c>
      <c r="BD2" s="633"/>
    </row>
    <row r="3" spans="1:56" s="1" customFormat="1" ht="12.95" customHeight="1">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102"/>
      <c r="BC3" s="634"/>
      <c r="BD3" s="635"/>
    </row>
    <row r="4" spans="1:56" s="1" customFormat="1" ht="15" customHeight="1" thickBot="1">
      <c r="A4" s="691" t="s">
        <v>348</v>
      </c>
      <c r="B4" s="691"/>
      <c r="C4" s="691"/>
      <c r="D4" s="691"/>
      <c r="E4" s="666"/>
      <c r="F4" s="666"/>
      <c r="G4" s="468" t="s">
        <v>347</v>
      </c>
      <c r="H4" s="666"/>
      <c r="I4" s="666"/>
      <c r="J4" s="468" t="s">
        <v>346</v>
      </c>
      <c r="K4" s="666"/>
      <c r="L4" s="666"/>
      <c r="M4" s="468" t="s">
        <v>345</v>
      </c>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4"/>
      <c r="AM4" s="104"/>
      <c r="AU4" s="469"/>
      <c r="AV4" s="469"/>
      <c r="AW4" s="469"/>
      <c r="AX4" s="469"/>
      <c r="AY4" s="469"/>
      <c r="AZ4" s="470" t="s">
        <v>896</v>
      </c>
      <c r="BA4" s="102"/>
      <c r="BC4" s="636"/>
      <c r="BD4" s="637"/>
    </row>
    <row r="5" spans="1:56" s="1" customFormat="1" ht="15" customHeight="1">
      <c r="A5" s="667" t="s">
        <v>32</v>
      </c>
      <c r="B5" s="668"/>
      <c r="C5" s="668"/>
      <c r="D5" s="659"/>
      <c r="E5" s="659"/>
      <c r="F5" s="659"/>
      <c r="G5" s="659"/>
      <c r="H5" s="659"/>
      <c r="I5" s="659"/>
      <c r="J5" s="659"/>
      <c r="K5" s="659"/>
      <c r="L5" s="659"/>
      <c r="M5" s="659"/>
      <c r="N5" s="659"/>
      <c r="O5" s="659"/>
      <c r="P5" s="659"/>
      <c r="Q5" s="659"/>
      <c r="R5" s="659"/>
      <c r="S5" s="659"/>
      <c r="T5" s="659"/>
      <c r="U5" s="659"/>
      <c r="V5" s="659"/>
      <c r="W5" s="659"/>
      <c r="X5" s="659"/>
      <c r="Y5" s="659"/>
      <c r="Z5" s="659"/>
      <c r="AA5" s="671" t="s">
        <v>736</v>
      </c>
      <c r="AB5" s="655"/>
      <c r="AC5" s="655"/>
      <c r="AD5" s="655"/>
      <c r="AE5" s="655"/>
      <c r="AF5" s="655"/>
      <c r="AG5" s="655"/>
      <c r="AH5" s="655"/>
      <c r="AI5" s="655" t="s">
        <v>359</v>
      </c>
      <c r="AJ5" s="655"/>
      <c r="AK5" s="655"/>
      <c r="AL5" s="655"/>
      <c r="AM5" s="655"/>
      <c r="AN5" s="655"/>
      <c r="AO5" s="655"/>
      <c r="AP5" s="670"/>
      <c r="AQ5" s="654" t="s">
        <v>360</v>
      </c>
      <c r="AR5" s="655"/>
      <c r="AS5" s="655"/>
      <c r="AT5" s="655"/>
      <c r="AU5" s="655"/>
      <c r="AV5" s="655"/>
      <c r="AW5" s="655"/>
      <c r="AX5" s="656"/>
      <c r="AY5" s="648" t="s">
        <v>358</v>
      </c>
      <c r="AZ5" s="649"/>
      <c r="BA5" s="102"/>
    </row>
    <row r="6" spans="1:56" s="1" customFormat="1" ht="15" customHeight="1">
      <c r="A6" s="662" t="s">
        <v>0</v>
      </c>
      <c r="B6" s="663"/>
      <c r="C6" s="663"/>
      <c r="D6" s="660"/>
      <c r="E6" s="660"/>
      <c r="F6" s="660"/>
      <c r="G6" s="660"/>
      <c r="H6" s="660"/>
      <c r="I6" s="660"/>
      <c r="J6" s="660"/>
      <c r="K6" s="660"/>
      <c r="L6" s="660"/>
      <c r="M6" s="660"/>
      <c r="N6" s="660"/>
      <c r="O6" s="660"/>
      <c r="P6" s="660"/>
      <c r="Q6" s="660"/>
      <c r="R6" s="660"/>
      <c r="S6" s="660"/>
      <c r="T6" s="660"/>
      <c r="U6" s="660"/>
      <c r="V6" s="660"/>
      <c r="W6" s="660"/>
      <c r="X6" s="660"/>
      <c r="Y6" s="660"/>
      <c r="Z6" s="660"/>
      <c r="AA6" s="672"/>
      <c r="AB6" s="672"/>
      <c r="AC6" s="672"/>
      <c r="AD6" s="672"/>
      <c r="AE6" s="672"/>
      <c r="AF6" s="672"/>
      <c r="AG6" s="672"/>
      <c r="AH6" s="672"/>
      <c r="AI6" s="652" t="s">
        <v>361</v>
      </c>
      <c r="AJ6" s="652"/>
      <c r="AK6" s="652"/>
      <c r="AL6" s="652" t="s">
        <v>362</v>
      </c>
      <c r="AM6" s="652"/>
      <c r="AN6" s="652"/>
      <c r="AO6" s="652" t="s">
        <v>363</v>
      </c>
      <c r="AP6" s="669"/>
      <c r="AQ6" s="653" t="s">
        <v>361</v>
      </c>
      <c r="AR6" s="652"/>
      <c r="AS6" s="652"/>
      <c r="AT6" s="652" t="s">
        <v>362</v>
      </c>
      <c r="AU6" s="652"/>
      <c r="AV6" s="652"/>
      <c r="AW6" s="652" t="s">
        <v>363</v>
      </c>
      <c r="AX6" s="657"/>
      <c r="AY6" s="650"/>
      <c r="AZ6" s="651"/>
      <c r="BA6" s="102"/>
    </row>
    <row r="7" spans="1:56" s="1" customFormat="1" ht="15" customHeight="1">
      <c r="A7" s="664"/>
      <c r="B7" s="665"/>
      <c r="C7" s="665"/>
      <c r="D7" s="661"/>
      <c r="E7" s="661"/>
      <c r="F7" s="661"/>
      <c r="G7" s="661"/>
      <c r="H7" s="661"/>
      <c r="I7" s="661"/>
      <c r="J7" s="661"/>
      <c r="K7" s="661"/>
      <c r="L7" s="661"/>
      <c r="M7" s="661"/>
      <c r="N7" s="661"/>
      <c r="O7" s="661"/>
      <c r="P7" s="661"/>
      <c r="Q7" s="661"/>
      <c r="R7" s="661"/>
      <c r="S7" s="661"/>
      <c r="T7" s="661"/>
      <c r="U7" s="661"/>
      <c r="V7" s="661"/>
      <c r="W7" s="661"/>
      <c r="X7" s="661"/>
      <c r="Y7" s="661"/>
      <c r="Z7" s="661"/>
      <c r="AA7" s="675" t="s">
        <v>701</v>
      </c>
      <c r="AB7" s="676"/>
      <c r="AC7" s="676"/>
      <c r="AD7" s="676"/>
      <c r="AE7" s="676"/>
      <c r="AF7" s="676"/>
      <c r="AG7" s="676"/>
      <c r="AH7" s="676"/>
      <c r="AI7" s="695"/>
      <c r="AJ7" s="685"/>
      <c r="AK7" s="685"/>
      <c r="AL7" s="685"/>
      <c r="AM7" s="685"/>
      <c r="AN7" s="685"/>
      <c r="AO7" s="685" t="str">
        <f>IF(SUM(AI7:AN7)=0,"",SUM(AI7:AN7))</f>
        <v/>
      </c>
      <c r="AP7" s="692"/>
      <c r="AQ7" s="684"/>
      <c r="AR7" s="685"/>
      <c r="AS7" s="685"/>
      <c r="AT7" s="685"/>
      <c r="AU7" s="685"/>
      <c r="AV7" s="685"/>
      <c r="AW7" s="685" t="str">
        <f>IF(SUM(AQ7:AV7)=0,"",SUM(AQ7:AV7))</f>
        <v/>
      </c>
      <c r="AX7" s="692"/>
      <c r="AY7" s="687" t="str">
        <f>IF(SUM(AO7,AW7)=0,"",SUM(AO7,AW7))</f>
        <v/>
      </c>
      <c r="AZ7" s="688"/>
      <c r="BA7" s="102"/>
    </row>
    <row r="8" spans="1:56" s="1" customFormat="1" ht="15" customHeight="1">
      <c r="A8" s="728" t="s">
        <v>703</v>
      </c>
      <c r="B8" s="729"/>
      <c r="C8" s="729"/>
      <c r="D8" s="734"/>
      <c r="E8" s="735"/>
      <c r="F8" s="735"/>
      <c r="G8" s="735"/>
      <c r="H8" s="735"/>
      <c r="I8" s="735"/>
      <c r="J8" s="735"/>
      <c r="K8" s="735"/>
      <c r="L8" s="735"/>
      <c r="M8" s="735"/>
      <c r="N8" s="735"/>
      <c r="O8" s="735"/>
      <c r="P8" s="735"/>
      <c r="Q8" s="735"/>
      <c r="R8" s="735"/>
      <c r="S8" s="735"/>
      <c r="T8" s="735"/>
      <c r="U8" s="735"/>
      <c r="V8" s="735"/>
      <c r="W8" s="735"/>
      <c r="X8" s="735"/>
      <c r="Y8" s="735"/>
      <c r="Z8" s="736"/>
      <c r="AA8" s="675" t="s">
        <v>702</v>
      </c>
      <c r="AB8" s="676"/>
      <c r="AC8" s="676"/>
      <c r="AD8" s="676"/>
      <c r="AE8" s="676"/>
      <c r="AF8" s="676"/>
      <c r="AG8" s="676"/>
      <c r="AH8" s="676"/>
      <c r="AI8" s="616"/>
      <c r="AJ8" s="617"/>
      <c r="AK8" s="617"/>
      <c r="AL8" s="617"/>
      <c r="AM8" s="617"/>
      <c r="AN8" s="617"/>
      <c r="AO8" s="617" t="str">
        <f t="shared" ref="AO8:AO18" si="0">IF(SUM(AI8:AN8)=0,"",SUM(AI8:AN8))</f>
        <v/>
      </c>
      <c r="AP8" s="629"/>
      <c r="AQ8" s="693"/>
      <c r="AR8" s="694"/>
      <c r="AS8" s="694"/>
      <c r="AT8" s="694"/>
      <c r="AU8" s="694"/>
      <c r="AV8" s="694"/>
      <c r="AW8" s="617" t="str">
        <f t="shared" ref="AW8:AW18" si="1">IF(SUM(AQ8:AV8)=0,"",SUM(AQ8:AV8))</f>
        <v/>
      </c>
      <c r="AX8" s="629"/>
      <c r="AY8" s="689" t="str">
        <f t="shared" ref="AY8:AY18" si="2">IF(SUM(AO8,AW8)=0,"",SUM(AO8,AW8))</f>
        <v/>
      </c>
      <c r="AZ8" s="690"/>
      <c r="BA8" s="102"/>
    </row>
    <row r="9" spans="1:56" s="1" customFormat="1" ht="15" customHeight="1">
      <c r="A9" s="730"/>
      <c r="B9" s="731"/>
      <c r="C9" s="731"/>
      <c r="D9" s="737"/>
      <c r="E9" s="738"/>
      <c r="F9" s="738"/>
      <c r="G9" s="738"/>
      <c r="H9" s="738"/>
      <c r="I9" s="738"/>
      <c r="J9" s="738"/>
      <c r="K9" s="738"/>
      <c r="L9" s="738"/>
      <c r="M9" s="738"/>
      <c r="N9" s="738"/>
      <c r="O9" s="738"/>
      <c r="P9" s="738"/>
      <c r="Q9" s="738"/>
      <c r="R9" s="738"/>
      <c r="S9" s="738"/>
      <c r="T9" s="738"/>
      <c r="U9" s="738"/>
      <c r="V9" s="738"/>
      <c r="W9" s="738"/>
      <c r="X9" s="738"/>
      <c r="Y9" s="738"/>
      <c r="Z9" s="739"/>
      <c r="AA9" s="675" t="s">
        <v>375</v>
      </c>
      <c r="AB9" s="676"/>
      <c r="AC9" s="676"/>
      <c r="AD9" s="676"/>
      <c r="AE9" s="676"/>
      <c r="AF9" s="676"/>
      <c r="AG9" s="676"/>
      <c r="AH9" s="676"/>
      <c r="AI9" s="696"/>
      <c r="AJ9" s="694"/>
      <c r="AK9" s="694"/>
      <c r="AL9" s="694"/>
      <c r="AM9" s="694"/>
      <c r="AN9" s="694"/>
      <c r="AO9" s="617" t="str">
        <f t="shared" si="0"/>
        <v/>
      </c>
      <c r="AP9" s="629"/>
      <c r="AQ9" s="686"/>
      <c r="AR9" s="617"/>
      <c r="AS9" s="617"/>
      <c r="AT9" s="617"/>
      <c r="AU9" s="617"/>
      <c r="AV9" s="617"/>
      <c r="AW9" s="617" t="str">
        <f t="shared" si="1"/>
        <v/>
      </c>
      <c r="AX9" s="629"/>
      <c r="AY9" s="689" t="str">
        <f t="shared" si="2"/>
        <v/>
      </c>
      <c r="AZ9" s="690"/>
      <c r="BA9" s="102"/>
    </row>
    <row r="10" spans="1:56" s="1" customFormat="1" ht="15" customHeight="1">
      <c r="A10" s="730"/>
      <c r="B10" s="731"/>
      <c r="C10" s="731"/>
      <c r="D10" s="737"/>
      <c r="E10" s="738"/>
      <c r="F10" s="738"/>
      <c r="G10" s="738"/>
      <c r="H10" s="738"/>
      <c r="I10" s="738"/>
      <c r="J10" s="738"/>
      <c r="K10" s="738"/>
      <c r="L10" s="738"/>
      <c r="M10" s="738"/>
      <c r="N10" s="738"/>
      <c r="O10" s="738"/>
      <c r="P10" s="738"/>
      <c r="Q10" s="738"/>
      <c r="R10" s="738"/>
      <c r="S10" s="738"/>
      <c r="T10" s="738"/>
      <c r="U10" s="738"/>
      <c r="V10" s="738"/>
      <c r="W10" s="738"/>
      <c r="X10" s="738"/>
      <c r="Y10" s="738"/>
      <c r="Z10" s="739"/>
      <c r="AA10" s="675" t="s">
        <v>376</v>
      </c>
      <c r="AB10" s="676"/>
      <c r="AC10" s="676"/>
      <c r="AD10" s="676"/>
      <c r="AE10" s="676"/>
      <c r="AF10" s="676"/>
      <c r="AG10" s="676"/>
      <c r="AH10" s="676"/>
      <c r="AI10" s="616"/>
      <c r="AJ10" s="617"/>
      <c r="AK10" s="617"/>
      <c r="AL10" s="617"/>
      <c r="AM10" s="617"/>
      <c r="AN10" s="617"/>
      <c r="AO10" s="617" t="str">
        <f t="shared" si="0"/>
        <v/>
      </c>
      <c r="AP10" s="629"/>
      <c r="AQ10" s="686"/>
      <c r="AR10" s="617"/>
      <c r="AS10" s="617"/>
      <c r="AT10" s="617"/>
      <c r="AU10" s="617"/>
      <c r="AV10" s="617"/>
      <c r="AW10" s="617" t="str">
        <f t="shared" si="1"/>
        <v/>
      </c>
      <c r="AX10" s="629"/>
      <c r="AY10" s="689" t="str">
        <f t="shared" si="2"/>
        <v/>
      </c>
      <c r="AZ10" s="690"/>
      <c r="BA10" s="102"/>
    </row>
    <row r="11" spans="1:56" s="1" customFormat="1" ht="15" customHeight="1">
      <c r="A11" s="732"/>
      <c r="B11" s="733"/>
      <c r="C11" s="733"/>
      <c r="D11" s="740"/>
      <c r="E11" s="741"/>
      <c r="F11" s="741"/>
      <c r="G11" s="741"/>
      <c r="H11" s="741"/>
      <c r="I11" s="741"/>
      <c r="J11" s="741"/>
      <c r="K11" s="741"/>
      <c r="L11" s="741"/>
      <c r="M11" s="741"/>
      <c r="N11" s="741"/>
      <c r="O11" s="741"/>
      <c r="P11" s="741"/>
      <c r="Q11" s="741"/>
      <c r="R11" s="741"/>
      <c r="S11" s="741"/>
      <c r="T11" s="741"/>
      <c r="U11" s="741"/>
      <c r="V11" s="741"/>
      <c r="W11" s="741"/>
      <c r="X11" s="741"/>
      <c r="Y11" s="741"/>
      <c r="Z11" s="742"/>
      <c r="AA11" s="675" t="s">
        <v>377</v>
      </c>
      <c r="AB11" s="676"/>
      <c r="AC11" s="676"/>
      <c r="AD11" s="676"/>
      <c r="AE11" s="676"/>
      <c r="AF11" s="676"/>
      <c r="AG11" s="676"/>
      <c r="AH11" s="676"/>
      <c r="AI11" s="616"/>
      <c r="AJ11" s="617"/>
      <c r="AK11" s="617"/>
      <c r="AL11" s="617"/>
      <c r="AM11" s="617"/>
      <c r="AN11" s="617"/>
      <c r="AO11" s="617" t="str">
        <f t="shared" si="0"/>
        <v/>
      </c>
      <c r="AP11" s="629"/>
      <c r="AQ11" s="686"/>
      <c r="AR11" s="617"/>
      <c r="AS11" s="617"/>
      <c r="AT11" s="617"/>
      <c r="AU11" s="617"/>
      <c r="AV11" s="617"/>
      <c r="AW11" s="617" t="str">
        <f t="shared" si="1"/>
        <v/>
      </c>
      <c r="AX11" s="629"/>
      <c r="AY11" s="689" t="str">
        <f t="shared" si="2"/>
        <v/>
      </c>
      <c r="AZ11" s="690"/>
      <c r="BA11" s="102"/>
    </row>
    <row r="12" spans="1:56" s="1" customFormat="1" ht="15" customHeight="1">
      <c r="A12" s="673" t="s">
        <v>344</v>
      </c>
      <c r="B12" s="674"/>
      <c r="C12" s="674"/>
      <c r="D12" s="756" t="s">
        <v>342</v>
      </c>
      <c r="E12" s="757"/>
      <c r="F12" s="332" t="s">
        <v>17</v>
      </c>
      <c r="G12" s="712"/>
      <c r="H12" s="712"/>
      <c r="I12" s="712"/>
      <c r="J12" s="333" t="s">
        <v>9</v>
      </c>
      <c r="K12" s="712"/>
      <c r="L12" s="712"/>
      <c r="M12" s="333" t="s">
        <v>10</v>
      </c>
      <c r="N12" s="712"/>
      <c r="O12" s="712"/>
      <c r="P12" s="333" t="s">
        <v>11</v>
      </c>
      <c r="Q12" s="334" t="s">
        <v>12</v>
      </c>
      <c r="R12" s="760" t="str">
        <f>IFERROR(TEXT(DATE(G12,K12,N12),"aaa"),"")</f>
        <v/>
      </c>
      <c r="S12" s="760"/>
      <c r="T12" s="334" t="s">
        <v>13</v>
      </c>
      <c r="U12" s="712"/>
      <c r="V12" s="712"/>
      <c r="W12" s="333" t="s">
        <v>14</v>
      </c>
      <c r="X12" s="714"/>
      <c r="Y12" s="714"/>
      <c r="Z12" s="335" t="s">
        <v>15</v>
      </c>
      <c r="AA12" s="675" t="s">
        <v>378</v>
      </c>
      <c r="AB12" s="676"/>
      <c r="AC12" s="676"/>
      <c r="AD12" s="676"/>
      <c r="AE12" s="676"/>
      <c r="AF12" s="676"/>
      <c r="AG12" s="676"/>
      <c r="AH12" s="676"/>
      <c r="AI12" s="616"/>
      <c r="AJ12" s="617"/>
      <c r="AK12" s="617"/>
      <c r="AL12" s="617"/>
      <c r="AM12" s="617"/>
      <c r="AN12" s="617"/>
      <c r="AO12" s="617" t="str">
        <f t="shared" si="0"/>
        <v/>
      </c>
      <c r="AP12" s="629"/>
      <c r="AQ12" s="686"/>
      <c r="AR12" s="617"/>
      <c r="AS12" s="617"/>
      <c r="AT12" s="617"/>
      <c r="AU12" s="617"/>
      <c r="AV12" s="617"/>
      <c r="AW12" s="617" t="str">
        <f t="shared" si="1"/>
        <v/>
      </c>
      <c r="AX12" s="629"/>
      <c r="AY12" s="689" t="str">
        <f t="shared" si="2"/>
        <v/>
      </c>
      <c r="AZ12" s="690"/>
      <c r="BA12" s="102"/>
    </row>
    <row r="13" spans="1:56" s="1" customFormat="1" ht="15" customHeight="1">
      <c r="A13" s="600"/>
      <c r="B13" s="601"/>
      <c r="C13" s="601"/>
      <c r="D13" s="758" t="s">
        <v>343</v>
      </c>
      <c r="E13" s="759"/>
      <c r="F13" s="232" t="s">
        <v>17</v>
      </c>
      <c r="G13" s="713"/>
      <c r="H13" s="713"/>
      <c r="I13" s="713"/>
      <c r="J13" s="233" t="s">
        <v>9</v>
      </c>
      <c r="K13" s="713"/>
      <c r="L13" s="713"/>
      <c r="M13" s="233" t="s">
        <v>10</v>
      </c>
      <c r="N13" s="713"/>
      <c r="O13" s="713"/>
      <c r="P13" s="233" t="s">
        <v>11</v>
      </c>
      <c r="Q13" s="234" t="s">
        <v>12</v>
      </c>
      <c r="R13" s="711" t="str">
        <f>IFERROR(TEXT(DATE(G13,K13,N13),"aaa"),"")</f>
        <v/>
      </c>
      <c r="S13" s="711"/>
      <c r="T13" s="234" t="s">
        <v>13</v>
      </c>
      <c r="U13" s="713"/>
      <c r="V13" s="713"/>
      <c r="W13" s="233" t="s">
        <v>14</v>
      </c>
      <c r="X13" s="715"/>
      <c r="Y13" s="715"/>
      <c r="Z13" s="235" t="s">
        <v>15</v>
      </c>
      <c r="AA13" s="675" t="s">
        <v>379</v>
      </c>
      <c r="AB13" s="676"/>
      <c r="AC13" s="676"/>
      <c r="AD13" s="676"/>
      <c r="AE13" s="676"/>
      <c r="AF13" s="676"/>
      <c r="AG13" s="676"/>
      <c r="AH13" s="676"/>
      <c r="AI13" s="616"/>
      <c r="AJ13" s="617"/>
      <c r="AK13" s="617"/>
      <c r="AL13" s="617"/>
      <c r="AM13" s="617"/>
      <c r="AN13" s="617"/>
      <c r="AO13" s="617" t="str">
        <f t="shared" si="0"/>
        <v/>
      </c>
      <c r="AP13" s="629"/>
      <c r="AQ13" s="686"/>
      <c r="AR13" s="617"/>
      <c r="AS13" s="617"/>
      <c r="AT13" s="617"/>
      <c r="AU13" s="617"/>
      <c r="AV13" s="617"/>
      <c r="AW13" s="617" t="str">
        <f t="shared" si="1"/>
        <v/>
      </c>
      <c r="AX13" s="629"/>
      <c r="AY13" s="689" t="str">
        <f t="shared" si="2"/>
        <v/>
      </c>
      <c r="AZ13" s="690"/>
      <c r="BA13" s="102"/>
    </row>
    <row r="14" spans="1:56" s="1" customFormat="1" ht="15" customHeight="1">
      <c r="A14" s="638" t="s">
        <v>349</v>
      </c>
      <c r="B14" s="639"/>
      <c r="C14" s="640"/>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675" t="s">
        <v>380</v>
      </c>
      <c r="AB14" s="676"/>
      <c r="AC14" s="676"/>
      <c r="AD14" s="676"/>
      <c r="AE14" s="676"/>
      <c r="AF14" s="676"/>
      <c r="AG14" s="676"/>
      <c r="AH14" s="676"/>
      <c r="AI14" s="616"/>
      <c r="AJ14" s="617"/>
      <c r="AK14" s="617"/>
      <c r="AL14" s="617"/>
      <c r="AM14" s="617"/>
      <c r="AN14" s="617"/>
      <c r="AO14" s="617" t="str">
        <f t="shared" si="0"/>
        <v/>
      </c>
      <c r="AP14" s="629"/>
      <c r="AQ14" s="686"/>
      <c r="AR14" s="617"/>
      <c r="AS14" s="617"/>
      <c r="AT14" s="617"/>
      <c r="AU14" s="617"/>
      <c r="AV14" s="617"/>
      <c r="AW14" s="617" t="str">
        <f t="shared" si="1"/>
        <v/>
      </c>
      <c r="AX14" s="629"/>
      <c r="AY14" s="689" t="str">
        <f t="shared" si="2"/>
        <v/>
      </c>
      <c r="AZ14" s="690"/>
      <c r="BA14" s="102"/>
    </row>
    <row r="15" spans="1:56" s="1" customFormat="1" ht="15" customHeight="1">
      <c r="A15" s="641"/>
      <c r="B15" s="642"/>
      <c r="C15" s="64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675" t="s">
        <v>381</v>
      </c>
      <c r="AB15" s="676"/>
      <c r="AC15" s="676"/>
      <c r="AD15" s="676"/>
      <c r="AE15" s="676"/>
      <c r="AF15" s="676"/>
      <c r="AG15" s="676"/>
      <c r="AH15" s="676"/>
      <c r="AI15" s="616"/>
      <c r="AJ15" s="617"/>
      <c r="AK15" s="617"/>
      <c r="AL15" s="617"/>
      <c r="AM15" s="617"/>
      <c r="AN15" s="617"/>
      <c r="AO15" s="617" t="str">
        <f t="shared" si="0"/>
        <v/>
      </c>
      <c r="AP15" s="629"/>
      <c r="AQ15" s="686"/>
      <c r="AR15" s="617"/>
      <c r="AS15" s="617"/>
      <c r="AT15" s="617"/>
      <c r="AU15" s="617"/>
      <c r="AV15" s="617"/>
      <c r="AW15" s="617" t="str">
        <f t="shared" si="1"/>
        <v/>
      </c>
      <c r="AX15" s="629"/>
      <c r="AY15" s="689" t="str">
        <f t="shared" si="2"/>
        <v/>
      </c>
      <c r="AZ15" s="690"/>
      <c r="BA15" s="102"/>
    </row>
    <row r="16" spans="1:56" s="1" customFormat="1" ht="15" customHeight="1">
      <c r="A16" s="641"/>
      <c r="B16" s="642"/>
      <c r="C16" s="64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623" t="s">
        <v>364</v>
      </c>
      <c r="AB16" s="623"/>
      <c r="AC16" s="625" t="s">
        <v>382</v>
      </c>
      <c r="AD16" s="625"/>
      <c r="AE16" s="625"/>
      <c r="AF16" s="625"/>
      <c r="AG16" s="625"/>
      <c r="AH16" s="625"/>
      <c r="AI16" s="616"/>
      <c r="AJ16" s="617"/>
      <c r="AK16" s="617"/>
      <c r="AL16" s="617"/>
      <c r="AM16" s="617"/>
      <c r="AN16" s="617"/>
      <c r="AO16" s="617" t="str">
        <f t="shared" si="0"/>
        <v/>
      </c>
      <c r="AP16" s="629"/>
      <c r="AQ16" s="686"/>
      <c r="AR16" s="617"/>
      <c r="AS16" s="617"/>
      <c r="AT16" s="617"/>
      <c r="AU16" s="617"/>
      <c r="AV16" s="617"/>
      <c r="AW16" s="617" t="str">
        <f t="shared" si="1"/>
        <v/>
      </c>
      <c r="AX16" s="629"/>
      <c r="AY16" s="689" t="str">
        <f t="shared" si="2"/>
        <v/>
      </c>
      <c r="AZ16" s="690"/>
      <c r="BA16" s="102"/>
    </row>
    <row r="17" spans="1:53" s="1" customFormat="1" ht="15" customHeight="1">
      <c r="A17" s="641"/>
      <c r="B17" s="642"/>
      <c r="C17" s="643"/>
      <c r="D17" s="594" t="s">
        <v>350</v>
      </c>
      <c r="E17" s="594"/>
      <c r="F17" s="594"/>
      <c r="G17" s="594"/>
      <c r="H17" s="594"/>
      <c r="I17" s="594"/>
      <c r="J17" s="594"/>
      <c r="K17" s="594"/>
      <c r="L17" s="594"/>
      <c r="M17" s="594"/>
      <c r="N17" s="594"/>
      <c r="O17" s="594"/>
      <c r="P17" s="594"/>
      <c r="Q17" s="594"/>
      <c r="R17" s="594"/>
      <c r="S17" s="594"/>
      <c r="T17" s="594"/>
      <c r="U17" s="594"/>
      <c r="V17" s="594"/>
      <c r="W17" s="594"/>
      <c r="X17" s="594"/>
      <c r="Y17" s="594"/>
      <c r="Z17" s="594"/>
      <c r="AA17" s="623"/>
      <c r="AB17" s="623"/>
      <c r="AC17" s="625" t="s">
        <v>655</v>
      </c>
      <c r="AD17" s="625"/>
      <c r="AE17" s="625"/>
      <c r="AF17" s="625"/>
      <c r="AG17" s="625"/>
      <c r="AH17" s="625"/>
      <c r="AI17" s="616"/>
      <c r="AJ17" s="617"/>
      <c r="AK17" s="617"/>
      <c r="AL17" s="617"/>
      <c r="AM17" s="617"/>
      <c r="AN17" s="617"/>
      <c r="AO17" s="617" t="str">
        <f t="shared" si="0"/>
        <v/>
      </c>
      <c r="AP17" s="629"/>
      <c r="AQ17" s="686"/>
      <c r="AR17" s="617"/>
      <c r="AS17" s="617"/>
      <c r="AT17" s="617"/>
      <c r="AU17" s="617"/>
      <c r="AV17" s="617"/>
      <c r="AW17" s="617" t="str">
        <f t="shared" si="1"/>
        <v/>
      </c>
      <c r="AX17" s="629"/>
      <c r="AY17" s="689" t="str">
        <f t="shared" si="2"/>
        <v/>
      </c>
      <c r="AZ17" s="690"/>
      <c r="BA17" s="102"/>
    </row>
    <row r="18" spans="1:53" s="1" customFormat="1" ht="15" customHeight="1" thickBot="1">
      <c r="A18" s="641"/>
      <c r="B18" s="642"/>
      <c r="C18" s="643"/>
      <c r="D18" s="743"/>
      <c r="E18" s="744"/>
      <c r="F18" s="744"/>
      <c r="G18" s="744"/>
      <c r="H18" s="744"/>
      <c r="I18" s="744"/>
      <c r="J18" s="744"/>
      <c r="K18" s="744"/>
      <c r="L18" s="744"/>
      <c r="M18" s="744"/>
      <c r="N18" s="744"/>
      <c r="O18" s="744"/>
      <c r="P18" s="744"/>
      <c r="Q18" s="744"/>
      <c r="R18" s="744"/>
      <c r="S18" s="744"/>
      <c r="T18" s="744"/>
      <c r="U18" s="744"/>
      <c r="V18" s="744"/>
      <c r="W18" s="744"/>
      <c r="X18" s="744"/>
      <c r="Y18" s="744"/>
      <c r="Z18" s="745"/>
      <c r="AA18" s="624"/>
      <c r="AB18" s="624"/>
      <c r="AC18" s="710" t="s">
        <v>383</v>
      </c>
      <c r="AD18" s="710"/>
      <c r="AE18" s="710"/>
      <c r="AF18" s="710"/>
      <c r="AG18" s="710"/>
      <c r="AH18" s="710"/>
      <c r="AI18" s="698"/>
      <c r="AJ18" s="699"/>
      <c r="AK18" s="699"/>
      <c r="AL18" s="699"/>
      <c r="AM18" s="699"/>
      <c r="AN18" s="699"/>
      <c r="AO18" s="699" t="str">
        <f t="shared" si="0"/>
        <v/>
      </c>
      <c r="AP18" s="700"/>
      <c r="AQ18" s="701"/>
      <c r="AR18" s="699"/>
      <c r="AS18" s="699"/>
      <c r="AT18" s="699"/>
      <c r="AU18" s="699"/>
      <c r="AV18" s="699"/>
      <c r="AW18" s="699" t="str">
        <f t="shared" si="1"/>
        <v/>
      </c>
      <c r="AX18" s="700"/>
      <c r="AY18" s="702" t="str">
        <f t="shared" si="2"/>
        <v/>
      </c>
      <c r="AZ18" s="703"/>
      <c r="BA18" s="102"/>
    </row>
    <row r="19" spans="1:53" s="1" customFormat="1" ht="15" customHeight="1" thickTop="1">
      <c r="A19" s="641"/>
      <c r="B19" s="642"/>
      <c r="C19" s="643"/>
      <c r="D19" s="746"/>
      <c r="E19" s="747"/>
      <c r="F19" s="747"/>
      <c r="G19" s="747"/>
      <c r="H19" s="747"/>
      <c r="I19" s="747"/>
      <c r="J19" s="747"/>
      <c r="K19" s="747"/>
      <c r="L19" s="747"/>
      <c r="M19" s="747"/>
      <c r="N19" s="747"/>
      <c r="O19" s="747"/>
      <c r="P19" s="747"/>
      <c r="Q19" s="747"/>
      <c r="R19" s="747"/>
      <c r="S19" s="747"/>
      <c r="T19" s="747"/>
      <c r="U19" s="747"/>
      <c r="V19" s="747"/>
      <c r="W19" s="747"/>
      <c r="X19" s="747"/>
      <c r="Y19" s="747"/>
      <c r="Z19" s="748"/>
      <c r="AA19" s="754" t="s">
        <v>363</v>
      </c>
      <c r="AB19" s="755"/>
      <c r="AC19" s="755"/>
      <c r="AD19" s="755"/>
      <c r="AE19" s="755"/>
      <c r="AF19" s="755"/>
      <c r="AG19" s="755"/>
      <c r="AH19" s="755"/>
      <c r="AI19" s="706" t="str">
        <f>IF(SUM(AI7:AK18)=0,"",SUM(AI7:AK18))</f>
        <v/>
      </c>
      <c r="AJ19" s="704"/>
      <c r="AK19" s="704"/>
      <c r="AL19" s="704" t="str">
        <f>IF(SUM(AL7:AN18)=0,"",SUM(AL7:AN18))</f>
        <v/>
      </c>
      <c r="AM19" s="704"/>
      <c r="AN19" s="704"/>
      <c r="AO19" s="704" t="str">
        <f>IF(SUM(AO7:AP18)=0,"",SUM(AO7:AP18))</f>
        <v/>
      </c>
      <c r="AP19" s="705"/>
      <c r="AQ19" s="706" t="str">
        <f>IF(SUM(AQ7:AS18)=0,"",SUM(AQ7:AS18))</f>
        <v/>
      </c>
      <c r="AR19" s="704"/>
      <c r="AS19" s="704"/>
      <c r="AT19" s="704" t="str">
        <f>IF(SUM(AT7:AV18)=0,"",SUM(AT7:AV18))</f>
        <v/>
      </c>
      <c r="AU19" s="704"/>
      <c r="AV19" s="704"/>
      <c r="AW19" s="704" t="str">
        <f>IF(SUM(AW7:AX18)=0,"",SUM(AW7:AX18))</f>
        <v/>
      </c>
      <c r="AX19" s="705"/>
      <c r="AY19" s="615" t="str">
        <f>IF(SUM(AY7:AZ18)=0,"",SUM(AY7:AZ18))</f>
        <v/>
      </c>
      <c r="AZ19" s="697"/>
      <c r="BA19" s="102"/>
    </row>
    <row r="20" spans="1:53" s="1" customFormat="1" ht="15" customHeight="1">
      <c r="A20" s="644"/>
      <c r="B20" s="645"/>
      <c r="C20" s="646"/>
      <c r="D20" s="749"/>
      <c r="E20" s="750"/>
      <c r="F20" s="750"/>
      <c r="G20" s="750"/>
      <c r="H20" s="750"/>
      <c r="I20" s="750"/>
      <c r="J20" s="750"/>
      <c r="K20" s="750"/>
      <c r="L20" s="750"/>
      <c r="M20" s="750"/>
      <c r="N20" s="750"/>
      <c r="O20" s="750"/>
      <c r="P20" s="750"/>
      <c r="Q20" s="750"/>
      <c r="R20" s="750"/>
      <c r="S20" s="750"/>
      <c r="T20" s="750"/>
      <c r="U20" s="750"/>
      <c r="V20" s="750"/>
      <c r="W20" s="750"/>
      <c r="X20" s="750"/>
      <c r="Y20" s="750"/>
      <c r="Z20" s="751"/>
      <c r="AA20" s="626" t="s">
        <v>365</v>
      </c>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8"/>
      <c r="BA20" s="102"/>
    </row>
    <row r="21" spans="1:53" s="1" customFormat="1" ht="15" customHeight="1">
      <c r="A21" s="604" t="s">
        <v>351</v>
      </c>
      <c r="B21" s="605"/>
      <c r="C21" s="606"/>
      <c r="D21" s="610"/>
      <c r="E21" s="611"/>
      <c r="F21" s="611"/>
      <c r="G21" s="611"/>
      <c r="H21" s="611"/>
      <c r="I21" s="611"/>
      <c r="J21" s="611"/>
      <c r="K21" s="611"/>
      <c r="L21" s="611"/>
      <c r="M21" s="611"/>
      <c r="N21" s="611"/>
      <c r="O21" s="611"/>
      <c r="P21" s="611"/>
      <c r="Q21" s="611"/>
      <c r="R21" s="611"/>
      <c r="S21" s="611"/>
      <c r="T21" s="611"/>
      <c r="U21" s="611"/>
      <c r="V21" s="611"/>
      <c r="W21" s="611"/>
      <c r="X21" s="611"/>
      <c r="Y21" s="611"/>
      <c r="Z21" s="612"/>
      <c r="AA21" s="752" t="s">
        <v>366</v>
      </c>
      <c r="AB21" s="753"/>
      <c r="AC21" s="753"/>
      <c r="AD21" s="753"/>
      <c r="AE21" s="753"/>
      <c r="AF21" s="753"/>
      <c r="AG21" s="753"/>
      <c r="AH21" s="753"/>
      <c r="AI21" s="753"/>
      <c r="AJ21" s="753"/>
      <c r="AK21" s="753"/>
      <c r="AL21" s="753"/>
      <c r="AM21" s="707"/>
      <c r="AN21" s="707"/>
      <c r="AO21" s="707"/>
      <c r="AP21" s="707"/>
      <c r="AQ21" s="707"/>
      <c r="AR21" s="707"/>
      <c r="AS21" s="707"/>
      <c r="AT21" s="707"/>
      <c r="AU21" s="707"/>
      <c r="AV21" s="707"/>
      <c r="AW21" s="707"/>
      <c r="AX21" s="707"/>
      <c r="AY21" s="707"/>
      <c r="AZ21" s="708"/>
      <c r="BA21" s="102"/>
    </row>
    <row r="22" spans="1:53" s="1" customFormat="1" ht="15" customHeight="1">
      <c r="A22" s="607"/>
      <c r="B22" s="608"/>
      <c r="C22" s="609"/>
      <c r="D22" s="613"/>
      <c r="E22" s="614"/>
      <c r="F22" s="614"/>
      <c r="G22" s="614"/>
      <c r="H22" s="614"/>
      <c r="I22" s="614"/>
      <c r="J22" s="614"/>
      <c r="K22" s="614"/>
      <c r="L22" s="614"/>
      <c r="M22" s="614"/>
      <c r="N22" s="614"/>
      <c r="O22" s="614"/>
      <c r="P22" s="614"/>
      <c r="Q22" s="614"/>
      <c r="R22" s="614"/>
      <c r="S22" s="614"/>
      <c r="T22" s="614"/>
      <c r="U22" s="614"/>
      <c r="V22" s="614"/>
      <c r="W22" s="614"/>
      <c r="X22" s="614"/>
      <c r="Y22" s="614"/>
      <c r="Z22" s="615"/>
      <c r="AA22" s="677" t="s">
        <v>367</v>
      </c>
      <c r="AB22" s="620"/>
      <c r="AC22" s="620"/>
      <c r="AD22" s="620"/>
      <c r="AE22" s="620"/>
      <c r="AF22" s="620"/>
      <c r="AG22" s="620"/>
      <c r="AH22" s="620"/>
      <c r="AI22" s="620"/>
      <c r="AJ22" s="620"/>
      <c r="AK22" s="620"/>
      <c r="AL22" s="620"/>
      <c r="AM22" s="622"/>
      <c r="AN22" s="622"/>
      <c r="AO22" s="622"/>
      <c r="AP22" s="622"/>
      <c r="AQ22" s="622"/>
      <c r="AR22" s="622"/>
      <c r="AS22" s="631" t="s">
        <v>370</v>
      </c>
      <c r="AT22" s="631"/>
      <c r="AU22" s="105"/>
      <c r="AV22" s="106" t="s">
        <v>371</v>
      </c>
      <c r="AW22" s="709" t="s">
        <v>362</v>
      </c>
      <c r="AX22" s="709"/>
      <c r="AY22" s="105"/>
      <c r="AZ22" s="107" t="s">
        <v>372</v>
      </c>
      <c r="BA22" s="102"/>
    </row>
    <row r="23" spans="1:53" s="1" customFormat="1" ht="15" customHeight="1">
      <c r="A23" s="595" t="s">
        <v>352</v>
      </c>
      <c r="B23" s="596"/>
      <c r="C23" s="596"/>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630" t="s">
        <v>368</v>
      </c>
      <c r="AB23" s="631"/>
      <c r="AC23" s="631"/>
      <c r="AD23" s="631"/>
      <c r="AE23" s="631"/>
      <c r="AF23" s="631"/>
      <c r="AG23" s="631"/>
      <c r="AH23" s="631"/>
      <c r="AI23" s="631"/>
      <c r="AJ23" s="631"/>
      <c r="AK23" s="631"/>
      <c r="AL23" s="631"/>
      <c r="AM23" s="622"/>
      <c r="AN23" s="622"/>
      <c r="AO23" s="622"/>
      <c r="AP23" s="622"/>
      <c r="AQ23" s="622"/>
      <c r="AR23" s="622"/>
      <c r="AS23" s="108" t="s">
        <v>373</v>
      </c>
      <c r="AT23" s="622"/>
      <c r="AU23" s="622"/>
      <c r="AV23" s="622"/>
      <c r="AW23" s="622"/>
      <c r="AX23" s="622"/>
      <c r="AY23" s="622"/>
      <c r="AZ23" s="109" t="s">
        <v>374</v>
      </c>
      <c r="BA23" s="102"/>
    </row>
    <row r="24" spans="1:53" s="1" customFormat="1" ht="15" customHeight="1">
      <c r="A24" s="598" t="s">
        <v>32</v>
      </c>
      <c r="B24" s="599"/>
      <c r="C24" s="599"/>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77" t="s">
        <v>713</v>
      </c>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1"/>
      <c r="BA24" s="102"/>
    </row>
    <row r="25" spans="1:53" s="1" customFormat="1" ht="15" customHeight="1">
      <c r="A25" s="600" t="s">
        <v>353</v>
      </c>
      <c r="B25" s="601"/>
      <c r="C25" s="601"/>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18"/>
      <c r="AB25" s="619"/>
      <c r="AC25" s="619"/>
      <c r="AD25" s="619"/>
      <c r="AE25" s="619"/>
      <c r="AF25" s="619"/>
      <c r="AG25" s="619"/>
      <c r="AH25" s="619"/>
      <c r="AI25" s="619"/>
      <c r="AJ25" s="619"/>
      <c r="AK25" s="622"/>
      <c r="AL25" s="622"/>
      <c r="AM25" s="622"/>
      <c r="AN25" s="622"/>
      <c r="AO25" s="622"/>
      <c r="AP25" s="622"/>
      <c r="AQ25" s="622"/>
      <c r="AR25" s="622"/>
      <c r="AS25" s="622"/>
      <c r="AT25" s="622"/>
      <c r="AU25" s="622"/>
      <c r="AV25" s="622"/>
      <c r="AW25" s="622"/>
      <c r="AX25" s="622"/>
      <c r="AY25" s="620"/>
      <c r="AZ25" s="621"/>
      <c r="BA25" s="102"/>
    </row>
    <row r="26" spans="1:53" s="1" customFormat="1" ht="15" customHeight="1">
      <c r="A26" s="600"/>
      <c r="B26" s="601"/>
      <c r="C26" s="601"/>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35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1"/>
      <c r="BA26" s="102"/>
    </row>
    <row r="27" spans="1:53" s="1" customFormat="1" ht="15" customHeight="1">
      <c r="A27" s="638" t="s">
        <v>1</v>
      </c>
      <c r="B27" s="639"/>
      <c r="C27" s="640"/>
      <c r="D27" s="372" t="s">
        <v>2</v>
      </c>
      <c r="E27" s="588"/>
      <c r="F27" s="588"/>
      <c r="G27" s="588"/>
      <c r="H27" s="588"/>
      <c r="I27" s="588"/>
      <c r="J27" s="588"/>
      <c r="K27" s="588"/>
      <c r="L27" s="588"/>
      <c r="M27" s="588"/>
      <c r="N27" s="588"/>
      <c r="O27" s="588"/>
      <c r="P27" s="588"/>
      <c r="Q27" s="588"/>
      <c r="R27" s="588"/>
      <c r="S27" s="588"/>
      <c r="T27" s="588"/>
      <c r="U27" s="588"/>
      <c r="V27" s="588"/>
      <c r="W27" s="588"/>
      <c r="X27" s="588"/>
      <c r="Y27" s="588"/>
      <c r="Z27" s="589"/>
      <c r="AA27" s="351"/>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3"/>
      <c r="BA27" s="102"/>
    </row>
    <row r="28" spans="1:53" s="1" customFormat="1" ht="15" customHeight="1">
      <c r="A28" s="641"/>
      <c r="B28" s="642"/>
      <c r="C28" s="643"/>
      <c r="D28" s="582"/>
      <c r="E28" s="583"/>
      <c r="F28" s="583"/>
      <c r="G28" s="583"/>
      <c r="H28" s="583"/>
      <c r="I28" s="583"/>
      <c r="J28" s="583"/>
      <c r="K28" s="583"/>
      <c r="L28" s="583"/>
      <c r="M28" s="583"/>
      <c r="N28" s="583"/>
      <c r="O28" s="583"/>
      <c r="P28" s="583"/>
      <c r="Q28" s="583"/>
      <c r="R28" s="583"/>
      <c r="S28" s="583"/>
      <c r="T28" s="583"/>
      <c r="U28" s="583"/>
      <c r="V28" s="583"/>
      <c r="W28" s="583"/>
      <c r="X28" s="583"/>
      <c r="Y28" s="583"/>
      <c r="Z28" s="584"/>
      <c r="AA28" s="677" t="s">
        <v>884</v>
      </c>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1"/>
      <c r="BA28" s="102"/>
    </row>
    <row r="29" spans="1:53" s="1" customFormat="1" ht="15" customHeight="1">
      <c r="A29" s="641"/>
      <c r="B29" s="642"/>
      <c r="C29" s="643"/>
      <c r="D29" s="582"/>
      <c r="E29" s="583"/>
      <c r="F29" s="583"/>
      <c r="G29" s="583"/>
      <c r="H29" s="583"/>
      <c r="I29" s="583"/>
      <c r="J29" s="583"/>
      <c r="K29" s="583"/>
      <c r="L29" s="583"/>
      <c r="M29" s="583"/>
      <c r="N29" s="583"/>
      <c r="O29" s="583"/>
      <c r="P29" s="583"/>
      <c r="Q29" s="583"/>
      <c r="R29" s="583"/>
      <c r="S29" s="583"/>
      <c r="T29" s="583"/>
      <c r="U29" s="583"/>
      <c r="V29" s="583"/>
      <c r="W29" s="583"/>
      <c r="X29" s="583"/>
      <c r="Y29" s="583"/>
      <c r="Z29" s="584"/>
      <c r="AA29" s="678" t="s">
        <v>897</v>
      </c>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80"/>
      <c r="BA29" s="102"/>
    </row>
    <row r="30" spans="1:53" s="1" customFormat="1" ht="15" customHeight="1">
      <c r="A30" s="644"/>
      <c r="B30" s="645"/>
      <c r="C30" s="646"/>
      <c r="D30" s="585"/>
      <c r="E30" s="586"/>
      <c r="F30" s="586"/>
      <c r="G30" s="586"/>
      <c r="H30" s="586"/>
      <c r="I30" s="586"/>
      <c r="J30" s="586"/>
      <c r="K30" s="586"/>
      <c r="L30" s="586"/>
      <c r="M30" s="586"/>
      <c r="N30" s="586"/>
      <c r="O30" s="586"/>
      <c r="P30" s="586"/>
      <c r="Q30" s="586"/>
      <c r="R30" s="586"/>
      <c r="S30" s="586"/>
      <c r="T30" s="586"/>
      <c r="U30" s="586"/>
      <c r="V30" s="586"/>
      <c r="W30" s="586"/>
      <c r="X30" s="586"/>
      <c r="Y30" s="586"/>
      <c r="Z30" s="587"/>
      <c r="AA30" s="681" t="s">
        <v>714</v>
      </c>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3"/>
      <c r="BA30" s="102"/>
    </row>
    <row r="31" spans="1:53" s="1" customFormat="1" ht="17.25" customHeight="1">
      <c r="A31" s="595" t="s">
        <v>354</v>
      </c>
      <c r="B31" s="596"/>
      <c r="C31" s="596"/>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351"/>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3"/>
      <c r="BA31" s="102"/>
    </row>
    <row r="32" spans="1:53" s="1" customFormat="1" ht="15" customHeight="1">
      <c r="A32" s="595"/>
      <c r="B32" s="596"/>
      <c r="C32" s="596"/>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77"/>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1"/>
      <c r="BA32" s="102"/>
    </row>
    <row r="33" spans="1:53" s="1" customFormat="1" ht="15" customHeight="1">
      <c r="A33" s="595" t="s">
        <v>3</v>
      </c>
      <c r="B33" s="596"/>
      <c r="C33" s="596"/>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487" t="s">
        <v>700</v>
      </c>
      <c r="AB33" s="108"/>
      <c r="AC33" s="108"/>
      <c r="AD33" s="108"/>
      <c r="AE33" s="108"/>
      <c r="AF33" s="108"/>
      <c r="AG33" s="108"/>
      <c r="AH33" s="108"/>
      <c r="AI33" s="108"/>
      <c r="AJ33" s="108"/>
      <c r="AK33" s="108"/>
      <c r="AL33" s="108"/>
      <c r="AM33" s="108"/>
      <c r="AN33" s="108"/>
      <c r="AO33" s="108"/>
      <c r="AP33" s="108"/>
      <c r="AR33" s="108"/>
      <c r="AS33" s="108"/>
      <c r="AT33" s="108"/>
      <c r="AU33" s="108"/>
      <c r="AV33" s="108"/>
      <c r="AW33" s="108"/>
      <c r="AX33" s="108"/>
      <c r="AY33" s="108"/>
      <c r="AZ33" s="293"/>
      <c r="BA33" s="102"/>
    </row>
    <row r="34" spans="1:53" s="1" customFormat="1" ht="15" customHeight="1">
      <c r="A34" s="595"/>
      <c r="B34" s="596"/>
      <c r="C34" s="596"/>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488" t="s">
        <v>895</v>
      </c>
      <c r="AB34" s="108"/>
      <c r="AC34" s="108"/>
      <c r="AD34" s="108"/>
      <c r="AE34" s="108"/>
      <c r="AF34" s="108"/>
      <c r="AG34" s="108"/>
      <c r="AH34" s="108"/>
      <c r="AI34" s="108"/>
      <c r="AJ34" s="108"/>
      <c r="AK34" s="108"/>
      <c r="AL34" s="108"/>
      <c r="AM34" s="108"/>
      <c r="AN34" s="108"/>
      <c r="AO34" s="108"/>
      <c r="AP34" s="108"/>
      <c r="AR34" s="108"/>
      <c r="AS34" s="108"/>
      <c r="AT34" s="108"/>
      <c r="AU34" s="108"/>
      <c r="AV34" s="108"/>
      <c r="AW34" s="108"/>
      <c r="AX34" s="108"/>
      <c r="AY34" s="108"/>
      <c r="AZ34" s="293"/>
      <c r="BA34" s="102"/>
    </row>
    <row r="35" spans="1:53" s="1" customFormat="1" ht="15" customHeight="1">
      <c r="A35" s="595" t="s">
        <v>355</v>
      </c>
      <c r="B35" s="596"/>
      <c r="C35" s="596"/>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487" t="s">
        <v>894</v>
      </c>
      <c r="AB35" s="337"/>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293"/>
      <c r="BA35" s="102"/>
    </row>
    <row r="36" spans="1:53" s="1" customFormat="1" ht="15" customHeight="1">
      <c r="A36" s="595"/>
      <c r="B36" s="596"/>
      <c r="C36" s="596"/>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486"/>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8"/>
      <c r="BA36" s="102"/>
    </row>
    <row r="37" spans="1:53" s="1" customFormat="1" ht="15" customHeight="1">
      <c r="A37" s="716" t="s">
        <v>356</v>
      </c>
      <c r="B37" s="717"/>
      <c r="C37" s="718"/>
      <c r="D37" s="722"/>
      <c r="E37" s="723"/>
      <c r="F37" s="723"/>
      <c r="G37" s="723"/>
      <c r="H37" s="723"/>
      <c r="I37" s="723"/>
      <c r="J37" s="723"/>
      <c r="K37" s="723"/>
      <c r="L37" s="723"/>
      <c r="M37" s="723"/>
      <c r="N37" s="723"/>
      <c r="O37" s="723"/>
      <c r="P37" s="723"/>
      <c r="Q37" s="723"/>
      <c r="R37" s="723"/>
      <c r="S37" s="723"/>
      <c r="T37" s="723"/>
      <c r="U37" s="723"/>
      <c r="V37" s="723"/>
      <c r="W37" s="723"/>
      <c r="X37" s="723"/>
      <c r="Y37" s="723"/>
      <c r="Z37" s="724"/>
      <c r="AA37" s="336"/>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t="s">
        <v>898</v>
      </c>
      <c r="AY37" s="337"/>
      <c r="AZ37" s="338"/>
      <c r="BA37" s="102"/>
    </row>
    <row r="38" spans="1:53" s="1" customFormat="1" ht="15" customHeight="1" thickBot="1">
      <c r="A38" s="719"/>
      <c r="B38" s="720"/>
      <c r="C38" s="721"/>
      <c r="D38" s="725"/>
      <c r="E38" s="726"/>
      <c r="F38" s="726"/>
      <c r="G38" s="726"/>
      <c r="H38" s="726"/>
      <c r="I38" s="726"/>
      <c r="J38" s="726"/>
      <c r="K38" s="726"/>
      <c r="L38" s="726"/>
      <c r="M38" s="726"/>
      <c r="N38" s="726"/>
      <c r="O38" s="726"/>
      <c r="P38" s="726"/>
      <c r="Q38" s="726"/>
      <c r="R38" s="726"/>
      <c r="S38" s="726"/>
      <c r="T38" s="726"/>
      <c r="U38" s="726"/>
      <c r="V38" s="726"/>
      <c r="W38" s="726"/>
      <c r="X38" s="726"/>
      <c r="Y38" s="726"/>
      <c r="Z38" s="727"/>
      <c r="AA38" s="336"/>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8"/>
      <c r="BA38" s="102"/>
    </row>
    <row r="39" spans="1:53" s="1" customFormat="1" ht="13.5" customHeight="1">
      <c r="A39" s="590" t="s">
        <v>369</v>
      </c>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102"/>
    </row>
  </sheetData>
  <mergeCells count="184">
    <mergeCell ref="AY8:AZ8"/>
    <mergeCell ref="A37:C38"/>
    <mergeCell ref="D37:Z38"/>
    <mergeCell ref="A8:C11"/>
    <mergeCell ref="D8:Z11"/>
    <mergeCell ref="A14:C20"/>
    <mergeCell ref="D18:Z20"/>
    <mergeCell ref="AA8:AH8"/>
    <mergeCell ref="AI8:AK8"/>
    <mergeCell ref="AL8:AN8"/>
    <mergeCell ref="AB26:AZ26"/>
    <mergeCell ref="AA21:AL21"/>
    <mergeCell ref="AA28:AZ28"/>
    <mergeCell ref="AA19:AH19"/>
    <mergeCell ref="AI19:AK19"/>
    <mergeCell ref="D12:E12"/>
    <mergeCell ref="D13:E13"/>
    <mergeCell ref="G12:I12"/>
    <mergeCell ref="G13:I13"/>
    <mergeCell ref="K12:L12"/>
    <mergeCell ref="K13:L13"/>
    <mergeCell ref="N13:O13"/>
    <mergeCell ref="N12:O12"/>
    <mergeCell ref="R12:S12"/>
    <mergeCell ref="R13:S13"/>
    <mergeCell ref="U12:V12"/>
    <mergeCell ref="U13:V13"/>
    <mergeCell ref="X12:Y12"/>
    <mergeCell ref="X13:Y13"/>
    <mergeCell ref="AA10:AH10"/>
    <mergeCell ref="AA11:AH11"/>
    <mergeCell ref="AW16:AX16"/>
    <mergeCell ref="AY16:AZ16"/>
    <mergeCell ref="AA12:AH12"/>
    <mergeCell ref="AA13:AH13"/>
    <mergeCell ref="AA14:AH14"/>
    <mergeCell ref="AY14:AZ14"/>
    <mergeCell ref="AQ14:AS14"/>
    <mergeCell ref="AI15:AK15"/>
    <mergeCell ref="AT14:AV14"/>
    <mergeCell ref="AC18:AH18"/>
    <mergeCell ref="AL15:AN15"/>
    <mergeCell ref="AC17:AH17"/>
    <mergeCell ref="AT17:AV17"/>
    <mergeCell ref="AW17:AX17"/>
    <mergeCell ref="AY17:AZ17"/>
    <mergeCell ref="AL17:AN17"/>
    <mergeCell ref="AO17:AP17"/>
    <mergeCell ref="AQ17:AS17"/>
    <mergeCell ref="AI16:AK16"/>
    <mergeCell ref="AT15:AV15"/>
    <mergeCell ref="AT16:AV16"/>
    <mergeCell ref="AA24:AZ24"/>
    <mergeCell ref="AY19:AZ19"/>
    <mergeCell ref="AA15:AH15"/>
    <mergeCell ref="AY15:AZ15"/>
    <mergeCell ref="AQ15:AS15"/>
    <mergeCell ref="AI18:AK18"/>
    <mergeCell ref="AL18:AN18"/>
    <mergeCell ref="AO18:AP18"/>
    <mergeCell ref="AQ18:AS18"/>
    <mergeCell ref="AT18:AV18"/>
    <mergeCell ref="AW18:AX18"/>
    <mergeCell ref="AY18:AZ18"/>
    <mergeCell ref="AL19:AN19"/>
    <mergeCell ref="AO19:AP19"/>
    <mergeCell ref="AQ19:AS19"/>
    <mergeCell ref="AT19:AV19"/>
    <mergeCell ref="AW19:AX19"/>
    <mergeCell ref="AM21:AZ21"/>
    <mergeCell ref="AT23:AY23"/>
    <mergeCell ref="AW22:AX22"/>
    <mergeCell ref="AA22:AL22"/>
    <mergeCell ref="AO16:AP16"/>
    <mergeCell ref="AQ16:AS16"/>
    <mergeCell ref="AI17:AK17"/>
    <mergeCell ref="AI7:AK7"/>
    <mergeCell ref="AI9:AK9"/>
    <mergeCell ref="AI10:AK10"/>
    <mergeCell ref="AI11:AK11"/>
    <mergeCell ref="AI12:AK12"/>
    <mergeCell ref="AI13:AK13"/>
    <mergeCell ref="AL7:AN7"/>
    <mergeCell ref="AL9:AN9"/>
    <mergeCell ref="AL10:AN10"/>
    <mergeCell ref="AL11:AN11"/>
    <mergeCell ref="AL12:AN12"/>
    <mergeCell ref="AL13:AN13"/>
    <mergeCell ref="AS22:AT22"/>
    <mergeCell ref="H4:I4"/>
    <mergeCell ref="E4:F4"/>
    <mergeCell ref="A4:D4"/>
    <mergeCell ref="AW7:AX7"/>
    <mergeCell ref="AW9:AX9"/>
    <mergeCell ref="AW10:AX10"/>
    <mergeCell ref="AW11:AX11"/>
    <mergeCell ref="AW12:AX12"/>
    <mergeCell ref="AW13:AX13"/>
    <mergeCell ref="AO7:AP7"/>
    <mergeCell ref="AO9:AP9"/>
    <mergeCell ref="AO10:AP10"/>
    <mergeCell ref="AO11:AP11"/>
    <mergeCell ref="AO12:AP12"/>
    <mergeCell ref="AO13:AP13"/>
    <mergeCell ref="AW8:AX8"/>
    <mergeCell ref="AT10:AV10"/>
    <mergeCell ref="AT11:AV11"/>
    <mergeCell ref="AT12:AV12"/>
    <mergeCell ref="AT13:AV13"/>
    <mergeCell ref="AO8:AP8"/>
    <mergeCell ref="AQ8:AS8"/>
    <mergeCell ref="AT8:AV8"/>
    <mergeCell ref="A12:C13"/>
    <mergeCell ref="AT9:AV9"/>
    <mergeCell ref="AA7:AH7"/>
    <mergeCell ref="AA9:AH9"/>
    <mergeCell ref="AA32:AZ32"/>
    <mergeCell ref="AA29:AZ29"/>
    <mergeCell ref="AA30:AZ30"/>
    <mergeCell ref="AQ7:AS7"/>
    <mergeCell ref="AQ9:AS9"/>
    <mergeCell ref="AQ10:AS10"/>
    <mergeCell ref="AQ11:AS11"/>
    <mergeCell ref="AQ12:AS12"/>
    <mergeCell ref="AQ13:AS13"/>
    <mergeCell ref="AT7:AV7"/>
    <mergeCell ref="AW14:AX14"/>
    <mergeCell ref="AW15:AX15"/>
    <mergeCell ref="AY7:AZ7"/>
    <mergeCell ref="AY9:AZ9"/>
    <mergeCell ref="AY10:AZ10"/>
    <mergeCell ref="AY11:AZ11"/>
    <mergeCell ref="AY12:AZ12"/>
    <mergeCell ref="AY13:AZ13"/>
    <mergeCell ref="AO14:AP14"/>
    <mergeCell ref="AM23:AR23"/>
    <mergeCell ref="AM22:AR22"/>
    <mergeCell ref="AL16:AN16"/>
    <mergeCell ref="BC2:BD4"/>
    <mergeCell ref="A27:C30"/>
    <mergeCell ref="A31:C32"/>
    <mergeCell ref="D31:Z32"/>
    <mergeCell ref="D33:Z34"/>
    <mergeCell ref="A33:C34"/>
    <mergeCell ref="AY5:AZ6"/>
    <mergeCell ref="AI6:AK6"/>
    <mergeCell ref="AL6:AN6"/>
    <mergeCell ref="AQ6:AS6"/>
    <mergeCell ref="AT6:AV6"/>
    <mergeCell ref="AQ5:AX5"/>
    <mergeCell ref="AW6:AX6"/>
    <mergeCell ref="A1:AZ3"/>
    <mergeCell ref="D5:Z5"/>
    <mergeCell ref="D6:Z7"/>
    <mergeCell ref="A6:C7"/>
    <mergeCell ref="K4:L4"/>
    <mergeCell ref="A5:C5"/>
    <mergeCell ref="AO6:AP6"/>
    <mergeCell ref="AI5:AP5"/>
    <mergeCell ref="AA5:AH6"/>
    <mergeCell ref="D28:Z30"/>
    <mergeCell ref="E27:Z27"/>
    <mergeCell ref="A39:AZ39"/>
    <mergeCell ref="D35:Z36"/>
    <mergeCell ref="D14:Z16"/>
    <mergeCell ref="D17:Z17"/>
    <mergeCell ref="A23:Z23"/>
    <mergeCell ref="A24:C24"/>
    <mergeCell ref="A25:C26"/>
    <mergeCell ref="D24:Z24"/>
    <mergeCell ref="D25:Z26"/>
    <mergeCell ref="A35:C36"/>
    <mergeCell ref="A21:C22"/>
    <mergeCell ref="D21:Z22"/>
    <mergeCell ref="AI14:AK14"/>
    <mergeCell ref="AL14:AN14"/>
    <mergeCell ref="AA25:AJ25"/>
    <mergeCell ref="AY25:AZ25"/>
    <mergeCell ref="AK25:AX25"/>
    <mergeCell ref="AA16:AB18"/>
    <mergeCell ref="AC16:AH16"/>
    <mergeCell ref="AA20:AZ20"/>
    <mergeCell ref="AO15:AP15"/>
    <mergeCell ref="AA23:AL23"/>
  </mergeCells>
  <phoneticPr fontId="3"/>
  <hyperlinks>
    <hyperlink ref="BC2:BD4" location="目次!B18" display="目次へ" xr:uid="{00000000-0004-0000-0100-000000000000}"/>
  </hyperlinks>
  <pageMargins left="0.51181102362204722" right="0.31496062992125984" top="0.59055118110236227" bottom="0.39370078740157483" header="0.31496062992125984" footer="0.31496062992125984"/>
  <pageSetup paperSize="9" scale="99" fitToWidth="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19050</xdr:colOff>
                    <xdr:row>19</xdr:row>
                    <xdr:rowOff>180975</xdr:rowOff>
                  </from>
                  <to>
                    <xdr:col>43</xdr:col>
                    <xdr:colOff>85725</xdr:colOff>
                    <xdr:row>21</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19050</xdr:colOff>
                    <xdr:row>19</xdr:row>
                    <xdr:rowOff>180975</xdr:rowOff>
                  </from>
                  <to>
                    <xdr:col>40</xdr:col>
                    <xdr:colOff>76200</xdr:colOff>
                    <xdr:row>21</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0</xdr:colOff>
                    <xdr:row>26</xdr:row>
                    <xdr:rowOff>38100</xdr:rowOff>
                  </from>
                  <to>
                    <xdr:col>51</xdr:col>
                    <xdr:colOff>142875</xdr:colOff>
                    <xdr:row>27</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xdr:col>
                    <xdr:colOff>180975</xdr:colOff>
                    <xdr:row>13</xdr:row>
                    <xdr:rowOff>0</xdr:rowOff>
                  </from>
                  <to>
                    <xdr:col>10</xdr:col>
                    <xdr:colOff>123825</xdr:colOff>
                    <xdr:row>14</xdr:row>
                    <xdr:rowOff>47625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11</xdr:col>
                    <xdr:colOff>19050</xdr:colOff>
                    <xdr:row>13</xdr:row>
                    <xdr:rowOff>0</xdr:rowOff>
                  </from>
                  <to>
                    <xdr:col>17</xdr:col>
                    <xdr:colOff>38100</xdr:colOff>
                    <xdr:row>14</xdr:row>
                    <xdr:rowOff>47625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17</xdr:col>
                    <xdr:colOff>28575</xdr:colOff>
                    <xdr:row>13</xdr:row>
                    <xdr:rowOff>0</xdr:rowOff>
                  </from>
                  <to>
                    <xdr:col>21</xdr:col>
                    <xdr:colOff>142875</xdr:colOff>
                    <xdr:row>14</xdr:row>
                    <xdr:rowOff>47625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22</xdr:col>
                    <xdr:colOff>19050</xdr:colOff>
                    <xdr:row>13</xdr:row>
                    <xdr:rowOff>0</xdr:rowOff>
                  </from>
                  <to>
                    <xdr:col>26</xdr:col>
                    <xdr:colOff>19050</xdr:colOff>
                    <xdr:row>14</xdr:row>
                    <xdr:rowOff>47625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xdr:col>
                    <xdr:colOff>180975</xdr:colOff>
                    <xdr:row>13</xdr:row>
                    <xdr:rowOff>161925</xdr:rowOff>
                  </from>
                  <to>
                    <xdr:col>12</xdr:col>
                    <xdr:colOff>133350</xdr:colOff>
                    <xdr:row>15</xdr:row>
                    <xdr:rowOff>19050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11</xdr:col>
                    <xdr:colOff>19050</xdr:colOff>
                    <xdr:row>13</xdr:row>
                    <xdr:rowOff>171450</xdr:rowOff>
                  </from>
                  <to>
                    <xdr:col>16</xdr:col>
                    <xdr:colOff>57150</xdr:colOff>
                    <xdr:row>15</xdr:row>
                    <xdr:rowOff>28575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17</xdr:col>
                    <xdr:colOff>28575</xdr:colOff>
                    <xdr:row>13</xdr:row>
                    <xdr:rowOff>171450</xdr:rowOff>
                  </from>
                  <to>
                    <xdr:col>21</xdr:col>
                    <xdr:colOff>76200</xdr:colOff>
                    <xdr:row>15</xdr:row>
                    <xdr:rowOff>28575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11</xdr:col>
                    <xdr:colOff>19050</xdr:colOff>
                    <xdr:row>14</xdr:row>
                    <xdr:rowOff>161925</xdr:rowOff>
                  </from>
                  <to>
                    <xdr:col>15</xdr:col>
                    <xdr:colOff>66675</xdr:colOff>
                    <xdr:row>16</xdr:row>
                    <xdr:rowOff>19050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17</xdr:col>
                    <xdr:colOff>28575</xdr:colOff>
                    <xdr:row>14</xdr:row>
                    <xdr:rowOff>171450</xdr:rowOff>
                  </from>
                  <to>
                    <xdr:col>21</xdr:col>
                    <xdr:colOff>76200</xdr:colOff>
                    <xdr:row>16</xdr:row>
                    <xdr:rowOff>28575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38</xdr:col>
                    <xdr:colOff>19050</xdr:colOff>
                    <xdr:row>20</xdr:row>
                    <xdr:rowOff>171450</xdr:rowOff>
                  </from>
                  <to>
                    <xdr:col>40</xdr:col>
                    <xdr:colOff>76200</xdr:colOff>
                    <xdr:row>22</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41</xdr:col>
                    <xdr:colOff>19050</xdr:colOff>
                    <xdr:row>20</xdr:row>
                    <xdr:rowOff>171450</xdr:rowOff>
                  </from>
                  <to>
                    <xdr:col>43</xdr:col>
                    <xdr:colOff>95250</xdr:colOff>
                    <xdr:row>22</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38</xdr:col>
                    <xdr:colOff>19050</xdr:colOff>
                    <xdr:row>21</xdr:row>
                    <xdr:rowOff>171450</xdr:rowOff>
                  </from>
                  <to>
                    <xdr:col>40</xdr:col>
                    <xdr:colOff>76200</xdr:colOff>
                    <xdr:row>23</xdr:row>
                    <xdr:rowOff>28575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41</xdr:col>
                    <xdr:colOff>19050</xdr:colOff>
                    <xdr:row>21</xdr:row>
                    <xdr:rowOff>180975</xdr:rowOff>
                  </from>
                  <to>
                    <xdr:col>43</xdr:col>
                    <xdr:colOff>85725</xdr:colOff>
                    <xdr:row>23</xdr:row>
                    <xdr:rowOff>38100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44</xdr:col>
                    <xdr:colOff>57150</xdr:colOff>
                    <xdr:row>21</xdr:row>
                    <xdr:rowOff>171450</xdr:rowOff>
                  </from>
                  <to>
                    <xdr:col>48</xdr:col>
                    <xdr:colOff>171450</xdr:colOff>
                    <xdr:row>23</xdr:row>
                    <xdr:rowOff>28575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47</xdr:col>
                    <xdr:colOff>180975</xdr:colOff>
                    <xdr:row>21</xdr:row>
                    <xdr:rowOff>180975</xdr:rowOff>
                  </from>
                  <to>
                    <xdr:col>53</xdr:col>
                    <xdr:colOff>38100</xdr:colOff>
                    <xdr:row>23</xdr:row>
                    <xdr:rowOff>38100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27</xdr:col>
                    <xdr:colOff>0</xdr:colOff>
                    <xdr:row>23</xdr:row>
                    <xdr:rowOff>171450</xdr:rowOff>
                  </from>
                  <to>
                    <xdr:col>51</xdr:col>
                    <xdr:colOff>57150</xdr:colOff>
                    <xdr:row>25</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27</xdr:col>
                    <xdr:colOff>0</xdr:colOff>
                    <xdr:row>24</xdr:row>
                    <xdr:rowOff>171450</xdr:rowOff>
                  </from>
                  <to>
                    <xdr:col>51</xdr:col>
                    <xdr:colOff>142875</xdr:colOff>
                    <xdr:row>26</xdr:row>
                    <xdr:rowOff>28575</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26</xdr:col>
                    <xdr:colOff>180975</xdr:colOff>
                    <xdr:row>30</xdr:row>
                    <xdr:rowOff>19050</xdr:rowOff>
                  </from>
                  <to>
                    <xdr:col>28</xdr:col>
                    <xdr:colOff>19050</xdr:colOff>
                    <xdr:row>31</xdr:row>
                    <xdr:rowOff>38100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26</xdr:col>
                    <xdr:colOff>180975</xdr:colOff>
                    <xdr:row>30</xdr:row>
                    <xdr:rowOff>200025</xdr:rowOff>
                  </from>
                  <to>
                    <xdr:col>28</xdr:col>
                    <xdr:colOff>19050</xdr:colOff>
                    <xdr:row>32</xdr:row>
                    <xdr:rowOff>28575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xdr:col>
                    <xdr:colOff>180975</xdr:colOff>
                    <xdr:row>14</xdr:row>
                    <xdr:rowOff>161925</xdr:rowOff>
                  </from>
                  <to>
                    <xdr:col>7</xdr:col>
                    <xdr:colOff>0</xdr:colOff>
                    <xdr:row>16</xdr:row>
                    <xdr:rowOff>19050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22</xdr:col>
                    <xdr:colOff>19050</xdr:colOff>
                    <xdr:row>13</xdr:row>
                    <xdr:rowOff>171450</xdr:rowOff>
                  </from>
                  <to>
                    <xdr:col>26</xdr:col>
                    <xdr:colOff>66675</xdr:colOff>
                    <xdr:row>15</xdr:row>
                    <xdr:rowOff>28575</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48</xdr:col>
                    <xdr:colOff>0</xdr:colOff>
                    <xdr:row>26</xdr:row>
                    <xdr:rowOff>142875</xdr:rowOff>
                  </from>
                  <to>
                    <xdr:col>51</xdr:col>
                    <xdr:colOff>104775</xdr:colOff>
                    <xdr:row>28</xdr:row>
                    <xdr:rowOff>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43</xdr:col>
                    <xdr:colOff>19050</xdr:colOff>
                    <xdr:row>32</xdr:row>
                    <xdr:rowOff>180975</xdr:rowOff>
                  </from>
                  <to>
                    <xdr:col>46</xdr:col>
                    <xdr:colOff>123825</xdr:colOff>
                    <xdr:row>34</xdr:row>
                    <xdr:rowOff>38100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46</xdr:col>
                    <xdr:colOff>171450</xdr:colOff>
                    <xdr:row>32</xdr:row>
                    <xdr:rowOff>180975</xdr:rowOff>
                  </from>
                  <to>
                    <xdr:col>53</xdr:col>
                    <xdr:colOff>47625</xdr:colOff>
                    <xdr:row>34</xdr:row>
                    <xdr:rowOff>38100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43</xdr:col>
                    <xdr:colOff>19050</xdr:colOff>
                    <xdr:row>31</xdr:row>
                    <xdr:rowOff>180975</xdr:rowOff>
                  </from>
                  <to>
                    <xdr:col>46</xdr:col>
                    <xdr:colOff>123825</xdr:colOff>
                    <xdr:row>33</xdr:row>
                    <xdr:rowOff>38100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46</xdr:col>
                    <xdr:colOff>171450</xdr:colOff>
                    <xdr:row>31</xdr:row>
                    <xdr:rowOff>180975</xdr:rowOff>
                  </from>
                  <to>
                    <xdr:col>53</xdr:col>
                    <xdr:colOff>47625</xdr:colOff>
                    <xdr:row>33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C42"/>
  <sheetViews>
    <sheetView showGridLines="0" showZeros="0" view="pageBreakPreview" zoomScaleNormal="100" zoomScaleSheetLayoutView="100" workbookViewId="0">
      <selection activeCell="S23" sqref="S23:Y23"/>
    </sheetView>
  </sheetViews>
  <sheetFormatPr defaultRowHeight="13.5"/>
  <cols>
    <col min="1" max="1" width="3.625" style="67" customWidth="1"/>
    <col min="2" max="10" width="3.125" style="67" customWidth="1"/>
    <col min="11" max="11" width="3.625" style="67" customWidth="1"/>
    <col min="12" max="13" width="4.625" style="67" customWidth="1"/>
    <col min="14" max="14" width="3.625" style="67" customWidth="1"/>
    <col min="15" max="18" width="3.125" style="67" customWidth="1"/>
    <col min="19" max="19" width="4.625" style="67" customWidth="1"/>
    <col min="20" max="42" width="3.125" style="67" customWidth="1"/>
    <col min="43" max="55" width="3.125" customWidth="1"/>
    <col min="56" max="62" width="2.625" customWidth="1"/>
  </cols>
  <sheetData>
    <row r="1" spans="1:55" ht="13.5" customHeight="1" thickBot="1">
      <c r="A1" s="856" t="s">
        <v>737</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3"/>
      <c r="AR1" s="3"/>
      <c r="AS1" s="3"/>
      <c r="AT1" s="3"/>
      <c r="AU1" s="3"/>
      <c r="AV1" s="3"/>
      <c r="AW1" s="3"/>
      <c r="AX1" s="3"/>
      <c r="AY1" s="3"/>
      <c r="AZ1" s="3"/>
    </row>
    <row r="2" spans="1:55" ht="13.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3"/>
      <c r="AR2" s="761" t="s">
        <v>599</v>
      </c>
      <c r="AS2" s="762"/>
      <c r="AT2" s="762"/>
      <c r="AU2" s="762"/>
      <c r="AV2" s="763"/>
      <c r="AW2" s="3"/>
      <c r="AX2" s="3"/>
      <c r="AY2" s="3"/>
      <c r="AZ2" s="3"/>
    </row>
    <row r="3" spans="1:55" s="2" customFormat="1" ht="11.2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3"/>
      <c r="AR3" s="764"/>
      <c r="AS3" s="765"/>
      <c r="AT3" s="765"/>
      <c r="AU3" s="765"/>
      <c r="AV3" s="766"/>
      <c r="AW3" s="3"/>
      <c r="AX3" s="3"/>
      <c r="AY3" s="3"/>
      <c r="AZ3" s="3"/>
    </row>
    <row r="4" spans="1:55" s="2" customFormat="1" ht="13.5" customHeight="1" thickBot="1">
      <c r="A4" s="857" t="s">
        <v>348</v>
      </c>
      <c r="B4" s="857"/>
      <c r="C4" s="857"/>
      <c r="D4" s="857"/>
      <c r="E4" s="857">
        <f>①【2ヵ月前】利用申込書!E4</f>
        <v>0</v>
      </c>
      <c r="F4" s="857"/>
      <c r="G4" s="857"/>
      <c r="H4" s="468" t="s">
        <v>9</v>
      </c>
      <c r="I4" s="857">
        <f>①【2ヵ月前】利用申込書!H4</f>
        <v>0</v>
      </c>
      <c r="J4" s="857"/>
      <c r="K4" s="468" t="s">
        <v>10</v>
      </c>
      <c r="L4" s="666">
        <f>①【2ヵ月前】利用申込書!K4</f>
        <v>0</v>
      </c>
      <c r="M4" s="666"/>
      <c r="N4" s="479" t="s">
        <v>11</v>
      </c>
      <c r="O4" s="66"/>
      <c r="P4" s="66"/>
      <c r="Q4" s="66"/>
      <c r="R4" s="66"/>
      <c r="S4" s="66"/>
      <c r="T4" s="66"/>
      <c r="U4" s="66"/>
      <c r="V4" s="66"/>
      <c r="W4" s="99"/>
      <c r="X4" s="99"/>
      <c r="Y4" s="99"/>
      <c r="Z4" s="66"/>
      <c r="AA4" s="66"/>
      <c r="AB4" s="66"/>
      <c r="AL4" s="471"/>
      <c r="AM4" s="471"/>
      <c r="AN4" s="471"/>
      <c r="AO4" s="471"/>
      <c r="AP4" s="470" t="s">
        <v>893</v>
      </c>
      <c r="AR4" s="767"/>
      <c r="AS4" s="768"/>
      <c r="AT4" s="768"/>
      <c r="AU4" s="768"/>
      <c r="AV4" s="769"/>
      <c r="AW4" s="3"/>
    </row>
    <row r="5" spans="1:55" s="45" customFormat="1" ht="24.95" customHeight="1" thickBot="1">
      <c r="A5" s="852" t="s">
        <v>21</v>
      </c>
      <c r="B5" s="853"/>
      <c r="C5" s="853"/>
      <c r="D5" s="858">
        <f>①【2ヵ月前】利用申込書!D6</f>
        <v>0</v>
      </c>
      <c r="E5" s="858"/>
      <c r="F5" s="858"/>
      <c r="G5" s="858"/>
      <c r="H5" s="858"/>
      <c r="I5" s="858"/>
      <c r="J5" s="858"/>
      <c r="K5" s="858"/>
      <c r="L5" s="858"/>
      <c r="M5" s="858"/>
      <c r="N5" s="862" t="s">
        <v>311</v>
      </c>
      <c r="O5" s="863"/>
      <c r="P5" s="863"/>
      <c r="Q5" s="858">
        <f>①【2ヵ月前】利用申込書!D25</f>
        <v>0</v>
      </c>
      <c r="R5" s="858"/>
      <c r="S5" s="858"/>
      <c r="T5" s="858"/>
      <c r="U5" s="858"/>
      <c r="V5" s="858"/>
      <c r="W5" s="858"/>
      <c r="X5" s="858"/>
      <c r="Y5" s="864"/>
      <c r="Z5" s="862" t="s">
        <v>518</v>
      </c>
      <c r="AA5" s="863"/>
      <c r="AB5" s="863"/>
      <c r="AC5" s="858">
        <f>①【2ヵ月前】利用申込書!D31</f>
        <v>0</v>
      </c>
      <c r="AD5" s="858"/>
      <c r="AE5" s="858"/>
      <c r="AF5" s="858"/>
      <c r="AG5" s="858"/>
      <c r="AH5" s="858"/>
      <c r="AI5" s="858"/>
      <c r="AJ5" s="858"/>
      <c r="AK5" s="858"/>
      <c r="AL5" s="859"/>
      <c r="AM5" s="860"/>
      <c r="AN5" s="860"/>
      <c r="AO5" s="860"/>
      <c r="AP5" s="861"/>
      <c r="AR5" s="286"/>
      <c r="AS5" s="286"/>
      <c r="AT5" s="286"/>
      <c r="AU5" s="286"/>
      <c r="AV5" s="286"/>
    </row>
    <row r="6" spans="1:55" s="47" customFormat="1" ht="14.25" customHeight="1">
      <c r="A6" s="826" t="s">
        <v>384</v>
      </c>
      <c r="B6" s="826"/>
      <c r="C6" s="826"/>
      <c r="D6" s="826">
        <v>6</v>
      </c>
      <c r="E6" s="826"/>
      <c r="F6" s="826">
        <v>7</v>
      </c>
      <c r="G6" s="826"/>
      <c r="H6" s="826">
        <v>8</v>
      </c>
      <c r="I6" s="826"/>
      <c r="J6" s="826">
        <v>9</v>
      </c>
      <c r="K6" s="837"/>
      <c r="L6" s="837">
        <v>10</v>
      </c>
      <c r="M6" s="837"/>
      <c r="N6" s="837">
        <v>11</v>
      </c>
      <c r="O6" s="826"/>
      <c r="P6" s="826">
        <v>12</v>
      </c>
      <c r="Q6" s="826"/>
      <c r="R6" s="826">
        <v>13</v>
      </c>
      <c r="S6" s="837"/>
      <c r="T6" s="837">
        <v>14</v>
      </c>
      <c r="U6" s="837"/>
      <c r="V6" s="837">
        <v>15</v>
      </c>
      <c r="W6" s="837"/>
      <c r="X6" s="837">
        <v>16</v>
      </c>
      <c r="Y6" s="837"/>
      <c r="Z6" s="826">
        <v>17</v>
      </c>
      <c r="AA6" s="826"/>
      <c r="AB6" s="826">
        <v>18</v>
      </c>
      <c r="AC6" s="826"/>
      <c r="AD6" s="826">
        <v>19</v>
      </c>
      <c r="AE6" s="826"/>
      <c r="AF6" s="826">
        <v>20</v>
      </c>
      <c r="AG6" s="826"/>
      <c r="AH6" s="826">
        <v>21</v>
      </c>
      <c r="AI6" s="826"/>
      <c r="AJ6" s="826">
        <v>22</v>
      </c>
      <c r="AK6" s="826"/>
      <c r="AL6" s="879" t="s">
        <v>394</v>
      </c>
      <c r="AM6" s="879"/>
      <c r="AN6" s="879"/>
      <c r="AO6" s="879"/>
      <c r="AP6" s="879"/>
      <c r="AQ6" s="46"/>
      <c r="AR6" s="632" t="s">
        <v>602</v>
      </c>
      <c r="AS6" s="870"/>
      <c r="AT6" s="870"/>
      <c r="AU6" s="870"/>
      <c r="AV6" s="633"/>
      <c r="AX6" s="46"/>
      <c r="AY6" s="46"/>
      <c r="AZ6" s="46"/>
      <c r="BA6" s="46"/>
      <c r="BB6" s="46"/>
      <c r="BC6" s="46"/>
    </row>
    <row r="7" spans="1:55" s="45" customFormat="1" ht="13.5" customHeight="1">
      <c r="A7" s="827">
        <f>①【2ヵ月前】利用申込書!K12</f>
        <v>0</v>
      </c>
      <c r="B7" s="840" t="s">
        <v>385</v>
      </c>
      <c r="C7" s="816" t="s">
        <v>386</v>
      </c>
      <c r="D7" s="819" t="s">
        <v>388</v>
      </c>
      <c r="E7" s="820"/>
      <c r="F7" s="850" t="s">
        <v>20</v>
      </c>
      <c r="G7" s="865" t="s">
        <v>4</v>
      </c>
      <c r="H7" s="866"/>
      <c r="I7" s="866"/>
      <c r="J7" s="867"/>
      <c r="K7" s="773"/>
      <c r="L7" s="774"/>
      <c r="M7" s="774"/>
      <c r="N7" s="775"/>
      <c r="O7" s="865" t="s">
        <v>5</v>
      </c>
      <c r="P7" s="866"/>
      <c r="Q7" s="866"/>
      <c r="R7" s="867"/>
      <c r="S7" s="779"/>
      <c r="T7" s="780"/>
      <c r="U7" s="780"/>
      <c r="V7" s="780"/>
      <c r="W7" s="780"/>
      <c r="X7" s="780"/>
      <c r="Y7" s="781"/>
      <c r="Z7" s="849" t="s">
        <v>887</v>
      </c>
      <c r="AA7" s="865" t="s">
        <v>6</v>
      </c>
      <c r="AB7" s="866"/>
      <c r="AC7" s="866"/>
      <c r="AD7" s="867"/>
      <c r="AE7" s="773"/>
      <c r="AF7" s="774"/>
      <c r="AG7" s="774"/>
      <c r="AH7" s="774"/>
      <c r="AI7" s="774"/>
      <c r="AJ7" s="775"/>
      <c r="AK7" s="783" t="s">
        <v>393</v>
      </c>
      <c r="AL7" s="782"/>
      <c r="AM7" s="782"/>
      <c r="AN7" s="782"/>
      <c r="AO7" s="782"/>
      <c r="AP7" s="782"/>
      <c r="AR7" s="634"/>
      <c r="AS7" s="871"/>
      <c r="AT7" s="871"/>
      <c r="AU7" s="871"/>
      <c r="AV7" s="635"/>
    </row>
    <row r="8" spans="1:55" s="45" customFormat="1" ht="13.5" customHeight="1" thickBot="1">
      <c r="A8" s="827"/>
      <c r="B8" s="841"/>
      <c r="C8" s="817"/>
      <c r="D8" s="819"/>
      <c r="E8" s="820"/>
      <c r="F8" s="850"/>
      <c r="G8" s="363"/>
      <c r="H8" s="364"/>
      <c r="I8" s="364"/>
      <c r="J8" s="365"/>
      <c r="K8" s="770"/>
      <c r="L8" s="771"/>
      <c r="M8" s="771"/>
      <c r="N8" s="772"/>
      <c r="O8" s="363"/>
      <c r="P8" s="364"/>
      <c r="Q8" s="364"/>
      <c r="R8" s="365"/>
      <c r="S8" s="880"/>
      <c r="T8" s="881"/>
      <c r="U8" s="881"/>
      <c r="V8" s="881"/>
      <c r="W8" s="881"/>
      <c r="X8" s="881"/>
      <c r="Y8" s="882"/>
      <c r="Z8" s="850"/>
      <c r="AA8" s="363"/>
      <c r="AB8" s="364"/>
      <c r="AC8" s="364"/>
      <c r="AD8" s="365"/>
      <c r="AE8" s="770"/>
      <c r="AF8" s="771"/>
      <c r="AG8" s="771"/>
      <c r="AH8" s="771"/>
      <c r="AI8" s="771"/>
      <c r="AJ8" s="772"/>
      <c r="AK8" s="783"/>
      <c r="AL8" s="782"/>
      <c r="AM8" s="782"/>
      <c r="AN8" s="782"/>
      <c r="AO8" s="782"/>
      <c r="AP8" s="782"/>
      <c r="AR8" s="636"/>
      <c r="AS8" s="872"/>
      <c r="AT8" s="872"/>
      <c r="AU8" s="872"/>
      <c r="AV8" s="637"/>
    </row>
    <row r="9" spans="1:55" s="45" customFormat="1" ht="13.5" customHeight="1">
      <c r="A9" s="827"/>
      <c r="B9" s="841"/>
      <c r="C9" s="817"/>
      <c r="D9" s="819"/>
      <c r="E9" s="820"/>
      <c r="F9" s="850"/>
      <c r="G9" s="363"/>
      <c r="H9" s="364"/>
      <c r="I9" s="364"/>
      <c r="J9" s="365"/>
      <c r="K9" s="770"/>
      <c r="L9" s="771"/>
      <c r="M9" s="771"/>
      <c r="N9" s="772"/>
      <c r="O9" s="363"/>
      <c r="P9" s="364"/>
      <c r="Q9" s="364"/>
      <c r="R9" s="365"/>
      <c r="S9" s="880"/>
      <c r="T9" s="881"/>
      <c r="U9" s="881"/>
      <c r="V9" s="881"/>
      <c r="W9" s="881"/>
      <c r="X9" s="881"/>
      <c r="Y9" s="882"/>
      <c r="Z9" s="850"/>
      <c r="AA9" s="363"/>
      <c r="AB9" s="364"/>
      <c r="AC9" s="364"/>
      <c r="AD9" s="365"/>
      <c r="AE9" s="770"/>
      <c r="AF9" s="771"/>
      <c r="AG9" s="771"/>
      <c r="AH9" s="771"/>
      <c r="AI9" s="771"/>
      <c r="AJ9" s="772"/>
      <c r="AK9" s="783"/>
      <c r="AL9" s="782"/>
      <c r="AM9" s="782"/>
      <c r="AN9" s="782"/>
      <c r="AO9" s="782"/>
      <c r="AP9" s="782"/>
    </row>
    <row r="10" spans="1:55" s="45" customFormat="1" ht="13.5" customHeight="1">
      <c r="A10" s="100" t="s">
        <v>7</v>
      </c>
      <c r="B10" s="841"/>
      <c r="C10" s="817"/>
      <c r="D10" s="819"/>
      <c r="E10" s="820"/>
      <c r="F10" s="850"/>
      <c r="G10" s="854"/>
      <c r="H10" s="868"/>
      <c r="I10" s="868"/>
      <c r="J10" s="791"/>
      <c r="K10" s="770"/>
      <c r="L10" s="771"/>
      <c r="M10" s="771"/>
      <c r="N10" s="772"/>
      <c r="O10" s="363"/>
      <c r="P10" s="364"/>
      <c r="Q10" s="364"/>
      <c r="R10" s="365"/>
      <c r="S10" s="880"/>
      <c r="T10" s="881"/>
      <c r="U10" s="881"/>
      <c r="V10" s="881"/>
      <c r="W10" s="881"/>
      <c r="X10" s="881"/>
      <c r="Y10" s="882"/>
      <c r="Z10" s="850"/>
      <c r="AA10" s="363"/>
      <c r="AB10" s="364"/>
      <c r="AC10" s="364"/>
      <c r="AD10" s="365"/>
      <c r="AE10" s="770"/>
      <c r="AF10" s="771"/>
      <c r="AG10" s="771"/>
      <c r="AH10" s="771"/>
      <c r="AI10" s="771"/>
      <c r="AJ10" s="772"/>
      <c r="AK10" s="783"/>
      <c r="AL10" s="782"/>
      <c r="AM10" s="782"/>
      <c r="AN10" s="782"/>
      <c r="AO10" s="782"/>
      <c r="AP10" s="782"/>
    </row>
    <row r="11" spans="1:55" s="45" customFormat="1" ht="13.5" customHeight="1">
      <c r="A11" s="827">
        <f>①【2ヵ月前】利用申込書!N12</f>
        <v>0</v>
      </c>
      <c r="B11" s="841"/>
      <c r="C11" s="817"/>
      <c r="D11" s="819"/>
      <c r="E11" s="820"/>
      <c r="F11" s="850"/>
      <c r="G11" s="855"/>
      <c r="H11" s="869"/>
      <c r="I11" s="869"/>
      <c r="J11" s="792"/>
      <c r="K11" s="770"/>
      <c r="L11" s="771"/>
      <c r="M11" s="771"/>
      <c r="N11" s="772"/>
      <c r="O11" s="787"/>
      <c r="P11" s="789"/>
      <c r="Q11" s="789"/>
      <c r="R11" s="791"/>
      <c r="S11" s="880"/>
      <c r="T11" s="881"/>
      <c r="U11" s="881"/>
      <c r="V11" s="881"/>
      <c r="W11" s="881"/>
      <c r="X11" s="881"/>
      <c r="Y11" s="882"/>
      <c r="Z11" s="850"/>
      <c r="AA11" s="787"/>
      <c r="AB11" s="789"/>
      <c r="AC11" s="789"/>
      <c r="AD11" s="791"/>
      <c r="AE11" s="770"/>
      <c r="AF11" s="771"/>
      <c r="AG11" s="771"/>
      <c r="AH11" s="771"/>
      <c r="AI11" s="771"/>
      <c r="AJ11" s="772"/>
      <c r="AK11" s="783"/>
      <c r="AL11" s="782"/>
      <c r="AM11" s="782"/>
      <c r="AN11" s="782"/>
      <c r="AO11" s="782"/>
      <c r="AP11" s="782"/>
    </row>
    <row r="12" spans="1:55" s="45" customFormat="1" ht="13.5" customHeight="1">
      <c r="A12" s="827"/>
      <c r="B12" s="841"/>
      <c r="C12" s="817"/>
      <c r="D12" s="819"/>
      <c r="E12" s="820"/>
      <c r="F12" s="850"/>
      <c r="G12" s="873" t="s">
        <v>389</v>
      </c>
      <c r="H12" s="874"/>
      <c r="I12" s="874"/>
      <c r="J12" s="875"/>
      <c r="K12" s="770"/>
      <c r="L12" s="771"/>
      <c r="M12" s="771"/>
      <c r="N12" s="772"/>
      <c r="O12" s="787"/>
      <c r="P12" s="789"/>
      <c r="Q12" s="789"/>
      <c r="R12" s="791"/>
      <c r="S12" s="776"/>
      <c r="T12" s="777"/>
      <c r="U12" s="777"/>
      <c r="V12" s="777"/>
      <c r="W12" s="777"/>
      <c r="X12" s="777"/>
      <c r="Y12" s="778"/>
      <c r="Z12" s="850"/>
      <c r="AA12" s="788"/>
      <c r="AB12" s="790"/>
      <c r="AC12" s="790"/>
      <c r="AD12" s="792"/>
      <c r="AE12" s="770"/>
      <c r="AF12" s="771"/>
      <c r="AG12" s="771"/>
      <c r="AH12" s="771"/>
      <c r="AI12" s="771"/>
      <c r="AJ12" s="772"/>
      <c r="AK12" s="783"/>
      <c r="AL12" s="782"/>
      <c r="AM12" s="782"/>
      <c r="AN12" s="782"/>
      <c r="AO12" s="782"/>
      <c r="AP12" s="782"/>
    </row>
    <row r="13" spans="1:55" s="45" customFormat="1" ht="13.5" customHeight="1">
      <c r="A13" s="827"/>
      <c r="B13" s="841"/>
      <c r="C13" s="817" t="s">
        <v>387</v>
      </c>
      <c r="D13" s="819"/>
      <c r="E13" s="820"/>
      <c r="F13" s="850"/>
      <c r="G13" s="876"/>
      <c r="H13" s="877"/>
      <c r="I13" s="877"/>
      <c r="J13" s="878"/>
      <c r="K13" s="773"/>
      <c r="L13" s="774"/>
      <c r="M13" s="774"/>
      <c r="N13" s="775"/>
      <c r="O13" s="787"/>
      <c r="P13" s="789"/>
      <c r="Q13" s="789"/>
      <c r="R13" s="791"/>
      <c r="S13" s="779"/>
      <c r="T13" s="780"/>
      <c r="U13" s="780"/>
      <c r="V13" s="780"/>
      <c r="W13" s="780"/>
      <c r="X13" s="780"/>
      <c r="Y13" s="781"/>
      <c r="Z13" s="850"/>
      <c r="AA13" s="793" t="s">
        <v>611</v>
      </c>
      <c r="AB13" s="794"/>
      <c r="AC13" s="794"/>
      <c r="AD13" s="795"/>
      <c r="AE13" s="773"/>
      <c r="AF13" s="774"/>
      <c r="AG13" s="774"/>
      <c r="AH13" s="774"/>
      <c r="AI13" s="774"/>
      <c r="AJ13" s="775"/>
      <c r="AK13" s="783"/>
      <c r="AL13" s="782"/>
      <c r="AM13" s="782"/>
      <c r="AN13" s="782"/>
      <c r="AO13" s="782"/>
      <c r="AP13" s="782"/>
    </row>
    <row r="14" spans="1:55" s="45" customFormat="1" ht="13.5" customHeight="1">
      <c r="A14" s="100" t="s">
        <v>8</v>
      </c>
      <c r="B14" s="841"/>
      <c r="C14" s="817"/>
      <c r="D14" s="819"/>
      <c r="E14" s="820"/>
      <c r="F14" s="850"/>
      <c r="G14" s="828" t="s">
        <v>395</v>
      </c>
      <c r="H14" s="829"/>
      <c r="I14" s="829"/>
      <c r="J14" s="830"/>
      <c r="K14" s="770"/>
      <c r="L14" s="771"/>
      <c r="M14" s="771"/>
      <c r="N14" s="772"/>
      <c r="O14" s="787"/>
      <c r="P14" s="789"/>
      <c r="Q14" s="789"/>
      <c r="R14" s="791"/>
      <c r="S14" s="880"/>
      <c r="T14" s="881"/>
      <c r="U14" s="881"/>
      <c r="V14" s="881"/>
      <c r="W14" s="881"/>
      <c r="X14" s="881"/>
      <c r="Y14" s="882"/>
      <c r="Z14" s="850"/>
      <c r="AA14" s="796"/>
      <c r="AB14" s="797"/>
      <c r="AC14" s="797"/>
      <c r="AD14" s="798"/>
      <c r="AE14" s="770"/>
      <c r="AF14" s="771"/>
      <c r="AG14" s="771"/>
      <c r="AH14" s="771"/>
      <c r="AI14" s="771"/>
      <c r="AJ14" s="772"/>
      <c r="AK14" s="783"/>
      <c r="AL14" s="782"/>
      <c r="AM14" s="782"/>
      <c r="AN14" s="782"/>
      <c r="AO14" s="782"/>
      <c r="AP14" s="782"/>
    </row>
    <row r="15" spans="1:55" s="45" customFormat="1" ht="13.5" customHeight="1">
      <c r="A15" s="814"/>
      <c r="B15" s="841"/>
      <c r="C15" s="817"/>
      <c r="D15" s="819"/>
      <c r="E15" s="820"/>
      <c r="F15" s="850"/>
      <c r="G15" s="831"/>
      <c r="H15" s="832"/>
      <c r="I15" s="832"/>
      <c r="J15" s="833"/>
      <c r="K15" s="770"/>
      <c r="L15" s="771"/>
      <c r="M15" s="771"/>
      <c r="N15" s="772"/>
      <c r="O15" s="821"/>
      <c r="P15" s="691"/>
      <c r="Q15" s="691"/>
      <c r="R15" s="822"/>
      <c r="S15" s="880"/>
      <c r="T15" s="881"/>
      <c r="U15" s="881"/>
      <c r="V15" s="881"/>
      <c r="W15" s="881"/>
      <c r="X15" s="881"/>
      <c r="Y15" s="882"/>
      <c r="Z15" s="850"/>
      <c r="AA15" s="799"/>
      <c r="AB15" s="800"/>
      <c r="AC15" s="800"/>
      <c r="AD15" s="801"/>
      <c r="AE15" s="770"/>
      <c r="AF15" s="771"/>
      <c r="AG15" s="771"/>
      <c r="AH15" s="771"/>
      <c r="AI15" s="771"/>
      <c r="AJ15" s="772"/>
      <c r="AK15" s="783"/>
      <c r="AL15" s="782"/>
      <c r="AM15" s="782"/>
      <c r="AN15" s="782"/>
      <c r="AO15" s="782"/>
      <c r="AP15" s="782"/>
    </row>
    <row r="16" spans="1:55" s="45" customFormat="1" ht="13.5" customHeight="1">
      <c r="A16" s="814"/>
      <c r="B16" s="841"/>
      <c r="C16" s="817"/>
      <c r="D16" s="819"/>
      <c r="E16" s="820"/>
      <c r="F16" s="850"/>
      <c r="G16" s="831"/>
      <c r="H16" s="832"/>
      <c r="I16" s="832"/>
      <c r="J16" s="833"/>
      <c r="K16" s="770"/>
      <c r="L16" s="771"/>
      <c r="M16" s="771"/>
      <c r="N16" s="772"/>
      <c r="O16" s="821"/>
      <c r="P16" s="691"/>
      <c r="Q16" s="691"/>
      <c r="R16" s="822"/>
      <c r="S16" s="880"/>
      <c r="T16" s="881"/>
      <c r="U16" s="881"/>
      <c r="V16" s="881"/>
      <c r="W16" s="881"/>
      <c r="X16" s="881"/>
      <c r="Y16" s="882"/>
      <c r="Z16" s="850"/>
      <c r="AA16" s="802" t="s">
        <v>390</v>
      </c>
      <c r="AB16" s="803"/>
      <c r="AC16" s="803"/>
      <c r="AD16" s="804"/>
      <c r="AE16" s="770"/>
      <c r="AF16" s="771"/>
      <c r="AG16" s="771"/>
      <c r="AH16" s="771"/>
      <c r="AI16" s="771"/>
      <c r="AJ16" s="772"/>
      <c r="AK16" s="783"/>
      <c r="AL16" s="782"/>
      <c r="AM16" s="782"/>
      <c r="AN16" s="782"/>
      <c r="AO16" s="782"/>
      <c r="AP16" s="782"/>
    </row>
    <row r="17" spans="1:42" s="45" customFormat="1" ht="13.5" customHeight="1">
      <c r="A17" s="814"/>
      <c r="B17" s="841"/>
      <c r="C17" s="817"/>
      <c r="D17" s="819"/>
      <c r="E17" s="820"/>
      <c r="F17" s="850"/>
      <c r="G17" s="831"/>
      <c r="H17" s="832"/>
      <c r="I17" s="832"/>
      <c r="J17" s="833"/>
      <c r="K17" s="770"/>
      <c r="L17" s="771"/>
      <c r="M17" s="771"/>
      <c r="N17" s="772"/>
      <c r="O17" s="821"/>
      <c r="P17" s="691"/>
      <c r="Q17" s="691"/>
      <c r="R17" s="822"/>
      <c r="S17" s="880"/>
      <c r="T17" s="881"/>
      <c r="U17" s="881"/>
      <c r="V17" s="881"/>
      <c r="W17" s="881"/>
      <c r="X17" s="881"/>
      <c r="Y17" s="882"/>
      <c r="Z17" s="850"/>
      <c r="AA17" s="805"/>
      <c r="AB17" s="806" t="s">
        <v>392</v>
      </c>
      <c r="AC17" s="807"/>
      <c r="AD17" s="785" t="s">
        <v>391</v>
      </c>
      <c r="AE17" s="770"/>
      <c r="AF17" s="771"/>
      <c r="AG17" s="771"/>
      <c r="AH17" s="771"/>
      <c r="AI17" s="771"/>
      <c r="AJ17" s="772"/>
      <c r="AK17" s="783"/>
      <c r="AL17" s="782"/>
      <c r="AM17" s="782"/>
      <c r="AN17" s="782"/>
      <c r="AO17" s="782"/>
      <c r="AP17" s="782"/>
    </row>
    <row r="18" spans="1:42" s="45" customFormat="1" ht="13.5" customHeight="1">
      <c r="A18" s="814"/>
      <c r="B18" s="842"/>
      <c r="C18" s="818"/>
      <c r="D18" s="819"/>
      <c r="E18" s="820"/>
      <c r="F18" s="850"/>
      <c r="G18" s="831"/>
      <c r="H18" s="832"/>
      <c r="I18" s="832"/>
      <c r="J18" s="833"/>
      <c r="K18" s="770"/>
      <c r="L18" s="771"/>
      <c r="M18" s="771"/>
      <c r="N18" s="772"/>
      <c r="O18" s="821"/>
      <c r="P18" s="691"/>
      <c r="Q18" s="691"/>
      <c r="R18" s="822"/>
      <c r="S18" s="776"/>
      <c r="T18" s="777"/>
      <c r="U18" s="777"/>
      <c r="V18" s="777"/>
      <c r="W18" s="777"/>
      <c r="X18" s="777"/>
      <c r="Y18" s="778"/>
      <c r="Z18" s="851"/>
      <c r="AA18" s="805"/>
      <c r="AB18" s="806"/>
      <c r="AC18" s="807"/>
      <c r="AD18" s="785"/>
      <c r="AE18" s="770"/>
      <c r="AF18" s="771"/>
      <c r="AG18" s="771"/>
      <c r="AH18" s="771"/>
      <c r="AI18" s="771"/>
      <c r="AJ18" s="772"/>
      <c r="AK18" s="784"/>
      <c r="AL18" s="782"/>
      <c r="AM18" s="782"/>
      <c r="AN18" s="782"/>
      <c r="AO18" s="782"/>
      <c r="AP18" s="782"/>
    </row>
    <row r="19" spans="1:42" s="45" customFormat="1" ht="13.5" customHeight="1">
      <c r="A19" s="846"/>
      <c r="B19" s="841" t="s">
        <v>385</v>
      </c>
      <c r="C19" s="817" t="s">
        <v>386</v>
      </c>
      <c r="D19" s="819" t="s">
        <v>388</v>
      </c>
      <c r="E19" s="820"/>
      <c r="F19" s="849" t="s">
        <v>20</v>
      </c>
      <c r="G19" s="865" t="s">
        <v>4</v>
      </c>
      <c r="H19" s="866"/>
      <c r="I19" s="866"/>
      <c r="J19" s="867"/>
      <c r="K19" s="773"/>
      <c r="L19" s="774"/>
      <c r="M19" s="774"/>
      <c r="N19" s="775"/>
      <c r="O19" s="865" t="s">
        <v>5</v>
      </c>
      <c r="P19" s="866"/>
      <c r="Q19" s="866"/>
      <c r="R19" s="867"/>
      <c r="S19" s="779"/>
      <c r="T19" s="780"/>
      <c r="U19" s="780"/>
      <c r="V19" s="780"/>
      <c r="W19" s="780"/>
      <c r="X19" s="780"/>
      <c r="Y19" s="781"/>
      <c r="Z19" s="849" t="s">
        <v>887</v>
      </c>
      <c r="AA19" s="865" t="s">
        <v>6</v>
      </c>
      <c r="AB19" s="866"/>
      <c r="AC19" s="866"/>
      <c r="AD19" s="867"/>
      <c r="AE19" s="773"/>
      <c r="AF19" s="774"/>
      <c r="AG19" s="774"/>
      <c r="AH19" s="774"/>
      <c r="AI19" s="774"/>
      <c r="AJ19" s="775"/>
      <c r="AK19" s="783" t="s">
        <v>393</v>
      </c>
      <c r="AL19" s="782"/>
      <c r="AM19" s="782"/>
      <c r="AN19" s="782"/>
      <c r="AO19" s="782"/>
      <c r="AP19" s="782"/>
    </row>
    <row r="20" spans="1:42" s="45" customFormat="1" ht="13.5" customHeight="1">
      <c r="A20" s="827"/>
      <c r="B20" s="841"/>
      <c r="C20" s="817"/>
      <c r="D20" s="819"/>
      <c r="E20" s="820"/>
      <c r="F20" s="850"/>
      <c r="G20" s="363"/>
      <c r="H20" s="364"/>
      <c r="I20" s="364"/>
      <c r="J20" s="365"/>
      <c r="K20" s="770"/>
      <c r="L20" s="771"/>
      <c r="M20" s="771"/>
      <c r="N20" s="772"/>
      <c r="O20" s="363"/>
      <c r="P20" s="364"/>
      <c r="Q20" s="364"/>
      <c r="R20" s="365"/>
      <c r="S20" s="880"/>
      <c r="T20" s="881"/>
      <c r="U20" s="881"/>
      <c r="V20" s="881"/>
      <c r="W20" s="881"/>
      <c r="X20" s="881"/>
      <c r="Y20" s="882"/>
      <c r="Z20" s="850"/>
      <c r="AA20" s="366"/>
      <c r="AB20" s="367"/>
      <c r="AC20" s="367"/>
      <c r="AD20" s="368"/>
      <c r="AE20" s="770"/>
      <c r="AF20" s="771"/>
      <c r="AG20" s="771"/>
      <c r="AH20" s="771"/>
      <c r="AI20" s="771"/>
      <c r="AJ20" s="772"/>
      <c r="AK20" s="783"/>
      <c r="AL20" s="782"/>
      <c r="AM20" s="782"/>
      <c r="AN20" s="782"/>
      <c r="AO20" s="782"/>
      <c r="AP20" s="782"/>
    </row>
    <row r="21" spans="1:42" s="45" customFormat="1" ht="13.5" customHeight="1">
      <c r="A21" s="827"/>
      <c r="B21" s="841"/>
      <c r="C21" s="817"/>
      <c r="D21" s="819"/>
      <c r="E21" s="820"/>
      <c r="F21" s="850"/>
      <c r="G21" s="363"/>
      <c r="H21" s="364"/>
      <c r="I21" s="364"/>
      <c r="J21" s="365"/>
      <c r="K21" s="770"/>
      <c r="L21" s="771"/>
      <c r="M21" s="771"/>
      <c r="N21" s="772"/>
      <c r="O21" s="363"/>
      <c r="P21" s="364"/>
      <c r="Q21" s="364"/>
      <c r="R21" s="365"/>
      <c r="S21" s="880"/>
      <c r="T21" s="881"/>
      <c r="U21" s="881"/>
      <c r="V21" s="881"/>
      <c r="W21" s="881"/>
      <c r="X21" s="881"/>
      <c r="Y21" s="882"/>
      <c r="Z21" s="850"/>
      <c r="AA21" s="366"/>
      <c r="AB21" s="367"/>
      <c r="AC21" s="367"/>
      <c r="AD21" s="368"/>
      <c r="AE21" s="770"/>
      <c r="AF21" s="771"/>
      <c r="AG21" s="771"/>
      <c r="AH21" s="771"/>
      <c r="AI21" s="771"/>
      <c r="AJ21" s="772"/>
      <c r="AK21" s="783"/>
      <c r="AL21" s="782"/>
      <c r="AM21" s="782"/>
      <c r="AN21" s="782"/>
      <c r="AO21" s="782"/>
      <c r="AP21" s="782"/>
    </row>
    <row r="22" spans="1:42" s="45" customFormat="1" ht="13.5" customHeight="1">
      <c r="A22" s="100" t="s">
        <v>7</v>
      </c>
      <c r="B22" s="841"/>
      <c r="C22" s="817"/>
      <c r="D22" s="819"/>
      <c r="E22" s="820"/>
      <c r="F22" s="850"/>
      <c r="G22" s="854"/>
      <c r="H22" s="868"/>
      <c r="I22" s="868"/>
      <c r="J22" s="791"/>
      <c r="K22" s="770"/>
      <c r="L22" s="771"/>
      <c r="M22" s="771"/>
      <c r="N22" s="772"/>
      <c r="O22" s="363"/>
      <c r="P22" s="364"/>
      <c r="Q22" s="364"/>
      <c r="R22" s="365"/>
      <c r="S22" s="880"/>
      <c r="T22" s="881"/>
      <c r="U22" s="881"/>
      <c r="V22" s="881"/>
      <c r="W22" s="881"/>
      <c r="X22" s="881"/>
      <c r="Y22" s="882"/>
      <c r="Z22" s="850"/>
      <c r="AA22" s="366"/>
      <c r="AB22" s="367"/>
      <c r="AC22" s="367"/>
      <c r="AD22" s="368"/>
      <c r="AE22" s="770"/>
      <c r="AF22" s="771"/>
      <c r="AG22" s="771"/>
      <c r="AH22" s="771"/>
      <c r="AI22" s="771"/>
      <c r="AJ22" s="772"/>
      <c r="AK22" s="783"/>
      <c r="AL22" s="782"/>
      <c r="AM22" s="782"/>
      <c r="AN22" s="782"/>
      <c r="AO22" s="782"/>
      <c r="AP22" s="782"/>
    </row>
    <row r="23" spans="1:42" s="45" customFormat="1" ht="13.5" customHeight="1">
      <c r="A23" s="827"/>
      <c r="B23" s="841"/>
      <c r="C23" s="817"/>
      <c r="D23" s="819"/>
      <c r="E23" s="820"/>
      <c r="F23" s="850"/>
      <c r="G23" s="855"/>
      <c r="H23" s="869"/>
      <c r="I23" s="869"/>
      <c r="J23" s="792"/>
      <c r="K23" s="770"/>
      <c r="L23" s="771"/>
      <c r="M23" s="771"/>
      <c r="N23" s="772"/>
      <c r="O23" s="787"/>
      <c r="P23" s="789"/>
      <c r="Q23" s="789"/>
      <c r="R23" s="791"/>
      <c r="S23" s="880"/>
      <c r="T23" s="881"/>
      <c r="U23" s="881"/>
      <c r="V23" s="881"/>
      <c r="W23" s="881"/>
      <c r="X23" s="881"/>
      <c r="Y23" s="882"/>
      <c r="Z23" s="850"/>
      <c r="AA23" s="883"/>
      <c r="AB23" s="885"/>
      <c r="AC23" s="885"/>
      <c r="AD23" s="887"/>
      <c r="AE23" s="770"/>
      <c r="AF23" s="771"/>
      <c r="AG23" s="771"/>
      <c r="AH23" s="771"/>
      <c r="AI23" s="771"/>
      <c r="AJ23" s="772"/>
      <c r="AK23" s="783"/>
      <c r="AL23" s="782"/>
      <c r="AM23" s="782"/>
      <c r="AN23" s="782"/>
      <c r="AO23" s="782"/>
      <c r="AP23" s="782"/>
    </row>
    <row r="24" spans="1:42" s="45" customFormat="1" ht="13.5" customHeight="1">
      <c r="A24" s="827"/>
      <c r="B24" s="841"/>
      <c r="C24" s="817"/>
      <c r="D24" s="819"/>
      <c r="E24" s="820"/>
      <c r="F24" s="850"/>
      <c r="G24" s="873" t="s">
        <v>389</v>
      </c>
      <c r="H24" s="874"/>
      <c r="I24" s="874"/>
      <c r="J24" s="875"/>
      <c r="K24" s="770"/>
      <c r="L24" s="771"/>
      <c r="M24" s="771"/>
      <c r="N24" s="772"/>
      <c r="O24" s="787"/>
      <c r="P24" s="789"/>
      <c r="Q24" s="789"/>
      <c r="R24" s="791"/>
      <c r="S24" s="776"/>
      <c r="T24" s="777"/>
      <c r="U24" s="777"/>
      <c r="V24" s="777"/>
      <c r="W24" s="777"/>
      <c r="X24" s="777"/>
      <c r="Y24" s="778"/>
      <c r="Z24" s="850"/>
      <c r="AA24" s="884"/>
      <c r="AB24" s="886"/>
      <c r="AC24" s="886"/>
      <c r="AD24" s="888"/>
      <c r="AE24" s="770"/>
      <c r="AF24" s="771"/>
      <c r="AG24" s="771"/>
      <c r="AH24" s="771"/>
      <c r="AI24" s="771"/>
      <c r="AJ24" s="772"/>
      <c r="AK24" s="783"/>
      <c r="AL24" s="782"/>
      <c r="AM24" s="782"/>
      <c r="AN24" s="782"/>
      <c r="AO24" s="782"/>
      <c r="AP24" s="782"/>
    </row>
    <row r="25" spans="1:42" s="45" customFormat="1" ht="13.5" customHeight="1">
      <c r="A25" s="827"/>
      <c r="B25" s="841"/>
      <c r="C25" s="817" t="s">
        <v>387</v>
      </c>
      <c r="D25" s="819"/>
      <c r="E25" s="820"/>
      <c r="F25" s="850"/>
      <c r="G25" s="876"/>
      <c r="H25" s="877"/>
      <c r="I25" s="877"/>
      <c r="J25" s="878"/>
      <c r="K25" s="773"/>
      <c r="L25" s="774"/>
      <c r="M25" s="774"/>
      <c r="N25" s="775"/>
      <c r="O25" s="787"/>
      <c r="P25" s="789"/>
      <c r="Q25" s="789"/>
      <c r="R25" s="791"/>
      <c r="S25" s="779"/>
      <c r="T25" s="780"/>
      <c r="U25" s="780"/>
      <c r="V25" s="780"/>
      <c r="W25" s="780"/>
      <c r="X25" s="780"/>
      <c r="Y25" s="781"/>
      <c r="Z25" s="850"/>
      <c r="AA25" s="793" t="s">
        <v>611</v>
      </c>
      <c r="AB25" s="794"/>
      <c r="AC25" s="794"/>
      <c r="AD25" s="795"/>
      <c r="AE25" s="773"/>
      <c r="AF25" s="774"/>
      <c r="AG25" s="774"/>
      <c r="AH25" s="774"/>
      <c r="AI25" s="774"/>
      <c r="AJ25" s="775"/>
      <c r="AK25" s="783"/>
      <c r="AL25" s="782"/>
      <c r="AM25" s="782"/>
      <c r="AN25" s="782"/>
      <c r="AO25" s="782"/>
      <c r="AP25" s="782"/>
    </row>
    <row r="26" spans="1:42" s="45" customFormat="1" ht="13.5" customHeight="1">
      <c r="A26" s="100" t="s">
        <v>8</v>
      </c>
      <c r="B26" s="841"/>
      <c r="C26" s="817"/>
      <c r="D26" s="819"/>
      <c r="E26" s="820"/>
      <c r="F26" s="850"/>
      <c r="G26" s="828" t="s">
        <v>395</v>
      </c>
      <c r="H26" s="829"/>
      <c r="I26" s="829"/>
      <c r="J26" s="830"/>
      <c r="K26" s="770"/>
      <c r="L26" s="771"/>
      <c r="M26" s="771"/>
      <c r="N26" s="772"/>
      <c r="O26" s="787"/>
      <c r="P26" s="789"/>
      <c r="Q26" s="789"/>
      <c r="R26" s="791"/>
      <c r="S26" s="880"/>
      <c r="T26" s="881"/>
      <c r="U26" s="881"/>
      <c r="V26" s="881"/>
      <c r="W26" s="881"/>
      <c r="X26" s="881"/>
      <c r="Y26" s="882"/>
      <c r="Z26" s="850"/>
      <c r="AA26" s="796"/>
      <c r="AB26" s="797"/>
      <c r="AC26" s="797"/>
      <c r="AD26" s="798"/>
      <c r="AE26" s="770"/>
      <c r="AF26" s="771"/>
      <c r="AG26" s="771"/>
      <c r="AH26" s="771"/>
      <c r="AI26" s="771"/>
      <c r="AJ26" s="772"/>
      <c r="AK26" s="783"/>
      <c r="AL26" s="782"/>
      <c r="AM26" s="782"/>
      <c r="AN26" s="782"/>
      <c r="AO26" s="782"/>
      <c r="AP26" s="782"/>
    </row>
    <row r="27" spans="1:42" s="45" customFormat="1" ht="13.5" customHeight="1">
      <c r="A27" s="814"/>
      <c r="B27" s="841"/>
      <c r="C27" s="817"/>
      <c r="D27" s="819"/>
      <c r="E27" s="820"/>
      <c r="F27" s="850"/>
      <c r="G27" s="831"/>
      <c r="H27" s="832"/>
      <c r="I27" s="832"/>
      <c r="J27" s="833"/>
      <c r="K27" s="770"/>
      <c r="L27" s="771"/>
      <c r="M27" s="771"/>
      <c r="N27" s="772"/>
      <c r="O27" s="821"/>
      <c r="P27" s="691"/>
      <c r="Q27" s="691"/>
      <c r="R27" s="822"/>
      <c r="S27" s="880"/>
      <c r="T27" s="881"/>
      <c r="U27" s="881"/>
      <c r="V27" s="881"/>
      <c r="W27" s="881"/>
      <c r="X27" s="881"/>
      <c r="Y27" s="882"/>
      <c r="Z27" s="850"/>
      <c r="AA27" s="799"/>
      <c r="AB27" s="800"/>
      <c r="AC27" s="800"/>
      <c r="AD27" s="801"/>
      <c r="AE27" s="770"/>
      <c r="AF27" s="771"/>
      <c r="AG27" s="771"/>
      <c r="AH27" s="771"/>
      <c r="AI27" s="771"/>
      <c r="AJ27" s="772"/>
      <c r="AK27" s="783"/>
      <c r="AL27" s="782"/>
      <c r="AM27" s="782"/>
      <c r="AN27" s="782"/>
      <c r="AO27" s="782"/>
      <c r="AP27" s="782"/>
    </row>
    <row r="28" spans="1:42" s="45" customFormat="1" ht="13.5" customHeight="1">
      <c r="A28" s="814"/>
      <c r="B28" s="841"/>
      <c r="C28" s="817"/>
      <c r="D28" s="819"/>
      <c r="E28" s="820"/>
      <c r="F28" s="850"/>
      <c r="G28" s="831"/>
      <c r="H28" s="832"/>
      <c r="I28" s="832"/>
      <c r="J28" s="833"/>
      <c r="K28" s="770"/>
      <c r="L28" s="771"/>
      <c r="M28" s="771"/>
      <c r="N28" s="772"/>
      <c r="O28" s="821"/>
      <c r="P28" s="691"/>
      <c r="Q28" s="691"/>
      <c r="R28" s="822"/>
      <c r="S28" s="880"/>
      <c r="T28" s="881"/>
      <c r="U28" s="881"/>
      <c r="V28" s="881"/>
      <c r="W28" s="881"/>
      <c r="X28" s="881"/>
      <c r="Y28" s="882"/>
      <c r="Z28" s="850"/>
      <c r="AA28" s="802" t="s">
        <v>390</v>
      </c>
      <c r="AB28" s="803"/>
      <c r="AC28" s="803"/>
      <c r="AD28" s="804"/>
      <c r="AE28" s="770"/>
      <c r="AF28" s="771"/>
      <c r="AG28" s="771"/>
      <c r="AH28" s="771"/>
      <c r="AI28" s="771"/>
      <c r="AJ28" s="772"/>
      <c r="AK28" s="783"/>
      <c r="AL28" s="782"/>
      <c r="AM28" s="782"/>
      <c r="AN28" s="782"/>
      <c r="AO28" s="782"/>
      <c r="AP28" s="782"/>
    </row>
    <row r="29" spans="1:42" s="45" customFormat="1" ht="13.5" customHeight="1">
      <c r="A29" s="814"/>
      <c r="B29" s="841"/>
      <c r="C29" s="817"/>
      <c r="D29" s="819"/>
      <c r="E29" s="820"/>
      <c r="F29" s="850"/>
      <c r="G29" s="831"/>
      <c r="H29" s="832"/>
      <c r="I29" s="832"/>
      <c r="J29" s="833"/>
      <c r="K29" s="770"/>
      <c r="L29" s="771"/>
      <c r="M29" s="771"/>
      <c r="N29" s="772"/>
      <c r="O29" s="821"/>
      <c r="P29" s="691"/>
      <c r="Q29" s="691"/>
      <c r="R29" s="822"/>
      <c r="S29" s="880"/>
      <c r="T29" s="881"/>
      <c r="U29" s="881"/>
      <c r="V29" s="881"/>
      <c r="W29" s="881"/>
      <c r="X29" s="881"/>
      <c r="Y29" s="882"/>
      <c r="Z29" s="850"/>
      <c r="AA29" s="805"/>
      <c r="AB29" s="806" t="s">
        <v>30</v>
      </c>
      <c r="AC29" s="807"/>
      <c r="AD29" s="785" t="s">
        <v>31</v>
      </c>
      <c r="AE29" s="770"/>
      <c r="AF29" s="771"/>
      <c r="AG29" s="771"/>
      <c r="AH29" s="771"/>
      <c r="AI29" s="771"/>
      <c r="AJ29" s="772"/>
      <c r="AK29" s="783"/>
      <c r="AL29" s="782"/>
      <c r="AM29" s="782"/>
      <c r="AN29" s="782"/>
      <c r="AO29" s="782"/>
      <c r="AP29" s="782"/>
    </row>
    <row r="30" spans="1:42" s="45" customFormat="1" ht="13.5" customHeight="1">
      <c r="A30" s="815"/>
      <c r="B30" s="841"/>
      <c r="C30" s="817"/>
      <c r="D30" s="819"/>
      <c r="E30" s="820"/>
      <c r="F30" s="851"/>
      <c r="G30" s="834"/>
      <c r="H30" s="835"/>
      <c r="I30" s="835"/>
      <c r="J30" s="836"/>
      <c r="K30" s="770"/>
      <c r="L30" s="771"/>
      <c r="M30" s="771"/>
      <c r="N30" s="772"/>
      <c r="O30" s="823"/>
      <c r="P30" s="824"/>
      <c r="Q30" s="824"/>
      <c r="R30" s="825"/>
      <c r="S30" s="776"/>
      <c r="T30" s="777"/>
      <c r="U30" s="777"/>
      <c r="V30" s="777"/>
      <c r="W30" s="777"/>
      <c r="X30" s="777"/>
      <c r="Y30" s="778"/>
      <c r="Z30" s="851"/>
      <c r="AA30" s="805"/>
      <c r="AB30" s="806"/>
      <c r="AC30" s="807"/>
      <c r="AD30" s="785"/>
      <c r="AE30" s="770"/>
      <c r="AF30" s="771"/>
      <c r="AG30" s="771"/>
      <c r="AH30" s="771"/>
      <c r="AI30" s="771"/>
      <c r="AJ30" s="772"/>
      <c r="AK30" s="783"/>
      <c r="AL30" s="782"/>
      <c r="AM30" s="782"/>
      <c r="AN30" s="782"/>
      <c r="AO30" s="782"/>
      <c r="AP30" s="782"/>
    </row>
    <row r="31" spans="1:42" s="45" customFormat="1" ht="13.5" customHeight="1">
      <c r="A31" s="847"/>
      <c r="B31" s="843" t="s">
        <v>385</v>
      </c>
      <c r="C31" s="817" t="s">
        <v>386</v>
      </c>
      <c r="D31" s="819" t="s">
        <v>388</v>
      </c>
      <c r="E31" s="820"/>
      <c r="F31" s="849" t="s">
        <v>20</v>
      </c>
      <c r="G31" s="865" t="s">
        <v>4</v>
      </c>
      <c r="H31" s="866"/>
      <c r="I31" s="866"/>
      <c r="J31" s="867"/>
      <c r="K31" s="773"/>
      <c r="L31" s="774"/>
      <c r="M31" s="774"/>
      <c r="N31" s="775"/>
      <c r="O31" s="865" t="s">
        <v>5</v>
      </c>
      <c r="P31" s="866"/>
      <c r="Q31" s="866"/>
      <c r="R31" s="867"/>
      <c r="S31" s="779"/>
      <c r="T31" s="780"/>
      <c r="U31" s="780"/>
      <c r="V31" s="780"/>
      <c r="W31" s="780"/>
      <c r="X31" s="780"/>
      <c r="Y31" s="781"/>
      <c r="Z31" s="849" t="s">
        <v>887</v>
      </c>
      <c r="AA31" s="865" t="s">
        <v>6</v>
      </c>
      <c r="AB31" s="866"/>
      <c r="AC31" s="866"/>
      <c r="AD31" s="867"/>
      <c r="AE31" s="773"/>
      <c r="AF31" s="774"/>
      <c r="AG31" s="774"/>
      <c r="AH31" s="774"/>
      <c r="AI31" s="774"/>
      <c r="AJ31" s="775"/>
      <c r="AK31" s="783" t="s">
        <v>393</v>
      </c>
      <c r="AL31" s="782"/>
      <c r="AM31" s="782"/>
      <c r="AN31" s="782"/>
      <c r="AO31" s="782"/>
      <c r="AP31" s="782"/>
    </row>
    <row r="32" spans="1:42" s="45" customFormat="1" ht="13.5" customHeight="1">
      <c r="A32" s="848"/>
      <c r="B32" s="844"/>
      <c r="C32" s="817"/>
      <c r="D32" s="819"/>
      <c r="E32" s="820"/>
      <c r="F32" s="850"/>
      <c r="G32" s="363"/>
      <c r="H32" s="364"/>
      <c r="I32" s="364"/>
      <c r="J32" s="365"/>
      <c r="K32" s="770"/>
      <c r="L32" s="771"/>
      <c r="M32" s="771"/>
      <c r="N32" s="772"/>
      <c r="O32" s="363"/>
      <c r="P32" s="364"/>
      <c r="Q32" s="364"/>
      <c r="R32" s="365"/>
      <c r="S32" s="880"/>
      <c r="T32" s="881"/>
      <c r="U32" s="881"/>
      <c r="V32" s="881"/>
      <c r="W32" s="881"/>
      <c r="X32" s="881"/>
      <c r="Y32" s="882"/>
      <c r="Z32" s="850"/>
      <c r="AA32" s="363"/>
      <c r="AB32" s="364"/>
      <c r="AC32" s="364"/>
      <c r="AD32" s="365"/>
      <c r="AE32" s="770"/>
      <c r="AF32" s="771"/>
      <c r="AG32" s="771"/>
      <c r="AH32" s="771"/>
      <c r="AI32" s="771"/>
      <c r="AJ32" s="772"/>
      <c r="AK32" s="783"/>
      <c r="AL32" s="782"/>
      <c r="AM32" s="782"/>
      <c r="AN32" s="782"/>
      <c r="AO32" s="782"/>
      <c r="AP32" s="782"/>
    </row>
    <row r="33" spans="1:42" s="45" customFormat="1" ht="13.5" customHeight="1">
      <c r="A33" s="848"/>
      <c r="B33" s="844"/>
      <c r="C33" s="817"/>
      <c r="D33" s="819"/>
      <c r="E33" s="820"/>
      <c r="F33" s="850"/>
      <c r="G33" s="363"/>
      <c r="H33" s="364"/>
      <c r="I33" s="364"/>
      <c r="J33" s="365"/>
      <c r="K33" s="770"/>
      <c r="L33" s="771"/>
      <c r="M33" s="771"/>
      <c r="N33" s="772"/>
      <c r="O33" s="363"/>
      <c r="P33" s="364"/>
      <c r="Q33" s="364"/>
      <c r="R33" s="365"/>
      <c r="S33" s="880"/>
      <c r="T33" s="881"/>
      <c r="U33" s="881"/>
      <c r="V33" s="881"/>
      <c r="W33" s="881"/>
      <c r="X33" s="881"/>
      <c r="Y33" s="882"/>
      <c r="Z33" s="850"/>
      <c r="AA33" s="363"/>
      <c r="AB33" s="364"/>
      <c r="AC33" s="364"/>
      <c r="AD33" s="365"/>
      <c r="AE33" s="770"/>
      <c r="AF33" s="771"/>
      <c r="AG33" s="771"/>
      <c r="AH33" s="771"/>
      <c r="AI33" s="771"/>
      <c r="AJ33" s="772"/>
      <c r="AK33" s="783"/>
      <c r="AL33" s="782"/>
      <c r="AM33" s="782"/>
      <c r="AN33" s="782"/>
      <c r="AO33" s="782"/>
      <c r="AP33" s="782"/>
    </row>
    <row r="34" spans="1:42" s="45" customFormat="1" ht="13.5" customHeight="1">
      <c r="A34" s="101" t="s">
        <v>7</v>
      </c>
      <c r="B34" s="844"/>
      <c r="C34" s="817"/>
      <c r="D34" s="819"/>
      <c r="E34" s="820"/>
      <c r="F34" s="850"/>
      <c r="G34" s="854"/>
      <c r="H34" s="868"/>
      <c r="I34" s="868"/>
      <c r="J34" s="791"/>
      <c r="K34" s="770"/>
      <c r="L34" s="771"/>
      <c r="M34" s="771"/>
      <c r="N34" s="772"/>
      <c r="O34" s="363"/>
      <c r="P34" s="364"/>
      <c r="Q34" s="364"/>
      <c r="R34" s="365"/>
      <c r="S34" s="880"/>
      <c r="T34" s="881"/>
      <c r="U34" s="881"/>
      <c r="V34" s="881"/>
      <c r="W34" s="881"/>
      <c r="X34" s="881"/>
      <c r="Y34" s="882"/>
      <c r="Z34" s="850"/>
      <c r="AA34" s="363"/>
      <c r="AB34" s="364"/>
      <c r="AC34" s="364"/>
      <c r="AD34" s="365"/>
      <c r="AE34" s="770"/>
      <c r="AF34" s="771"/>
      <c r="AG34" s="771"/>
      <c r="AH34" s="771"/>
      <c r="AI34" s="771"/>
      <c r="AJ34" s="772"/>
      <c r="AK34" s="783"/>
      <c r="AL34" s="782"/>
      <c r="AM34" s="782"/>
      <c r="AN34" s="782"/>
      <c r="AO34" s="782"/>
      <c r="AP34" s="782"/>
    </row>
    <row r="35" spans="1:42" s="45" customFormat="1" ht="13.5" customHeight="1">
      <c r="A35" s="848"/>
      <c r="B35" s="844"/>
      <c r="C35" s="817"/>
      <c r="D35" s="819"/>
      <c r="E35" s="820"/>
      <c r="F35" s="850"/>
      <c r="G35" s="855"/>
      <c r="H35" s="869"/>
      <c r="I35" s="869"/>
      <c r="J35" s="792"/>
      <c r="K35" s="770"/>
      <c r="L35" s="771"/>
      <c r="M35" s="771"/>
      <c r="N35" s="772"/>
      <c r="O35" s="787"/>
      <c r="P35" s="789"/>
      <c r="Q35" s="789"/>
      <c r="R35" s="791"/>
      <c r="S35" s="880"/>
      <c r="T35" s="881"/>
      <c r="U35" s="881"/>
      <c r="V35" s="881"/>
      <c r="W35" s="881"/>
      <c r="X35" s="881"/>
      <c r="Y35" s="882"/>
      <c r="Z35" s="850"/>
      <c r="AA35" s="787"/>
      <c r="AB35" s="789"/>
      <c r="AC35" s="789"/>
      <c r="AD35" s="791"/>
      <c r="AE35" s="770"/>
      <c r="AF35" s="771"/>
      <c r="AG35" s="771"/>
      <c r="AH35" s="771"/>
      <c r="AI35" s="771"/>
      <c r="AJ35" s="772"/>
      <c r="AK35" s="783"/>
      <c r="AL35" s="782"/>
      <c r="AM35" s="782"/>
      <c r="AN35" s="782"/>
      <c r="AO35" s="782"/>
      <c r="AP35" s="782"/>
    </row>
    <row r="36" spans="1:42" s="45" customFormat="1" ht="13.5" customHeight="1">
      <c r="A36" s="848"/>
      <c r="B36" s="844"/>
      <c r="C36" s="817"/>
      <c r="D36" s="819"/>
      <c r="E36" s="820"/>
      <c r="F36" s="850"/>
      <c r="G36" s="873" t="s">
        <v>389</v>
      </c>
      <c r="H36" s="874"/>
      <c r="I36" s="874"/>
      <c r="J36" s="875"/>
      <c r="K36" s="770"/>
      <c r="L36" s="771"/>
      <c r="M36" s="771"/>
      <c r="N36" s="772"/>
      <c r="O36" s="787"/>
      <c r="P36" s="789"/>
      <c r="Q36" s="789"/>
      <c r="R36" s="791"/>
      <c r="S36" s="776"/>
      <c r="T36" s="777"/>
      <c r="U36" s="777"/>
      <c r="V36" s="777"/>
      <c r="W36" s="777"/>
      <c r="X36" s="777"/>
      <c r="Y36" s="778"/>
      <c r="Z36" s="850"/>
      <c r="AA36" s="788"/>
      <c r="AB36" s="790"/>
      <c r="AC36" s="790"/>
      <c r="AD36" s="792"/>
      <c r="AE36" s="770"/>
      <c r="AF36" s="771"/>
      <c r="AG36" s="771"/>
      <c r="AH36" s="771"/>
      <c r="AI36" s="771"/>
      <c r="AJ36" s="772"/>
      <c r="AK36" s="783"/>
      <c r="AL36" s="782"/>
      <c r="AM36" s="782"/>
      <c r="AN36" s="782"/>
      <c r="AO36" s="782"/>
      <c r="AP36" s="782"/>
    </row>
    <row r="37" spans="1:42" s="45" customFormat="1" ht="13.5" customHeight="1">
      <c r="A37" s="848"/>
      <c r="B37" s="844"/>
      <c r="C37" s="817" t="s">
        <v>387</v>
      </c>
      <c r="D37" s="819"/>
      <c r="E37" s="820"/>
      <c r="F37" s="850"/>
      <c r="G37" s="876"/>
      <c r="H37" s="877"/>
      <c r="I37" s="877"/>
      <c r="J37" s="878"/>
      <c r="K37" s="773"/>
      <c r="L37" s="774"/>
      <c r="M37" s="774"/>
      <c r="N37" s="775"/>
      <c r="O37" s="787"/>
      <c r="P37" s="789"/>
      <c r="Q37" s="789"/>
      <c r="R37" s="791"/>
      <c r="S37" s="779"/>
      <c r="T37" s="780"/>
      <c r="U37" s="780"/>
      <c r="V37" s="780"/>
      <c r="W37" s="780"/>
      <c r="X37" s="780"/>
      <c r="Y37" s="781"/>
      <c r="Z37" s="850"/>
      <c r="AA37" s="793" t="s">
        <v>611</v>
      </c>
      <c r="AB37" s="794"/>
      <c r="AC37" s="794"/>
      <c r="AD37" s="795"/>
      <c r="AE37" s="773"/>
      <c r="AF37" s="774"/>
      <c r="AG37" s="774"/>
      <c r="AH37" s="774"/>
      <c r="AI37" s="774"/>
      <c r="AJ37" s="775"/>
      <c r="AK37" s="783"/>
      <c r="AL37" s="782"/>
      <c r="AM37" s="782"/>
      <c r="AN37" s="782"/>
      <c r="AO37" s="782"/>
      <c r="AP37" s="782"/>
    </row>
    <row r="38" spans="1:42" s="45" customFormat="1" ht="13.5" customHeight="1">
      <c r="A38" s="101" t="s">
        <v>8</v>
      </c>
      <c r="B38" s="844"/>
      <c r="C38" s="817"/>
      <c r="D38" s="819"/>
      <c r="E38" s="820"/>
      <c r="F38" s="850"/>
      <c r="G38" s="828" t="s">
        <v>395</v>
      </c>
      <c r="H38" s="829"/>
      <c r="I38" s="829"/>
      <c r="J38" s="830"/>
      <c r="K38" s="770"/>
      <c r="L38" s="771"/>
      <c r="M38" s="771"/>
      <c r="N38" s="772"/>
      <c r="O38" s="787"/>
      <c r="P38" s="789"/>
      <c r="Q38" s="789"/>
      <c r="R38" s="791"/>
      <c r="S38" s="880"/>
      <c r="T38" s="881"/>
      <c r="U38" s="881"/>
      <c r="V38" s="881"/>
      <c r="W38" s="881"/>
      <c r="X38" s="881"/>
      <c r="Y38" s="882"/>
      <c r="Z38" s="850"/>
      <c r="AA38" s="796"/>
      <c r="AB38" s="797"/>
      <c r="AC38" s="797"/>
      <c r="AD38" s="798"/>
      <c r="AE38" s="770"/>
      <c r="AF38" s="771"/>
      <c r="AG38" s="771"/>
      <c r="AH38" s="771"/>
      <c r="AI38" s="771"/>
      <c r="AJ38" s="772"/>
      <c r="AK38" s="783"/>
      <c r="AL38" s="782"/>
      <c r="AM38" s="782"/>
      <c r="AN38" s="782"/>
      <c r="AO38" s="782"/>
      <c r="AP38" s="782"/>
    </row>
    <row r="39" spans="1:42" s="45" customFormat="1" ht="13.5" customHeight="1">
      <c r="A39" s="838"/>
      <c r="B39" s="844"/>
      <c r="C39" s="817"/>
      <c r="D39" s="819"/>
      <c r="E39" s="820"/>
      <c r="F39" s="850"/>
      <c r="G39" s="831"/>
      <c r="H39" s="832"/>
      <c r="I39" s="832"/>
      <c r="J39" s="833"/>
      <c r="K39" s="770"/>
      <c r="L39" s="771"/>
      <c r="M39" s="771"/>
      <c r="N39" s="772"/>
      <c r="O39" s="821"/>
      <c r="P39" s="691"/>
      <c r="Q39" s="691"/>
      <c r="R39" s="822"/>
      <c r="S39" s="880"/>
      <c r="T39" s="881"/>
      <c r="U39" s="881"/>
      <c r="V39" s="881"/>
      <c r="W39" s="881"/>
      <c r="X39" s="881"/>
      <c r="Y39" s="882"/>
      <c r="Z39" s="850"/>
      <c r="AA39" s="799"/>
      <c r="AB39" s="800"/>
      <c r="AC39" s="800"/>
      <c r="AD39" s="801"/>
      <c r="AE39" s="770"/>
      <c r="AF39" s="771"/>
      <c r="AG39" s="771"/>
      <c r="AH39" s="771"/>
      <c r="AI39" s="771"/>
      <c r="AJ39" s="772"/>
      <c r="AK39" s="783"/>
      <c r="AL39" s="782"/>
      <c r="AM39" s="782"/>
      <c r="AN39" s="782"/>
      <c r="AO39" s="782"/>
      <c r="AP39" s="782"/>
    </row>
    <row r="40" spans="1:42" s="45" customFormat="1" ht="13.5" customHeight="1">
      <c r="A40" s="838"/>
      <c r="B40" s="844"/>
      <c r="C40" s="817"/>
      <c r="D40" s="819"/>
      <c r="E40" s="820"/>
      <c r="F40" s="850"/>
      <c r="G40" s="831"/>
      <c r="H40" s="832"/>
      <c r="I40" s="832"/>
      <c r="J40" s="833"/>
      <c r="K40" s="770"/>
      <c r="L40" s="771"/>
      <c r="M40" s="771"/>
      <c r="N40" s="772"/>
      <c r="O40" s="821"/>
      <c r="P40" s="691"/>
      <c r="Q40" s="691"/>
      <c r="R40" s="822"/>
      <c r="S40" s="880"/>
      <c r="T40" s="881"/>
      <c r="U40" s="881"/>
      <c r="V40" s="881"/>
      <c r="W40" s="881"/>
      <c r="X40" s="881"/>
      <c r="Y40" s="882"/>
      <c r="Z40" s="850"/>
      <c r="AA40" s="802" t="s">
        <v>390</v>
      </c>
      <c r="AB40" s="803"/>
      <c r="AC40" s="803"/>
      <c r="AD40" s="804"/>
      <c r="AE40" s="770"/>
      <c r="AF40" s="771"/>
      <c r="AG40" s="771"/>
      <c r="AH40" s="771"/>
      <c r="AI40" s="771"/>
      <c r="AJ40" s="772"/>
      <c r="AK40" s="783"/>
      <c r="AL40" s="782"/>
      <c r="AM40" s="782"/>
      <c r="AN40" s="782"/>
      <c r="AO40" s="782"/>
      <c r="AP40" s="782"/>
    </row>
    <row r="41" spans="1:42" s="45" customFormat="1" ht="13.5" customHeight="1">
      <c r="A41" s="838"/>
      <c r="B41" s="844"/>
      <c r="C41" s="817"/>
      <c r="D41" s="819"/>
      <c r="E41" s="820"/>
      <c r="F41" s="850"/>
      <c r="G41" s="831"/>
      <c r="H41" s="832"/>
      <c r="I41" s="832"/>
      <c r="J41" s="833"/>
      <c r="K41" s="770"/>
      <c r="L41" s="771"/>
      <c r="M41" s="771"/>
      <c r="N41" s="772"/>
      <c r="O41" s="821"/>
      <c r="P41" s="691"/>
      <c r="Q41" s="691"/>
      <c r="R41" s="822"/>
      <c r="S41" s="880"/>
      <c r="T41" s="881"/>
      <c r="U41" s="881"/>
      <c r="V41" s="881"/>
      <c r="W41" s="881"/>
      <c r="X41" s="881"/>
      <c r="Y41" s="882"/>
      <c r="Z41" s="850"/>
      <c r="AA41" s="805"/>
      <c r="AB41" s="806" t="s">
        <v>30</v>
      </c>
      <c r="AC41" s="807"/>
      <c r="AD41" s="785" t="s">
        <v>31</v>
      </c>
      <c r="AE41" s="770"/>
      <c r="AF41" s="771"/>
      <c r="AG41" s="771"/>
      <c r="AH41" s="771"/>
      <c r="AI41" s="771"/>
      <c r="AJ41" s="772"/>
      <c r="AK41" s="783"/>
      <c r="AL41" s="782"/>
      <c r="AM41" s="782"/>
      <c r="AN41" s="782"/>
      <c r="AO41" s="782"/>
      <c r="AP41" s="782"/>
    </row>
    <row r="42" spans="1:42" s="5" customFormat="1">
      <c r="A42" s="839"/>
      <c r="B42" s="845"/>
      <c r="C42" s="817"/>
      <c r="D42" s="819"/>
      <c r="E42" s="820"/>
      <c r="F42" s="851"/>
      <c r="G42" s="834"/>
      <c r="H42" s="835"/>
      <c r="I42" s="835"/>
      <c r="J42" s="836"/>
      <c r="K42" s="811"/>
      <c r="L42" s="812"/>
      <c r="M42" s="812"/>
      <c r="N42" s="813"/>
      <c r="O42" s="823"/>
      <c r="P42" s="824"/>
      <c r="Q42" s="824"/>
      <c r="R42" s="825"/>
      <c r="S42" s="776"/>
      <c r="T42" s="777"/>
      <c r="U42" s="777"/>
      <c r="V42" s="777"/>
      <c r="W42" s="777"/>
      <c r="X42" s="777"/>
      <c r="Y42" s="778"/>
      <c r="Z42" s="851"/>
      <c r="AA42" s="808"/>
      <c r="AB42" s="809"/>
      <c r="AC42" s="810"/>
      <c r="AD42" s="786"/>
      <c r="AE42" s="811"/>
      <c r="AF42" s="812"/>
      <c r="AG42" s="812"/>
      <c r="AH42" s="812"/>
      <c r="AI42" s="812"/>
      <c r="AJ42" s="813"/>
      <c r="AK42" s="783"/>
      <c r="AL42" s="782"/>
      <c r="AM42" s="782"/>
      <c r="AN42" s="782"/>
      <c r="AO42" s="782"/>
      <c r="AP42" s="782"/>
    </row>
  </sheetData>
  <mergeCells count="237">
    <mergeCell ref="S41:Y41"/>
    <mergeCell ref="S42:Y42"/>
    <mergeCell ref="S32:Y32"/>
    <mergeCell ref="S33:Y33"/>
    <mergeCell ref="S34:Y34"/>
    <mergeCell ref="S35:Y35"/>
    <mergeCell ref="S36:Y36"/>
    <mergeCell ref="S37:Y37"/>
    <mergeCell ref="S38:Y38"/>
    <mergeCell ref="S39:Y39"/>
    <mergeCell ref="S40:Y40"/>
    <mergeCell ref="G19:J19"/>
    <mergeCell ref="O19:R19"/>
    <mergeCell ref="G31:J31"/>
    <mergeCell ref="O31:R31"/>
    <mergeCell ref="AA19:AD19"/>
    <mergeCell ref="AA31:AD31"/>
    <mergeCell ref="AB17:AB18"/>
    <mergeCell ref="AC17:AC18"/>
    <mergeCell ref="AD17:AD18"/>
    <mergeCell ref="K27:N27"/>
    <mergeCell ref="K28:N28"/>
    <mergeCell ref="K29:N29"/>
    <mergeCell ref="K30:N30"/>
    <mergeCell ref="AA23:AA24"/>
    <mergeCell ref="AB23:AC24"/>
    <mergeCell ref="AD23:AD24"/>
    <mergeCell ref="AA25:AD27"/>
    <mergeCell ref="K22:N22"/>
    <mergeCell ref="Z7:Z18"/>
    <mergeCell ref="Z19:Z30"/>
    <mergeCell ref="S16:Y16"/>
    <mergeCell ref="S17:Y17"/>
    <mergeCell ref="S18:Y18"/>
    <mergeCell ref="S19:Y19"/>
    <mergeCell ref="AE24:AJ24"/>
    <mergeCell ref="AE25:AJ25"/>
    <mergeCell ref="AE26:AJ26"/>
    <mergeCell ref="AE27:AJ27"/>
    <mergeCell ref="AE28:AJ28"/>
    <mergeCell ref="S25:Y25"/>
    <mergeCell ref="S26:Y26"/>
    <mergeCell ref="S27:Y27"/>
    <mergeCell ref="AA7:AD7"/>
    <mergeCell ref="S20:Y20"/>
    <mergeCell ref="S21:Y21"/>
    <mergeCell ref="S22:Y22"/>
    <mergeCell ref="S23:Y23"/>
    <mergeCell ref="S24:Y24"/>
    <mergeCell ref="S7:Y7"/>
    <mergeCell ref="S8:Y8"/>
    <mergeCell ref="S9:Y9"/>
    <mergeCell ref="S10:Y10"/>
    <mergeCell ref="S11:Y11"/>
    <mergeCell ref="S12:Y12"/>
    <mergeCell ref="S13:Y13"/>
    <mergeCell ref="S14:Y14"/>
    <mergeCell ref="S15:Y15"/>
    <mergeCell ref="AR6:AV8"/>
    <mergeCell ref="H34:I35"/>
    <mergeCell ref="J34:J35"/>
    <mergeCell ref="G36:J37"/>
    <mergeCell ref="G22:G23"/>
    <mergeCell ref="H22:I23"/>
    <mergeCell ref="J22:J23"/>
    <mergeCell ref="G24:J25"/>
    <mergeCell ref="G26:J30"/>
    <mergeCell ref="P11:Q14"/>
    <mergeCell ref="O11:O14"/>
    <mergeCell ref="R11:R14"/>
    <mergeCell ref="AB11:AC12"/>
    <mergeCell ref="G12:J13"/>
    <mergeCell ref="G14:J18"/>
    <mergeCell ref="O15:R18"/>
    <mergeCell ref="AD11:AD12"/>
    <mergeCell ref="AA13:AD15"/>
    <mergeCell ref="AA16:AD16"/>
    <mergeCell ref="AA17:AA18"/>
    <mergeCell ref="AL6:AP6"/>
    <mergeCell ref="Z31:Z42"/>
    <mergeCell ref="S28:Y28"/>
    <mergeCell ref="S29:Y29"/>
    <mergeCell ref="AD6:AE6"/>
    <mergeCell ref="L6:M6"/>
    <mergeCell ref="N6:O6"/>
    <mergeCell ref="G7:J7"/>
    <mergeCell ref="O7:R7"/>
    <mergeCell ref="P6:Q6"/>
    <mergeCell ref="K24:N24"/>
    <mergeCell ref="R6:S6"/>
    <mergeCell ref="K23:N23"/>
    <mergeCell ref="G10:G11"/>
    <mergeCell ref="H10:I11"/>
    <mergeCell ref="X6:Y6"/>
    <mergeCell ref="Z6:AA6"/>
    <mergeCell ref="AB6:AC6"/>
    <mergeCell ref="AE15:AJ15"/>
    <mergeCell ref="AH6:AI6"/>
    <mergeCell ref="V6:W6"/>
    <mergeCell ref="AJ6:AK6"/>
    <mergeCell ref="AF6:AG6"/>
    <mergeCell ref="T6:U6"/>
    <mergeCell ref="AE7:AJ7"/>
    <mergeCell ref="AE8:AJ8"/>
    <mergeCell ref="AE9:AJ9"/>
    <mergeCell ref="AE10:AJ10"/>
    <mergeCell ref="A1:AP3"/>
    <mergeCell ref="I4:J4"/>
    <mergeCell ref="D5:M5"/>
    <mergeCell ref="AC5:AK5"/>
    <mergeCell ref="L4:M4"/>
    <mergeCell ref="A4:D4"/>
    <mergeCell ref="E4:G4"/>
    <mergeCell ref="AL5:AP5"/>
    <mergeCell ref="N5:P5"/>
    <mergeCell ref="Q5:Y5"/>
    <mergeCell ref="Z5:AB5"/>
    <mergeCell ref="O35:O38"/>
    <mergeCell ref="P35:Q38"/>
    <mergeCell ref="R35:R38"/>
    <mergeCell ref="F19:F30"/>
    <mergeCell ref="F31:F42"/>
    <mergeCell ref="K40:N40"/>
    <mergeCell ref="K42:N42"/>
    <mergeCell ref="O39:R42"/>
    <mergeCell ref="A5:C5"/>
    <mergeCell ref="G34:G35"/>
    <mergeCell ref="K10:N10"/>
    <mergeCell ref="K11:N11"/>
    <mergeCell ref="K12:N12"/>
    <mergeCell ref="K19:N19"/>
    <mergeCell ref="K20:N20"/>
    <mergeCell ref="K21:N21"/>
    <mergeCell ref="K13:N13"/>
    <mergeCell ref="K14:N14"/>
    <mergeCell ref="K15:N15"/>
    <mergeCell ref="K16:N16"/>
    <mergeCell ref="K17:N17"/>
    <mergeCell ref="K18:N18"/>
    <mergeCell ref="F6:G6"/>
    <mergeCell ref="F7:F18"/>
    <mergeCell ref="D31:E42"/>
    <mergeCell ref="A6:C6"/>
    <mergeCell ref="D6:E6"/>
    <mergeCell ref="AA11:AA12"/>
    <mergeCell ref="A7:A9"/>
    <mergeCell ref="A11:A13"/>
    <mergeCell ref="G38:J42"/>
    <mergeCell ref="H6:I6"/>
    <mergeCell ref="J6:K6"/>
    <mergeCell ref="A39:A42"/>
    <mergeCell ref="B7:B18"/>
    <mergeCell ref="B19:B30"/>
    <mergeCell ref="C37:C42"/>
    <mergeCell ref="B31:B42"/>
    <mergeCell ref="C25:C30"/>
    <mergeCell ref="K25:N25"/>
    <mergeCell ref="K26:N26"/>
    <mergeCell ref="K31:N31"/>
    <mergeCell ref="A19:A21"/>
    <mergeCell ref="A23:A25"/>
    <mergeCell ref="A31:A33"/>
    <mergeCell ref="A35:A37"/>
    <mergeCell ref="C31:C36"/>
    <mergeCell ref="O23:O26"/>
    <mergeCell ref="A15:A18"/>
    <mergeCell ref="A27:A30"/>
    <mergeCell ref="C7:C12"/>
    <mergeCell ref="C13:C18"/>
    <mergeCell ref="C19:C24"/>
    <mergeCell ref="AE17:AJ17"/>
    <mergeCell ref="AE18:AJ18"/>
    <mergeCell ref="K7:N7"/>
    <mergeCell ref="K8:N8"/>
    <mergeCell ref="K9:N9"/>
    <mergeCell ref="J10:J11"/>
    <mergeCell ref="D7:E18"/>
    <mergeCell ref="D19:E30"/>
    <mergeCell ref="P23:Q26"/>
    <mergeCell ref="R23:R26"/>
    <mergeCell ref="O27:R30"/>
    <mergeCell ref="AE29:AJ29"/>
    <mergeCell ref="AE30:AJ30"/>
    <mergeCell ref="AE11:AJ11"/>
    <mergeCell ref="AE12:AJ12"/>
    <mergeCell ref="AE13:AJ13"/>
    <mergeCell ref="AE14:AJ14"/>
    <mergeCell ref="AE16:AJ16"/>
    <mergeCell ref="AE23:AJ23"/>
    <mergeCell ref="AK19:AK30"/>
    <mergeCell ref="AK31:AK42"/>
    <mergeCell ref="AD41:AD42"/>
    <mergeCell ref="AA35:AA36"/>
    <mergeCell ref="AB35:AC36"/>
    <mergeCell ref="AD35:AD36"/>
    <mergeCell ref="AA37:AD39"/>
    <mergeCell ref="AA40:AD40"/>
    <mergeCell ref="AA28:AD28"/>
    <mergeCell ref="AA29:AA30"/>
    <mergeCell ref="AB29:AB30"/>
    <mergeCell ref="AC29:AC30"/>
    <mergeCell ref="AD29:AD30"/>
    <mergeCell ref="AE19:AJ19"/>
    <mergeCell ref="AE20:AJ20"/>
    <mergeCell ref="AE21:AJ21"/>
    <mergeCell ref="AE22:AJ22"/>
    <mergeCell ref="AE31:AJ31"/>
    <mergeCell ref="AA41:AA42"/>
    <mergeCell ref="AB41:AB42"/>
    <mergeCell ref="AC41:AC42"/>
    <mergeCell ref="AE40:AJ40"/>
    <mergeCell ref="AE41:AJ41"/>
    <mergeCell ref="AE42:AJ42"/>
    <mergeCell ref="AR2:AV4"/>
    <mergeCell ref="K41:N41"/>
    <mergeCell ref="AE32:AJ32"/>
    <mergeCell ref="AE33:AJ33"/>
    <mergeCell ref="AE34:AJ34"/>
    <mergeCell ref="AE35:AJ35"/>
    <mergeCell ref="AE36:AJ36"/>
    <mergeCell ref="AE37:AJ37"/>
    <mergeCell ref="AE38:AJ38"/>
    <mergeCell ref="AE39:AJ39"/>
    <mergeCell ref="K32:N32"/>
    <mergeCell ref="K33:N33"/>
    <mergeCell ref="K34:N34"/>
    <mergeCell ref="K35:N35"/>
    <mergeCell ref="K36:N36"/>
    <mergeCell ref="K37:N37"/>
    <mergeCell ref="K38:N38"/>
    <mergeCell ref="K39:N39"/>
    <mergeCell ref="S30:Y30"/>
    <mergeCell ref="S31:Y31"/>
    <mergeCell ref="AL7:AP18"/>
    <mergeCell ref="AL19:AP30"/>
    <mergeCell ref="AL31:AP42"/>
    <mergeCell ref="AK7:AK18"/>
  </mergeCells>
  <phoneticPr fontId="3"/>
  <hyperlinks>
    <hyperlink ref="AR2:AS3" location="目次!B18" display="目次へ" xr:uid="{00000000-0004-0000-0200-000000000000}"/>
    <hyperlink ref="AR6:AS7" location="目次!B18" display="目次へ" xr:uid="{00000000-0004-0000-0200-000001000000}"/>
    <hyperlink ref="AR6:AV8" location="①【2ヵ月前】利用申込書!A1" display="利用申込書へ" xr:uid="{00000000-0004-0000-0200-000002000000}"/>
  </hyperlinks>
  <pageMargins left="0.39370078740157483" right="0.39370078740157483" top="0.39370078740157483" bottom="0.39370078740157483"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66675</xdr:colOff>
                    <xdr:row>4</xdr:row>
                    <xdr:rowOff>9525</xdr:rowOff>
                  </from>
                  <to>
                    <xdr:col>41</xdr:col>
                    <xdr:colOff>76200</xdr:colOff>
                    <xdr:row>4</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66675</xdr:colOff>
                    <xdr:row>4</xdr:row>
                    <xdr:rowOff>152400</xdr:rowOff>
                  </from>
                  <to>
                    <xdr:col>40</xdr:col>
                    <xdr:colOff>38100</xdr:colOff>
                    <xdr:row>5</xdr:row>
                    <xdr:rowOff>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6</xdr:col>
                    <xdr:colOff>123825</xdr:colOff>
                    <xdr:row>18</xdr:row>
                    <xdr:rowOff>161925</xdr:rowOff>
                  </from>
                  <to>
                    <xdr:col>9</xdr:col>
                    <xdr:colOff>28575</xdr:colOff>
                    <xdr:row>20</xdr:row>
                    <xdr:rowOff>57150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6</xdr:col>
                    <xdr:colOff>123825</xdr:colOff>
                    <xdr:row>21</xdr:row>
                    <xdr:rowOff>114300</xdr:rowOff>
                  </from>
                  <to>
                    <xdr:col>9</xdr:col>
                    <xdr:colOff>0</xdr:colOff>
                    <xdr:row>22</xdr:row>
                    <xdr:rowOff>171450</xdr:rowOff>
                  </to>
                </anchor>
              </controlPr>
            </control>
          </mc:Choice>
        </mc:AlternateContent>
        <mc:AlternateContent xmlns:mc="http://schemas.openxmlformats.org/markup-compatibility/2006">
          <mc:Choice Requires="x14">
            <control shapeId="2104" r:id="rId8" name="Check Box 56">
              <controlPr defaultSize="0" autoFill="0" autoLine="0" autoPict="0">
                <anchor moveWithCells="1">
                  <from>
                    <xdr:col>6</xdr:col>
                    <xdr:colOff>123825</xdr:colOff>
                    <xdr:row>19</xdr:row>
                    <xdr:rowOff>142875</xdr:rowOff>
                  </from>
                  <to>
                    <xdr:col>9</xdr:col>
                    <xdr:colOff>57150</xdr:colOff>
                    <xdr:row>21</xdr:row>
                    <xdr:rowOff>38100</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6</xdr:col>
                    <xdr:colOff>123825</xdr:colOff>
                    <xdr:row>20</xdr:row>
                    <xdr:rowOff>123825</xdr:rowOff>
                  </from>
                  <to>
                    <xdr:col>9</xdr:col>
                    <xdr:colOff>85725</xdr:colOff>
                    <xdr:row>22</xdr:row>
                    <xdr:rowOff>19050</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26</xdr:col>
                    <xdr:colOff>123825</xdr:colOff>
                    <xdr:row>7</xdr:row>
                    <xdr:rowOff>9525</xdr:rowOff>
                  </from>
                  <to>
                    <xdr:col>29</xdr:col>
                    <xdr:colOff>85725</xdr:colOff>
                    <xdr:row>8</xdr:row>
                    <xdr:rowOff>76200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26</xdr:col>
                    <xdr:colOff>123825</xdr:colOff>
                    <xdr:row>7</xdr:row>
                    <xdr:rowOff>161925</xdr:rowOff>
                  </from>
                  <to>
                    <xdr:col>29</xdr:col>
                    <xdr:colOff>28575</xdr:colOff>
                    <xdr:row>9</xdr:row>
                    <xdr:rowOff>57150</xdr:rowOff>
                  </to>
                </anchor>
              </controlPr>
            </control>
          </mc:Choice>
        </mc:AlternateContent>
        <mc:AlternateContent xmlns:mc="http://schemas.openxmlformats.org/markup-compatibility/2006">
          <mc:Choice Requires="x14">
            <control shapeId="2126" r:id="rId12" name="Check Box 78">
              <controlPr defaultSize="0" autoFill="0" autoLine="0" autoPict="0">
                <anchor moveWithCells="1">
                  <from>
                    <xdr:col>26</xdr:col>
                    <xdr:colOff>123825</xdr:colOff>
                    <xdr:row>9</xdr:row>
                    <xdr:rowOff>123825</xdr:rowOff>
                  </from>
                  <to>
                    <xdr:col>29</xdr:col>
                    <xdr:colOff>85725</xdr:colOff>
                    <xdr:row>11</xdr:row>
                    <xdr:rowOff>19050</xdr:rowOff>
                  </to>
                </anchor>
              </controlPr>
            </control>
          </mc:Choice>
        </mc:AlternateContent>
        <mc:AlternateContent xmlns:mc="http://schemas.openxmlformats.org/markup-compatibility/2006">
          <mc:Choice Requires="x14">
            <control shapeId="2127" r:id="rId13" name="Check Box 79">
              <controlPr defaultSize="0" autoFill="0" autoLine="0" autoPict="0">
                <anchor moveWithCells="1">
                  <from>
                    <xdr:col>26</xdr:col>
                    <xdr:colOff>123825</xdr:colOff>
                    <xdr:row>10</xdr:row>
                    <xdr:rowOff>114300</xdr:rowOff>
                  </from>
                  <to>
                    <xdr:col>29</xdr:col>
                    <xdr:colOff>57150</xdr:colOff>
                    <xdr:row>11</xdr:row>
                    <xdr:rowOff>171450</xdr:rowOff>
                  </to>
                </anchor>
              </controlPr>
            </control>
          </mc:Choice>
        </mc:AlternateContent>
        <mc:AlternateContent xmlns:mc="http://schemas.openxmlformats.org/markup-compatibility/2006">
          <mc:Choice Requires="x14">
            <control shapeId="2128" r:id="rId14" name="Check Box 80">
              <controlPr defaultSize="0" autoFill="0" autoLine="0" autoPict="0">
                <anchor moveWithCells="1">
                  <from>
                    <xdr:col>14</xdr:col>
                    <xdr:colOff>123825</xdr:colOff>
                    <xdr:row>9</xdr:row>
                    <xdr:rowOff>95250</xdr:rowOff>
                  </from>
                  <to>
                    <xdr:col>17</xdr:col>
                    <xdr:colOff>85725</xdr:colOff>
                    <xdr:row>10</xdr:row>
                    <xdr:rowOff>161925</xdr:rowOff>
                  </to>
                </anchor>
              </controlPr>
            </control>
          </mc:Choice>
        </mc:AlternateContent>
        <mc:AlternateContent xmlns:mc="http://schemas.openxmlformats.org/markup-compatibility/2006">
          <mc:Choice Requires="x14">
            <control shapeId="2129" r:id="rId15" name="Check Box 81">
              <controlPr defaultSize="0" autoFill="0" autoLine="0" autoPict="0">
                <anchor moveWithCells="1">
                  <from>
                    <xdr:col>14</xdr:col>
                    <xdr:colOff>123825</xdr:colOff>
                    <xdr:row>10</xdr:row>
                    <xdr:rowOff>76200</xdr:rowOff>
                  </from>
                  <to>
                    <xdr:col>17</xdr:col>
                    <xdr:colOff>28575</xdr:colOff>
                    <xdr:row>11</xdr:row>
                    <xdr:rowOff>142875</xdr:rowOff>
                  </to>
                </anchor>
              </controlPr>
            </control>
          </mc:Choice>
        </mc:AlternateContent>
        <mc:AlternateContent xmlns:mc="http://schemas.openxmlformats.org/markup-compatibility/2006">
          <mc:Choice Requires="x14">
            <control shapeId="2130" r:id="rId16" name="Check Box 82">
              <controlPr defaultSize="0" autoFill="0" autoLine="0" autoPict="0">
                <anchor moveWithCells="1">
                  <from>
                    <xdr:col>14</xdr:col>
                    <xdr:colOff>123825</xdr:colOff>
                    <xdr:row>11</xdr:row>
                    <xdr:rowOff>66675</xdr:rowOff>
                  </from>
                  <to>
                    <xdr:col>17</xdr:col>
                    <xdr:colOff>57150</xdr:colOff>
                    <xdr:row>12</xdr:row>
                    <xdr:rowOff>123825</xdr:rowOff>
                  </to>
                </anchor>
              </controlPr>
            </control>
          </mc:Choice>
        </mc:AlternateContent>
        <mc:AlternateContent xmlns:mc="http://schemas.openxmlformats.org/markup-compatibility/2006">
          <mc:Choice Requires="x14">
            <control shapeId="2131" r:id="rId17" name="Check Box 83">
              <controlPr defaultSize="0" autoFill="0" autoLine="0" autoPict="0">
                <anchor moveWithCells="1">
                  <from>
                    <xdr:col>14</xdr:col>
                    <xdr:colOff>123825</xdr:colOff>
                    <xdr:row>12</xdr:row>
                    <xdr:rowOff>38100</xdr:rowOff>
                  </from>
                  <to>
                    <xdr:col>17</xdr:col>
                    <xdr:colOff>85725</xdr:colOff>
                    <xdr:row>13</xdr:row>
                    <xdr:rowOff>104775</xdr:rowOff>
                  </to>
                </anchor>
              </controlPr>
            </control>
          </mc:Choice>
        </mc:AlternateContent>
        <mc:AlternateContent xmlns:mc="http://schemas.openxmlformats.org/markup-compatibility/2006">
          <mc:Choice Requires="x14">
            <control shapeId="2132" r:id="rId18" name="Check Box 84">
              <controlPr defaultSize="0" autoFill="0" autoLine="0" autoPict="0">
                <anchor moveWithCells="1">
                  <from>
                    <xdr:col>14</xdr:col>
                    <xdr:colOff>123825</xdr:colOff>
                    <xdr:row>13</xdr:row>
                    <xdr:rowOff>28575</xdr:rowOff>
                  </from>
                  <to>
                    <xdr:col>17</xdr:col>
                    <xdr:colOff>57150</xdr:colOff>
                    <xdr:row>14</xdr:row>
                    <xdr:rowOff>85725</xdr:rowOff>
                  </to>
                </anchor>
              </controlPr>
            </control>
          </mc:Choice>
        </mc:AlternateContent>
        <mc:AlternateContent xmlns:mc="http://schemas.openxmlformats.org/markup-compatibility/2006">
          <mc:Choice Requires="x14">
            <control shapeId="2148" r:id="rId19" name="Check Box 100">
              <controlPr defaultSize="0" autoFill="0" autoLine="0" autoPict="0">
                <anchor moveWithCells="1">
                  <from>
                    <xdr:col>14</xdr:col>
                    <xdr:colOff>123825</xdr:colOff>
                    <xdr:row>21</xdr:row>
                    <xdr:rowOff>85725</xdr:rowOff>
                  </from>
                  <to>
                    <xdr:col>17</xdr:col>
                    <xdr:colOff>85725</xdr:colOff>
                    <xdr:row>22</xdr:row>
                    <xdr:rowOff>152400</xdr:rowOff>
                  </to>
                </anchor>
              </controlPr>
            </control>
          </mc:Choice>
        </mc:AlternateContent>
        <mc:AlternateContent xmlns:mc="http://schemas.openxmlformats.org/markup-compatibility/2006">
          <mc:Choice Requires="x14">
            <control shapeId="2149" r:id="rId20" name="Check Box 101">
              <controlPr defaultSize="0" autoFill="0" autoLine="0" autoPict="0">
                <anchor moveWithCells="1">
                  <from>
                    <xdr:col>14</xdr:col>
                    <xdr:colOff>123825</xdr:colOff>
                    <xdr:row>22</xdr:row>
                    <xdr:rowOff>66675</xdr:rowOff>
                  </from>
                  <to>
                    <xdr:col>17</xdr:col>
                    <xdr:colOff>28575</xdr:colOff>
                    <xdr:row>23</xdr:row>
                    <xdr:rowOff>133350</xdr:rowOff>
                  </to>
                </anchor>
              </controlPr>
            </control>
          </mc:Choice>
        </mc:AlternateContent>
        <mc:AlternateContent xmlns:mc="http://schemas.openxmlformats.org/markup-compatibility/2006">
          <mc:Choice Requires="x14">
            <control shapeId="2150" r:id="rId21" name="Check Box 102">
              <controlPr defaultSize="0" autoFill="0" autoLine="0" autoPict="0">
                <anchor moveWithCells="1">
                  <from>
                    <xdr:col>14</xdr:col>
                    <xdr:colOff>123825</xdr:colOff>
                    <xdr:row>23</xdr:row>
                    <xdr:rowOff>57150</xdr:rowOff>
                  </from>
                  <to>
                    <xdr:col>17</xdr:col>
                    <xdr:colOff>57150</xdr:colOff>
                    <xdr:row>24</xdr:row>
                    <xdr:rowOff>114300</xdr:rowOff>
                  </to>
                </anchor>
              </controlPr>
            </control>
          </mc:Choice>
        </mc:AlternateContent>
        <mc:AlternateContent xmlns:mc="http://schemas.openxmlformats.org/markup-compatibility/2006">
          <mc:Choice Requires="x14">
            <control shapeId="2151" r:id="rId22" name="Check Box 103">
              <controlPr defaultSize="0" autoFill="0" autoLine="0" autoPict="0">
                <anchor moveWithCells="1">
                  <from>
                    <xdr:col>14</xdr:col>
                    <xdr:colOff>123825</xdr:colOff>
                    <xdr:row>24</xdr:row>
                    <xdr:rowOff>28575</xdr:rowOff>
                  </from>
                  <to>
                    <xdr:col>17</xdr:col>
                    <xdr:colOff>85725</xdr:colOff>
                    <xdr:row>25</xdr:row>
                    <xdr:rowOff>95250</xdr:rowOff>
                  </to>
                </anchor>
              </controlPr>
            </control>
          </mc:Choice>
        </mc:AlternateContent>
        <mc:AlternateContent xmlns:mc="http://schemas.openxmlformats.org/markup-compatibility/2006">
          <mc:Choice Requires="x14">
            <control shapeId="2152" r:id="rId23" name="Check Box 104">
              <controlPr defaultSize="0" autoFill="0" autoLine="0" autoPict="0">
                <anchor moveWithCells="1">
                  <from>
                    <xdr:col>14</xdr:col>
                    <xdr:colOff>123825</xdr:colOff>
                    <xdr:row>25</xdr:row>
                    <xdr:rowOff>19050</xdr:rowOff>
                  </from>
                  <to>
                    <xdr:col>17</xdr:col>
                    <xdr:colOff>57150</xdr:colOff>
                    <xdr:row>26</xdr:row>
                    <xdr:rowOff>76200</xdr:rowOff>
                  </to>
                </anchor>
              </controlPr>
            </control>
          </mc:Choice>
        </mc:AlternateContent>
        <mc:AlternateContent xmlns:mc="http://schemas.openxmlformats.org/markup-compatibility/2006">
          <mc:Choice Requires="x14">
            <control shapeId="2153" r:id="rId24" name="Check Box 105">
              <controlPr defaultSize="0" autoFill="0" autoLine="0" autoPict="0">
                <anchor moveWithCells="1">
                  <from>
                    <xdr:col>26</xdr:col>
                    <xdr:colOff>123825</xdr:colOff>
                    <xdr:row>19</xdr:row>
                    <xdr:rowOff>9525</xdr:rowOff>
                  </from>
                  <to>
                    <xdr:col>29</xdr:col>
                    <xdr:colOff>85725</xdr:colOff>
                    <xdr:row>20</xdr:row>
                    <xdr:rowOff>76200</xdr:rowOff>
                  </to>
                </anchor>
              </controlPr>
            </control>
          </mc:Choice>
        </mc:AlternateContent>
        <mc:AlternateContent xmlns:mc="http://schemas.openxmlformats.org/markup-compatibility/2006">
          <mc:Choice Requires="x14">
            <control shapeId="2154" r:id="rId25" name="Check Box 106">
              <controlPr defaultSize="0" autoFill="0" autoLine="0" autoPict="0">
                <anchor moveWithCells="1">
                  <from>
                    <xdr:col>26</xdr:col>
                    <xdr:colOff>123825</xdr:colOff>
                    <xdr:row>19</xdr:row>
                    <xdr:rowOff>161925</xdr:rowOff>
                  </from>
                  <to>
                    <xdr:col>29</xdr:col>
                    <xdr:colOff>28575</xdr:colOff>
                    <xdr:row>21</xdr:row>
                    <xdr:rowOff>57150</xdr:rowOff>
                  </to>
                </anchor>
              </controlPr>
            </control>
          </mc:Choice>
        </mc:AlternateContent>
        <mc:AlternateContent xmlns:mc="http://schemas.openxmlformats.org/markup-compatibility/2006">
          <mc:Choice Requires="x14">
            <control shapeId="2156" r:id="rId26" name="Check Box 108">
              <controlPr defaultSize="0" autoFill="0" autoLine="0" autoPict="0">
                <anchor moveWithCells="1">
                  <from>
                    <xdr:col>26</xdr:col>
                    <xdr:colOff>123825</xdr:colOff>
                    <xdr:row>21</xdr:row>
                    <xdr:rowOff>123825</xdr:rowOff>
                  </from>
                  <to>
                    <xdr:col>29</xdr:col>
                    <xdr:colOff>85725</xdr:colOff>
                    <xdr:row>23</xdr:row>
                    <xdr:rowOff>19050</xdr:rowOff>
                  </to>
                </anchor>
              </controlPr>
            </control>
          </mc:Choice>
        </mc:AlternateContent>
        <mc:AlternateContent xmlns:mc="http://schemas.openxmlformats.org/markup-compatibility/2006">
          <mc:Choice Requires="x14">
            <control shapeId="2157" r:id="rId27" name="Check Box 109">
              <controlPr defaultSize="0" autoFill="0" autoLine="0" autoPict="0">
                <anchor moveWithCells="1">
                  <from>
                    <xdr:col>26</xdr:col>
                    <xdr:colOff>123825</xdr:colOff>
                    <xdr:row>22</xdr:row>
                    <xdr:rowOff>114300</xdr:rowOff>
                  </from>
                  <to>
                    <xdr:col>29</xdr:col>
                    <xdr:colOff>57150</xdr:colOff>
                    <xdr:row>24</xdr:row>
                    <xdr:rowOff>0</xdr:rowOff>
                  </to>
                </anchor>
              </controlPr>
            </control>
          </mc:Choice>
        </mc:AlternateContent>
        <mc:AlternateContent xmlns:mc="http://schemas.openxmlformats.org/markup-compatibility/2006">
          <mc:Choice Requires="x14">
            <control shapeId="2158" r:id="rId28" name="Check Box 110">
              <controlPr defaultSize="0" autoFill="0" autoLine="0" autoPict="0">
                <anchor moveWithCells="1">
                  <from>
                    <xdr:col>14</xdr:col>
                    <xdr:colOff>123825</xdr:colOff>
                    <xdr:row>33</xdr:row>
                    <xdr:rowOff>95250</xdr:rowOff>
                  </from>
                  <to>
                    <xdr:col>17</xdr:col>
                    <xdr:colOff>85725</xdr:colOff>
                    <xdr:row>34</xdr:row>
                    <xdr:rowOff>161925</xdr:rowOff>
                  </to>
                </anchor>
              </controlPr>
            </control>
          </mc:Choice>
        </mc:AlternateContent>
        <mc:AlternateContent xmlns:mc="http://schemas.openxmlformats.org/markup-compatibility/2006">
          <mc:Choice Requires="x14">
            <control shapeId="2159" r:id="rId29" name="Check Box 111">
              <controlPr defaultSize="0" autoFill="0" autoLine="0" autoPict="0">
                <anchor moveWithCells="1">
                  <from>
                    <xdr:col>14</xdr:col>
                    <xdr:colOff>123825</xdr:colOff>
                    <xdr:row>34</xdr:row>
                    <xdr:rowOff>76200</xdr:rowOff>
                  </from>
                  <to>
                    <xdr:col>17</xdr:col>
                    <xdr:colOff>28575</xdr:colOff>
                    <xdr:row>35</xdr:row>
                    <xdr:rowOff>142875</xdr:rowOff>
                  </to>
                </anchor>
              </controlPr>
            </control>
          </mc:Choice>
        </mc:AlternateContent>
        <mc:AlternateContent xmlns:mc="http://schemas.openxmlformats.org/markup-compatibility/2006">
          <mc:Choice Requires="x14">
            <control shapeId="2160" r:id="rId30" name="Check Box 112">
              <controlPr defaultSize="0" autoFill="0" autoLine="0" autoPict="0">
                <anchor moveWithCells="1">
                  <from>
                    <xdr:col>14</xdr:col>
                    <xdr:colOff>123825</xdr:colOff>
                    <xdr:row>35</xdr:row>
                    <xdr:rowOff>66675</xdr:rowOff>
                  </from>
                  <to>
                    <xdr:col>17</xdr:col>
                    <xdr:colOff>57150</xdr:colOff>
                    <xdr:row>36</xdr:row>
                    <xdr:rowOff>123825</xdr:rowOff>
                  </to>
                </anchor>
              </controlPr>
            </control>
          </mc:Choice>
        </mc:AlternateContent>
        <mc:AlternateContent xmlns:mc="http://schemas.openxmlformats.org/markup-compatibility/2006">
          <mc:Choice Requires="x14">
            <control shapeId="2161" r:id="rId31" name="Check Box 113">
              <controlPr defaultSize="0" autoFill="0" autoLine="0" autoPict="0">
                <anchor moveWithCells="1">
                  <from>
                    <xdr:col>14</xdr:col>
                    <xdr:colOff>123825</xdr:colOff>
                    <xdr:row>36</xdr:row>
                    <xdr:rowOff>38100</xdr:rowOff>
                  </from>
                  <to>
                    <xdr:col>17</xdr:col>
                    <xdr:colOff>85725</xdr:colOff>
                    <xdr:row>37</xdr:row>
                    <xdr:rowOff>104775</xdr:rowOff>
                  </to>
                </anchor>
              </controlPr>
            </control>
          </mc:Choice>
        </mc:AlternateContent>
        <mc:AlternateContent xmlns:mc="http://schemas.openxmlformats.org/markup-compatibility/2006">
          <mc:Choice Requires="x14">
            <control shapeId="2162" r:id="rId32" name="Check Box 114">
              <controlPr defaultSize="0" autoFill="0" autoLine="0" autoPict="0">
                <anchor moveWithCells="1">
                  <from>
                    <xdr:col>14</xdr:col>
                    <xdr:colOff>123825</xdr:colOff>
                    <xdr:row>37</xdr:row>
                    <xdr:rowOff>28575</xdr:rowOff>
                  </from>
                  <to>
                    <xdr:col>17</xdr:col>
                    <xdr:colOff>57150</xdr:colOff>
                    <xdr:row>38</xdr:row>
                    <xdr:rowOff>85725</xdr:rowOff>
                  </to>
                </anchor>
              </controlPr>
            </control>
          </mc:Choice>
        </mc:AlternateContent>
        <mc:AlternateContent xmlns:mc="http://schemas.openxmlformats.org/markup-compatibility/2006">
          <mc:Choice Requires="x14">
            <control shapeId="2163" r:id="rId33" name="Check Box 115">
              <controlPr defaultSize="0" autoFill="0" autoLine="0" autoPict="0">
                <anchor moveWithCells="1">
                  <from>
                    <xdr:col>26</xdr:col>
                    <xdr:colOff>123825</xdr:colOff>
                    <xdr:row>31</xdr:row>
                    <xdr:rowOff>9525</xdr:rowOff>
                  </from>
                  <to>
                    <xdr:col>29</xdr:col>
                    <xdr:colOff>85725</xdr:colOff>
                    <xdr:row>32</xdr:row>
                    <xdr:rowOff>76200</xdr:rowOff>
                  </to>
                </anchor>
              </controlPr>
            </control>
          </mc:Choice>
        </mc:AlternateContent>
        <mc:AlternateContent xmlns:mc="http://schemas.openxmlformats.org/markup-compatibility/2006">
          <mc:Choice Requires="x14">
            <control shapeId="2164" r:id="rId34" name="Check Box 116">
              <controlPr defaultSize="0" autoFill="0" autoLine="0" autoPict="0">
                <anchor moveWithCells="1">
                  <from>
                    <xdr:col>26</xdr:col>
                    <xdr:colOff>123825</xdr:colOff>
                    <xdr:row>31</xdr:row>
                    <xdr:rowOff>161925</xdr:rowOff>
                  </from>
                  <to>
                    <xdr:col>29</xdr:col>
                    <xdr:colOff>28575</xdr:colOff>
                    <xdr:row>33</xdr:row>
                    <xdr:rowOff>57150</xdr:rowOff>
                  </to>
                </anchor>
              </controlPr>
            </control>
          </mc:Choice>
        </mc:AlternateContent>
        <mc:AlternateContent xmlns:mc="http://schemas.openxmlformats.org/markup-compatibility/2006">
          <mc:Choice Requires="x14">
            <control shapeId="2166" r:id="rId35" name="Check Box 118">
              <controlPr defaultSize="0" autoFill="0" autoLine="0" autoPict="0">
                <anchor moveWithCells="1">
                  <from>
                    <xdr:col>26</xdr:col>
                    <xdr:colOff>123825</xdr:colOff>
                    <xdr:row>33</xdr:row>
                    <xdr:rowOff>123825</xdr:rowOff>
                  </from>
                  <to>
                    <xdr:col>29</xdr:col>
                    <xdr:colOff>85725</xdr:colOff>
                    <xdr:row>35</xdr:row>
                    <xdr:rowOff>19050</xdr:rowOff>
                  </to>
                </anchor>
              </controlPr>
            </control>
          </mc:Choice>
        </mc:AlternateContent>
        <mc:AlternateContent xmlns:mc="http://schemas.openxmlformats.org/markup-compatibility/2006">
          <mc:Choice Requires="x14">
            <control shapeId="2167" r:id="rId36" name="Check Box 119">
              <controlPr defaultSize="0" autoFill="0" autoLine="0" autoPict="0">
                <anchor moveWithCells="1">
                  <from>
                    <xdr:col>26</xdr:col>
                    <xdr:colOff>123825</xdr:colOff>
                    <xdr:row>34</xdr:row>
                    <xdr:rowOff>114300</xdr:rowOff>
                  </from>
                  <to>
                    <xdr:col>29</xdr:col>
                    <xdr:colOff>57150</xdr:colOff>
                    <xdr:row>36</xdr:row>
                    <xdr:rowOff>0</xdr:rowOff>
                  </to>
                </anchor>
              </controlPr>
            </control>
          </mc:Choice>
        </mc:AlternateContent>
        <mc:AlternateContent xmlns:mc="http://schemas.openxmlformats.org/markup-compatibility/2006">
          <mc:Choice Requires="x14">
            <control shapeId="2172" r:id="rId37" name="Check Box 124">
              <controlPr defaultSize="0" autoFill="0" autoLine="0" autoPict="0">
                <anchor moveWithCells="1">
                  <from>
                    <xdr:col>6</xdr:col>
                    <xdr:colOff>123825</xdr:colOff>
                    <xdr:row>30</xdr:row>
                    <xdr:rowOff>161925</xdr:rowOff>
                  </from>
                  <to>
                    <xdr:col>9</xdr:col>
                    <xdr:colOff>28575</xdr:colOff>
                    <xdr:row>32</xdr:row>
                    <xdr:rowOff>57150</xdr:rowOff>
                  </to>
                </anchor>
              </controlPr>
            </control>
          </mc:Choice>
        </mc:AlternateContent>
        <mc:AlternateContent xmlns:mc="http://schemas.openxmlformats.org/markup-compatibility/2006">
          <mc:Choice Requires="x14">
            <control shapeId="2173" r:id="rId38" name="Check Box 125">
              <controlPr defaultSize="0" autoFill="0" autoLine="0" autoPict="0">
                <anchor moveWithCells="1">
                  <from>
                    <xdr:col>6</xdr:col>
                    <xdr:colOff>123825</xdr:colOff>
                    <xdr:row>33</xdr:row>
                    <xdr:rowOff>114300</xdr:rowOff>
                  </from>
                  <to>
                    <xdr:col>9</xdr:col>
                    <xdr:colOff>0</xdr:colOff>
                    <xdr:row>35</xdr:row>
                    <xdr:rowOff>0</xdr:rowOff>
                  </to>
                </anchor>
              </controlPr>
            </control>
          </mc:Choice>
        </mc:AlternateContent>
        <mc:AlternateContent xmlns:mc="http://schemas.openxmlformats.org/markup-compatibility/2006">
          <mc:Choice Requires="x14">
            <control shapeId="2174" r:id="rId39" name="Check Box 126">
              <controlPr defaultSize="0" autoFill="0" autoLine="0" autoPict="0">
                <anchor moveWithCells="1">
                  <from>
                    <xdr:col>6</xdr:col>
                    <xdr:colOff>123825</xdr:colOff>
                    <xdr:row>31</xdr:row>
                    <xdr:rowOff>142875</xdr:rowOff>
                  </from>
                  <to>
                    <xdr:col>9</xdr:col>
                    <xdr:colOff>57150</xdr:colOff>
                    <xdr:row>33</xdr:row>
                    <xdr:rowOff>38100</xdr:rowOff>
                  </to>
                </anchor>
              </controlPr>
            </control>
          </mc:Choice>
        </mc:AlternateContent>
        <mc:AlternateContent xmlns:mc="http://schemas.openxmlformats.org/markup-compatibility/2006">
          <mc:Choice Requires="x14">
            <control shapeId="2175" r:id="rId40" name="Check Box 127">
              <controlPr defaultSize="0" autoFill="0" autoLine="0" autoPict="0">
                <anchor moveWithCells="1">
                  <from>
                    <xdr:col>6</xdr:col>
                    <xdr:colOff>123825</xdr:colOff>
                    <xdr:row>32</xdr:row>
                    <xdr:rowOff>123825</xdr:rowOff>
                  </from>
                  <to>
                    <xdr:col>9</xdr:col>
                    <xdr:colOff>85725</xdr:colOff>
                    <xdr:row>34</xdr:row>
                    <xdr:rowOff>19050</xdr:rowOff>
                  </to>
                </anchor>
              </controlPr>
            </control>
          </mc:Choice>
        </mc:AlternateContent>
        <mc:AlternateContent xmlns:mc="http://schemas.openxmlformats.org/markup-compatibility/2006">
          <mc:Choice Requires="x14">
            <control shapeId="2176" r:id="rId41" name="Check Box 128">
              <controlPr defaultSize="0" autoFill="0" autoLine="0" autoPict="0">
                <anchor moveWithCells="1">
                  <from>
                    <xdr:col>6</xdr:col>
                    <xdr:colOff>123825</xdr:colOff>
                    <xdr:row>6</xdr:row>
                    <xdr:rowOff>161925</xdr:rowOff>
                  </from>
                  <to>
                    <xdr:col>9</xdr:col>
                    <xdr:colOff>28575</xdr:colOff>
                    <xdr:row>8</xdr:row>
                    <xdr:rowOff>57150</xdr:rowOff>
                  </to>
                </anchor>
              </controlPr>
            </control>
          </mc:Choice>
        </mc:AlternateContent>
        <mc:AlternateContent xmlns:mc="http://schemas.openxmlformats.org/markup-compatibility/2006">
          <mc:Choice Requires="x14">
            <control shapeId="2177" r:id="rId42" name="Check Box 129">
              <controlPr defaultSize="0" autoFill="0" autoLine="0" autoPict="0">
                <anchor moveWithCells="1">
                  <from>
                    <xdr:col>6</xdr:col>
                    <xdr:colOff>123825</xdr:colOff>
                    <xdr:row>9</xdr:row>
                    <xdr:rowOff>114300</xdr:rowOff>
                  </from>
                  <to>
                    <xdr:col>9</xdr:col>
                    <xdr:colOff>0</xdr:colOff>
                    <xdr:row>10</xdr:row>
                    <xdr:rowOff>171450</xdr:rowOff>
                  </to>
                </anchor>
              </controlPr>
            </control>
          </mc:Choice>
        </mc:AlternateContent>
        <mc:AlternateContent xmlns:mc="http://schemas.openxmlformats.org/markup-compatibility/2006">
          <mc:Choice Requires="x14">
            <control shapeId="2178" r:id="rId43" name="Check Box 130">
              <controlPr defaultSize="0" autoFill="0" autoLine="0" autoPict="0">
                <anchor moveWithCells="1">
                  <from>
                    <xdr:col>6</xdr:col>
                    <xdr:colOff>123825</xdr:colOff>
                    <xdr:row>7</xdr:row>
                    <xdr:rowOff>142875</xdr:rowOff>
                  </from>
                  <to>
                    <xdr:col>9</xdr:col>
                    <xdr:colOff>57150</xdr:colOff>
                    <xdr:row>9</xdr:row>
                    <xdr:rowOff>38100</xdr:rowOff>
                  </to>
                </anchor>
              </controlPr>
            </control>
          </mc:Choice>
        </mc:AlternateContent>
        <mc:AlternateContent xmlns:mc="http://schemas.openxmlformats.org/markup-compatibility/2006">
          <mc:Choice Requires="x14">
            <control shapeId="2179" r:id="rId44" name="Check Box 131">
              <controlPr defaultSize="0" autoFill="0" autoLine="0" autoPict="0">
                <anchor moveWithCells="1">
                  <from>
                    <xdr:col>6</xdr:col>
                    <xdr:colOff>123825</xdr:colOff>
                    <xdr:row>8</xdr:row>
                    <xdr:rowOff>123825</xdr:rowOff>
                  </from>
                  <to>
                    <xdr:col>9</xdr:col>
                    <xdr:colOff>85725</xdr:colOff>
                    <xdr:row>10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EB4F-AC91-45FE-8CEC-FDCE6AC4182D}">
  <sheetPr>
    <tabColor rgb="FFFF0000"/>
  </sheetPr>
  <dimension ref="A1:BC42"/>
  <sheetViews>
    <sheetView showGridLines="0" showZeros="0" view="pageBreakPreview" zoomScaleNormal="100" zoomScaleSheetLayoutView="100" workbookViewId="0">
      <selection activeCell="O50" sqref="O50:Q50"/>
    </sheetView>
  </sheetViews>
  <sheetFormatPr defaultRowHeight="13.5"/>
  <cols>
    <col min="1" max="1" width="3.625" style="67" customWidth="1"/>
    <col min="2" max="10" width="3.125" style="67" customWidth="1"/>
    <col min="11" max="11" width="3.625" style="67" customWidth="1"/>
    <col min="12" max="13" width="4.625" style="67" customWidth="1"/>
    <col min="14" max="14" width="3.625" style="67" customWidth="1"/>
    <col min="15" max="18" width="3.125" style="67" customWidth="1"/>
    <col min="19" max="19" width="4.625" style="67" customWidth="1"/>
    <col min="20" max="42" width="3.125" style="67" customWidth="1"/>
    <col min="43" max="55" width="3.125" customWidth="1"/>
    <col min="56" max="62" width="2.625" customWidth="1"/>
  </cols>
  <sheetData>
    <row r="1" spans="1:55" ht="13.5" customHeight="1" thickBot="1">
      <c r="A1" s="856" t="s">
        <v>737</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3"/>
      <c r="AR1" s="3"/>
      <c r="AS1" s="3"/>
      <c r="AT1" s="3"/>
      <c r="AU1" s="3"/>
      <c r="AV1" s="3"/>
      <c r="AW1" s="3"/>
      <c r="AX1" s="3"/>
      <c r="AY1" s="3"/>
      <c r="AZ1" s="3"/>
    </row>
    <row r="2" spans="1:55" ht="13.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3"/>
      <c r="AR2" s="761" t="s">
        <v>599</v>
      </c>
      <c r="AS2" s="762"/>
      <c r="AT2" s="762"/>
      <c r="AU2" s="762"/>
      <c r="AV2" s="763"/>
      <c r="AW2" s="3"/>
      <c r="AX2" s="3"/>
      <c r="AY2" s="3"/>
      <c r="AZ2" s="3"/>
    </row>
    <row r="3" spans="1:55" s="2" customFormat="1" ht="11.2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3"/>
      <c r="AR3" s="764"/>
      <c r="AS3" s="765"/>
      <c r="AT3" s="765"/>
      <c r="AU3" s="765"/>
      <c r="AV3" s="766"/>
      <c r="AW3" s="3"/>
      <c r="AX3" s="3"/>
      <c r="AY3" s="3"/>
      <c r="AZ3" s="3"/>
    </row>
    <row r="4" spans="1:55" s="2" customFormat="1" ht="13.5" customHeight="1" thickBot="1">
      <c r="A4" s="857" t="s">
        <v>348</v>
      </c>
      <c r="B4" s="857"/>
      <c r="C4" s="857"/>
      <c r="D4" s="857"/>
      <c r="E4" s="857">
        <v>2024</v>
      </c>
      <c r="F4" s="857"/>
      <c r="G4" s="857"/>
      <c r="H4" s="468" t="s">
        <v>9</v>
      </c>
      <c r="I4" s="857">
        <v>4</v>
      </c>
      <c r="J4" s="857"/>
      <c r="K4" s="468" t="s">
        <v>10</v>
      </c>
      <c r="L4" s="666">
        <v>1</v>
      </c>
      <c r="M4" s="666"/>
      <c r="N4" s="479" t="s">
        <v>11</v>
      </c>
      <c r="O4" s="66"/>
      <c r="P4" s="66"/>
      <c r="Q4" s="66"/>
      <c r="R4" s="66"/>
      <c r="S4" s="66"/>
      <c r="T4" s="66"/>
      <c r="U4" s="66"/>
      <c r="V4" s="66"/>
      <c r="W4" s="99"/>
      <c r="X4" s="99"/>
      <c r="Y4" s="99"/>
      <c r="Z4" s="66"/>
      <c r="AA4" s="66"/>
      <c r="AB4" s="66"/>
      <c r="AL4" s="471"/>
      <c r="AM4" s="471"/>
      <c r="AN4" s="471"/>
      <c r="AO4" s="471"/>
      <c r="AP4" s="470" t="s">
        <v>893</v>
      </c>
      <c r="AR4" s="767"/>
      <c r="AS4" s="768"/>
      <c r="AT4" s="768"/>
      <c r="AU4" s="768"/>
      <c r="AV4" s="769"/>
      <c r="AW4" s="3"/>
    </row>
    <row r="5" spans="1:55" s="45" customFormat="1" ht="24.95" customHeight="1" thickBot="1">
      <c r="A5" s="852" t="s">
        <v>21</v>
      </c>
      <c r="B5" s="853"/>
      <c r="C5" s="853"/>
      <c r="D5" s="858" t="s">
        <v>753</v>
      </c>
      <c r="E5" s="858"/>
      <c r="F5" s="858"/>
      <c r="G5" s="858"/>
      <c r="H5" s="858"/>
      <c r="I5" s="858"/>
      <c r="J5" s="858"/>
      <c r="K5" s="858"/>
      <c r="L5" s="858"/>
      <c r="M5" s="858"/>
      <c r="N5" s="862" t="s">
        <v>311</v>
      </c>
      <c r="O5" s="863"/>
      <c r="P5" s="863"/>
      <c r="Q5" s="858" t="s">
        <v>754</v>
      </c>
      <c r="R5" s="858"/>
      <c r="S5" s="858"/>
      <c r="T5" s="858"/>
      <c r="U5" s="858"/>
      <c r="V5" s="858"/>
      <c r="W5" s="858"/>
      <c r="X5" s="858"/>
      <c r="Y5" s="864"/>
      <c r="Z5" s="862" t="s">
        <v>422</v>
      </c>
      <c r="AA5" s="863"/>
      <c r="AB5" s="863"/>
      <c r="AC5" s="858" t="s">
        <v>755</v>
      </c>
      <c r="AD5" s="858"/>
      <c r="AE5" s="858"/>
      <c r="AF5" s="858"/>
      <c r="AG5" s="858"/>
      <c r="AH5" s="858"/>
      <c r="AI5" s="858"/>
      <c r="AJ5" s="858"/>
      <c r="AK5" s="858"/>
      <c r="AL5" s="859"/>
      <c r="AM5" s="860"/>
      <c r="AN5" s="860"/>
      <c r="AO5" s="860"/>
      <c r="AP5" s="861"/>
      <c r="AR5" s="286"/>
      <c r="AS5" s="286"/>
      <c r="AT5" s="286"/>
      <c r="AU5" s="286"/>
      <c r="AV5" s="286"/>
    </row>
    <row r="6" spans="1:55" s="47" customFormat="1" ht="14.25" customHeight="1">
      <c r="A6" s="826" t="s">
        <v>384</v>
      </c>
      <c r="B6" s="826"/>
      <c r="C6" s="826"/>
      <c r="D6" s="826">
        <v>6</v>
      </c>
      <c r="E6" s="826"/>
      <c r="F6" s="826">
        <v>7</v>
      </c>
      <c r="G6" s="826"/>
      <c r="H6" s="826">
        <v>8</v>
      </c>
      <c r="I6" s="826"/>
      <c r="J6" s="826">
        <v>9</v>
      </c>
      <c r="K6" s="837"/>
      <c r="L6" s="837">
        <v>10</v>
      </c>
      <c r="M6" s="837"/>
      <c r="N6" s="837">
        <v>11</v>
      </c>
      <c r="O6" s="826"/>
      <c r="P6" s="826">
        <v>12</v>
      </c>
      <c r="Q6" s="826"/>
      <c r="R6" s="826">
        <v>13</v>
      </c>
      <c r="S6" s="837"/>
      <c r="T6" s="837">
        <v>14</v>
      </c>
      <c r="U6" s="837"/>
      <c r="V6" s="837">
        <v>15</v>
      </c>
      <c r="W6" s="837"/>
      <c r="X6" s="837">
        <v>16</v>
      </c>
      <c r="Y6" s="837"/>
      <c r="Z6" s="826">
        <v>17</v>
      </c>
      <c r="AA6" s="826"/>
      <c r="AB6" s="826">
        <v>18</v>
      </c>
      <c r="AC6" s="826"/>
      <c r="AD6" s="826">
        <v>19</v>
      </c>
      <c r="AE6" s="826"/>
      <c r="AF6" s="826">
        <v>20</v>
      </c>
      <c r="AG6" s="826"/>
      <c r="AH6" s="826">
        <v>21</v>
      </c>
      <c r="AI6" s="826"/>
      <c r="AJ6" s="826">
        <v>22</v>
      </c>
      <c r="AK6" s="826"/>
      <c r="AL6" s="879" t="s">
        <v>394</v>
      </c>
      <c r="AM6" s="879"/>
      <c r="AN6" s="879"/>
      <c r="AO6" s="879"/>
      <c r="AP6" s="879"/>
      <c r="AQ6" s="46"/>
      <c r="AR6" s="632" t="s">
        <v>602</v>
      </c>
      <c r="AS6" s="870"/>
      <c r="AT6" s="870"/>
      <c r="AU6" s="870"/>
      <c r="AV6" s="633"/>
      <c r="AX6" s="46"/>
      <c r="AY6" s="46"/>
      <c r="AZ6" s="46"/>
      <c r="BA6" s="46"/>
      <c r="BB6" s="46"/>
      <c r="BC6" s="46"/>
    </row>
    <row r="7" spans="1:55" s="45" customFormat="1" ht="13.5" customHeight="1">
      <c r="A7" s="827">
        <v>7</v>
      </c>
      <c r="B7" s="840" t="s">
        <v>385</v>
      </c>
      <c r="C7" s="816" t="s">
        <v>386</v>
      </c>
      <c r="D7" s="889" t="s">
        <v>388</v>
      </c>
      <c r="E7" s="890"/>
      <c r="F7" s="850" t="s">
        <v>20</v>
      </c>
      <c r="G7" s="865" t="s">
        <v>4</v>
      </c>
      <c r="H7" s="866"/>
      <c r="I7" s="866"/>
      <c r="J7" s="867"/>
      <c r="K7" s="895" t="s">
        <v>756</v>
      </c>
      <c r="L7" s="896"/>
      <c r="M7" s="896"/>
      <c r="N7" s="897"/>
      <c r="O7" s="865" t="s">
        <v>5</v>
      </c>
      <c r="P7" s="866"/>
      <c r="Q7" s="866"/>
      <c r="R7" s="867"/>
      <c r="S7" s="902" t="s">
        <v>757</v>
      </c>
      <c r="T7" s="903"/>
      <c r="U7" s="903"/>
      <c r="V7" s="903"/>
      <c r="W7" s="903"/>
      <c r="X7" s="903"/>
      <c r="Y7" s="904"/>
      <c r="Z7" s="849" t="s">
        <v>887</v>
      </c>
      <c r="AA7" s="865" t="s">
        <v>6</v>
      </c>
      <c r="AB7" s="866"/>
      <c r="AC7" s="866"/>
      <c r="AD7" s="867"/>
      <c r="AE7" s="895" t="s">
        <v>758</v>
      </c>
      <c r="AF7" s="896"/>
      <c r="AG7" s="896"/>
      <c r="AH7" s="896"/>
      <c r="AI7" s="896"/>
      <c r="AJ7" s="897"/>
      <c r="AK7" s="783" t="s">
        <v>393</v>
      </c>
      <c r="AL7" s="891" t="s">
        <v>759</v>
      </c>
      <c r="AM7" s="891"/>
      <c r="AN7" s="891"/>
      <c r="AO7" s="891"/>
      <c r="AP7" s="891"/>
      <c r="AR7" s="634"/>
      <c r="AS7" s="871"/>
      <c r="AT7" s="871"/>
      <c r="AU7" s="871"/>
      <c r="AV7" s="635"/>
    </row>
    <row r="8" spans="1:55" s="45" customFormat="1" ht="13.5" customHeight="1" thickBot="1">
      <c r="A8" s="827"/>
      <c r="B8" s="841"/>
      <c r="C8" s="817"/>
      <c r="D8" s="889"/>
      <c r="E8" s="890"/>
      <c r="F8" s="850"/>
      <c r="G8" s="363"/>
      <c r="H8" s="364"/>
      <c r="I8" s="364"/>
      <c r="J8" s="365"/>
      <c r="K8" s="892" t="s">
        <v>760</v>
      </c>
      <c r="L8" s="893"/>
      <c r="M8" s="893"/>
      <c r="N8" s="894"/>
      <c r="O8" s="363"/>
      <c r="P8" s="364"/>
      <c r="Q8" s="364"/>
      <c r="R8" s="365"/>
      <c r="S8" s="905"/>
      <c r="T8" s="906"/>
      <c r="U8" s="906"/>
      <c r="V8" s="906"/>
      <c r="W8" s="906"/>
      <c r="X8" s="906"/>
      <c r="Y8" s="907"/>
      <c r="Z8" s="850"/>
      <c r="AA8" s="363"/>
      <c r="AB8" s="364"/>
      <c r="AC8" s="364"/>
      <c r="AD8" s="365"/>
      <c r="AE8" s="770"/>
      <c r="AF8" s="771"/>
      <c r="AG8" s="771"/>
      <c r="AH8" s="771"/>
      <c r="AI8" s="771"/>
      <c r="AJ8" s="772"/>
      <c r="AK8" s="783"/>
      <c r="AL8" s="891"/>
      <c r="AM8" s="891"/>
      <c r="AN8" s="891"/>
      <c r="AO8" s="891"/>
      <c r="AP8" s="891"/>
      <c r="AR8" s="636"/>
      <c r="AS8" s="872"/>
      <c r="AT8" s="872"/>
      <c r="AU8" s="872"/>
      <c r="AV8" s="637"/>
    </row>
    <row r="9" spans="1:55" s="45" customFormat="1" ht="13.5" customHeight="1">
      <c r="A9" s="827"/>
      <c r="B9" s="841"/>
      <c r="C9" s="817"/>
      <c r="D9" s="889"/>
      <c r="E9" s="890"/>
      <c r="F9" s="850"/>
      <c r="G9" s="363"/>
      <c r="H9" s="364"/>
      <c r="I9" s="364"/>
      <c r="J9" s="365"/>
      <c r="K9" s="892" t="s">
        <v>845</v>
      </c>
      <c r="L9" s="893"/>
      <c r="M9" s="893"/>
      <c r="N9" s="894"/>
      <c r="O9" s="363"/>
      <c r="P9" s="364"/>
      <c r="Q9" s="364"/>
      <c r="R9" s="365"/>
      <c r="S9" s="905"/>
      <c r="T9" s="906"/>
      <c r="U9" s="906"/>
      <c r="V9" s="906"/>
      <c r="W9" s="906"/>
      <c r="X9" s="906"/>
      <c r="Y9" s="907"/>
      <c r="Z9" s="850"/>
      <c r="AA9" s="363"/>
      <c r="AB9" s="364"/>
      <c r="AC9" s="364"/>
      <c r="AD9" s="365"/>
      <c r="AE9" s="770"/>
      <c r="AF9" s="771"/>
      <c r="AG9" s="771"/>
      <c r="AH9" s="771"/>
      <c r="AI9" s="771"/>
      <c r="AJ9" s="772"/>
      <c r="AK9" s="783"/>
      <c r="AL9" s="891"/>
      <c r="AM9" s="891"/>
      <c r="AN9" s="891"/>
      <c r="AO9" s="891"/>
      <c r="AP9" s="891"/>
    </row>
    <row r="10" spans="1:55" s="45" customFormat="1" ht="13.5" customHeight="1">
      <c r="A10" s="100" t="s">
        <v>7</v>
      </c>
      <c r="B10" s="841"/>
      <c r="C10" s="817"/>
      <c r="D10" s="889"/>
      <c r="E10" s="890"/>
      <c r="F10" s="850"/>
      <c r="G10" s="854"/>
      <c r="H10" s="868"/>
      <c r="I10" s="868"/>
      <c r="J10" s="791"/>
      <c r="K10" s="770"/>
      <c r="L10" s="771"/>
      <c r="M10" s="771"/>
      <c r="N10" s="772"/>
      <c r="O10" s="363"/>
      <c r="P10" s="364"/>
      <c r="Q10" s="364"/>
      <c r="R10" s="365"/>
      <c r="S10" s="905"/>
      <c r="T10" s="906"/>
      <c r="U10" s="906"/>
      <c r="V10" s="906"/>
      <c r="W10" s="906"/>
      <c r="X10" s="906"/>
      <c r="Y10" s="907"/>
      <c r="Z10" s="850"/>
      <c r="AA10" s="363"/>
      <c r="AB10" s="364"/>
      <c r="AC10" s="364"/>
      <c r="AD10" s="365"/>
      <c r="AE10" s="770"/>
      <c r="AF10" s="771"/>
      <c r="AG10" s="771"/>
      <c r="AH10" s="771"/>
      <c r="AI10" s="771"/>
      <c r="AJ10" s="772"/>
      <c r="AK10" s="783"/>
      <c r="AL10" s="891"/>
      <c r="AM10" s="891"/>
      <c r="AN10" s="891"/>
      <c r="AO10" s="891"/>
      <c r="AP10" s="891"/>
    </row>
    <row r="11" spans="1:55" s="45" customFormat="1" ht="13.5" customHeight="1">
      <c r="A11" s="827">
        <v>1</v>
      </c>
      <c r="B11" s="841"/>
      <c r="C11" s="817"/>
      <c r="D11" s="889"/>
      <c r="E11" s="890"/>
      <c r="F11" s="850"/>
      <c r="G11" s="855"/>
      <c r="H11" s="869"/>
      <c r="I11" s="869"/>
      <c r="J11" s="792"/>
      <c r="K11" s="770"/>
      <c r="L11" s="771"/>
      <c r="M11" s="771"/>
      <c r="N11" s="772"/>
      <c r="O11" s="787"/>
      <c r="P11" s="789"/>
      <c r="Q11" s="789"/>
      <c r="R11" s="791"/>
      <c r="S11" s="905"/>
      <c r="T11" s="906"/>
      <c r="U11" s="906"/>
      <c r="V11" s="906"/>
      <c r="W11" s="906"/>
      <c r="X11" s="906"/>
      <c r="Y11" s="907"/>
      <c r="Z11" s="850"/>
      <c r="AA11" s="787"/>
      <c r="AB11" s="789"/>
      <c r="AC11" s="789"/>
      <c r="AD11" s="791"/>
      <c r="AE11" s="770"/>
      <c r="AF11" s="771"/>
      <c r="AG11" s="771"/>
      <c r="AH11" s="771"/>
      <c r="AI11" s="771"/>
      <c r="AJ11" s="772"/>
      <c r="AK11" s="783"/>
      <c r="AL11" s="891"/>
      <c r="AM11" s="891"/>
      <c r="AN11" s="891"/>
      <c r="AO11" s="891"/>
      <c r="AP11" s="891"/>
    </row>
    <row r="12" spans="1:55" s="45" customFormat="1" ht="13.5" customHeight="1">
      <c r="A12" s="827"/>
      <c r="B12" s="841"/>
      <c r="C12" s="817"/>
      <c r="D12" s="889"/>
      <c r="E12" s="890"/>
      <c r="F12" s="850"/>
      <c r="G12" s="873" t="s">
        <v>389</v>
      </c>
      <c r="H12" s="874"/>
      <c r="I12" s="874"/>
      <c r="J12" s="875"/>
      <c r="K12" s="770"/>
      <c r="L12" s="771"/>
      <c r="M12" s="771"/>
      <c r="N12" s="772"/>
      <c r="O12" s="787"/>
      <c r="P12" s="789"/>
      <c r="Q12" s="789"/>
      <c r="R12" s="791"/>
      <c r="S12" s="908"/>
      <c r="T12" s="909"/>
      <c r="U12" s="909"/>
      <c r="V12" s="909"/>
      <c r="W12" s="909"/>
      <c r="X12" s="909"/>
      <c r="Y12" s="910"/>
      <c r="Z12" s="850"/>
      <c r="AA12" s="788"/>
      <c r="AB12" s="790"/>
      <c r="AC12" s="790"/>
      <c r="AD12" s="792"/>
      <c r="AE12" s="770"/>
      <c r="AF12" s="771"/>
      <c r="AG12" s="771"/>
      <c r="AH12" s="771"/>
      <c r="AI12" s="771"/>
      <c r="AJ12" s="772"/>
      <c r="AK12" s="783"/>
      <c r="AL12" s="891"/>
      <c r="AM12" s="891"/>
      <c r="AN12" s="891"/>
      <c r="AO12" s="891"/>
      <c r="AP12" s="891"/>
    </row>
    <row r="13" spans="1:55" s="45" customFormat="1" ht="13.5" customHeight="1">
      <c r="A13" s="827"/>
      <c r="B13" s="841"/>
      <c r="C13" s="817" t="s">
        <v>387</v>
      </c>
      <c r="D13" s="889"/>
      <c r="E13" s="890"/>
      <c r="F13" s="850"/>
      <c r="G13" s="876"/>
      <c r="H13" s="877"/>
      <c r="I13" s="877"/>
      <c r="J13" s="878"/>
      <c r="K13" s="895" t="s">
        <v>761</v>
      </c>
      <c r="L13" s="896"/>
      <c r="M13" s="896"/>
      <c r="N13" s="897"/>
      <c r="O13" s="787"/>
      <c r="P13" s="789"/>
      <c r="Q13" s="789"/>
      <c r="R13" s="791"/>
      <c r="S13" s="902" t="s">
        <v>762</v>
      </c>
      <c r="T13" s="903"/>
      <c r="U13" s="903"/>
      <c r="V13" s="903"/>
      <c r="W13" s="903"/>
      <c r="X13" s="903"/>
      <c r="Y13" s="904"/>
      <c r="Z13" s="850"/>
      <c r="AA13" s="793" t="s">
        <v>611</v>
      </c>
      <c r="AB13" s="794"/>
      <c r="AC13" s="794"/>
      <c r="AD13" s="795"/>
      <c r="AE13" s="895" t="s">
        <v>763</v>
      </c>
      <c r="AF13" s="896"/>
      <c r="AG13" s="896"/>
      <c r="AH13" s="896"/>
      <c r="AI13" s="896"/>
      <c r="AJ13" s="897"/>
      <c r="AK13" s="783"/>
      <c r="AL13" s="891"/>
      <c r="AM13" s="891"/>
      <c r="AN13" s="891"/>
      <c r="AO13" s="891"/>
      <c r="AP13" s="891"/>
    </row>
    <row r="14" spans="1:55" s="45" customFormat="1" ht="13.5" customHeight="1">
      <c r="A14" s="100" t="s">
        <v>8</v>
      </c>
      <c r="B14" s="841"/>
      <c r="C14" s="817"/>
      <c r="D14" s="889"/>
      <c r="E14" s="890"/>
      <c r="F14" s="850"/>
      <c r="G14" s="828" t="s">
        <v>395</v>
      </c>
      <c r="H14" s="829"/>
      <c r="I14" s="829"/>
      <c r="J14" s="830"/>
      <c r="K14" s="770"/>
      <c r="L14" s="771"/>
      <c r="M14" s="771"/>
      <c r="N14" s="772"/>
      <c r="O14" s="787"/>
      <c r="P14" s="789"/>
      <c r="Q14" s="789"/>
      <c r="R14" s="791"/>
      <c r="S14" s="905"/>
      <c r="T14" s="906"/>
      <c r="U14" s="906"/>
      <c r="V14" s="906"/>
      <c r="W14" s="906"/>
      <c r="X14" s="906"/>
      <c r="Y14" s="907"/>
      <c r="Z14" s="850"/>
      <c r="AA14" s="796"/>
      <c r="AB14" s="797"/>
      <c r="AC14" s="797"/>
      <c r="AD14" s="798"/>
      <c r="AE14" s="770"/>
      <c r="AF14" s="771"/>
      <c r="AG14" s="771"/>
      <c r="AH14" s="771"/>
      <c r="AI14" s="771"/>
      <c r="AJ14" s="772"/>
      <c r="AK14" s="783"/>
      <c r="AL14" s="891"/>
      <c r="AM14" s="891"/>
      <c r="AN14" s="891"/>
      <c r="AO14" s="891"/>
      <c r="AP14" s="891"/>
    </row>
    <row r="15" spans="1:55" s="45" customFormat="1" ht="13.5" customHeight="1">
      <c r="A15" s="814"/>
      <c r="B15" s="841"/>
      <c r="C15" s="817"/>
      <c r="D15" s="889"/>
      <c r="E15" s="890"/>
      <c r="F15" s="850"/>
      <c r="G15" s="831"/>
      <c r="H15" s="832"/>
      <c r="I15" s="832"/>
      <c r="J15" s="833"/>
      <c r="K15" s="770"/>
      <c r="L15" s="771"/>
      <c r="M15" s="771"/>
      <c r="N15" s="772"/>
      <c r="O15" s="821"/>
      <c r="P15" s="691"/>
      <c r="Q15" s="691"/>
      <c r="R15" s="822"/>
      <c r="S15" s="905"/>
      <c r="T15" s="906"/>
      <c r="U15" s="906"/>
      <c r="V15" s="906"/>
      <c r="W15" s="906"/>
      <c r="X15" s="906"/>
      <c r="Y15" s="907"/>
      <c r="Z15" s="850"/>
      <c r="AA15" s="799"/>
      <c r="AB15" s="800"/>
      <c r="AC15" s="800"/>
      <c r="AD15" s="801"/>
      <c r="AE15" s="770"/>
      <c r="AF15" s="771"/>
      <c r="AG15" s="771"/>
      <c r="AH15" s="771"/>
      <c r="AI15" s="771"/>
      <c r="AJ15" s="772"/>
      <c r="AK15" s="783"/>
      <c r="AL15" s="891"/>
      <c r="AM15" s="891"/>
      <c r="AN15" s="891"/>
      <c r="AO15" s="891"/>
      <c r="AP15" s="891"/>
    </row>
    <row r="16" spans="1:55" s="45" customFormat="1" ht="13.5" customHeight="1">
      <c r="A16" s="814"/>
      <c r="B16" s="841"/>
      <c r="C16" s="817"/>
      <c r="D16" s="889"/>
      <c r="E16" s="890"/>
      <c r="F16" s="850"/>
      <c r="G16" s="831"/>
      <c r="H16" s="832"/>
      <c r="I16" s="832"/>
      <c r="J16" s="833"/>
      <c r="K16" s="770"/>
      <c r="L16" s="771"/>
      <c r="M16" s="771"/>
      <c r="N16" s="772"/>
      <c r="O16" s="821"/>
      <c r="P16" s="691"/>
      <c r="Q16" s="691"/>
      <c r="R16" s="822"/>
      <c r="S16" s="905"/>
      <c r="T16" s="906"/>
      <c r="U16" s="906"/>
      <c r="V16" s="906"/>
      <c r="W16" s="906"/>
      <c r="X16" s="906"/>
      <c r="Y16" s="907"/>
      <c r="Z16" s="850"/>
      <c r="AA16" s="802" t="s">
        <v>390</v>
      </c>
      <c r="AB16" s="803"/>
      <c r="AC16" s="803"/>
      <c r="AD16" s="804"/>
      <c r="AE16" s="770"/>
      <c r="AF16" s="771"/>
      <c r="AG16" s="771"/>
      <c r="AH16" s="771"/>
      <c r="AI16" s="771"/>
      <c r="AJ16" s="772"/>
      <c r="AK16" s="783"/>
      <c r="AL16" s="891"/>
      <c r="AM16" s="891"/>
      <c r="AN16" s="891"/>
      <c r="AO16" s="891"/>
      <c r="AP16" s="891"/>
    </row>
    <row r="17" spans="1:42" s="45" customFormat="1" ht="13.5" customHeight="1">
      <c r="A17" s="814"/>
      <c r="B17" s="841"/>
      <c r="C17" s="817"/>
      <c r="D17" s="889"/>
      <c r="E17" s="890"/>
      <c r="F17" s="850"/>
      <c r="G17" s="831"/>
      <c r="H17" s="832"/>
      <c r="I17" s="832"/>
      <c r="J17" s="833"/>
      <c r="K17" s="770"/>
      <c r="L17" s="771"/>
      <c r="M17" s="771"/>
      <c r="N17" s="772"/>
      <c r="O17" s="821"/>
      <c r="P17" s="691"/>
      <c r="Q17" s="691"/>
      <c r="R17" s="822"/>
      <c r="S17" s="905"/>
      <c r="T17" s="906"/>
      <c r="U17" s="906"/>
      <c r="V17" s="906"/>
      <c r="W17" s="906"/>
      <c r="X17" s="906"/>
      <c r="Y17" s="907"/>
      <c r="Z17" s="850"/>
      <c r="AA17" s="900">
        <v>21</v>
      </c>
      <c r="AB17" s="901" t="s">
        <v>30</v>
      </c>
      <c r="AC17" s="898" t="s">
        <v>764</v>
      </c>
      <c r="AD17" s="899" t="s">
        <v>31</v>
      </c>
      <c r="AE17" s="770"/>
      <c r="AF17" s="771"/>
      <c r="AG17" s="771"/>
      <c r="AH17" s="771"/>
      <c r="AI17" s="771"/>
      <c r="AJ17" s="772"/>
      <c r="AK17" s="783"/>
      <c r="AL17" s="891"/>
      <c r="AM17" s="891"/>
      <c r="AN17" s="891"/>
      <c r="AO17" s="891"/>
      <c r="AP17" s="891"/>
    </row>
    <row r="18" spans="1:42" s="45" customFormat="1" ht="13.5" customHeight="1">
      <c r="A18" s="814"/>
      <c r="B18" s="842"/>
      <c r="C18" s="818"/>
      <c r="D18" s="889"/>
      <c r="E18" s="890"/>
      <c r="F18" s="850"/>
      <c r="G18" s="831"/>
      <c r="H18" s="832"/>
      <c r="I18" s="832"/>
      <c r="J18" s="833"/>
      <c r="K18" s="770"/>
      <c r="L18" s="771"/>
      <c r="M18" s="771"/>
      <c r="N18" s="772"/>
      <c r="O18" s="821"/>
      <c r="P18" s="691"/>
      <c r="Q18" s="691"/>
      <c r="R18" s="822"/>
      <c r="S18" s="908"/>
      <c r="T18" s="909"/>
      <c r="U18" s="909"/>
      <c r="V18" s="909"/>
      <c r="W18" s="909"/>
      <c r="X18" s="909"/>
      <c r="Y18" s="910"/>
      <c r="Z18" s="851"/>
      <c r="AA18" s="900"/>
      <c r="AB18" s="901"/>
      <c r="AC18" s="898"/>
      <c r="AD18" s="899"/>
      <c r="AE18" s="770"/>
      <c r="AF18" s="771"/>
      <c r="AG18" s="771"/>
      <c r="AH18" s="771"/>
      <c r="AI18" s="771"/>
      <c r="AJ18" s="772"/>
      <c r="AK18" s="784"/>
      <c r="AL18" s="891"/>
      <c r="AM18" s="891"/>
      <c r="AN18" s="891"/>
      <c r="AO18" s="891"/>
      <c r="AP18" s="891"/>
    </row>
    <row r="19" spans="1:42" s="45" customFormat="1" ht="13.5" customHeight="1">
      <c r="A19" s="846">
        <v>7</v>
      </c>
      <c r="B19" s="841" t="s">
        <v>385</v>
      </c>
      <c r="C19" s="817" t="s">
        <v>386</v>
      </c>
      <c r="D19" s="873" t="s">
        <v>388</v>
      </c>
      <c r="E19" s="874"/>
      <c r="F19" s="849" t="s">
        <v>20</v>
      </c>
      <c r="G19" s="865" t="s">
        <v>4</v>
      </c>
      <c r="H19" s="866"/>
      <c r="I19" s="866"/>
      <c r="J19" s="867"/>
      <c r="K19" s="895" t="s">
        <v>765</v>
      </c>
      <c r="L19" s="896"/>
      <c r="M19" s="896"/>
      <c r="N19" s="897"/>
      <c r="O19" s="865" t="s">
        <v>5</v>
      </c>
      <c r="P19" s="866"/>
      <c r="Q19" s="866"/>
      <c r="R19" s="867"/>
      <c r="S19" s="902" t="s">
        <v>766</v>
      </c>
      <c r="T19" s="903"/>
      <c r="U19" s="903"/>
      <c r="V19" s="903"/>
      <c r="W19" s="903"/>
      <c r="X19" s="903"/>
      <c r="Y19" s="904"/>
      <c r="Z19" s="849" t="s">
        <v>887</v>
      </c>
      <c r="AA19" s="865" t="s">
        <v>6</v>
      </c>
      <c r="AB19" s="866"/>
      <c r="AC19" s="866"/>
      <c r="AD19" s="867"/>
      <c r="AE19" s="895" t="s">
        <v>768</v>
      </c>
      <c r="AF19" s="896"/>
      <c r="AG19" s="896"/>
      <c r="AH19" s="896"/>
      <c r="AI19" s="896"/>
      <c r="AJ19" s="897"/>
      <c r="AK19" s="783" t="s">
        <v>393</v>
      </c>
      <c r="AL19" s="782"/>
      <c r="AM19" s="782"/>
      <c r="AN19" s="782"/>
      <c r="AO19" s="782"/>
      <c r="AP19" s="782"/>
    </row>
    <row r="20" spans="1:42" s="45" customFormat="1" ht="13.5" customHeight="1">
      <c r="A20" s="827"/>
      <c r="B20" s="841"/>
      <c r="C20" s="817"/>
      <c r="D20" s="889"/>
      <c r="E20" s="890"/>
      <c r="F20" s="850"/>
      <c r="G20" s="363"/>
      <c r="H20" s="364"/>
      <c r="I20" s="364"/>
      <c r="J20" s="365"/>
      <c r="K20" s="770"/>
      <c r="L20" s="771"/>
      <c r="M20" s="771"/>
      <c r="N20" s="772"/>
      <c r="O20" s="363"/>
      <c r="P20" s="364"/>
      <c r="Q20" s="364"/>
      <c r="R20" s="365"/>
      <c r="S20" s="905"/>
      <c r="T20" s="906"/>
      <c r="U20" s="906"/>
      <c r="V20" s="906"/>
      <c r="W20" s="906"/>
      <c r="X20" s="906"/>
      <c r="Y20" s="907"/>
      <c r="Z20" s="850"/>
      <c r="AA20" s="366"/>
      <c r="AB20" s="367"/>
      <c r="AC20" s="367"/>
      <c r="AD20" s="368"/>
      <c r="AE20" s="770"/>
      <c r="AF20" s="771"/>
      <c r="AG20" s="771"/>
      <c r="AH20" s="771"/>
      <c r="AI20" s="771"/>
      <c r="AJ20" s="772"/>
      <c r="AK20" s="783"/>
      <c r="AL20" s="782"/>
      <c r="AM20" s="782"/>
      <c r="AN20" s="782"/>
      <c r="AO20" s="782"/>
      <c r="AP20" s="782"/>
    </row>
    <row r="21" spans="1:42" s="45" customFormat="1" ht="13.5" customHeight="1">
      <c r="A21" s="827"/>
      <c r="B21" s="841"/>
      <c r="C21" s="817"/>
      <c r="D21" s="889"/>
      <c r="E21" s="890"/>
      <c r="F21" s="850"/>
      <c r="G21" s="363"/>
      <c r="H21" s="364"/>
      <c r="I21" s="364"/>
      <c r="J21" s="365"/>
      <c r="K21" s="770"/>
      <c r="L21" s="771"/>
      <c r="M21" s="771"/>
      <c r="N21" s="772"/>
      <c r="O21" s="363"/>
      <c r="P21" s="364"/>
      <c r="Q21" s="364"/>
      <c r="R21" s="365"/>
      <c r="S21" s="905"/>
      <c r="T21" s="906"/>
      <c r="U21" s="906"/>
      <c r="V21" s="906"/>
      <c r="W21" s="906"/>
      <c r="X21" s="906"/>
      <c r="Y21" s="907"/>
      <c r="Z21" s="850"/>
      <c r="AA21" s="366"/>
      <c r="AB21" s="367"/>
      <c r="AC21" s="367"/>
      <c r="AD21" s="368"/>
      <c r="AE21" s="770"/>
      <c r="AF21" s="771"/>
      <c r="AG21" s="771"/>
      <c r="AH21" s="771"/>
      <c r="AI21" s="771"/>
      <c r="AJ21" s="772"/>
      <c r="AK21" s="783"/>
      <c r="AL21" s="782"/>
      <c r="AM21" s="782"/>
      <c r="AN21" s="782"/>
      <c r="AO21" s="782"/>
      <c r="AP21" s="782"/>
    </row>
    <row r="22" spans="1:42" s="45" customFormat="1" ht="13.5" customHeight="1">
      <c r="A22" s="100" t="s">
        <v>7</v>
      </c>
      <c r="B22" s="841"/>
      <c r="C22" s="817"/>
      <c r="D22" s="889"/>
      <c r="E22" s="890"/>
      <c r="F22" s="850"/>
      <c r="G22" s="854"/>
      <c r="H22" s="868"/>
      <c r="I22" s="868"/>
      <c r="J22" s="791"/>
      <c r="K22" s="770"/>
      <c r="L22" s="771"/>
      <c r="M22" s="771"/>
      <c r="N22" s="772"/>
      <c r="O22" s="363"/>
      <c r="P22" s="364"/>
      <c r="Q22" s="364"/>
      <c r="R22" s="365"/>
      <c r="S22" s="905"/>
      <c r="T22" s="906"/>
      <c r="U22" s="906"/>
      <c r="V22" s="906"/>
      <c r="W22" s="906"/>
      <c r="X22" s="906"/>
      <c r="Y22" s="907"/>
      <c r="Z22" s="850"/>
      <c r="AA22" s="366"/>
      <c r="AB22" s="367"/>
      <c r="AC22" s="367"/>
      <c r="AD22" s="368"/>
      <c r="AE22" s="770"/>
      <c r="AF22" s="771"/>
      <c r="AG22" s="771"/>
      <c r="AH22" s="771"/>
      <c r="AI22" s="771"/>
      <c r="AJ22" s="772"/>
      <c r="AK22" s="783"/>
      <c r="AL22" s="782"/>
      <c r="AM22" s="782"/>
      <c r="AN22" s="782"/>
      <c r="AO22" s="782"/>
      <c r="AP22" s="782"/>
    </row>
    <row r="23" spans="1:42" s="45" customFormat="1" ht="13.5" customHeight="1">
      <c r="A23" s="827">
        <v>2</v>
      </c>
      <c r="B23" s="841"/>
      <c r="C23" s="817"/>
      <c r="D23" s="889"/>
      <c r="E23" s="890"/>
      <c r="F23" s="850"/>
      <c r="G23" s="855"/>
      <c r="H23" s="869"/>
      <c r="I23" s="869"/>
      <c r="J23" s="792"/>
      <c r="K23" s="770"/>
      <c r="L23" s="771"/>
      <c r="M23" s="771"/>
      <c r="N23" s="772"/>
      <c r="O23" s="787"/>
      <c r="P23" s="789"/>
      <c r="Q23" s="789"/>
      <c r="R23" s="791"/>
      <c r="S23" s="905"/>
      <c r="T23" s="906"/>
      <c r="U23" s="906"/>
      <c r="V23" s="906"/>
      <c r="W23" s="906"/>
      <c r="X23" s="906"/>
      <c r="Y23" s="907"/>
      <c r="Z23" s="850"/>
      <c r="AA23" s="883"/>
      <c r="AB23" s="885"/>
      <c r="AC23" s="885"/>
      <c r="AD23" s="887"/>
      <c r="AE23" s="770"/>
      <c r="AF23" s="771"/>
      <c r="AG23" s="771"/>
      <c r="AH23" s="771"/>
      <c r="AI23" s="771"/>
      <c r="AJ23" s="772"/>
      <c r="AK23" s="783"/>
      <c r="AL23" s="782"/>
      <c r="AM23" s="782"/>
      <c r="AN23" s="782"/>
      <c r="AO23" s="782"/>
      <c r="AP23" s="782"/>
    </row>
    <row r="24" spans="1:42" s="45" customFormat="1" ht="13.5" customHeight="1">
      <c r="A24" s="827"/>
      <c r="B24" s="841"/>
      <c r="C24" s="817"/>
      <c r="D24" s="889"/>
      <c r="E24" s="890"/>
      <c r="F24" s="850"/>
      <c r="G24" s="873" t="s">
        <v>389</v>
      </c>
      <c r="H24" s="874"/>
      <c r="I24" s="874"/>
      <c r="J24" s="875"/>
      <c r="K24" s="770"/>
      <c r="L24" s="771"/>
      <c r="M24" s="771"/>
      <c r="N24" s="772"/>
      <c r="O24" s="787"/>
      <c r="P24" s="789"/>
      <c r="Q24" s="789"/>
      <c r="R24" s="791"/>
      <c r="S24" s="908"/>
      <c r="T24" s="909"/>
      <c r="U24" s="909"/>
      <c r="V24" s="909"/>
      <c r="W24" s="909"/>
      <c r="X24" s="909"/>
      <c r="Y24" s="910"/>
      <c r="Z24" s="850"/>
      <c r="AA24" s="884"/>
      <c r="AB24" s="886"/>
      <c r="AC24" s="886"/>
      <c r="AD24" s="888"/>
      <c r="AE24" s="770"/>
      <c r="AF24" s="771"/>
      <c r="AG24" s="771"/>
      <c r="AH24" s="771"/>
      <c r="AI24" s="771"/>
      <c r="AJ24" s="772"/>
      <c r="AK24" s="783"/>
      <c r="AL24" s="782"/>
      <c r="AM24" s="782"/>
      <c r="AN24" s="782"/>
      <c r="AO24" s="782"/>
      <c r="AP24" s="782"/>
    </row>
    <row r="25" spans="1:42" s="45" customFormat="1" ht="13.5" customHeight="1">
      <c r="A25" s="827"/>
      <c r="B25" s="841"/>
      <c r="C25" s="817" t="s">
        <v>387</v>
      </c>
      <c r="D25" s="889"/>
      <c r="E25" s="890"/>
      <c r="F25" s="850"/>
      <c r="G25" s="876"/>
      <c r="H25" s="877"/>
      <c r="I25" s="877"/>
      <c r="J25" s="878"/>
      <c r="K25" s="895" t="s">
        <v>761</v>
      </c>
      <c r="L25" s="896"/>
      <c r="M25" s="896"/>
      <c r="N25" s="897"/>
      <c r="O25" s="787"/>
      <c r="P25" s="789"/>
      <c r="Q25" s="789"/>
      <c r="R25" s="791"/>
      <c r="S25" s="902" t="s">
        <v>761</v>
      </c>
      <c r="T25" s="903"/>
      <c r="U25" s="903"/>
      <c r="V25" s="903"/>
      <c r="W25" s="903"/>
      <c r="X25" s="903"/>
      <c r="Y25" s="904"/>
      <c r="Z25" s="850"/>
      <c r="AA25" s="793" t="s">
        <v>611</v>
      </c>
      <c r="AB25" s="794"/>
      <c r="AC25" s="794"/>
      <c r="AD25" s="795"/>
      <c r="AE25" s="895" t="s">
        <v>769</v>
      </c>
      <c r="AF25" s="896"/>
      <c r="AG25" s="896"/>
      <c r="AH25" s="896"/>
      <c r="AI25" s="896"/>
      <c r="AJ25" s="897"/>
      <c r="AK25" s="783"/>
      <c r="AL25" s="782"/>
      <c r="AM25" s="782"/>
      <c r="AN25" s="782"/>
      <c r="AO25" s="782"/>
      <c r="AP25" s="782"/>
    </row>
    <row r="26" spans="1:42" s="45" customFormat="1" ht="13.5" customHeight="1">
      <c r="A26" s="100" t="s">
        <v>8</v>
      </c>
      <c r="B26" s="841"/>
      <c r="C26" s="817"/>
      <c r="D26" s="889"/>
      <c r="E26" s="890"/>
      <c r="F26" s="850"/>
      <c r="G26" s="828" t="s">
        <v>395</v>
      </c>
      <c r="H26" s="829"/>
      <c r="I26" s="829"/>
      <c r="J26" s="830"/>
      <c r="K26" s="770"/>
      <c r="L26" s="771"/>
      <c r="M26" s="771"/>
      <c r="N26" s="772"/>
      <c r="O26" s="787"/>
      <c r="P26" s="789"/>
      <c r="Q26" s="789"/>
      <c r="R26" s="791"/>
      <c r="S26" s="905"/>
      <c r="T26" s="906"/>
      <c r="U26" s="906"/>
      <c r="V26" s="906"/>
      <c r="W26" s="906"/>
      <c r="X26" s="906"/>
      <c r="Y26" s="907"/>
      <c r="Z26" s="850"/>
      <c r="AA26" s="796"/>
      <c r="AB26" s="797"/>
      <c r="AC26" s="797"/>
      <c r="AD26" s="798"/>
      <c r="AE26" s="770"/>
      <c r="AF26" s="771"/>
      <c r="AG26" s="771"/>
      <c r="AH26" s="771"/>
      <c r="AI26" s="771"/>
      <c r="AJ26" s="772"/>
      <c r="AK26" s="783"/>
      <c r="AL26" s="782"/>
      <c r="AM26" s="782"/>
      <c r="AN26" s="782"/>
      <c r="AO26" s="782"/>
      <c r="AP26" s="782"/>
    </row>
    <row r="27" spans="1:42" s="45" customFormat="1" ht="13.5" customHeight="1">
      <c r="A27" s="814"/>
      <c r="B27" s="841"/>
      <c r="C27" s="817"/>
      <c r="D27" s="889"/>
      <c r="E27" s="890"/>
      <c r="F27" s="850"/>
      <c r="G27" s="831"/>
      <c r="H27" s="832"/>
      <c r="I27" s="832"/>
      <c r="J27" s="833"/>
      <c r="K27" s="770"/>
      <c r="L27" s="771"/>
      <c r="M27" s="771"/>
      <c r="N27" s="772"/>
      <c r="O27" s="821"/>
      <c r="P27" s="691"/>
      <c r="Q27" s="691"/>
      <c r="R27" s="822"/>
      <c r="S27" s="905"/>
      <c r="T27" s="906"/>
      <c r="U27" s="906"/>
      <c r="V27" s="906"/>
      <c r="W27" s="906"/>
      <c r="X27" s="906"/>
      <c r="Y27" s="907"/>
      <c r="Z27" s="850"/>
      <c r="AA27" s="799"/>
      <c r="AB27" s="800"/>
      <c r="AC27" s="800"/>
      <c r="AD27" s="801"/>
      <c r="AE27" s="770"/>
      <c r="AF27" s="771"/>
      <c r="AG27" s="771"/>
      <c r="AH27" s="771"/>
      <c r="AI27" s="771"/>
      <c r="AJ27" s="772"/>
      <c r="AK27" s="783"/>
      <c r="AL27" s="782"/>
      <c r="AM27" s="782"/>
      <c r="AN27" s="782"/>
      <c r="AO27" s="782"/>
      <c r="AP27" s="782"/>
    </row>
    <row r="28" spans="1:42" s="45" customFormat="1" ht="13.5" customHeight="1">
      <c r="A28" s="814"/>
      <c r="B28" s="841"/>
      <c r="C28" s="817"/>
      <c r="D28" s="889"/>
      <c r="E28" s="890"/>
      <c r="F28" s="850"/>
      <c r="G28" s="831"/>
      <c r="H28" s="832"/>
      <c r="I28" s="832"/>
      <c r="J28" s="833"/>
      <c r="K28" s="770"/>
      <c r="L28" s="771"/>
      <c r="M28" s="771"/>
      <c r="N28" s="772"/>
      <c r="O28" s="821"/>
      <c r="P28" s="691"/>
      <c r="Q28" s="691"/>
      <c r="R28" s="822"/>
      <c r="S28" s="905"/>
      <c r="T28" s="906"/>
      <c r="U28" s="906"/>
      <c r="V28" s="906"/>
      <c r="W28" s="906"/>
      <c r="X28" s="906"/>
      <c r="Y28" s="907"/>
      <c r="Z28" s="850"/>
      <c r="AA28" s="802" t="s">
        <v>390</v>
      </c>
      <c r="AB28" s="803"/>
      <c r="AC28" s="803"/>
      <c r="AD28" s="804"/>
      <c r="AE28" s="770"/>
      <c r="AF28" s="771"/>
      <c r="AG28" s="771"/>
      <c r="AH28" s="771"/>
      <c r="AI28" s="771"/>
      <c r="AJ28" s="772"/>
      <c r="AK28" s="783"/>
      <c r="AL28" s="782"/>
      <c r="AM28" s="782"/>
      <c r="AN28" s="782"/>
      <c r="AO28" s="782"/>
      <c r="AP28" s="782"/>
    </row>
    <row r="29" spans="1:42" s="45" customFormat="1" ht="13.5" customHeight="1">
      <c r="A29" s="814"/>
      <c r="B29" s="841"/>
      <c r="C29" s="817"/>
      <c r="D29" s="889"/>
      <c r="E29" s="890"/>
      <c r="F29" s="850"/>
      <c r="G29" s="831"/>
      <c r="H29" s="832"/>
      <c r="I29" s="832"/>
      <c r="J29" s="833"/>
      <c r="K29" s="770"/>
      <c r="L29" s="771"/>
      <c r="M29" s="771"/>
      <c r="N29" s="772"/>
      <c r="O29" s="821"/>
      <c r="P29" s="691"/>
      <c r="Q29" s="691"/>
      <c r="R29" s="822"/>
      <c r="S29" s="905"/>
      <c r="T29" s="906"/>
      <c r="U29" s="906"/>
      <c r="V29" s="906"/>
      <c r="W29" s="906"/>
      <c r="X29" s="906"/>
      <c r="Y29" s="907"/>
      <c r="Z29" s="850"/>
      <c r="AA29" s="900">
        <v>21</v>
      </c>
      <c r="AB29" s="901" t="s">
        <v>30</v>
      </c>
      <c r="AC29" s="898" t="s">
        <v>764</v>
      </c>
      <c r="AD29" s="899" t="s">
        <v>31</v>
      </c>
      <c r="AE29" s="770"/>
      <c r="AF29" s="771"/>
      <c r="AG29" s="771"/>
      <c r="AH29" s="771"/>
      <c r="AI29" s="771"/>
      <c r="AJ29" s="772"/>
      <c r="AK29" s="783"/>
      <c r="AL29" s="782"/>
      <c r="AM29" s="782"/>
      <c r="AN29" s="782"/>
      <c r="AO29" s="782"/>
      <c r="AP29" s="782"/>
    </row>
    <row r="30" spans="1:42" s="45" customFormat="1" ht="13.5" customHeight="1">
      <c r="A30" s="815"/>
      <c r="B30" s="841"/>
      <c r="C30" s="817"/>
      <c r="D30" s="876"/>
      <c r="E30" s="877"/>
      <c r="F30" s="851"/>
      <c r="G30" s="834"/>
      <c r="H30" s="835"/>
      <c r="I30" s="835"/>
      <c r="J30" s="836"/>
      <c r="K30" s="770"/>
      <c r="L30" s="771"/>
      <c r="M30" s="771"/>
      <c r="N30" s="772"/>
      <c r="O30" s="823"/>
      <c r="P30" s="824"/>
      <c r="Q30" s="824"/>
      <c r="R30" s="825"/>
      <c r="S30" s="908"/>
      <c r="T30" s="909"/>
      <c r="U30" s="909"/>
      <c r="V30" s="909"/>
      <c r="W30" s="909"/>
      <c r="X30" s="909"/>
      <c r="Y30" s="910"/>
      <c r="Z30" s="851"/>
      <c r="AA30" s="900"/>
      <c r="AB30" s="901"/>
      <c r="AC30" s="898"/>
      <c r="AD30" s="899"/>
      <c r="AE30" s="770"/>
      <c r="AF30" s="771"/>
      <c r="AG30" s="771"/>
      <c r="AH30" s="771"/>
      <c r="AI30" s="771"/>
      <c r="AJ30" s="772"/>
      <c r="AK30" s="783"/>
      <c r="AL30" s="782"/>
      <c r="AM30" s="782"/>
      <c r="AN30" s="782"/>
      <c r="AO30" s="782"/>
      <c r="AP30" s="782"/>
    </row>
    <row r="31" spans="1:42" s="45" customFormat="1" ht="13.5" customHeight="1">
      <c r="A31" s="847">
        <v>7</v>
      </c>
      <c r="B31" s="843" t="s">
        <v>385</v>
      </c>
      <c r="C31" s="817" t="s">
        <v>386</v>
      </c>
      <c r="D31" s="873" t="s">
        <v>388</v>
      </c>
      <c r="E31" s="874"/>
      <c r="F31" s="849" t="s">
        <v>20</v>
      </c>
      <c r="G31" s="865" t="s">
        <v>4</v>
      </c>
      <c r="H31" s="866"/>
      <c r="I31" s="866"/>
      <c r="J31" s="867"/>
      <c r="K31" s="895" t="s">
        <v>767</v>
      </c>
      <c r="L31" s="896"/>
      <c r="M31" s="896"/>
      <c r="N31" s="897"/>
      <c r="O31" s="865" t="s">
        <v>5</v>
      </c>
      <c r="P31" s="866"/>
      <c r="Q31" s="866"/>
      <c r="R31" s="867"/>
      <c r="S31" s="911" t="s">
        <v>885</v>
      </c>
      <c r="T31" s="912"/>
      <c r="U31" s="912"/>
      <c r="V31" s="912"/>
      <c r="W31" s="912"/>
      <c r="X31" s="912"/>
      <c r="Y31" s="913"/>
      <c r="Z31" s="849" t="s">
        <v>887</v>
      </c>
      <c r="AA31" s="865" t="s">
        <v>6</v>
      </c>
      <c r="AB31" s="866"/>
      <c r="AC31" s="866"/>
      <c r="AD31" s="867"/>
      <c r="AE31" s="773"/>
      <c r="AF31" s="774"/>
      <c r="AG31" s="774"/>
      <c r="AH31" s="774"/>
      <c r="AI31" s="774"/>
      <c r="AJ31" s="775"/>
      <c r="AK31" s="783" t="s">
        <v>393</v>
      </c>
      <c r="AL31" s="782"/>
      <c r="AM31" s="782"/>
      <c r="AN31" s="782"/>
      <c r="AO31" s="782"/>
      <c r="AP31" s="782"/>
    </row>
    <row r="32" spans="1:42" s="45" customFormat="1" ht="13.5" customHeight="1">
      <c r="A32" s="848"/>
      <c r="B32" s="844"/>
      <c r="C32" s="817"/>
      <c r="D32" s="889"/>
      <c r="E32" s="890"/>
      <c r="F32" s="850"/>
      <c r="G32" s="363"/>
      <c r="H32" s="364"/>
      <c r="I32" s="364"/>
      <c r="J32" s="365"/>
      <c r="K32" s="770"/>
      <c r="L32" s="771"/>
      <c r="M32" s="771"/>
      <c r="N32" s="772"/>
      <c r="O32" s="363"/>
      <c r="P32" s="364"/>
      <c r="Q32" s="364"/>
      <c r="R32" s="365"/>
      <c r="S32" s="905" t="s">
        <v>886</v>
      </c>
      <c r="T32" s="906"/>
      <c r="U32" s="906"/>
      <c r="V32" s="906"/>
      <c r="W32" s="906"/>
      <c r="X32" s="906"/>
      <c r="Y32" s="907"/>
      <c r="Z32" s="850"/>
      <c r="AA32" s="363"/>
      <c r="AB32" s="364"/>
      <c r="AC32" s="364"/>
      <c r="AD32" s="365"/>
      <c r="AE32" s="770"/>
      <c r="AF32" s="771"/>
      <c r="AG32" s="771"/>
      <c r="AH32" s="771"/>
      <c r="AI32" s="771"/>
      <c r="AJ32" s="772"/>
      <c r="AK32" s="783"/>
      <c r="AL32" s="782"/>
      <c r="AM32" s="782"/>
      <c r="AN32" s="782"/>
      <c r="AO32" s="782"/>
      <c r="AP32" s="782"/>
    </row>
    <row r="33" spans="1:42" s="45" customFormat="1" ht="13.5" customHeight="1">
      <c r="A33" s="848"/>
      <c r="B33" s="844"/>
      <c r="C33" s="817"/>
      <c r="D33" s="889"/>
      <c r="E33" s="890"/>
      <c r="F33" s="850"/>
      <c r="G33" s="363"/>
      <c r="H33" s="364"/>
      <c r="I33" s="364"/>
      <c r="J33" s="365"/>
      <c r="K33" s="770"/>
      <c r="L33" s="771"/>
      <c r="M33" s="771"/>
      <c r="N33" s="772"/>
      <c r="O33" s="363"/>
      <c r="P33" s="364"/>
      <c r="Q33" s="364"/>
      <c r="R33" s="365"/>
      <c r="S33" s="905"/>
      <c r="T33" s="906"/>
      <c r="U33" s="906"/>
      <c r="V33" s="906"/>
      <c r="W33" s="906"/>
      <c r="X33" s="906"/>
      <c r="Y33" s="907"/>
      <c r="Z33" s="850"/>
      <c r="AA33" s="363"/>
      <c r="AB33" s="364"/>
      <c r="AC33" s="364"/>
      <c r="AD33" s="365"/>
      <c r="AE33" s="770"/>
      <c r="AF33" s="771"/>
      <c r="AG33" s="771"/>
      <c r="AH33" s="771"/>
      <c r="AI33" s="771"/>
      <c r="AJ33" s="772"/>
      <c r="AK33" s="783"/>
      <c r="AL33" s="782"/>
      <c r="AM33" s="782"/>
      <c r="AN33" s="782"/>
      <c r="AO33" s="782"/>
      <c r="AP33" s="782"/>
    </row>
    <row r="34" spans="1:42" s="45" customFormat="1" ht="13.5" customHeight="1">
      <c r="A34" s="101" t="s">
        <v>7</v>
      </c>
      <c r="B34" s="844"/>
      <c r="C34" s="817"/>
      <c r="D34" s="889"/>
      <c r="E34" s="890"/>
      <c r="F34" s="850"/>
      <c r="G34" s="854"/>
      <c r="H34" s="868"/>
      <c r="I34" s="868"/>
      <c r="J34" s="791"/>
      <c r="K34" s="770"/>
      <c r="L34" s="771"/>
      <c r="M34" s="771"/>
      <c r="N34" s="772"/>
      <c r="O34" s="363"/>
      <c r="P34" s="364"/>
      <c r="Q34" s="364"/>
      <c r="R34" s="365"/>
      <c r="S34" s="905"/>
      <c r="T34" s="906"/>
      <c r="U34" s="906"/>
      <c r="V34" s="906"/>
      <c r="W34" s="906"/>
      <c r="X34" s="906"/>
      <c r="Y34" s="907"/>
      <c r="Z34" s="850"/>
      <c r="AA34" s="363"/>
      <c r="AB34" s="364"/>
      <c r="AC34" s="364"/>
      <c r="AD34" s="365"/>
      <c r="AE34" s="770"/>
      <c r="AF34" s="771"/>
      <c r="AG34" s="771"/>
      <c r="AH34" s="771"/>
      <c r="AI34" s="771"/>
      <c r="AJ34" s="772"/>
      <c r="AK34" s="783"/>
      <c r="AL34" s="782"/>
      <c r="AM34" s="782"/>
      <c r="AN34" s="782"/>
      <c r="AO34" s="782"/>
      <c r="AP34" s="782"/>
    </row>
    <row r="35" spans="1:42" s="45" customFormat="1" ht="13.5" customHeight="1">
      <c r="A35" s="848">
        <v>3</v>
      </c>
      <c r="B35" s="844"/>
      <c r="C35" s="817"/>
      <c r="D35" s="889"/>
      <c r="E35" s="890"/>
      <c r="F35" s="850"/>
      <c r="G35" s="855"/>
      <c r="H35" s="869"/>
      <c r="I35" s="869"/>
      <c r="J35" s="792"/>
      <c r="K35" s="770"/>
      <c r="L35" s="771"/>
      <c r="M35" s="771"/>
      <c r="N35" s="772"/>
      <c r="O35" s="787"/>
      <c r="P35" s="789"/>
      <c r="Q35" s="789"/>
      <c r="R35" s="791"/>
      <c r="S35" s="905"/>
      <c r="T35" s="906"/>
      <c r="U35" s="906"/>
      <c r="V35" s="906"/>
      <c r="W35" s="906"/>
      <c r="X35" s="906"/>
      <c r="Y35" s="907"/>
      <c r="Z35" s="850"/>
      <c r="AA35" s="787"/>
      <c r="AB35" s="789"/>
      <c r="AC35" s="789"/>
      <c r="AD35" s="791"/>
      <c r="AE35" s="770"/>
      <c r="AF35" s="771"/>
      <c r="AG35" s="771"/>
      <c r="AH35" s="771"/>
      <c r="AI35" s="771"/>
      <c r="AJ35" s="772"/>
      <c r="AK35" s="783"/>
      <c r="AL35" s="782"/>
      <c r="AM35" s="782"/>
      <c r="AN35" s="782"/>
      <c r="AO35" s="782"/>
      <c r="AP35" s="782"/>
    </row>
    <row r="36" spans="1:42" s="45" customFormat="1" ht="13.5" customHeight="1">
      <c r="A36" s="848"/>
      <c r="B36" s="844"/>
      <c r="C36" s="817"/>
      <c r="D36" s="889"/>
      <c r="E36" s="890"/>
      <c r="F36" s="850"/>
      <c r="G36" s="873" t="s">
        <v>389</v>
      </c>
      <c r="H36" s="874"/>
      <c r="I36" s="874"/>
      <c r="J36" s="875"/>
      <c r="K36" s="770"/>
      <c r="L36" s="771"/>
      <c r="M36" s="771"/>
      <c r="N36" s="772"/>
      <c r="O36" s="787"/>
      <c r="P36" s="789"/>
      <c r="Q36" s="789"/>
      <c r="R36" s="791"/>
      <c r="S36" s="908"/>
      <c r="T36" s="909"/>
      <c r="U36" s="909"/>
      <c r="V36" s="909"/>
      <c r="W36" s="909"/>
      <c r="X36" s="909"/>
      <c r="Y36" s="910"/>
      <c r="Z36" s="850"/>
      <c r="AA36" s="788"/>
      <c r="AB36" s="790"/>
      <c r="AC36" s="790"/>
      <c r="AD36" s="792"/>
      <c r="AE36" s="770"/>
      <c r="AF36" s="771"/>
      <c r="AG36" s="771"/>
      <c r="AH36" s="771"/>
      <c r="AI36" s="771"/>
      <c r="AJ36" s="772"/>
      <c r="AK36" s="783"/>
      <c r="AL36" s="782"/>
      <c r="AM36" s="782"/>
      <c r="AN36" s="782"/>
      <c r="AO36" s="782"/>
      <c r="AP36" s="782"/>
    </row>
    <row r="37" spans="1:42" s="45" customFormat="1" ht="13.5" customHeight="1">
      <c r="A37" s="848"/>
      <c r="B37" s="844"/>
      <c r="C37" s="817" t="s">
        <v>387</v>
      </c>
      <c r="D37" s="889"/>
      <c r="E37" s="890"/>
      <c r="F37" s="850"/>
      <c r="G37" s="876"/>
      <c r="H37" s="877"/>
      <c r="I37" s="877"/>
      <c r="J37" s="878"/>
      <c r="K37" s="895" t="s">
        <v>761</v>
      </c>
      <c r="L37" s="896"/>
      <c r="M37" s="896"/>
      <c r="N37" s="897"/>
      <c r="O37" s="787"/>
      <c r="P37" s="789"/>
      <c r="Q37" s="789"/>
      <c r="R37" s="791"/>
      <c r="S37" s="779"/>
      <c r="T37" s="780"/>
      <c r="U37" s="780"/>
      <c r="V37" s="780"/>
      <c r="W37" s="780"/>
      <c r="X37" s="780"/>
      <c r="Y37" s="781"/>
      <c r="Z37" s="850"/>
      <c r="AA37" s="793" t="s">
        <v>611</v>
      </c>
      <c r="AB37" s="794"/>
      <c r="AC37" s="794"/>
      <c r="AD37" s="795"/>
      <c r="AE37" s="773"/>
      <c r="AF37" s="774"/>
      <c r="AG37" s="774"/>
      <c r="AH37" s="774"/>
      <c r="AI37" s="774"/>
      <c r="AJ37" s="775"/>
      <c r="AK37" s="783"/>
      <c r="AL37" s="782"/>
      <c r="AM37" s="782"/>
      <c r="AN37" s="782"/>
      <c r="AO37" s="782"/>
      <c r="AP37" s="782"/>
    </row>
    <row r="38" spans="1:42" s="45" customFormat="1" ht="13.5" customHeight="1">
      <c r="A38" s="101" t="s">
        <v>8</v>
      </c>
      <c r="B38" s="844"/>
      <c r="C38" s="817"/>
      <c r="D38" s="889"/>
      <c r="E38" s="890"/>
      <c r="F38" s="850"/>
      <c r="G38" s="828" t="s">
        <v>395</v>
      </c>
      <c r="H38" s="829"/>
      <c r="I38" s="829"/>
      <c r="J38" s="830"/>
      <c r="K38" s="770"/>
      <c r="L38" s="771"/>
      <c r="M38" s="771"/>
      <c r="N38" s="772"/>
      <c r="O38" s="787"/>
      <c r="P38" s="789"/>
      <c r="Q38" s="789"/>
      <c r="R38" s="791"/>
      <c r="S38" s="880"/>
      <c r="T38" s="881"/>
      <c r="U38" s="881"/>
      <c r="V38" s="881"/>
      <c r="W38" s="881"/>
      <c r="X38" s="881"/>
      <c r="Y38" s="882"/>
      <c r="Z38" s="850"/>
      <c r="AA38" s="796"/>
      <c r="AB38" s="797"/>
      <c r="AC38" s="797"/>
      <c r="AD38" s="798"/>
      <c r="AE38" s="770"/>
      <c r="AF38" s="771"/>
      <c r="AG38" s="771"/>
      <c r="AH38" s="771"/>
      <c r="AI38" s="771"/>
      <c r="AJ38" s="772"/>
      <c r="AK38" s="783"/>
      <c r="AL38" s="782"/>
      <c r="AM38" s="782"/>
      <c r="AN38" s="782"/>
      <c r="AO38" s="782"/>
      <c r="AP38" s="782"/>
    </row>
    <row r="39" spans="1:42" s="45" customFormat="1" ht="13.5" customHeight="1">
      <c r="A39" s="838"/>
      <c r="B39" s="844"/>
      <c r="C39" s="817"/>
      <c r="D39" s="889"/>
      <c r="E39" s="890"/>
      <c r="F39" s="850"/>
      <c r="G39" s="831"/>
      <c r="H39" s="832"/>
      <c r="I39" s="832"/>
      <c r="J39" s="833"/>
      <c r="K39" s="770"/>
      <c r="L39" s="771"/>
      <c r="M39" s="771"/>
      <c r="N39" s="772"/>
      <c r="O39" s="821"/>
      <c r="P39" s="691"/>
      <c r="Q39" s="691"/>
      <c r="R39" s="822"/>
      <c r="S39" s="880"/>
      <c r="T39" s="881"/>
      <c r="U39" s="881"/>
      <c r="V39" s="881"/>
      <c r="W39" s="881"/>
      <c r="X39" s="881"/>
      <c r="Y39" s="882"/>
      <c r="Z39" s="850"/>
      <c r="AA39" s="799"/>
      <c r="AB39" s="800"/>
      <c r="AC39" s="800"/>
      <c r="AD39" s="801"/>
      <c r="AE39" s="770"/>
      <c r="AF39" s="771"/>
      <c r="AG39" s="771"/>
      <c r="AH39" s="771"/>
      <c r="AI39" s="771"/>
      <c r="AJ39" s="772"/>
      <c r="AK39" s="783"/>
      <c r="AL39" s="782"/>
      <c r="AM39" s="782"/>
      <c r="AN39" s="782"/>
      <c r="AO39" s="782"/>
      <c r="AP39" s="782"/>
    </row>
    <row r="40" spans="1:42" s="45" customFormat="1" ht="13.5" customHeight="1">
      <c r="A40" s="838"/>
      <c r="B40" s="844"/>
      <c r="C40" s="817"/>
      <c r="D40" s="889"/>
      <c r="E40" s="890"/>
      <c r="F40" s="850"/>
      <c r="G40" s="831"/>
      <c r="H40" s="832"/>
      <c r="I40" s="832"/>
      <c r="J40" s="833"/>
      <c r="K40" s="770"/>
      <c r="L40" s="771"/>
      <c r="M40" s="771"/>
      <c r="N40" s="772"/>
      <c r="O40" s="821"/>
      <c r="P40" s="691"/>
      <c r="Q40" s="691"/>
      <c r="R40" s="822"/>
      <c r="S40" s="880"/>
      <c r="T40" s="881"/>
      <c r="U40" s="881"/>
      <c r="V40" s="881"/>
      <c r="W40" s="881"/>
      <c r="X40" s="881"/>
      <c r="Y40" s="882"/>
      <c r="Z40" s="850"/>
      <c r="AA40" s="802" t="s">
        <v>390</v>
      </c>
      <c r="AB40" s="803"/>
      <c r="AC40" s="803"/>
      <c r="AD40" s="804"/>
      <c r="AE40" s="770"/>
      <c r="AF40" s="771"/>
      <c r="AG40" s="771"/>
      <c r="AH40" s="771"/>
      <c r="AI40" s="771"/>
      <c r="AJ40" s="772"/>
      <c r="AK40" s="783"/>
      <c r="AL40" s="782"/>
      <c r="AM40" s="782"/>
      <c r="AN40" s="782"/>
      <c r="AO40" s="782"/>
      <c r="AP40" s="782"/>
    </row>
    <row r="41" spans="1:42" s="45" customFormat="1" ht="13.5" customHeight="1">
      <c r="A41" s="838"/>
      <c r="B41" s="844"/>
      <c r="C41" s="817"/>
      <c r="D41" s="889"/>
      <c r="E41" s="890"/>
      <c r="F41" s="850"/>
      <c r="G41" s="831"/>
      <c r="H41" s="832"/>
      <c r="I41" s="832"/>
      <c r="J41" s="833"/>
      <c r="K41" s="770"/>
      <c r="L41" s="771"/>
      <c r="M41" s="771"/>
      <c r="N41" s="772"/>
      <c r="O41" s="821"/>
      <c r="P41" s="691"/>
      <c r="Q41" s="691"/>
      <c r="R41" s="822"/>
      <c r="S41" s="880"/>
      <c r="T41" s="881"/>
      <c r="U41" s="881"/>
      <c r="V41" s="881"/>
      <c r="W41" s="881"/>
      <c r="X41" s="881"/>
      <c r="Y41" s="882"/>
      <c r="Z41" s="850"/>
      <c r="AA41" s="805"/>
      <c r="AB41" s="806" t="s">
        <v>30</v>
      </c>
      <c r="AC41" s="807"/>
      <c r="AD41" s="785" t="s">
        <v>31</v>
      </c>
      <c r="AE41" s="770"/>
      <c r="AF41" s="771"/>
      <c r="AG41" s="771"/>
      <c r="AH41" s="771"/>
      <c r="AI41" s="771"/>
      <c r="AJ41" s="772"/>
      <c r="AK41" s="783"/>
      <c r="AL41" s="782"/>
      <c r="AM41" s="782"/>
      <c r="AN41" s="782"/>
      <c r="AO41" s="782"/>
      <c r="AP41" s="782"/>
    </row>
    <row r="42" spans="1:42" s="5" customFormat="1">
      <c r="A42" s="839"/>
      <c r="B42" s="845"/>
      <c r="C42" s="817"/>
      <c r="D42" s="876"/>
      <c r="E42" s="877"/>
      <c r="F42" s="851"/>
      <c r="G42" s="834"/>
      <c r="H42" s="835"/>
      <c r="I42" s="835"/>
      <c r="J42" s="836"/>
      <c r="K42" s="811"/>
      <c r="L42" s="812"/>
      <c r="M42" s="812"/>
      <c r="N42" s="813"/>
      <c r="O42" s="823"/>
      <c r="P42" s="824"/>
      <c r="Q42" s="824"/>
      <c r="R42" s="825"/>
      <c r="S42" s="776"/>
      <c r="T42" s="777"/>
      <c r="U42" s="777"/>
      <c r="V42" s="777"/>
      <c r="W42" s="777"/>
      <c r="X42" s="777"/>
      <c r="Y42" s="778"/>
      <c r="Z42" s="851"/>
      <c r="AA42" s="808"/>
      <c r="AB42" s="809"/>
      <c r="AC42" s="810"/>
      <c r="AD42" s="786"/>
      <c r="AE42" s="811"/>
      <c r="AF42" s="812"/>
      <c r="AG42" s="812"/>
      <c r="AH42" s="812"/>
      <c r="AI42" s="812"/>
      <c r="AJ42" s="813"/>
      <c r="AK42" s="783"/>
      <c r="AL42" s="782"/>
      <c r="AM42" s="782"/>
      <c r="AN42" s="782"/>
      <c r="AO42" s="782"/>
      <c r="AP42" s="782"/>
    </row>
  </sheetData>
  <mergeCells count="237">
    <mergeCell ref="S29:Y29"/>
    <mergeCell ref="S30:Y30"/>
    <mergeCell ref="S31:Y31"/>
    <mergeCell ref="S32:Y32"/>
    <mergeCell ref="S33:Y33"/>
    <mergeCell ref="S34:Y34"/>
    <mergeCell ref="S35:Y35"/>
    <mergeCell ref="S36:Y36"/>
    <mergeCell ref="S37:Y37"/>
    <mergeCell ref="Z19:Z30"/>
    <mergeCell ref="Z31:Z42"/>
    <mergeCell ref="S7:Y7"/>
    <mergeCell ref="S8:Y8"/>
    <mergeCell ref="S9:Y9"/>
    <mergeCell ref="S10:Y10"/>
    <mergeCell ref="S11:Y11"/>
    <mergeCell ref="S12:Y12"/>
    <mergeCell ref="S13:Y13"/>
    <mergeCell ref="S14:Y14"/>
    <mergeCell ref="S15:Y15"/>
    <mergeCell ref="S16:Y16"/>
    <mergeCell ref="S17:Y17"/>
    <mergeCell ref="S18:Y18"/>
    <mergeCell ref="S19:Y19"/>
    <mergeCell ref="S20:Y20"/>
    <mergeCell ref="S21:Y21"/>
    <mergeCell ref="S22:Y22"/>
    <mergeCell ref="S23:Y23"/>
    <mergeCell ref="S24:Y24"/>
    <mergeCell ref="S25:Y25"/>
    <mergeCell ref="S26:Y26"/>
    <mergeCell ref="S27:Y27"/>
    <mergeCell ref="S28:Y28"/>
    <mergeCell ref="AE42:AJ42"/>
    <mergeCell ref="G38:J42"/>
    <mergeCell ref="K38:N38"/>
    <mergeCell ref="AE38:AJ38"/>
    <mergeCell ref="O35:O38"/>
    <mergeCell ref="P35:Q38"/>
    <mergeCell ref="R35:R38"/>
    <mergeCell ref="AA37:AD39"/>
    <mergeCell ref="AE37:AJ37"/>
    <mergeCell ref="G34:G35"/>
    <mergeCell ref="H34:I35"/>
    <mergeCell ref="J34:J35"/>
    <mergeCell ref="K34:N34"/>
    <mergeCell ref="AE34:AJ34"/>
    <mergeCell ref="K36:N36"/>
    <mergeCell ref="AE36:AJ36"/>
    <mergeCell ref="S38:Y38"/>
    <mergeCell ref="S39:Y39"/>
    <mergeCell ref="S40:Y40"/>
    <mergeCell ref="S41:Y41"/>
    <mergeCell ref="S42:Y42"/>
    <mergeCell ref="AA31:AD31"/>
    <mergeCell ref="AE31:AJ31"/>
    <mergeCell ref="AK31:AK42"/>
    <mergeCell ref="AL31:AP42"/>
    <mergeCell ref="K32:N32"/>
    <mergeCell ref="AE32:AJ32"/>
    <mergeCell ref="K33:N33"/>
    <mergeCell ref="AE33:AJ33"/>
    <mergeCell ref="AA35:AA36"/>
    <mergeCell ref="AB35:AC36"/>
    <mergeCell ref="K39:N39"/>
    <mergeCell ref="O39:R42"/>
    <mergeCell ref="AE39:AJ39"/>
    <mergeCell ref="K40:N40"/>
    <mergeCell ref="AA40:AD40"/>
    <mergeCell ref="AE40:AJ40"/>
    <mergeCell ref="AD35:AD36"/>
    <mergeCell ref="AE35:AJ35"/>
    <mergeCell ref="AA41:AA42"/>
    <mergeCell ref="AB41:AB42"/>
    <mergeCell ref="AC41:AC42"/>
    <mergeCell ref="AD41:AD42"/>
    <mergeCell ref="AE41:AJ41"/>
    <mergeCell ref="K42:N42"/>
    <mergeCell ref="A31:A33"/>
    <mergeCell ref="B31:B42"/>
    <mergeCell ref="C31:C36"/>
    <mergeCell ref="D31:E42"/>
    <mergeCell ref="F31:F42"/>
    <mergeCell ref="G31:J31"/>
    <mergeCell ref="K31:N31"/>
    <mergeCell ref="O31:R31"/>
    <mergeCell ref="A39:A42"/>
    <mergeCell ref="C37:C42"/>
    <mergeCell ref="K37:N37"/>
    <mergeCell ref="K41:N41"/>
    <mergeCell ref="A35:A37"/>
    <mergeCell ref="K35:N35"/>
    <mergeCell ref="G36:J37"/>
    <mergeCell ref="AE29:AJ29"/>
    <mergeCell ref="K30:N30"/>
    <mergeCell ref="A23:A25"/>
    <mergeCell ref="K23:N23"/>
    <mergeCell ref="O23:O26"/>
    <mergeCell ref="P23:Q26"/>
    <mergeCell ref="R23:R26"/>
    <mergeCell ref="AA23:AA24"/>
    <mergeCell ref="G24:J25"/>
    <mergeCell ref="K24:N24"/>
    <mergeCell ref="C25:C30"/>
    <mergeCell ref="K25:N25"/>
    <mergeCell ref="AE30:AJ30"/>
    <mergeCell ref="A27:A30"/>
    <mergeCell ref="K27:N27"/>
    <mergeCell ref="O27:R30"/>
    <mergeCell ref="AE27:AJ27"/>
    <mergeCell ref="K28:N28"/>
    <mergeCell ref="AA28:AD28"/>
    <mergeCell ref="AE28:AJ28"/>
    <mergeCell ref="K29:N29"/>
    <mergeCell ref="AA29:AA30"/>
    <mergeCell ref="AB29:AB30"/>
    <mergeCell ref="AE25:AJ25"/>
    <mergeCell ref="AL19:AP30"/>
    <mergeCell ref="K20:N20"/>
    <mergeCell ref="AE20:AJ20"/>
    <mergeCell ref="K21:N21"/>
    <mergeCell ref="AE21:AJ21"/>
    <mergeCell ref="G22:G23"/>
    <mergeCell ref="H22:I23"/>
    <mergeCell ref="J22:J23"/>
    <mergeCell ref="K22:N22"/>
    <mergeCell ref="AE22:AJ22"/>
    <mergeCell ref="K19:N19"/>
    <mergeCell ref="O19:R19"/>
    <mergeCell ref="AA19:AD19"/>
    <mergeCell ref="AE19:AJ19"/>
    <mergeCell ref="AK19:AK30"/>
    <mergeCell ref="AB23:AC24"/>
    <mergeCell ref="AD23:AD24"/>
    <mergeCell ref="AE23:AJ23"/>
    <mergeCell ref="AE24:AJ24"/>
    <mergeCell ref="K26:N26"/>
    <mergeCell ref="AE26:AJ26"/>
    <mergeCell ref="AC29:AC30"/>
    <mergeCell ref="AD29:AD30"/>
    <mergeCell ref="AA25:AD27"/>
    <mergeCell ref="A19:A21"/>
    <mergeCell ref="B19:B30"/>
    <mergeCell ref="C19:C24"/>
    <mergeCell ref="D19:E30"/>
    <mergeCell ref="F19:F30"/>
    <mergeCell ref="G19:J19"/>
    <mergeCell ref="A15:A18"/>
    <mergeCell ref="K15:N15"/>
    <mergeCell ref="O15:R18"/>
    <mergeCell ref="K16:N16"/>
    <mergeCell ref="K17:N17"/>
    <mergeCell ref="G26:J30"/>
    <mergeCell ref="AK7:AK18"/>
    <mergeCell ref="G7:J7"/>
    <mergeCell ref="G10:G11"/>
    <mergeCell ref="H10:I11"/>
    <mergeCell ref="J10:J11"/>
    <mergeCell ref="AE12:AJ12"/>
    <mergeCell ref="C13:C18"/>
    <mergeCell ref="K13:N13"/>
    <mergeCell ref="AA13:AD15"/>
    <mergeCell ref="AE13:AJ13"/>
    <mergeCell ref="G14:J18"/>
    <mergeCell ref="K14:N14"/>
    <mergeCell ref="AE14:AJ14"/>
    <mergeCell ref="AC17:AC18"/>
    <mergeCell ref="AD17:AD18"/>
    <mergeCell ref="AE17:AJ17"/>
    <mergeCell ref="K18:N18"/>
    <mergeCell ref="AE18:AJ18"/>
    <mergeCell ref="AE15:AJ15"/>
    <mergeCell ref="AA16:AD16"/>
    <mergeCell ref="AE16:AJ16"/>
    <mergeCell ref="AA17:AA18"/>
    <mergeCell ref="AB17:AB18"/>
    <mergeCell ref="O7:R7"/>
    <mergeCell ref="AA7:AD7"/>
    <mergeCell ref="AE7:AJ7"/>
    <mergeCell ref="AE11:AJ11"/>
    <mergeCell ref="A11:A13"/>
    <mergeCell ref="K11:N11"/>
    <mergeCell ref="O11:O14"/>
    <mergeCell ref="P11:Q14"/>
    <mergeCell ref="R11:R14"/>
    <mergeCell ref="AA11:AA12"/>
    <mergeCell ref="G12:J13"/>
    <mergeCell ref="K12:N12"/>
    <mergeCell ref="Z7:Z18"/>
    <mergeCell ref="AJ6:AK6"/>
    <mergeCell ref="AL6:AP6"/>
    <mergeCell ref="AR6:AV8"/>
    <mergeCell ref="A7:A9"/>
    <mergeCell ref="B7:B18"/>
    <mergeCell ref="C7:C12"/>
    <mergeCell ref="D7:E18"/>
    <mergeCell ref="F7:F18"/>
    <mergeCell ref="T6:U6"/>
    <mergeCell ref="V6:W6"/>
    <mergeCell ref="X6:Y6"/>
    <mergeCell ref="Z6:AA6"/>
    <mergeCell ref="AB6:AC6"/>
    <mergeCell ref="AD6:AE6"/>
    <mergeCell ref="AL7:AP18"/>
    <mergeCell ref="K8:N8"/>
    <mergeCell ref="AE8:AJ8"/>
    <mergeCell ref="K9:N9"/>
    <mergeCell ref="AE9:AJ9"/>
    <mergeCell ref="K10:N10"/>
    <mergeCell ref="AE10:AJ10"/>
    <mergeCell ref="AB11:AC12"/>
    <mergeCell ref="AD11:AD12"/>
    <mergeCell ref="K7:N7"/>
    <mergeCell ref="A1:AP3"/>
    <mergeCell ref="AR2:AV4"/>
    <mergeCell ref="A4:D4"/>
    <mergeCell ref="E4:G4"/>
    <mergeCell ref="I4:J4"/>
    <mergeCell ref="L4:M4"/>
    <mergeCell ref="AL5:AP5"/>
    <mergeCell ref="A6:C6"/>
    <mergeCell ref="D6:E6"/>
    <mergeCell ref="F6:G6"/>
    <mergeCell ref="H6:I6"/>
    <mergeCell ref="J6:K6"/>
    <mergeCell ref="L6:M6"/>
    <mergeCell ref="N6:O6"/>
    <mergeCell ref="P6:Q6"/>
    <mergeCell ref="R6:S6"/>
    <mergeCell ref="A5:C5"/>
    <mergeCell ref="D5:M5"/>
    <mergeCell ref="N5:P5"/>
    <mergeCell ref="Q5:Y5"/>
    <mergeCell ref="Z5:AB5"/>
    <mergeCell ref="AC5:AK5"/>
    <mergeCell ref="AF6:AG6"/>
    <mergeCell ref="AH6:AI6"/>
  </mergeCells>
  <phoneticPr fontId="3"/>
  <hyperlinks>
    <hyperlink ref="AR2:AS3" location="目次!B18" display="目次へ" xr:uid="{370023CE-D579-4720-AF50-C1A917964C2C}"/>
    <hyperlink ref="AR6:AS7" location="目次!B18" display="目次へ" xr:uid="{07A8A42A-4456-496D-A5A6-EFD124823A98}"/>
    <hyperlink ref="AR6:AV8" location="①【2ヵ月前】利用申込書!A1" display="利用申込書へ" xr:uid="{B8203E25-9C48-4B1C-9BB7-7EA7DBB34B81}"/>
  </hyperlinks>
  <pageMargins left="0.39370078740157483" right="0.39370078740157483" top="0.39370078740157483" bottom="0.39370078740157483"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37</xdr:col>
                    <xdr:colOff>66675</xdr:colOff>
                    <xdr:row>4</xdr:row>
                    <xdr:rowOff>9525</xdr:rowOff>
                  </from>
                  <to>
                    <xdr:col>41</xdr:col>
                    <xdr:colOff>76200</xdr:colOff>
                    <xdr:row>4</xdr:row>
                    <xdr:rowOff>152400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37</xdr:col>
                    <xdr:colOff>66675</xdr:colOff>
                    <xdr:row>4</xdr:row>
                    <xdr:rowOff>152400</xdr:rowOff>
                  </from>
                  <to>
                    <xdr:col>40</xdr:col>
                    <xdr:colOff>38100</xdr:colOff>
                    <xdr:row>5</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6</xdr:col>
                    <xdr:colOff>123825</xdr:colOff>
                    <xdr:row>18</xdr:row>
                    <xdr:rowOff>161925</xdr:rowOff>
                  </from>
                  <to>
                    <xdr:col>9</xdr:col>
                    <xdr:colOff>28575</xdr:colOff>
                    <xdr:row>20</xdr:row>
                    <xdr:rowOff>57150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6</xdr:col>
                    <xdr:colOff>123825</xdr:colOff>
                    <xdr:row>21</xdr:row>
                    <xdr:rowOff>114300</xdr:rowOff>
                  </from>
                  <to>
                    <xdr:col>9</xdr:col>
                    <xdr:colOff>0</xdr:colOff>
                    <xdr:row>23</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xdr:col>
                    <xdr:colOff>123825</xdr:colOff>
                    <xdr:row>19</xdr:row>
                    <xdr:rowOff>142875</xdr:rowOff>
                  </from>
                  <to>
                    <xdr:col>9</xdr:col>
                    <xdr:colOff>57150</xdr:colOff>
                    <xdr:row>21</xdr:row>
                    <xdr:rowOff>38100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xdr:col>
                    <xdr:colOff>123825</xdr:colOff>
                    <xdr:row>20</xdr:row>
                    <xdr:rowOff>123825</xdr:rowOff>
                  </from>
                  <to>
                    <xdr:col>9</xdr:col>
                    <xdr:colOff>85725</xdr:colOff>
                    <xdr:row>22</xdr:row>
                    <xdr:rowOff>19050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26</xdr:col>
                    <xdr:colOff>123825</xdr:colOff>
                    <xdr:row>7</xdr:row>
                    <xdr:rowOff>9525</xdr:rowOff>
                  </from>
                  <to>
                    <xdr:col>29</xdr:col>
                    <xdr:colOff>85725</xdr:colOff>
                    <xdr:row>8</xdr:row>
                    <xdr:rowOff>76200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26</xdr:col>
                    <xdr:colOff>123825</xdr:colOff>
                    <xdr:row>7</xdr:row>
                    <xdr:rowOff>161925</xdr:rowOff>
                  </from>
                  <to>
                    <xdr:col>29</xdr:col>
                    <xdr:colOff>28575</xdr:colOff>
                    <xdr:row>9</xdr:row>
                    <xdr:rowOff>57150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26</xdr:col>
                    <xdr:colOff>123825</xdr:colOff>
                    <xdr:row>9</xdr:row>
                    <xdr:rowOff>123825</xdr:rowOff>
                  </from>
                  <to>
                    <xdr:col>29</xdr:col>
                    <xdr:colOff>85725</xdr:colOff>
                    <xdr:row>11</xdr:row>
                    <xdr:rowOff>19050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26</xdr:col>
                    <xdr:colOff>123825</xdr:colOff>
                    <xdr:row>10</xdr:row>
                    <xdr:rowOff>114300</xdr:rowOff>
                  </from>
                  <to>
                    <xdr:col>29</xdr:col>
                    <xdr:colOff>57150</xdr:colOff>
                    <xdr:row>12</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14</xdr:col>
                    <xdr:colOff>123825</xdr:colOff>
                    <xdr:row>9</xdr:row>
                    <xdr:rowOff>95250</xdr:rowOff>
                  </from>
                  <to>
                    <xdr:col>17</xdr:col>
                    <xdr:colOff>85725</xdr:colOff>
                    <xdr:row>10</xdr:row>
                    <xdr:rowOff>161925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14</xdr:col>
                    <xdr:colOff>123825</xdr:colOff>
                    <xdr:row>10</xdr:row>
                    <xdr:rowOff>76200</xdr:rowOff>
                  </from>
                  <to>
                    <xdr:col>17</xdr:col>
                    <xdr:colOff>28575</xdr:colOff>
                    <xdr:row>11</xdr:row>
                    <xdr:rowOff>142875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14</xdr:col>
                    <xdr:colOff>123825</xdr:colOff>
                    <xdr:row>11</xdr:row>
                    <xdr:rowOff>66675</xdr:rowOff>
                  </from>
                  <to>
                    <xdr:col>17</xdr:col>
                    <xdr:colOff>57150</xdr:colOff>
                    <xdr:row>12</xdr:row>
                    <xdr:rowOff>123825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14</xdr:col>
                    <xdr:colOff>123825</xdr:colOff>
                    <xdr:row>12</xdr:row>
                    <xdr:rowOff>38100</xdr:rowOff>
                  </from>
                  <to>
                    <xdr:col>17</xdr:col>
                    <xdr:colOff>85725</xdr:colOff>
                    <xdr:row>13</xdr:row>
                    <xdr:rowOff>104775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14</xdr:col>
                    <xdr:colOff>123825</xdr:colOff>
                    <xdr:row>13</xdr:row>
                    <xdr:rowOff>28575</xdr:rowOff>
                  </from>
                  <to>
                    <xdr:col>17</xdr:col>
                    <xdr:colOff>57150</xdr:colOff>
                    <xdr:row>14</xdr:row>
                    <xdr:rowOff>85725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14</xdr:col>
                    <xdr:colOff>123825</xdr:colOff>
                    <xdr:row>21</xdr:row>
                    <xdr:rowOff>85725</xdr:rowOff>
                  </from>
                  <to>
                    <xdr:col>17</xdr:col>
                    <xdr:colOff>85725</xdr:colOff>
                    <xdr:row>22</xdr:row>
                    <xdr:rowOff>152400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14</xdr:col>
                    <xdr:colOff>123825</xdr:colOff>
                    <xdr:row>22</xdr:row>
                    <xdr:rowOff>66675</xdr:rowOff>
                  </from>
                  <to>
                    <xdr:col>17</xdr:col>
                    <xdr:colOff>28575</xdr:colOff>
                    <xdr:row>23</xdr:row>
                    <xdr:rowOff>133350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14</xdr:col>
                    <xdr:colOff>123825</xdr:colOff>
                    <xdr:row>23</xdr:row>
                    <xdr:rowOff>57150</xdr:rowOff>
                  </from>
                  <to>
                    <xdr:col>17</xdr:col>
                    <xdr:colOff>57150</xdr:colOff>
                    <xdr:row>24</xdr:row>
                    <xdr:rowOff>114300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14</xdr:col>
                    <xdr:colOff>123825</xdr:colOff>
                    <xdr:row>24</xdr:row>
                    <xdr:rowOff>28575</xdr:rowOff>
                  </from>
                  <to>
                    <xdr:col>17</xdr:col>
                    <xdr:colOff>85725</xdr:colOff>
                    <xdr:row>25</xdr:row>
                    <xdr:rowOff>95250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14</xdr:col>
                    <xdr:colOff>123825</xdr:colOff>
                    <xdr:row>25</xdr:row>
                    <xdr:rowOff>19050</xdr:rowOff>
                  </from>
                  <to>
                    <xdr:col>17</xdr:col>
                    <xdr:colOff>57150</xdr:colOff>
                    <xdr:row>26</xdr:row>
                    <xdr:rowOff>76200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26</xdr:col>
                    <xdr:colOff>123825</xdr:colOff>
                    <xdr:row>19</xdr:row>
                    <xdr:rowOff>9525</xdr:rowOff>
                  </from>
                  <to>
                    <xdr:col>29</xdr:col>
                    <xdr:colOff>85725</xdr:colOff>
                    <xdr:row>20</xdr:row>
                    <xdr:rowOff>76200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26</xdr:col>
                    <xdr:colOff>123825</xdr:colOff>
                    <xdr:row>19</xdr:row>
                    <xdr:rowOff>161925</xdr:rowOff>
                  </from>
                  <to>
                    <xdr:col>29</xdr:col>
                    <xdr:colOff>28575</xdr:colOff>
                    <xdr:row>21</xdr:row>
                    <xdr:rowOff>57150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26</xdr:col>
                    <xdr:colOff>123825</xdr:colOff>
                    <xdr:row>21</xdr:row>
                    <xdr:rowOff>123825</xdr:rowOff>
                  </from>
                  <to>
                    <xdr:col>29</xdr:col>
                    <xdr:colOff>85725</xdr:colOff>
                    <xdr:row>23</xdr:row>
                    <xdr:rowOff>19050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26</xdr:col>
                    <xdr:colOff>123825</xdr:colOff>
                    <xdr:row>22</xdr:row>
                    <xdr:rowOff>114300</xdr:rowOff>
                  </from>
                  <to>
                    <xdr:col>29</xdr:col>
                    <xdr:colOff>57150</xdr:colOff>
                    <xdr:row>24</xdr:row>
                    <xdr:rowOff>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14</xdr:col>
                    <xdr:colOff>123825</xdr:colOff>
                    <xdr:row>33</xdr:row>
                    <xdr:rowOff>95250</xdr:rowOff>
                  </from>
                  <to>
                    <xdr:col>17</xdr:col>
                    <xdr:colOff>85725</xdr:colOff>
                    <xdr:row>34</xdr:row>
                    <xdr:rowOff>161925</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14</xdr:col>
                    <xdr:colOff>123825</xdr:colOff>
                    <xdr:row>34</xdr:row>
                    <xdr:rowOff>76200</xdr:rowOff>
                  </from>
                  <to>
                    <xdr:col>17</xdr:col>
                    <xdr:colOff>142875</xdr:colOff>
                    <xdr:row>35</xdr:row>
                    <xdr:rowOff>142875</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14</xdr:col>
                    <xdr:colOff>123825</xdr:colOff>
                    <xdr:row>35</xdr:row>
                    <xdr:rowOff>66675</xdr:rowOff>
                  </from>
                  <to>
                    <xdr:col>17</xdr:col>
                    <xdr:colOff>57150</xdr:colOff>
                    <xdr:row>36</xdr:row>
                    <xdr:rowOff>123825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14</xdr:col>
                    <xdr:colOff>123825</xdr:colOff>
                    <xdr:row>36</xdr:row>
                    <xdr:rowOff>38100</xdr:rowOff>
                  </from>
                  <to>
                    <xdr:col>17</xdr:col>
                    <xdr:colOff>85725</xdr:colOff>
                    <xdr:row>37</xdr:row>
                    <xdr:rowOff>104775</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14</xdr:col>
                    <xdr:colOff>123825</xdr:colOff>
                    <xdr:row>37</xdr:row>
                    <xdr:rowOff>28575</xdr:rowOff>
                  </from>
                  <to>
                    <xdr:col>17</xdr:col>
                    <xdr:colOff>57150</xdr:colOff>
                    <xdr:row>38</xdr:row>
                    <xdr:rowOff>85725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26</xdr:col>
                    <xdr:colOff>123825</xdr:colOff>
                    <xdr:row>31</xdr:row>
                    <xdr:rowOff>9525</xdr:rowOff>
                  </from>
                  <to>
                    <xdr:col>29</xdr:col>
                    <xdr:colOff>85725</xdr:colOff>
                    <xdr:row>32</xdr:row>
                    <xdr:rowOff>76200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26</xdr:col>
                    <xdr:colOff>123825</xdr:colOff>
                    <xdr:row>31</xdr:row>
                    <xdr:rowOff>161925</xdr:rowOff>
                  </from>
                  <to>
                    <xdr:col>29</xdr:col>
                    <xdr:colOff>28575</xdr:colOff>
                    <xdr:row>33</xdr:row>
                    <xdr:rowOff>57150</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26</xdr:col>
                    <xdr:colOff>123825</xdr:colOff>
                    <xdr:row>33</xdr:row>
                    <xdr:rowOff>123825</xdr:rowOff>
                  </from>
                  <to>
                    <xdr:col>29</xdr:col>
                    <xdr:colOff>85725</xdr:colOff>
                    <xdr:row>35</xdr:row>
                    <xdr:rowOff>19050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26</xdr:col>
                    <xdr:colOff>123825</xdr:colOff>
                    <xdr:row>34</xdr:row>
                    <xdr:rowOff>114300</xdr:rowOff>
                  </from>
                  <to>
                    <xdr:col>29</xdr:col>
                    <xdr:colOff>57150</xdr:colOff>
                    <xdr:row>36</xdr:row>
                    <xdr:rowOff>0</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6</xdr:col>
                    <xdr:colOff>123825</xdr:colOff>
                    <xdr:row>30</xdr:row>
                    <xdr:rowOff>161925</xdr:rowOff>
                  </from>
                  <to>
                    <xdr:col>9</xdr:col>
                    <xdr:colOff>28575</xdr:colOff>
                    <xdr:row>32</xdr:row>
                    <xdr:rowOff>57150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6</xdr:col>
                    <xdr:colOff>123825</xdr:colOff>
                    <xdr:row>33</xdr:row>
                    <xdr:rowOff>114300</xdr:rowOff>
                  </from>
                  <to>
                    <xdr:col>9</xdr:col>
                    <xdr:colOff>0</xdr:colOff>
                    <xdr:row>35</xdr:row>
                    <xdr:rowOff>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6</xdr:col>
                    <xdr:colOff>123825</xdr:colOff>
                    <xdr:row>31</xdr:row>
                    <xdr:rowOff>142875</xdr:rowOff>
                  </from>
                  <to>
                    <xdr:col>9</xdr:col>
                    <xdr:colOff>57150</xdr:colOff>
                    <xdr:row>33</xdr:row>
                    <xdr:rowOff>38100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6</xdr:col>
                    <xdr:colOff>123825</xdr:colOff>
                    <xdr:row>32</xdr:row>
                    <xdr:rowOff>123825</xdr:rowOff>
                  </from>
                  <to>
                    <xdr:col>9</xdr:col>
                    <xdr:colOff>85725</xdr:colOff>
                    <xdr:row>34</xdr:row>
                    <xdr:rowOff>19050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6</xdr:col>
                    <xdr:colOff>123825</xdr:colOff>
                    <xdr:row>6</xdr:row>
                    <xdr:rowOff>161925</xdr:rowOff>
                  </from>
                  <to>
                    <xdr:col>9</xdr:col>
                    <xdr:colOff>28575</xdr:colOff>
                    <xdr:row>8</xdr:row>
                    <xdr:rowOff>57150</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6</xdr:col>
                    <xdr:colOff>123825</xdr:colOff>
                    <xdr:row>9</xdr:row>
                    <xdr:rowOff>114300</xdr:rowOff>
                  </from>
                  <to>
                    <xdr:col>9</xdr:col>
                    <xdr:colOff>0</xdr:colOff>
                    <xdr:row>11</xdr:row>
                    <xdr:rowOff>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6</xdr:col>
                    <xdr:colOff>123825</xdr:colOff>
                    <xdr:row>7</xdr:row>
                    <xdr:rowOff>142875</xdr:rowOff>
                  </from>
                  <to>
                    <xdr:col>9</xdr:col>
                    <xdr:colOff>57150</xdr:colOff>
                    <xdr:row>9</xdr:row>
                    <xdr:rowOff>38100</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6</xdr:col>
                    <xdr:colOff>123825</xdr:colOff>
                    <xdr:row>8</xdr:row>
                    <xdr:rowOff>123825</xdr:rowOff>
                  </from>
                  <to>
                    <xdr:col>9</xdr:col>
                    <xdr:colOff>85725</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W59"/>
  <sheetViews>
    <sheetView showGridLines="0" view="pageBreakPreview" zoomScaleNormal="100" zoomScaleSheetLayoutView="100" workbookViewId="0">
      <selection activeCell="AC6" sqref="AC6:AI6"/>
    </sheetView>
  </sheetViews>
  <sheetFormatPr defaultRowHeight="13.5"/>
  <cols>
    <col min="1" max="5" width="2.625" style="67" customWidth="1"/>
    <col min="6" max="9" width="3.625" style="67" customWidth="1"/>
    <col min="10" max="15" width="2.625" style="67" customWidth="1"/>
    <col min="16" max="19" width="3.625" style="67" customWidth="1"/>
    <col min="20" max="25" width="2.625" style="67" customWidth="1"/>
    <col min="26" max="29" width="3.625" style="67" customWidth="1"/>
    <col min="30" max="35" width="2.625" style="67" customWidth="1"/>
    <col min="36" max="36" width="3.25" customWidth="1"/>
    <col min="39" max="39" width="3.5" bestFit="1" customWidth="1"/>
    <col min="40" max="40" width="24.875" hidden="1" customWidth="1"/>
    <col min="41" max="41" width="4.5" hidden="1" customWidth="1"/>
    <col min="42" max="43" width="9" hidden="1" customWidth="1"/>
    <col min="44" max="44" width="3.5" hidden="1" customWidth="1"/>
    <col min="45" max="47" width="9" hidden="1" customWidth="1"/>
    <col min="48" max="48" width="7.5" hidden="1" customWidth="1"/>
    <col min="49" max="49" width="3.5" hidden="1" customWidth="1"/>
    <col min="50" max="52" width="9" customWidth="1"/>
    <col min="53" max="66" width="8.875" customWidth="1"/>
  </cols>
  <sheetData>
    <row r="1" spans="1:49" ht="13.5" customHeight="1" thickBot="1">
      <c r="A1" s="856" t="s">
        <v>50</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K1" s="87"/>
      <c r="AL1" s="87"/>
      <c r="AM1" s="87"/>
      <c r="AN1" s="87"/>
      <c r="AO1" s="87"/>
      <c r="AP1" s="87"/>
      <c r="AQ1" s="87"/>
      <c r="AR1" s="87"/>
      <c r="AS1" s="87"/>
      <c r="AT1" s="87"/>
      <c r="AU1" s="87"/>
      <c r="AV1" s="87"/>
      <c r="AW1" s="87"/>
    </row>
    <row r="2" spans="1:49" ht="13.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K2" s="761" t="s">
        <v>599</v>
      </c>
      <c r="AL2" s="763"/>
      <c r="AM2" s="87"/>
      <c r="AN2" s="87"/>
      <c r="AO2" s="87"/>
      <c r="AP2" s="87"/>
      <c r="AQ2" s="87"/>
      <c r="AR2" s="87"/>
      <c r="AS2" s="87"/>
      <c r="AT2" s="87"/>
      <c r="AU2" s="87"/>
      <c r="AV2" s="87"/>
      <c r="AW2" s="87"/>
    </row>
    <row r="3" spans="1:49"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K3" s="764"/>
      <c r="AL3" s="766"/>
      <c r="AM3" s="87"/>
      <c r="AN3" s="87"/>
      <c r="AO3" s="87"/>
      <c r="AP3" s="87"/>
      <c r="AQ3" s="87"/>
      <c r="AR3" s="87"/>
      <c r="AS3" s="87"/>
      <c r="AT3" s="87"/>
      <c r="AU3" s="87"/>
      <c r="AV3" s="87"/>
      <c r="AW3" s="87"/>
    </row>
    <row r="4" spans="1:49" ht="13.5" customHeight="1" thickBot="1">
      <c r="A4" s="43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K4" s="767"/>
      <c r="AL4" s="769"/>
      <c r="AM4" s="87"/>
      <c r="AN4" s="88"/>
      <c r="AO4" s="88"/>
      <c r="AP4" s="88"/>
      <c r="AQ4" s="88"/>
      <c r="AR4" s="87"/>
      <c r="AS4" s="87"/>
      <c r="AT4" s="87"/>
      <c r="AU4" s="87"/>
      <c r="AV4" s="87"/>
      <c r="AW4" s="87"/>
    </row>
    <row r="5" spans="1:49" ht="14.25" thickBot="1">
      <c r="AE5" s="472"/>
      <c r="AF5" s="472"/>
      <c r="AG5" s="472"/>
      <c r="AH5" s="472"/>
      <c r="AI5" s="470" t="s">
        <v>952</v>
      </c>
      <c r="AK5" s="289"/>
      <c r="AL5" s="289"/>
      <c r="AM5" s="87"/>
      <c r="AN5" s="88" t="s">
        <v>339</v>
      </c>
      <c r="AO5" s="88">
        <v>430</v>
      </c>
      <c r="AP5" s="88">
        <f>SUM(H17:I28)</f>
        <v>0</v>
      </c>
      <c r="AQ5" s="88">
        <f>AO5*AP5</f>
        <v>0</v>
      </c>
      <c r="AR5" s="87"/>
      <c r="AS5" s="87"/>
      <c r="AT5" s="87"/>
      <c r="AU5" s="87"/>
      <c r="AV5" s="87"/>
      <c r="AW5" s="87"/>
    </row>
    <row r="6" spans="1:49">
      <c r="A6" s="997" t="s">
        <v>51</v>
      </c>
      <c r="B6" s="998"/>
      <c r="C6" s="998"/>
      <c r="D6" s="1007" t="str">
        <f>IF(①【2ヵ月前】利用申込書!D6="","",①【2ヵ月前】利用申込書!D6)</f>
        <v/>
      </c>
      <c r="E6" s="1007"/>
      <c r="F6" s="1007"/>
      <c r="G6" s="1007"/>
      <c r="H6" s="1007"/>
      <c r="I6" s="1007"/>
      <c r="J6" s="1007"/>
      <c r="K6" s="1008"/>
      <c r="L6" s="1020" t="s">
        <v>52</v>
      </c>
      <c r="M6" s="1021"/>
      <c r="N6" s="1021"/>
      <c r="O6" s="1007" t="str">
        <f>IF(①【2ヵ月前】利用申込書!D25="","",①【2ヵ月前】利用申込書!D25)</f>
        <v/>
      </c>
      <c r="P6" s="1007"/>
      <c r="Q6" s="1007"/>
      <c r="R6" s="1007"/>
      <c r="S6" s="1007"/>
      <c r="T6" s="1008"/>
      <c r="U6" s="1020" t="s">
        <v>53</v>
      </c>
      <c r="V6" s="1021"/>
      <c r="W6" s="1043" t="str">
        <f>IF(①【2ヵ月前】利用申込書!D31="","",①【2ヵ月前】利用申込書!D31)</f>
        <v/>
      </c>
      <c r="X6" s="1043"/>
      <c r="Y6" s="1043"/>
      <c r="Z6" s="1043"/>
      <c r="AA6" s="1043"/>
      <c r="AB6" s="1044"/>
      <c r="AC6" s="1073" t="s">
        <v>396</v>
      </c>
      <c r="AD6" s="1074"/>
      <c r="AE6" s="1074"/>
      <c r="AF6" s="1074"/>
      <c r="AG6" s="1074"/>
      <c r="AH6" s="1074"/>
      <c r="AI6" s="1075"/>
      <c r="AK6" s="632" t="s">
        <v>602</v>
      </c>
      <c r="AL6" s="633"/>
      <c r="AM6" s="87"/>
      <c r="AN6" s="88"/>
      <c r="AO6" s="88">
        <v>530</v>
      </c>
      <c r="AP6" s="88">
        <f>SUM(J17:L28)</f>
        <v>0</v>
      </c>
      <c r="AQ6" s="88">
        <f t="shared" ref="AQ6:AQ13" si="0">AO6*AP6</f>
        <v>0</v>
      </c>
      <c r="AR6" s="87"/>
      <c r="AS6" s="87"/>
      <c r="AT6" s="87"/>
      <c r="AU6" s="87"/>
      <c r="AV6" s="87"/>
      <c r="AW6" s="87"/>
    </row>
    <row r="7" spans="1:49">
      <c r="A7" s="999"/>
      <c r="B7" s="1000"/>
      <c r="C7" s="1000"/>
      <c r="D7" s="1009"/>
      <c r="E7" s="1009"/>
      <c r="F7" s="1009"/>
      <c r="G7" s="1009"/>
      <c r="H7" s="1009"/>
      <c r="I7" s="1009"/>
      <c r="J7" s="1009"/>
      <c r="K7" s="1010"/>
      <c r="L7" s="1022"/>
      <c r="M7" s="1023"/>
      <c r="N7" s="1023"/>
      <c r="O7" s="1009"/>
      <c r="P7" s="1009"/>
      <c r="Q7" s="1009"/>
      <c r="R7" s="1009"/>
      <c r="S7" s="1009"/>
      <c r="T7" s="1010"/>
      <c r="U7" s="1022"/>
      <c r="V7" s="1023"/>
      <c r="W7" s="1045"/>
      <c r="X7" s="1045"/>
      <c r="Y7" s="1045"/>
      <c r="Z7" s="1045"/>
      <c r="AA7" s="1045"/>
      <c r="AB7" s="1046"/>
      <c r="AC7" s="1076"/>
      <c r="AD7" s="1077"/>
      <c r="AE7" s="68" t="s">
        <v>399</v>
      </c>
      <c r="AF7" s="69"/>
      <c r="AG7" s="68" t="s">
        <v>398</v>
      </c>
      <c r="AH7" s="69"/>
      <c r="AI7" s="70" t="s">
        <v>397</v>
      </c>
      <c r="AK7" s="634"/>
      <c r="AL7" s="635"/>
      <c r="AM7" s="87"/>
      <c r="AN7" s="88"/>
      <c r="AO7" s="88">
        <v>620</v>
      </c>
      <c r="AP7" s="88">
        <f>SUM(M17:O28)</f>
        <v>0</v>
      </c>
      <c r="AQ7" s="88">
        <f t="shared" si="0"/>
        <v>0</v>
      </c>
      <c r="AR7" s="87"/>
      <c r="AS7" s="87"/>
      <c r="AT7" s="87"/>
      <c r="AU7" s="87"/>
      <c r="AV7" s="87"/>
      <c r="AW7" s="87"/>
    </row>
    <row r="8" spans="1:49" s="8" customFormat="1" ht="14.25" thickBot="1">
      <c r="A8" s="1020" t="s">
        <v>400</v>
      </c>
      <c r="B8" s="1021"/>
      <c r="C8" s="1021"/>
      <c r="D8" s="1021"/>
      <c r="E8" s="1021"/>
      <c r="F8" s="1021"/>
      <c r="G8" s="1021"/>
      <c r="H8" s="1021"/>
      <c r="I8" s="1021"/>
      <c r="J8" s="1021"/>
      <c r="K8" s="1078"/>
      <c r="L8" s="1020" t="s">
        <v>402</v>
      </c>
      <c r="M8" s="1021"/>
      <c r="N8" s="1021"/>
      <c r="O8" s="1021"/>
      <c r="P8" s="1021"/>
      <c r="Q8" s="1021"/>
      <c r="R8" s="1021"/>
      <c r="S8" s="1021"/>
      <c r="T8" s="1021"/>
      <c r="U8" s="1021"/>
      <c r="V8" s="1021"/>
      <c r="W8" s="1078"/>
      <c r="X8" s="1020" t="s">
        <v>401</v>
      </c>
      <c r="Y8" s="1021"/>
      <c r="Z8" s="1021"/>
      <c r="AA8" s="1021"/>
      <c r="AB8" s="1021"/>
      <c r="AC8" s="1021"/>
      <c r="AD8" s="1021"/>
      <c r="AE8" s="1021"/>
      <c r="AF8" s="1021"/>
      <c r="AG8" s="1021"/>
      <c r="AH8" s="1021"/>
      <c r="AI8" s="1078"/>
      <c r="AK8" s="636"/>
      <c r="AL8" s="637"/>
      <c r="AM8" s="89"/>
      <c r="AN8" s="88" t="s">
        <v>340</v>
      </c>
      <c r="AO8" s="88">
        <v>580</v>
      </c>
      <c r="AP8" s="90">
        <f>SUM(R17:S28)</f>
        <v>0</v>
      </c>
      <c r="AQ8" s="88">
        <f t="shared" si="0"/>
        <v>0</v>
      </c>
      <c r="AR8" s="89"/>
      <c r="AS8" s="89"/>
      <c r="AT8" s="89"/>
      <c r="AU8" s="89"/>
      <c r="AV8" s="89"/>
      <c r="AW8" s="89"/>
    </row>
    <row r="9" spans="1:49">
      <c r="A9" s="1011"/>
      <c r="B9" s="1012"/>
      <c r="C9" s="1012"/>
      <c r="D9" s="1012"/>
      <c r="E9" s="1012"/>
      <c r="F9" s="1012"/>
      <c r="G9" s="1012"/>
      <c r="H9" s="1012"/>
      <c r="I9" s="1012"/>
      <c r="J9" s="1012"/>
      <c r="K9" s="1013"/>
      <c r="L9" s="1011"/>
      <c r="M9" s="1012"/>
      <c r="N9" s="1012"/>
      <c r="O9" s="1012"/>
      <c r="P9" s="1012"/>
      <c r="Q9" s="1012"/>
      <c r="R9" s="1012"/>
      <c r="S9" s="1012"/>
      <c r="T9" s="1012"/>
      <c r="U9" s="1012"/>
      <c r="V9" s="1012"/>
      <c r="W9" s="1013"/>
      <c r="X9" s="1011"/>
      <c r="Y9" s="1012"/>
      <c r="Z9" s="1012"/>
      <c r="AA9" s="1012"/>
      <c r="AB9" s="1012"/>
      <c r="AC9" s="1012"/>
      <c r="AD9" s="1012"/>
      <c r="AE9" s="1012"/>
      <c r="AF9" s="1012"/>
      <c r="AG9" s="1012"/>
      <c r="AH9" s="1012"/>
      <c r="AI9" s="1013"/>
      <c r="AK9" s="87"/>
      <c r="AL9" s="87"/>
      <c r="AM9" s="87"/>
      <c r="AN9" s="88"/>
      <c r="AO9" s="88">
        <v>720</v>
      </c>
      <c r="AP9" s="88">
        <f>SUM(T17:V28)</f>
        <v>0</v>
      </c>
      <c r="AQ9" s="88">
        <f t="shared" si="0"/>
        <v>0</v>
      </c>
      <c r="AR9" s="87"/>
      <c r="AS9" s="87"/>
      <c r="AT9" s="87"/>
      <c r="AU9" s="87"/>
      <c r="AV9" s="87"/>
      <c r="AW9" s="87"/>
    </row>
    <row r="10" spans="1:49">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K10" s="87"/>
      <c r="AL10" s="87"/>
      <c r="AM10" s="87"/>
      <c r="AN10" s="88"/>
      <c r="AO10" s="88">
        <v>840</v>
      </c>
      <c r="AP10" s="88">
        <f>SUM(W17:Y28)</f>
        <v>0</v>
      </c>
      <c r="AQ10" s="88">
        <f t="shared" si="0"/>
        <v>0</v>
      </c>
      <c r="AR10" s="87"/>
      <c r="AS10" s="87"/>
      <c r="AT10" s="87"/>
      <c r="AU10" s="87"/>
      <c r="AV10" s="87"/>
      <c r="AW10" s="87"/>
    </row>
    <row r="11" spans="1:49" ht="21.95" customHeight="1">
      <c r="A11" s="966" t="s">
        <v>403</v>
      </c>
      <c r="B11" s="966"/>
      <c r="C11" s="966"/>
      <c r="D11" s="966"/>
      <c r="E11" s="966"/>
      <c r="F11" s="491" t="s">
        <v>900</v>
      </c>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K11" s="87"/>
      <c r="AL11" s="87"/>
      <c r="AM11" s="87"/>
      <c r="AN11" s="88" t="s">
        <v>341</v>
      </c>
      <c r="AO11" s="88">
        <v>680</v>
      </c>
      <c r="AP11" s="88">
        <f>SUM(AB17:AC28)</f>
        <v>0</v>
      </c>
      <c r="AQ11" s="88">
        <f t="shared" si="0"/>
        <v>0</v>
      </c>
      <c r="AR11" s="87"/>
      <c r="AS11" s="87"/>
      <c r="AT11" s="87"/>
      <c r="AU11" s="87"/>
      <c r="AV11" s="87"/>
      <c r="AW11" s="87"/>
    </row>
    <row r="12" spans="1:49" ht="15" customHeight="1">
      <c r="A12" s="432" t="s">
        <v>404</v>
      </c>
      <c r="B12" s="1048" t="s">
        <v>745</v>
      </c>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K12" s="110" t="s">
        <v>612</v>
      </c>
      <c r="AL12" s="87"/>
      <c r="AM12" s="87"/>
      <c r="AN12" s="88"/>
      <c r="AO12" s="88">
        <v>850</v>
      </c>
      <c r="AP12" s="88">
        <f>SUM(AD17:AF28)</f>
        <v>0</v>
      </c>
      <c r="AQ12" s="88">
        <f t="shared" si="0"/>
        <v>0</v>
      </c>
      <c r="AR12" s="87"/>
      <c r="AS12" s="87"/>
      <c r="AT12" s="87"/>
      <c r="AU12" s="87"/>
      <c r="AV12" s="87"/>
      <c r="AW12" s="87"/>
    </row>
    <row r="13" spans="1:49" ht="15" customHeight="1" thickBot="1">
      <c r="A13" s="1047" t="s">
        <v>405</v>
      </c>
      <c r="B13" s="1047"/>
      <c r="C13" s="1079" t="s">
        <v>744</v>
      </c>
      <c r="D13" s="1079"/>
      <c r="E13" s="1079"/>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K13" s="87" t="s">
        <v>332</v>
      </c>
      <c r="AL13" s="91">
        <f>SUM(AQ5:AQ13)</f>
        <v>0</v>
      </c>
      <c r="AM13" s="87" t="s">
        <v>335</v>
      </c>
      <c r="AN13" s="88"/>
      <c r="AO13" s="88">
        <v>960</v>
      </c>
      <c r="AP13" s="88">
        <f>SUM(AG17:AI28)</f>
        <v>0</v>
      </c>
      <c r="AQ13" s="88">
        <f t="shared" si="0"/>
        <v>0</v>
      </c>
      <c r="AR13" s="87"/>
      <c r="AS13" s="87"/>
      <c r="AT13" s="87"/>
      <c r="AU13" s="87"/>
      <c r="AV13" s="87"/>
      <c r="AW13" s="87"/>
    </row>
    <row r="14" spans="1:49" ht="15" customHeight="1">
      <c r="A14" s="1049" t="s">
        <v>406</v>
      </c>
      <c r="B14" s="1049"/>
      <c r="C14" s="1050"/>
      <c r="D14" s="1003" t="s">
        <v>34</v>
      </c>
      <c r="E14" s="1004"/>
      <c r="F14" s="1024" t="s">
        <v>35</v>
      </c>
      <c r="G14" s="1025"/>
      <c r="H14" s="1025"/>
      <c r="I14" s="1025"/>
      <c r="J14" s="1025"/>
      <c r="K14" s="1025"/>
      <c r="L14" s="1025"/>
      <c r="M14" s="1025"/>
      <c r="N14" s="1025"/>
      <c r="O14" s="1026"/>
      <c r="P14" s="1024" t="s">
        <v>36</v>
      </c>
      <c r="Q14" s="1025"/>
      <c r="R14" s="1025"/>
      <c r="S14" s="1025"/>
      <c r="T14" s="1025"/>
      <c r="U14" s="1025"/>
      <c r="V14" s="1025"/>
      <c r="W14" s="1025"/>
      <c r="X14" s="1025"/>
      <c r="Y14" s="1026"/>
      <c r="Z14" s="1024" t="s">
        <v>37</v>
      </c>
      <c r="AA14" s="1025"/>
      <c r="AB14" s="1025"/>
      <c r="AC14" s="1025"/>
      <c r="AD14" s="1025"/>
      <c r="AE14" s="1025"/>
      <c r="AF14" s="1025"/>
      <c r="AG14" s="1025"/>
      <c r="AH14" s="1025"/>
      <c r="AI14" s="1026"/>
      <c r="AK14" s="87" t="s">
        <v>333</v>
      </c>
      <c r="AL14" s="91">
        <f>IFERROR(AV24+AV25+AV26+AV27+AV28+AV29+AV30+AV31+AV32+AV33+AV34+AV35+AV36+AV37+AV38+AV39+AV40+AV41," ")</f>
        <v>0</v>
      </c>
      <c r="AM14" s="87" t="s">
        <v>335</v>
      </c>
      <c r="AN14" s="89"/>
      <c r="AO14" s="89"/>
      <c r="AP14" s="87"/>
      <c r="AQ14" s="87"/>
      <c r="AR14" s="87"/>
      <c r="AS14" s="87"/>
      <c r="AT14" s="87"/>
      <c r="AU14" s="87"/>
      <c r="AV14" s="87"/>
      <c r="AW14" s="87"/>
    </row>
    <row r="15" spans="1:49" ht="20.100000000000001" customHeight="1">
      <c r="A15" s="1049"/>
      <c r="B15" s="1049"/>
      <c r="C15" s="1050"/>
      <c r="D15" s="1003"/>
      <c r="E15" s="1004"/>
      <c r="F15" s="953" t="s">
        <v>733</v>
      </c>
      <c r="G15" s="954"/>
      <c r="H15" s="945" t="s">
        <v>732</v>
      </c>
      <c r="I15" s="946"/>
      <c r="J15" s="949" t="s">
        <v>38</v>
      </c>
      <c r="K15" s="949"/>
      <c r="L15" s="950"/>
      <c r="M15" s="1027" t="s">
        <v>39</v>
      </c>
      <c r="N15" s="1028"/>
      <c r="O15" s="1029"/>
      <c r="P15" s="953" t="s">
        <v>733</v>
      </c>
      <c r="Q15" s="954"/>
      <c r="R15" s="945" t="s">
        <v>732</v>
      </c>
      <c r="S15" s="946"/>
      <c r="T15" s="949" t="s">
        <v>38</v>
      </c>
      <c r="U15" s="949"/>
      <c r="V15" s="950"/>
      <c r="W15" s="1027" t="s">
        <v>39</v>
      </c>
      <c r="X15" s="1028"/>
      <c r="Y15" s="1029"/>
      <c r="Z15" s="953" t="s">
        <v>733</v>
      </c>
      <c r="AA15" s="954"/>
      <c r="AB15" s="945" t="s">
        <v>732</v>
      </c>
      <c r="AC15" s="946"/>
      <c r="AD15" s="949" t="s">
        <v>38</v>
      </c>
      <c r="AE15" s="949"/>
      <c r="AF15" s="950"/>
      <c r="AG15" s="1027" t="s">
        <v>39</v>
      </c>
      <c r="AH15" s="1028"/>
      <c r="AI15" s="1029"/>
      <c r="AK15" s="87" t="s">
        <v>334</v>
      </c>
      <c r="AL15" s="91">
        <f>IFERROR(AV18+AV19+AV20+AV21+AV22," ")</f>
        <v>0</v>
      </c>
      <c r="AM15" s="87" t="s">
        <v>335</v>
      </c>
      <c r="AN15" s="87"/>
      <c r="AO15" s="87"/>
      <c r="AP15" s="87"/>
      <c r="AQ15" s="87"/>
      <c r="AR15" s="87"/>
      <c r="AS15" s="87"/>
      <c r="AT15" s="87"/>
      <c r="AU15" s="87"/>
      <c r="AV15" s="87"/>
      <c r="AW15" s="87"/>
    </row>
    <row r="16" spans="1:49" ht="20.100000000000001" customHeight="1" thickBot="1">
      <c r="A16" s="1051"/>
      <c r="B16" s="1051"/>
      <c r="C16" s="1052"/>
      <c r="D16" s="1005"/>
      <c r="E16" s="1006"/>
      <c r="F16" s="955"/>
      <c r="G16" s="956"/>
      <c r="H16" s="947"/>
      <c r="I16" s="948"/>
      <c r="J16" s="951"/>
      <c r="K16" s="951"/>
      <c r="L16" s="952"/>
      <c r="M16" s="1030"/>
      <c r="N16" s="1031"/>
      <c r="O16" s="1032"/>
      <c r="P16" s="955"/>
      <c r="Q16" s="956"/>
      <c r="R16" s="947"/>
      <c r="S16" s="948"/>
      <c r="T16" s="951"/>
      <c r="U16" s="951"/>
      <c r="V16" s="952"/>
      <c r="W16" s="1030"/>
      <c r="X16" s="1031"/>
      <c r="Y16" s="1032"/>
      <c r="Z16" s="955"/>
      <c r="AA16" s="956"/>
      <c r="AB16" s="947"/>
      <c r="AC16" s="948"/>
      <c r="AD16" s="951"/>
      <c r="AE16" s="951"/>
      <c r="AF16" s="952"/>
      <c r="AG16" s="1030"/>
      <c r="AH16" s="1031"/>
      <c r="AI16" s="1032"/>
      <c r="AK16" s="110" t="s">
        <v>610</v>
      </c>
      <c r="AL16" s="253">
        <f>SUM(AL13:AL15)</f>
        <v>0</v>
      </c>
      <c r="AM16" s="87" t="s">
        <v>91</v>
      </c>
      <c r="AN16" s="87"/>
      <c r="AO16" s="87"/>
      <c r="AP16" s="87"/>
      <c r="AQ16" s="87"/>
      <c r="AR16" s="87"/>
      <c r="AS16" s="87"/>
      <c r="AT16" s="87"/>
      <c r="AU16" s="87"/>
      <c r="AV16" s="87"/>
      <c r="AW16" s="87"/>
    </row>
    <row r="17" spans="1:49" ht="15" customHeight="1" thickTop="1">
      <c r="A17" s="1001" t="str">
        <f>IFERROR(DATE(①【2ヵ月前】利用申込書!G12,①【2ヵ月前】利用申込書!K12,①【2ヵ月前】利用申込書!N12)," ")</f>
        <v xml:space="preserve"> </v>
      </c>
      <c r="B17" s="1001"/>
      <c r="C17" s="1002"/>
      <c r="D17" s="1014" t="str">
        <f>IF(A17="","　",TEXT(A17,"aaa"))</f>
        <v xml:space="preserve"> </v>
      </c>
      <c r="E17" s="1015"/>
      <c r="F17" s="957"/>
      <c r="G17" s="958"/>
      <c r="H17" s="929"/>
      <c r="I17" s="930"/>
      <c r="J17" s="958"/>
      <c r="K17" s="958"/>
      <c r="L17" s="930"/>
      <c r="M17" s="1017"/>
      <c r="N17" s="1018"/>
      <c r="O17" s="1019"/>
      <c r="P17" s="957"/>
      <c r="Q17" s="958"/>
      <c r="R17" s="929"/>
      <c r="S17" s="930"/>
      <c r="T17" s="958"/>
      <c r="U17" s="958"/>
      <c r="V17" s="930"/>
      <c r="W17" s="1017"/>
      <c r="X17" s="1018"/>
      <c r="Y17" s="1019"/>
      <c r="Z17" s="957"/>
      <c r="AA17" s="958"/>
      <c r="AB17" s="929"/>
      <c r="AC17" s="930"/>
      <c r="AD17" s="958"/>
      <c r="AE17" s="958"/>
      <c r="AF17" s="930"/>
      <c r="AG17" s="1017"/>
      <c r="AH17" s="1018"/>
      <c r="AI17" s="1019"/>
      <c r="AK17" s="87"/>
      <c r="AL17" s="87"/>
      <c r="AM17" s="87"/>
      <c r="AN17" s="87"/>
      <c r="AO17" s="87"/>
      <c r="AP17" s="87"/>
      <c r="AQ17" s="87"/>
      <c r="AR17" s="87"/>
      <c r="AS17" s="87"/>
      <c r="AT17" s="87"/>
      <c r="AU17" s="87"/>
      <c r="AV17" s="87"/>
      <c r="AW17" s="87"/>
    </row>
    <row r="18" spans="1:49" ht="15" customHeight="1">
      <c r="A18" s="961"/>
      <c r="B18" s="961"/>
      <c r="C18" s="962"/>
      <c r="D18" s="963"/>
      <c r="E18" s="964"/>
      <c r="F18" s="944"/>
      <c r="G18" s="943"/>
      <c r="H18" s="931"/>
      <c r="I18" s="932"/>
      <c r="J18" s="943"/>
      <c r="K18" s="943"/>
      <c r="L18" s="932"/>
      <c r="M18" s="937"/>
      <c r="N18" s="938"/>
      <c r="O18" s="939"/>
      <c r="P18" s="944"/>
      <c r="Q18" s="943"/>
      <c r="R18" s="931"/>
      <c r="S18" s="932"/>
      <c r="T18" s="943"/>
      <c r="U18" s="943"/>
      <c r="V18" s="932"/>
      <c r="W18" s="937"/>
      <c r="X18" s="938"/>
      <c r="Y18" s="939"/>
      <c r="Z18" s="944"/>
      <c r="AA18" s="943"/>
      <c r="AB18" s="931"/>
      <c r="AC18" s="932"/>
      <c r="AD18" s="943"/>
      <c r="AE18" s="943"/>
      <c r="AF18" s="932"/>
      <c r="AG18" s="937"/>
      <c r="AH18" s="938"/>
      <c r="AI18" s="939"/>
      <c r="AK18" s="87"/>
      <c r="AL18" s="87"/>
      <c r="AM18" s="87"/>
      <c r="AN18" s="92" t="s">
        <v>541</v>
      </c>
      <c r="AO18" s="88">
        <v>620</v>
      </c>
      <c r="AP18" s="88">
        <f>IF($E$50=$AN$18,$H$51,0)</f>
        <v>0</v>
      </c>
      <c r="AQ18" s="88">
        <f>IF($E$52=$AN$18,$H$53,0)</f>
        <v>0</v>
      </c>
      <c r="AR18" s="88">
        <f>IF($P$50=$AN$18,$S$51,0)</f>
        <v>0</v>
      </c>
      <c r="AS18" s="88">
        <f>IF($P$52=$AN$18,$S$53,0)</f>
        <v>0</v>
      </c>
      <c r="AT18" s="88">
        <f>IF($AA$50=$AN$18,$AD$51,0)</f>
        <v>0</v>
      </c>
      <c r="AU18" s="88">
        <f>IF($AA$52=$AN$18,$AD$53,0)</f>
        <v>0</v>
      </c>
      <c r="AV18" s="93">
        <f>(AP18+AQ18+AR18+AS18+AT18+AU18)*AO18</f>
        <v>0</v>
      </c>
      <c r="AW18" s="94">
        <f>SUM(AP18:AU18)</f>
        <v>0</v>
      </c>
    </row>
    <row r="19" spans="1:49" ht="15" customHeight="1">
      <c r="A19" s="961" t="str">
        <f>IFERROR(IF((A17+1)&lt;=DATE(①【2ヵ月前】利用申込書!G13,①【2ヵ月前】利用申込書!K13,①【2ヵ月前】利用申込書!N13),A17+1," ")," ")</f>
        <v xml:space="preserve"> </v>
      </c>
      <c r="B19" s="961"/>
      <c r="C19" s="962"/>
      <c r="D19" s="963" t="str">
        <f>IF(A19="","　",TEXT(A19,"aaa"))</f>
        <v xml:space="preserve"> </v>
      </c>
      <c r="E19" s="964"/>
      <c r="F19" s="926"/>
      <c r="G19" s="927"/>
      <c r="H19" s="933"/>
      <c r="I19" s="934"/>
      <c r="J19" s="927"/>
      <c r="K19" s="927"/>
      <c r="L19" s="934"/>
      <c r="M19" s="937"/>
      <c r="N19" s="938"/>
      <c r="O19" s="939"/>
      <c r="P19" s="926"/>
      <c r="Q19" s="927"/>
      <c r="R19" s="933"/>
      <c r="S19" s="934"/>
      <c r="T19" s="927"/>
      <c r="U19" s="927"/>
      <c r="V19" s="934"/>
      <c r="W19" s="937"/>
      <c r="X19" s="938"/>
      <c r="Y19" s="939"/>
      <c r="Z19" s="926"/>
      <c r="AA19" s="927"/>
      <c r="AB19" s="933"/>
      <c r="AC19" s="934"/>
      <c r="AD19" s="927"/>
      <c r="AE19" s="927"/>
      <c r="AF19" s="934"/>
      <c r="AG19" s="937"/>
      <c r="AH19" s="938"/>
      <c r="AI19" s="939"/>
      <c r="AK19" s="87"/>
      <c r="AL19" s="87"/>
      <c r="AM19" s="87"/>
      <c r="AN19" s="92" t="s">
        <v>653</v>
      </c>
      <c r="AO19" s="88">
        <v>620</v>
      </c>
      <c r="AP19" s="88">
        <f>IF($E$50=$AN$19,$H$51,0)</f>
        <v>0</v>
      </c>
      <c r="AQ19" s="88">
        <f>IF($E$52=$AN$19,$H$53,0)</f>
        <v>0</v>
      </c>
      <c r="AR19" s="88">
        <f>IF($P$50=$AN$19,$S$51,0)</f>
        <v>0</v>
      </c>
      <c r="AS19" s="88">
        <f>IF($P$52=$AN$19,$S$53,0)</f>
        <v>0</v>
      </c>
      <c r="AT19" s="88">
        <f>IF($AA$50=$AN$19,$AD$51,0)</f>
        <v>0</v>
      </c>
      <c r="AU19" s="88">
        <f>IF($AA$52=$AN$19,$AD$53,0)</f>
        <v>0</v>
      </c>
      <c r="AV19" s="93">
        <f>(AP19+AQ19+AR19+AS19+AT19+AU19)*AO19</f>
        <v>0</v>
      </c>
      <c r="AW19" s="94">
        <f t="shared" ref="AW19:AW39" si="1">SUM(AP19:AU19)</f>
        <v>0</v>
      </c>
    </row>
    <row r="20" spans="1:49" ht="15" customHeight="1">
      <c r="A20" s="961"/>
      <c r="B20" s="961"/>
      <c r="C20" s="962"/>
      <c r="D20" s="963"/>
      <c r="E20" s="964"/>
      <c r="F20" s="944"/>
      <c r="G20" s="943"/>
      <c r="H20" s="931"/>
      <c r="I20" s="932"/>
      <c r="J20" s="943"/>
      <c r="K20" s="943"/>
      <c r="L20" s="932"/>
      <c r="M20" s="937"/>
      <c r="N20" s="938"/>
      <c r="O20" s="939"/>
      <c r="P20" s="944"/>
      <c r="Q20" s="943"/>
      <c r="R20" s="931"/>
      <c r="S20" s="932"/>
      <c r="T20" s="943"/>
      <c r="U20" s="943"/>
      <c r="V20" s="932"/>
      <c r="W20" s="937"/>
      <c r="X20" s="938"/>
      <c r="Y20" s="939"/>
      <c r="Z20" s="944"/>
      <c r="AA20" s="943"/>
      <c r="AB20" s="931"/>
      <c r="AC20" s="932"/>
      <c r="AD20" s="943"/>
      <c r="AE20" s="943"/>
      <c r="AF20" s="932"/>
      <c r="AG20" s="937"/>
      <c r="AH20" s="938"/>
      <c r="AI20" s="939"/>
      <c r="AK20" s="87"/>
      <c r="AL20" s="87"/>
      <c r="AM20" s="87"/>
      <c r="AN20" s="92"/>
      <c r="AO20" s="88"/>
      <c r="AP20" s="88">
        <f>IF($E$50=$AN$20,$H$51,0)</f>
        <v>0</v>
      </c>
      <c r="AQ20" s="88">
        <f>IF($E$52=$AN$20,$H$53,0)</f>
        <v>0</v>
      </c>
      <c r="AR20" s="88">
        <f>IF($P$50=$AN$20,$S$51,0)</f>
        <v>0</v>
      </c>
      <c r="AS20" s="88">
        <f>IF($P$52=$AN$20,$S$53,0)</f>
        <v>0</v>
      </c>
      <c r="AT20" s="88">
        <f>IF($AA$50=$AN$20,$AD$51,0)</f>
        <v>0</v>
      </c>
      <c r="AU20" s="88">
        <f>IF($AA$52=$AN$20,$AD$53,0)</f>
        <v>0</v>
      </c>
      <c r="AV20" s="93">
        <f>(AP20+AQ20+AR20+AS20+AT20+AU20)*AO20</f>
        <v>0</v>
      </c>
      <c r="AW20" s="94">
        <f t="shared" si="1"/>
        <v>0</v>
      </c>
    </row>
    <row r="21" spans="1:49" ht="15" customHeight="1">
      <c r="A21" s="961" t="str">
        <f>IFERROR(IF((A19+1)&lt;=DATE(①【2ヵ月前】利用申込書!G13,①【2ヵ月前】利用申込書!K13,①【2ヵ月前】利用申込書!N13),A19+1," ")," ")</f>
        <v xml:space="preserve"> </v>
      </c>
      <c r="B21" s="961"/>
      <c r="C21" s="962"/>
      <c r="D21" s="963" t="str">
        <f>IF(A21="","　",TEXT(A21,"aaa"))</f>
        <v xml:space="preserve"> </v>
      </c>
      <c r="E21" s="964"/>
      <c r="F21" s="926"/>
      <c r="G21" s="927"/>
      <c r="H21" s="933"/>
      <c r="I21" s="934"/>
      <c r="J21" s="927"/>
      <c r="K21" s="927"/>
      <c r="L21" s="934"/>
      <c r="M21" s="937"/>
      <c r="N21" s="938"/>
      <c r="O21" s="939"/>
      <c r="P21" s="926"/>
      <c r="Q21" s="927"/>
      <c r="R21" s="933"/>
      <c r="S21" s="934"/>
      <c r="T21" s="927"/>
      <c r="U21" s="927"/>
      <c r="V21" s="934"/>
      <c r="W21" s="937"/>
      <c r="X21" s="938"/>
      <c r="Y21" s="939"/>
      <c r="Z21" s="926"/>
      <c r="AA21" s="927"/>
      <c r="AB21" s="933"/>
      <c r="AC21" s="934"/>
      <c r="AD21" s="927"/>
      <c r="AE21" s="927"/>
      <c r="AF21" s="934"/>
      <c r="AG21" s="937"/>
      <c r="AH21" s="938"/>
      <c r="AI21" s="939"/>
      <c r="AK21" s="87"/>
      <c r="AL21" s="87"/>
      <c r="AM21" s="87"/>
      <c r="AN21" s="92" t="s">
        <v>652</v>
      </c>
      <c r="AO21" s="88">
        <v>550</v>
      </c>
      <c r="AP21" s="88">
        <f>IF($E$50=$AN$21,$H$51,0)</f>
        <v>0</v>
      </c>
      <c r="AQ21" s="88">
        <f>IF($E$52=$AN$21,$H$53,0)</f>
        <v>0</v>
      </c>
      <c r="AR21" s="88">
        <f>IF($P$50=$AN$21,$S$51,0)</f>
        <v>0</v>
      </c>
      <c r="AS21" s="88">
        <f>IF($P$52=$AN$21,$S$53,0)</f>
        <v>0</v>
      </c>
      <c r="AT21" s="88">
        <f>IF($AA$50=$AN$21,$AD$51,0)</f>
        <v>0</v>
      </c>
      <c r="AU21" s="88">
        <f>IF($AA$52=$AN$21,$AD$53,0)</f>
        <v>0</v>
      </c>
      <c r="AV21" s="93">
        <f t="shared" ref="AV21" si="2">(AP21+AQ21+AR21+AS21+AT21+AU21)*AO21</f>
        <v>0</v>
      </c>
      <c r="AW21" s="94">
        <f t="shared" si="1"/>
        <v>0</v>
      </c>
    </row>
    <row r="22" spans="1:49" ht="15" customHeight="1">
      <c r="A22" s="961"/>
      <c r="B22" s="961"/>
      <c r="C22" s="962"/>
      <c r="D22" s="963"/>
      <c r="E22" s="964"/>
      <c r="F22" s="944"/>
      <c r="G22" s="943"/>
      <c r="H22" s="931"/>
      <c r="I22" s="932"/>
      <c r="J22" s="943"/>
      <c r="K22" s="943"/>
      <c r="L22" s="932"/>
      <c r="M22" s="937"/>
      <c r="N22" s="938"/>
      <c r="O22" s="939"/>
      <c r="P22" s="944"/>
      <c r="Q22" s="943"/>
      <c r="R22" s="931"/>
      <c r="S22" s="932"/>
      <c r="T22" s="943"/>
      <c r="U22" s="943"/>
      <c r="V22" s="932"/>
      <c r="W22" s="937"/>
      <c r="X22" s="938"/>
      <c r="Y22" s="939"/>
      <c r="Z22" s="944"/>
      <c r="AA22" s="943"/>
      <c r="AB22" s="931"/>
      <c r="AC22" s="932"/>
      <c r="AD22" s="943"/>
      <c r="AE22" s="943"/>
      <c r="AF22" s="932"/>
      <c r="AG22" s="937"/>
      <c r="AH22" s="938"/>
      <c r="AI22" s="939"/>
      <c r="AK22" s="87"/>
      <c r="AL22" s="87"/>
      <c r="AM22" s="87"/>
      <c r="AN22" s="92" t="s">
        <v>28</v>
      </c>
      <c r="AO22" s="88">
        <v>550</v>
      </c>
      <c r="AP22" s="88">
        <f>IF($E$50=$AN$22,$H$51,0)</f>
        <v>0</v>
      </c>
      <c r="AQ22" s="88">
        <f>IF($E$52=$AN$22,$H$53,0)</f>
        <v>0</v>
      </c>
      <c r="AR22" s="88">
        <f>IF($P$50=$AN$22,$S$51,0)</f>
        <v>0</v>
      </c>
      <c r="AS22" s="88">
        <f>IF($P$52=$AN$22,$S$53,0)</f>
        <v>0</v>
      </c>
      <c r="AT22" s="88">
        <f>IF($AA$50=$AN$22,$AD$51,0)</f>
        <v>0</v>
      </c>
      <c r="AU22" s="88">
        <f>IF($AA$52=$AN$22,$AD$53,0)</f>
        <v>0</v>
      </c>
      <c r="AV22" s="93">
        <f>(AP22+AQ22+AR22+AS22+AT22+AU22)*AO22</f>
        <v>0</v>
      </c>
      <c r="AW22" s="94">
        <f t="shared" si="1"/>
        <v>0</v>
      </c>
    </row>
    <row r="23" spans="1:49" ht="15" customHeight="1">
      <c r="A23" s="961" t="str">
        <f>IFERROR(IF((A21+1)&lt;=DATE(①【2ヵ月前】利用申込書!G13,①【2ヵ月前】利用申込書!K13,①【2ヵ月前】利用申込書!N13),A21+1," ")," ")</f>
        <v xml:space="preserve"> </v>
      </c>
      <c r="B23" s="961"/>
      <c r="C23" s="962"/>
      <c r="D23" s="963" t="str">
        <f>IF(A23="","　",TEXT(A23,"aaa"))</f>
        <v xml:space="preserve"> </v>
      </c>
      <c r="E23" s="964"/>
      <c r="F23" s="926"/>
      <c r="G23" s="927"/>
      <c r="H23" s="933"/>
      <c r="I23" s="934"/>
      <c r="J23" s="927"/>
      <c r="K23" s="927"/>
      <c r="L23" s="934"/>
      <c r="M23" s="937"/>
      <c r="N23" s="938"/>
      <c r="O23" s="939"/>
      <c r="P23" s="926"/>
      <c r="Q23" s="927"/>
      <c r="R23" s="933"/>
      <c r="S23" s="934"/>
      <c r="T23" s="927"/>
      <c r="U23" s="927"/>
      <c r="V23" s="934"/>
      <c r="W23" s="937"/>
      <c r="X23" s="938"/>
      <c r="Y23" s="939"/>
      <c r="Z23" s="926"/>
      <c r="AA23" s="927"/>
      <c r="AB23" s="933"/>
      <c r="AC23" s="934"/>
      <c r="AD23" s="927"/>
      <c r="AE23" s="927"/>
      <c r="AF23" s="934"/>
      <c r="AG23" s="937"/>
      <c r="AH23" s="938"/>
      <c r="AI23" s="939"/>
      <c r="AK23" s="87"/>
      <c r="AL23" s="87"/>
      <c r="AM23" s="87"/>
      <c r="AN23" s="87"/>
      <c r="AO23" s="87"/>
      <c r="AP23" s="87"/>
      <c r="AQ23" s="87"/>
      <c r="AR23" s="87"/>
      <c r="AS23" s="87"/>
      <c r="AT23" s="87"/>
      <c r="AU23" s="87"/>
      <c r="AV23" s="87"/>
      <c r="AW23" s="87"/>
    </row>
    <row r="24" spans="1:49" ht="15" customHeight="1">
      <c r="A24" s="961"/>
      <c r="B24" s="961"/>
      <c r="C24" s="962"/>
      <c r="D24" s="963"/>
      <c r="E24" s="964"/>
      <c r="F24" s="944"/>
      <c r="G24" s="943"/>
      <c r="H24" s="931"/>
      <c r="I24" s="932"/>
      <c r="J24" s="943"/>
      <c r="K24" s="943"/>
      <c r="L24" s="932"/>
      <c r="M24" s="937"/>
      <c r="N24" s="938"/>
      <c r="O24" s="939"/>
      <c r="P24" s="944"/>
      <c r="Q24" s="943"/>
      <c r="R24" s="931"/>
      <c r="S24" s="932"/>
      <c r="T24" s="943"/>
      <c r="U24" s="943"/>
      <c r="V24" s="932"/>
      <c r="W24" s="937"/>
      <c r="X24" s="938"/>
      <c r="Y24" s="939"/>
      <c r="Z24" s="944"/>
      <c r="AA24" s="943"/>
      <c r="AB24" s="931"/>
      <c r="AC24" s="932"/>
      <c r="AD24" s="943"/>
      <c r="AE24" s="943"/>
      <c r="AF24" s="932"/>
      <c r="AG24" s="937"/>
      <c r="AH24" s="938"/>
      <c r="AI24" s="939"/>
      <c r="AK24" s="87"/>
      <c r="AL24" s="87"/>
      <c r="AM24" s="87"/>
      <c r="AN24" s="92" t="s">
        <v>64</v>
      </c>
      <c r="AO24" s="88">
        <v>700</v>
      </c>
      <c r="AP24" s="88">
        <f>IF($A$36=$AN$24,$F$36*$J$36,0)</f>
        <v>0</v>
      </c>
      <c r="AQ24" s="88">
        <f>IF($A$38=$AN$24,$F$38*$J$38,0)</f>
        <v>0</v>
      </c>
      <c r="AR24" s="88">
        <f>IF($A$40=$AN$24,$F$40*$J$40,0)</f>
        <v>0</v>
      </c>
      <c r="AS24" s="88">
        <f>IF($R$36=$AN$24,$W$36*$AA$36,0)</f>
        <v>0</v>
      </c>
      <c r="AT24" s="88">
        <f>IF($R$38=$AN$24,$W$38*$AA$38,0)</f>
        <v>0</v>
      </c>
      <c r="AU24" s="88">
        <f>IF($R$40=$AN$24,$W$40*$AA$40,0)</f>
        <v>0</v>
      </c>
      <c r="AV24" s="93">
        <f>(AP24+AQ24+AR24+AS24+AT24+AU24)*AO24</f>
        <v>0</v>
      </c>
      <c r="AW24" s="94">
        <f>SUM(AP24:AU24)</f>
        <v>0</v>
      </c>
    </row>
    <row r="25" spans="1:49" ht="15" customHeight="1">
      <c r="A25" s="961" t="str">
        <f>IFERROR(IF((A23+1)&lt;=DATE(①【2ヵ月前】利用申込書!G13,①【2ヵ月前】利用申込書!K13,①【2ヵ月前】利用申込書!N13),A23+1," ")," ")</f>
        <v xml:space="preserve"> </v>
      </c>
      <c r="B25" s="961"/>
      <c r="C25" s="962"/>
      <c r="D25" s="963" t="str">
        <f>IF(A25="","　",TEXT(A25,"aaa"))</f>
        <v xml:space="preserve"> </v>
      </c>
      <c r="E25" s="964"/>
      <c r="F25" s="926"/>
      <c r="G25" s="927"/>
      <c r="H25" s="933"/>
      <c r="I25" s="934"/>
      <c r="J25" s="927"/>
      <c r="K25" s="927"/>
      <c r="L25" s="934"/>
      <c r="M25" s="937"/>
      <c r="N25" s="938"/>
      <c r="O25" s="939"/>
      <c r="P25" s="926"/>
      <c r="Q25" s="927"/>
      <c r="R25" s="933"/>
      <c r="S25" s="934"/>
      <c r="T25" s="927"/>
      <c r="U25" s="927"/>
      <c r="V25" s="934"/>
      <c r="W25" s="937"/>
      <c r="X25" s="938"/>
      <c r="Y25" s="939"/>
      <c r="Z25" s="926"/>
      <c r="AA25" s="927"/>
      <c r="AB25" s="933"/>
      <c r="AC25" s="934"/>
      <c r="AD25" s="927"/>
      <c r="AE25" s="927"/>
      <c r="AF25" s="934"/>
      <c r="AG25" s="937"/>
      <c r="AH25" s="938"/>
      <c r="AI25" s="939"/>
      <c r="AK25" s="87"/>
      <c r="AL25" s="87"/>
      <c r="AM25" s="87"/>
      <c r="AN25" s="92" t="s">
        <v>520</v>
      </c>
      <c r="AO25" s="88">
        <v>700</v>
      </c>
      <c r="AP25" s="88">
        <f>IF($A$36=$AN$25,$F$36*$J$36,0)</f>
        <v>0</v>
      </c>
      <c r="AQ25" s="88">
        <f>IF($A$38=$AN$25,$F$38*$J$38,0)</f>
        <v>0</v>
      </c>
      <c r="AR25" s="88">
        <f>IF($A$40=$AN$25,$F$40*$J$40,0)</f>
        <v>0</v>
      </c>
      <c r="AS25" s="88">
        <f>IF($R$36=$AN$25,$W$36*$AA$36,0)</f>
        <v>0</v>
      </c>
      <c r="AT25" s="88">
        <f>IF($R$38=$AN$25,$W$38*$AA$38,0)</f>
        <v>0</v>
      </c>
      <c r="AU25" s="88">
        <f>IF($R$40=$AN$25,$W$40*$AA$40,0)</f>
        <v>0</v>
      </c>
      <c r="AV25" s="93">
        <f t="shared" ref="AV25:AV39" si="3">(AP25+AQ25+AR25+AS25+AT25+AU25)*AO25</f>
        <v>0</v>
      </c>
      <c r="AW25" s="94">
        <f t="shared" si="1"/>
        <v>0</v>
      </c>
    </row>
    <row r="26" spans="1:49" ht="15" customHeight="1">
      <c r="A26" s="961"/>
      <c r="B26" s="961"/>
      <c r="C26" s="962"/>
      <c r="D26" s="963"/>
      <c r="E26" s="964"/>
      <c r="F26" s="944"/>
      <c r="G26" s="943"/>
      <c r="H26" s="931"/>
      <c r="I26" s="932"/>
      <c r="J26" s="943"/>
      <c r="K26" s="943"/>
      <c r="L26" s="932"/>
      <c r="M26" s="937"/>
      <c r="N26" s="938"/>
      <c r="O26" s="939"/>
      <c r="P26" s="944"/>
      <c r="Q26" s="943"/>
      <c r="R26" s="931"/>
      <c r="S26" s="932"/>
      <c r="T26" s="943"/>
      <c r="U26" s="943"/>
      <c r="V26" s="932"/>
      <c r="W26" s="937"/>
      <c r="X26" s="938"/>
      <c r="Y26" s="939"/>
      <c r="Z26" s="944"/>
      <c r="AA26" s="943"/>
      <c r="AB26" s="931"/>
      <c r="AC26" s="932"/>
      <c r="AD26" s="943"/>
      <c r="AE26" s="943"/>
      <c r="AF26" s="932"/>
      <c r="AG26" s="937"/>
      <c r="AH26" s="938"/>
      <c r="AI26" s="939"/>
      <c r="AK26" s="87"/>
      <c r="AL26" s="87"/>
      <c r="AM26" s="87"/>
      <c r="AN26" s="92" t="s">
        <v>65</v>
      </c>
      <c r="AO26" s="88">
        <v>700</v>
      </c>
      <c r="AP26" s="88">
        <f>IF($A$36=$AN$26,$F$36*$J$36,0)</f>
        <v>0</v>
      </c>
      <c r="AQ26" s="88">
        <f>IF($A$38=$AN$26,$F$38*$J$38,0)</f>
        <v>0</v>
      </c>
      <c r="AR26" s="88">
        <f>IF($A$40=$AN$26,$F$40*$J$40,0)</f>
        <v>0</v>
      </c>
      <c r="AS26" s="88">
        <f>IF($R$36=$AN$26,$W$36*$AA$36,0)</f>
        <v>0</v>
      </c>
      <c r="AT26" s="88">
        <f>IF($R$38=$AN$26,$W$38*$AA$38,0)</f>
        <v>0</v>
      </c>
      <c r="AU26" s="88">
        <f>IF($R$40=$AN$26,$W$40*$AA$40,0)</f>
        <v>0</v>
      </c>
      <c r="AV26" s="93">
        <f>(AP26+AQ26+AR26+AS26+AT26+AU26)*AO26</f>
        <v>0</v>
      </c>
      <c r="AW26" s="94">
        <f t="shared" si="1"/>
        <v>0</v>
      </c>
    </row>
    <row r="27" spans="1:49" ht="15" customHeight="1">
      <c r="A27" s="961" t="str">
        <f>IFERROR(IF((A25+1)&lt;=DATE(①【2ヵ月前】利用申込書!G13,①【2ヵ月前】利用申込書!K13,①【2ヵ月前】利用申込書!N13),A25+1," ")," ")</f>
        <v xml:space="preserve"> </v>
      </c>
      <c r="B27" s="961"/>
      <c r="C27" s="962"/>
      <c r="D27" s="963" t="str">
        <f>IF(A27="","　",TEXT(A27,"aaa"))</f>
        <v xml:space="preserve"> </v>
      </c>
      <c r="E27" s="964"/>
      <c r="F27" s="926"/>
      <c r="G27" s="927"/>
      <c r="H27" s="933"/>
      <c r="I27" s="934"/>
      <c r="J27" s="927"/>
      <c r="K27" s="927"/>
      <c r="L27" s="934"/>
      <c r="M27" s="937"/>
      <c r="N27" s="938"/>
      <c r="O27" s="939"/>
      <c r="P27" s="926"/>
      <c r="Q27" s="927"/>
      <c r="R27" s="933"/>
      <c r="S27" s="934"/>
      <c r="T27" s="927"/>
      <c r="U27" s="927"/>
      <c r="V27" s="934"/>
      <c r="W27" s="937"/>
      <c r="X27" s="938"/>
      <c r="Y27" s="939"/>
      <c r="Z27" s="926"/>
      <c r="AA27" s="927"/>
      <c r="AB27" s="933"/>
      <c r="AC27" s="934"/>
      <c r="AD27" s="927"/>
      <c r="AE27" s="927"/>
      <c r="AF27" s="934"/>
      <c r="AG27" s="937"/>
      <c r="AH27" s="938"/>
      <c r="AI27" s="939"/>
      <c r="AK27" s="87"/>
      <c r="AL27" s="87"/>
      <c r="AM27" s="87"/>
      <c r="AN27" s="92" t="s">
        <v>72</v>
      </c>
      <c r="AO27" s="88">
        <v>700</v>
      </c>
      <c r="AP27" s="88">
        <f>IF($A$36=$AN$27,$F$36*$J$36,0)</f>
        <v>0</v>
      </c>
      <c r="AQ27" s="88">
        <f>IF($A$38=$AN$27,$F$38*$J$38,0)</f>
        <v>0</v>
      </c>
      <c r="AR27" s="88">
        <f>IF($A$40=$AN$27,$F$40*$J$40,0)</f>
        <v>0</v>
      </c>
      <c r="AS27" s="88">
        <f>IF($R$36=$AN$27,$W$36*$AA$36,0)</f>
        <v>0</v>
      </c>
      <c r="AT27" s="88">
        <f>IF($R$38=$AN$27,$W$38*$AA$38,0)</f>
        <v>0</v>
      </c>
      <c r="AU27" s="88">
        <f>IF($R$40=$AN$27,$W$40*$AA$40,0)</f>
        <v>0</v>
      </c>
      <c r="AV27" s="93">
        <f t="shared" si="3"/>
        <v>0</v>
      </c>
      <c r="AW27" s="94">
        <f t="shared" si="1"/>
        <v>0</v>
      </c>
    </row>
    <row r="28" spans="1:49" ht="15" customHeight="1" thickBot="1">
      <c r="A28" s="985"/>
      <c r="B28" s="985"/>
      <c r="C28" s="986"/>
      <c r="D28" s="987"/>
      <c r="E28" s="988"/>
      <c r="F28" s="928"/>
      <c r="G28" s="925"/>
      <c r="H28" s="935"/>
      <c r="I28" s="936"/>
      <c r="J28" s="925"/>
      <c r="K28" s="925"/>
      <c r="L28" s="936"/>
      <c r="M28" s="940"/>
      <c r="N28" s="941"/>
      <c r="O28" s="942"/>
      <c r="P28" s="928"/>
      <c r="Q28" s="925"/>
      <c r="R28" s="935"/>
      <c r="S28" s="936"/>
      <c r="T28" s="925"/>
      <c r="U28" s="925"/>
      <c r="V28" s="936"/>
      <c r="W28" s="940"/>
      <c r="X28" s="941"/>
      <c r="Y28" s="942"/>
      <c r="Z28" s="928"/>
      <c r="AA28" s="925"/>
      <c r="AB28" s="935"/>
      <c r="AC28" s="936"/>
      <c r="AD28" s="925"/>
      <c r="AE28" s="925"/>
      <c r="AF28" s="936"/>
      <c r="AG28" s="940"/>
      <c r="AH28" s="941"/>
      <c r="AI28" s="942"/>
      <c r="AK28" s="87"/>
      <c r="AL28" s="87"/>
      <c r="AM28" s="87"/>
      <c r="AN28" s="92" t="s">
        <v>66</v>
      </c>
      <c r="AO28" s="88">
        <v>700</v>
      </c>
      <c r="AP28" s="88">
        <f>IF($A$36=$AN$28,$F$36*$J$36,0)</f>
        <v>0</v>
      </c>
      <c r="AQ28" s="88">
        <f>IF($A$38=$AN$28,$F$38*$J$38,0)</f>
        <v>0</v>
      </c>
      <c r="AR28" s="88">
        <f>IF($A$40=$AN$28,$F$40*$J$40,0)</f>
        <v>0</v>
      </c>
      <c r="AS28" s="88">
        <f>IF($R$36=$AN$28,$W$36*$AA$36,0)</f>
        <v>0</v>
      </c>
      <c r="AT28" s="88">
        <f>IF($R$38=$AN$28,$W$38*$AA$38,0)</f>
        <v>0</v>
      </c>
      <c r="AU28" s="88">
        <f>IF($R$40=$AN$28,$W$40*$AA$40,0)</f>
        <v>0</v>
      </c>
      <c r="AV28" s="93">
        <f t="shared" si="3"/>
        <v>0</v>
      </c>
      <c r="AW28" s="94">
        <f t="shared" si="1"/>
        <v>0</v>
      </c>
    </row>
    <row r="29" spans="1:49">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K29" s="87"/>
      <c r="AL29" s="87"/>
      <c r="AM29" s="87"/>
      <c r="AN29" s="92" t="s">
        <v>67</v>
      </c>
      <c r="AO29" s="88">
        <v>700</v>
      </c>
      <c r="AP29" s="88">
        <f>IF($A$36=$AN$29,$F$36*$J$36,0)</f>
        <v>0</v>
      </c>
      <c r="AQ29" s="88">
        <f>IF($A$38=$AN$29,$F$38*$J$38,0)</f>
        <v>0</v>
      </c>
      <c r="AR29" s="88">
        <f>IF($A$40=$AN$29,$F$40*$J$40,0)</f>
        <v>0</v>
      </c>
      <c r="AS29" s="88">
        <f>IF($R$36=$AN$29,$W$36*$AA$36,0)</f>
        <v>0</v>
      </c>
      <c r="AT29" s="88">
        <f>IF($R$38=$AN$29,$W$38*$AA$38,0)</f>
        <v>0</v>
      </c>
      <c r="AU29" s="88">
        <f>IF($R$40=$AN$29,$W$40*$AA$40,0)</f>
        <v>0</v>
      </c>
      <c r="AV29" s="93">
        <f t="shared" si="3"/>
        <v>0</v>
      </c>
      <c r="AW29" s="94">
        <f t="shared" si="1"/>
        <v>0</v>
      </c>
    </row>
    <row r="30" spans="1:49" ht="8.1" customHeight="1">
      <c r="A30" s="966" t="s">
        <v>407</v>
      </c>
      <c r="B30" s="966"/>
      <c r="C30" s="966"/>
      <c r="D30" s="966"/>
      <c r="E30" s="966"/>
      <c r="F30" s="433"/>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K30" s="87"/>
      <c r="AL30" s="87"/>
      <c r="AM30" s="87"/>
      <c r="AN30" s="92" t="s">
        <v>68</v>
      </c>
      <c r="AO30" s="88">
        <v>700</v>
      </c>
      <c r="AP30" s="88">
        <f>IF($A$36=$AN$30,$F$36*$J$36,0)</f>
        <v>0</v>
      </c>
      <c r="AQ30" s="88">
        <f>IF($A$38=$AN$30,$F$38*$J$38,0)</f>
        <v>0</v>
      </c>
      <c r="AR30" s="88">
        <f>IF($A$40=$AN$30,$F$40*$J$40,0)</f>
        <v>0</v>
      </c>
      <c r="AS30" s="88">
        <f>IF($R$36=$AN$30,$W$36*$AA$36,0)</f>
        <v>0</v>
      </c>
      <c r="AT30" s="88">
        <f>IF($R$38=$AN$30,$W$38*$AA$38,0)</f>
        <v>0</v>
      </c>
      <c r="AU30" s="88">
        <f>IF($R$40=$AN$30,$W$40*$AA$40,0)</f>
        <v>0</v>
      </c>
      <c r="AV30" s="93">
        <f t="shared" si="3"/>
        <v>0</v>
      </c>
      <c r="AW30" s="94">
        <f t="shared" si="1"/>
        <v>0</v>
      </c>
    </row>
    <row r="31" spans="1:49" ht="18" customHeight="1">
      <c r="A31" s="966"/>
      <c r="B31" s="966"/>
      <c r="C31" s="966"/>
      <c r="D31" s="966"/>
      <c r="E31" s="966"/>
      <c r="F31" s="434"/>
      <c r="G31" s="489" t="s">
        <v>901</v>
      </c>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K31" s="87"/>
      <c r="AL31" s="87"/>
      <c r="AM31" s="87"/>
      <c r="AN31" s="92" t="s">
        <v>73</v>
      </c>
      <c r="AO31" s="88">
        <v>700</v>
      </c>
      <c r="AP31" s="88">
        <f>IF($A$36=$AN$31,$F$36*$J$36,0)</f>
        <v>0</v>
      </c>
      <c r="AQ31" s="88">
        <f>IF($A$38=$AN$31,$F$38*$J$38,0)</f>
        <v>0</v>
      </c>
      <c r="AR31" s="88">
        <f>IF($A$40=$AN$31,$F$40*$J$40,0)</f>
        <v>0</v>
      </c>
      <c r="AS31" s="88">
        <f>IF($R$36=$AN$31,$W$36*$AA$36,0)</f>
        <v>0</v>
      </c>
      <c r="AT31" s="88">
        <f>IF($R$38=$AN$31,$W$38*$AA$38,0)</f>
        <v>0</v>
      </c>
      <c r="AU31" s="88">
        <f>IF($R$40=$AN$31,$W$40*$AA$40,0)</f>
        <v>0</v>
      </c>
      <c r="AV31" s="93">
        <f>(AP31+AQ31+AR31+AS31+AT31+AU31)*AO31</f>
        <v>0</v>
      </c>
      <c r="AW31" s="94">
        <f t="shared" si="1"/>
        <v>0</v>
      </c>
    </row>
    <row r="32" spans="1:49" ht="14.25" customHeight="1">
      <c r="A32" s="435" t="s">
        <v>404</v>
      </c>
      <c r="B32" s="993" t="s">
        <v>408</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K32" s="87"/>
      <c r="AL32" s="87"/>
      <c r="AM32" s="87"/>
      <c r="AN32" s="92" t="s">
        <v>69</v>
      </c>
      <c r="AO32" s="88">
        <v>700</v>
      </c>
      <c r="AP32" s="88">
        <f>IF($A$36=$AN$32,$F$36*$J$36,0)</f>
        <v>0</v>
      </c>
      <c r="AQ32" s="88">
        <f>IF($A$38=$AN$32,$F$38*$J$38,0)</f>
        <v>0</v>
      </c>
      <c r="AR32" s="88">
        <f>IF($A$40=$AN$32,$F$40*$J$40,0)</f>
        <v>0</v>
      </c>
      <c r="AS32" s="88">
        <f>IF($R$36=$AN$32,$W$36*$AA$36,0)</f>
        <v>0</v>
      </c>
      <c r="AT32" s="88">
        <f>IF($R$38=$AN$32,$W$38*$AA$38,0)</f>
        <v>0</v>
      </c>
      <c r="AU32" s="88">
        <f>IF($R$40=$AN$32,$W$40*$AA$40,0)</f>
        <v>0</v>
      </c>
      <c r="AV32" s="93">
        <f>(AP32+AQ32+AR32+AS32+AT32+AU32)*AO32</f>
        <v>0</v>
      </c>
      <c r="AW32" s="94">
        <f t="shared" si="1"/>
        <v>0</v>
      </c>
    </row>
    <row r="33" spans="1:49" ht="14.25" thickBot="1">
      <c r="A33" s="87"/>
      <c r="B33" s="994" t="s">
        <v>658</v>
      </c>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4"/>
      <c r="AK33" s="87"/>
      <c r="AL33" s="87"/>
      <c r="AM33" s="87"/>
      <c r="AN33" s="92" t="s">
        <v>70</v>
      </c>
      <c r="AO33" s="88">
        <v>400</v>
      </c>
      <c r="AP33" s="88">
        <f>IF($A$36=$AN$33,$F$36*$J$36,0)</f>
        <v>0</v>
      </c>
      <c r="AQ33" s="88">
        <f>IF($A$38=$AN$33,$F$38*$J$38,0)</f>
        <v>0</v>
      </c>
      <c r="AR33" s="88">
        <f>IF($A$40=$AN$33,$F$40*$J$40,0)</f>
        <v>0</v>
      </c>
      <c r="AS33" s="88">
        <f>IF($R$36=$AN$33,$W$36*$AA$36,0)</f>
        <v>0</v>
      </c>
      <c r="AT33" s="88">
        <f>IF($R$38=$AN$33,$W$38*$AA$38,0)</f>
        <v>0</v>
      </c>
      <c r="AU33" s="88">
        <f>IF($R$40=$AN$33,$W$40*$AA$40,0)</f>
        <v>0</v>
      </c>
      <c r="AV33" s="93">
        <f>(AP33+AQ33+AR33+AS33+AT33+AU33)*AO33</f>
        <v>0</v>
      </c>
      <c r="AW33" s="94">
        <f t="shared" si="1"/>
        <v>0</v>
      </c>
    </row>
    <row r="34" spans="1:49" ht="14.25" thickBot="1">
      <c r="A34" s="965"/>
      <c r="B34" s="960"/>
      <c r="C34" s="960"/>
      <c r="D34" s="960"/>
      <c r="E34" s="960"/>
      <c r="F34" s="72" t="s">
        <v>60</v>
      </c>
      <c r="G34" s="73" t="s">
        <v>61</v>
      </c>
      <c r="H34" s="1016"/>
      <c r="I34" s="1016"/>
      <c r="J34" s="1016"/>
      <c r="K34" s="1016"/>
      <c r="L34" s="1016"/>
      <c r="M34" s="1016"/>
      <c r="N34" s="1016"/>
      <c r="O34" s="1016"/>
      <c r="P34" s="1016"/>
      <c r="Q34" s="74" t="s">
        <v>62</v>
      </c>
      <c r="R34" s="965"/>
      <c r="S34" s="960"/>
      <c r="T34" s="960"/>
      <c r="U34" s="960"/>
      <c r="V34" s="960"/>
      <c r="W34" s="72" t="s">
        <v>60</v>
      </c>
      <c r="X34" s="73" t="s">
        <v>61</v>
      </c>
      <c r="Y34" s="1016"/>
      <c r="Z34" s="1016"/>
      <c r="AA34" s="1016"/>
      <c r="AB34" s="1016"/>
      <c r="AC34" s="1016"/>
      <c r="AD34" s="1016"/>
      <c r="AE34" s="1016"/>
      <c r="AF34" s="1016"/>
      <c r="AG34" s="1016"/>
      <c r="AH34" s="74" t="s">
        <v>62</v>
      </c>
      <c r="AK34" s="87"/>
      <c r="AL34" s="87"/>
      <c r="AM34" s="87"/>
      <c r="AN34" s="92" t="s">
        <v>71</v>
      </c>
      <c r="AO34" s="88">
        <v>400</v>
      </c>
      <c r="AP34" s="88">
        <f>IF($A$36=$AN$34,$F$36*$J$36,0)</f>
        <v>0</v>
      </c>
      <c r="AQ34" s="88">
        <f>IF($A$38=$AN$34,$F$38*$J$38,0)</f>
        <v>0</v>
      </c>
      <c r="AR34" s="88">
        <f>IF($A$40=$AN$34,$F$40*$J$40,0)</f>
        <v>0</v>
      </c>
      <c r="AS34" s="88">
        <f>IF($R$36=$AN$34,$W$36*$AA$36,0)</f>
        <v>0</v>
      </c>
      <c r="AT34" s="88">
        <f>IF($R$38=$AN$34,$W$38*$AA$38,0)</f>
        <v>0</v>
      </c>
      <c r="AU34" s="88">
        <f>IF($R$40=$AN$34,$W$40*$AA$40,0)</f>
        <v>0</v>
      </c>
      <c r="AV34" s="93">
        <f>(AP34+AQ34+AR34+AS34+AT34+AU34)*AO34</f>
        <v>0</v>
      </c>
      <c r="AW34" s="94">
        <f t="shared" si="1"/>
        <v>0</v>
      </c>
    </row>
    <row r="35" spans="1:49" ht="15" thickTop="1" thickBot="1">
      <c r="A35" s="967" t="s">
        <v>54</v>
      </c>
      <c r="B35" s="968"/>
      <c r="C35" s="968"/>
      <c r="D35" s="968"/>
      <c r="E35" s="969"/>
      <c r="F35" s="970" t="s">
        <v>55</v>
      </c>
      <c r="G35" s="968"/>
      <c r="H35" s="968"/>
      <c r="I35" s="968"/>
      <c r="J35" s="968"/>
      <c r="K35" s="968"/>
      <c r="L35" s="969"/>
      <c r="M35" s="971"/>
      <c r="N35" s="972"/>
      <c r="O35" s="972"/>
      <c r="P35" s="972"/>
      <c r="Q35" s="973"/>
      <c r="R35" s="967" t="s">
        <v>54</v>
      </c>
      <c r="S35" s="968"/>
      <c r="T35" s="968"/>
      <c r="U35" s="968"/>
      <c r="V35" s="969"/>
      <c r="W35" s="970" t="s">
        <v>55</v>
      </c>
      <c r="X35" s="968"/>
      <c r="Y35" s="968"/>
      <c r="Z35" s="968"/>
      <c r="AA35" s="968"/>
      <c r="AB35" s="968"/>
      <c r="AC35" s="969"/>
      <c r="AD35" s="971"/>
      <c r="AE35" s="972"/>
      <c r="AF35" s="972"/>
      <c r="AG35" s="972"/>
      <c r="AH35" s="973"/>
      <c r="AK35" s="87"/>
      <c r="AL35" s="87"/>
      <c r="AM35" s="87"/>
      <c r="AN35" s="92" t="s">
        <v>74</v>
      </c>
      <c r="AO35" s="88">
        <v>1100</v>
      </c>
      <c r="AP35" s="88">
        <f>IF($A$36=$AN$35,$F$36*$J$36,0)</f>
        <v>0</v>
      </c>
      <c r="AQ35" s="88">
        <f>IF($A$38=$AN$35,$F$38*$J$38,0)</f>
        <v>0</v>
      </c>
      <c r="AR35" s="88">
        <f>IF($A$40=$AN$35,$F$40*$J$40,0)</f>
        <v>0</v>
      </c>
      <c r="AS35" s="88">
        <f>IF($R$36=$AN$35,$W$36*$AA$36,0)</f>
        <v>0</v>
      </c>
      <c r="AT35" s="88">
        <f>IF($R$38=$AN$35,$W$38*$AA$38,0)</f>
        <v>0</v>
      </c>
      <c r="AU35" s="88">
        <f>IF($R$40=$AN$35,$W$40*$AA$40,0)</f>
        <v>0</v>
      </c>
      <c r="AV35" s="93">
        <f t="shared" si="3"/>
        <v>0</v>
      </c>
      <c r="AW35" s="94">
        <f t="shared" si="1"/>
        <v>0</v>
      </c>
    </row>
    <row r="36" spans="1:49" ht="14.25" thickTop="1">
      <c r="A36" s="989"/>
      <c r="B36" s="990"/>
      <c r="C36" s="990"/>
      <c r="D36" s="990"/>
      <c r="E36" s="991"/>
      <c r="F36" s="992"/>
      <c r="G36" s="992"/>
      <c r="H36" s="1041" t="s">
        <v>56</v>
      </c>
      <c r="I36" s="1042" t="s">
        <v>57</v>
      </c>
      <c r="J36" s="992"/>
      <c r="K36" s="992"/>
      <c r="L36" s="1033" t="s">
        <v>58</v>
      </c>
      <c r="M36" s="1034" t="s">
        <v>59</v>
      </c>
      <c r="N36" s="1035"/>
      <c r="O36" s="1039" t="str">
        <f>IF((F36*J36)+(F38*J38)+(F40*J40)=0,"",(F36*J36)+(F38*J38)+(F40*J40))</f>
        <v/>
      </c>
      <c r="P36" s="1039"/>
      <c r="Q36" s="995" t="s">
        <v>56</v>
      </c>
      <c r="R36" s="989"/>
      <c r="S36" s="990"/>
      <c r="T36" s="990"/>
      <c r="U36" s="990"/>
      <c r="V36" s="991"/>
      <c r="W36" s="992"/>
      <c r="X36" s="992"/>
      <c r="Y36" s="1041" t="s">
        <v>56</v>
      </c>
      <c r="Z36" s="1042" t="s">
        <v>57</v>
      </c>
      <c r="AA36" s="992"/>
      <c r="AB36" s="992"/>
      <c r="AC36" s="1033" t="s">
        <v>58</v>
      </c>
      <c r="AD36" s="1034" t="s">
        <v>59</v>
      </c>
      <c r="AE36" s="1035"/>
      <c r="AF36" s="1039" t="str">
        <f>IF((W36*AA36)+(W38*AA38)+(W40*AA40)=0,"",(W36*AA36)+(W38*AA38)+(W40*AA40))</f>
        <v/>
      </c>
      <c r="AG36" s="1039"/>
      <c r="AH36" s="995" t="s">
        <v>56</v>
      </c>
      <c r="AK36" s="87"/>
      <c r="AL36" s="87"/>
      <c r="AM36" s="87"/>
      <c r="AN36" s="92" t="s">
        <v>75</v>
      </c>
      <c r="AO36" s="88">
        <v>800</v>
      </c>
      <c r="AP36" s="88">
        <f>IF($A$36=$AN$36,$F$36*$J$36,0)</f>
        <v>0</v>
      </c>
      <c r="AQ36" s="88">
        <f>IF($A$38=$AN$36,$F$38*$J$38,0)</f>
        <v>0</v>
      </c>
      <c r="AR36" s="88">
        <f>IF($A$40=$AN$36,$F$40*$J$40,0)</f>
        <v>0</v>
      </c>
      <c r="AS36" s="88">
        <f>IF($R$36=$AN$36,$W$36*$AA$36,0)</f>
        <v>0</v>
      </c>
      <c r="AT36" s="88">
        <f>IF($R$38=$AN$36,$W$38*$AA$38,0)</f>
        <v>0</v>
      </c>
      <c r="AU36" s="88">
        <f>IF($R$40=$AN$36,$W$40*$AA$40,0)</f>
        <v>0</v>
      </c>
      <c r="AV36" s="93">
        <f t="shared" si="3"/>
        <v>0</v>
      </c>
      <c r="AW36" s="94">
        <f t="shared" si="1"/>
        <v>0</v>
      </c>
    </row>
    <row r="37" spans="1:49">
      <c r="A37" s="975"/>
      <c r="B37" s="976"/>
      <c r="C37" s="976"/>
      <c r="D37" s="976"/>
      <c r="E37" s="977"/>
      <c r="F37" s="981"/>
      <c r="G37" s="981"/>
      <c r="H37" s="983"/>
      <c r="I37" s="983"/>
      <c r="J37" s="981"/>
      <c r="K37" s="981"/>
      <c r="L37" s="974"/>
      <c r="M37" s="1034"/>
      <c r="N37" s="1035"/>
      <c r="O37" s="1039"/>
      <c r="P37" s="1039"/>
      <c r="Q37" s="995"/>
      <c r="R37" s="975"/>
      <c r="S37" s="976"/>
      <c r="T37" s="976"/>
      <c r="U37" s="976"/>
      <c r="V37" s="977"/>
      <c r="W37" s="981"/>
      <c r="X37" s="981"/>
      <c r="Y37" s="983"/>
      <c r="Z37" s="983"/>
      <c r="AA37" s="981"/>
      <c r="AB37" s="981"/>
      <c r="AC37" s="974"/>
      <c r="AD37" s="1034"/>
      <c r="AE37" s="1035"/>
      <c r="AF37" s="1039"/>
      <c r="AG37" s="1039"/>
      <c r="AH37" s="995"/>
      <c r="AK37" s="87"/>
      <c r="AL37" s="87"/>
      <c r="AM37" s="87"/>
      <c r="AN37" s="92" t="s">
        <v>741</v>
      </c>
      <c r="AO37" s="88">
        <v>800</v>
      </c>
      <c r="AP37" s="88">
        <f>IF($A$36=$AN$37,$F$36*$J$36,0)</f>
        <v>0</v>
      </c>
      <c r="AQ37" s="88">
        <f>IF($A$38=$AN$37,$F$38*$J$38,0)</f>
        <v>0</v>
      </c>
      <c r="AR37" s="88">
        <f>IF($A$40=$AN$37,$F$40*$J$40,0)</f>
        <v>0</v>
      </c>
      <c r="AS37" s="88">
        <f>IF($R$36=$AN$37,$W$36*$AA$36,0)</f>
        <v>0</v>
      </c>
      <c r="AT37" s="88">
        <f>IF($R$38=$AN$37,$W$38*$AA$38,0)</f>
        <v>0</v>
      </c>
      <c r="AU37" s="88">
        <f>IF($R$40=$AN$37,$W$40*$AA$40,0)</f>
        <v>0</v>
      </c>
      <c r="AV37" s="93">
        <f t="shared" si="3"/>
        <v>0</v>
      </c>
      <c r="AW37" s="94">
        <f t="shared" si="1"/>
        <v>0</v>
      </c>
    </row>
    <row r="38" spans="1:49">
      <c r="A38" s="975"/>
      <c r="B38" s="976"/>
      <c r="C38" s="976"/>
      <c r="D38" s="976"/>
      <c r="E38" s="977"/>
      <c r="F38" s="981"/>
      <c r="G38" s="981"/>
      <c r="H38" s="983" t="s">
        <v>56</v>
      </c>
      <c r="I38" s="983" t="s">
        <v>57</v>
      </c>
      <c r="J38" s="981"/>
      <c r="K38" s="981"/>
      <c r="L38" s="974" t="s">
        <v>58</v>
      </c>
      <c r="M38" s="1034"/>
      <c r="N38" s="1035"/>
      <c r="O38" s="1039"/>
      <c r="P38" s="1039"/>
      <c r="Q38" s="995"/>
      <c r="R38" s="975"/>
      <c r="S38" s="976"/>
      <c r="T38" s="976"/>
      <c r="U38" s="976"/>
      <c r="V38" s="977"/>
      <c r="W38" s="981"/>
      <c r="X38" s="981"/>
      <c r="Y38" s="983" t="s">
        <v>56</v>
      </c>
      <c r="Z38" s="983" t="s">
        <v>57</v>
      </c>
      <c r="AA38" s="981"/>
      <c r="AB38" s="981"/>
      <c r="AC38" s="974" t="s">
        <v>58</v>
      </c>
      <c r="AD38" s="1034"/>
      <c r="AE38" s="1035"/>
      <c r="AF38" s="1039"/>
      <c r="AG38" s="1039"/>
      <c r="AH38" s="995"/>
      <c r="AK38" s="87"/>
      <c r="AL38" s="87"/>
      <c r="AM38" s="87"/>
      <c r="AN38" s="92" t="s">
        <v>77</v>
      </c>
      <c r="AO38" s="88">
        <v>500</v>
      </c>
      <c r="AP38" s="88">
        <f>IF($A$36=$AN$38,$F$36*$J$36,0)</f>
        <v>0</v>
      </c>
      <c r="AQ38" s="88">
        <f>IF($A$38=$AN$38,$F$38*$J$38,0)</f>
        <v>0</v>
      </c>
      <c r="AR38" s="88">
        <f>IF($A$40=$AN$38,$F$40*$J$40,0)</f>
        <v>0</v>
      </c>
      <c r="AS38" s="88">
        <f>IF($R$36=$AN$38,$W$36*$AA$36,0)</f>
        <v>0</v>
      </c>
      <c r="AT38" s="88">
        <f>IF($R$38=$AN$38,$W$38*$AA$38,0)</f>
        <v>0</v>
      </c>
      <c r="AU38" s="88">
        <f>IF($R$40=$AN$38,$W$40*$AA$40,0)</f>
        <v>0</v>
      </c>
      <c r="AV38" s="93">
        <f t="shared" si="3"/>
        <v>0</v>
      </c>
      <c r="AW38" s="94">
        <f t="shared" si="1"/>
        <v>0</v>
      </c>
    </row>
    <row r="39" spans="1:49">
      <c r="A39" s="975"/>
      <c r="B39" s="976"/>
      <c r="C39" s="976"/>
      <c r="D39" s="976"/>
      <c r="E39" s="977"/>
      <c r="F39" s="981"/>
      <c r="G39" s="981"/>
      <c r="H39" s="983"/>
      <c r="I39" s="983"/>
      <c r="J39" s="981"/>
      <c r="K39" s="981"/>
      <c r="L39" s="974"/>
      <c r="M39" s="1034"/>
      <c r="N39" s="1035"/>
      <c r="O39" s="1039"/>
      <c r="P39" s="1039"/>
      <c r="Q39" s="995"/>
      <c r="R39" s="975"/>
      <c r="S39" s="976"/>
      <c r="T39" s="976"/>
      <c r="U39" s="976"/>
      <c r="V39" s="977"/>
      <c r="W39" s="981"/>
      <c r="X39" s="981"/>
      <c r="Y39" s="983"/>
      <c r="Z39" s="983"/>
      <c r="AA39" s="981"/>
      <c r="AB39" s="981"/>
      <c r="AC39" s="974"/>
      <c r="AD39" s="1034"/>
      <c r="AE39" s="1035"/>
      <c r="AF39" s="1039"/>
      <c r="AG39" s="1039"/>
      <c r="AH39" s="995"/>
      <c r="AK39" s="87"/>
      <c r="AL39" s="87"/>
      <c r="AM39" s="87"/>
      <c r="AN39" s="92" t="s">
        <v>78</v>
      </c>
      <c r="AO39" s="88">
        <v>350</v>
      </c>
      <c r="AP39" s="88">
        <f>IF($A$36=$AN$39,$F$36*$J$36,0)</f>
        <v>0</v>
      </c>
      <c r="AQ39" s="88">
        <f>IF($A$38=$AN$39,$F$38*$J$38,0)</f>
        <v>0</v>
      </c>
      <c r="AR39" s="88">
        <f>IF($A$40=$AN$39,$F$40*$J$40,0)</f>
        <v>0</v>
      </c>
      <c r="AS39" s="88">
        <f>IF($R$36=$AN$39,$W$36*$AA$36,0)</f>
        <v>0</v>
      </c>
      <c r="AT39" s="88">
        <f>IF($R$38=$AN$39,$W$38*$AA$38,0)</f>
        <v>0</v>
      </c>
      <c r="AU39" s="88">
        <f>IF($R$40=$AN$39,$W$40*$AA$40,0)</f>
        <v>0</v>
      </c>
      <c r="AV39" s="93">
        <f t="shared" si="3"/>
        <v>0</v>
      </c>
      <c r="AW39" s="94">
        <f t="shared" si="1"/>
        <v>0</v>
      </c>
    </row>
    <row r="40" spans="1:49">
      <c r="A40" s="975"/>
      <c r="B40" s="976"/>
      <c r="C40" s="976"/>
      <c r="D40" s="976"/>
      <c r="E40" s="977"/>
      <c r="F40" s="981"/>
      <c r="G40" s="981"/>
      <c r="H40" s="983" t="s">
        <v>56</v>
      </c>
      <c r="I40" s="983" t="s">
        <v>57</v>
      </c>
      <c r="J40" s="981"/>
      <c r="K40" s="981"/>
      <c r="L40" s="974" t="s">
        <v>58</v>
      </c>
      <c r="M40" s="1034"/>
      <c r="N40" s="1035"/>
      <c r="O40" s="1039"/>
      <c r="P40" s="1039"/>
      <c r="Q40" s="995"/>
      <c r="R40" s="975"/>
      <c r="S40" s="976"/>
      <c r="T40" s="976"/>
      <c r="U40" s="976"/>
      <c r="V40" s="977"/>
      <c r="W40" s="981"/>
      <c r="X40" s="981"/>
      <c r="Y40" s="983" t="s">
        <v>56</v>
      </c>
      <c r="Z40" s="983" t="s">
        <v>57</v>
      </c>
      <c r="AA40" s="981"/>
      <c r="AB40" s="981"/>
      <c r="AC40" s="974" t="s">
        <v>58</v>
      </c>
      <c r="AD40" s="1034"/>
      <c r="AE40" s="1035"/>
      <c r="AF40" s="1039"/>
      <c r="AG40" s="1039"/>
      <c r="AH40" s="995"/>
      <c r="AK40" s="87"/>
      <c r="AL40" s="87"/>
      <c r="AM40" s="87"/>
      <c r="AN40" s="92" t="s">
        <v>76</v>
      </c>
      <c r="AO40" s="88">
        <v>300</v>
      </c>
      <c r="AP40" s="88">
        <f>IF($A$36=$AN$40,$F$36*$J$36,0)</f>
        <v>0</v>
      </c>
      <c r="AQ40" s="88">
        <f>IF($A$38=$AN$40,$F$38*$J$38,0)</f>
        <v>0</v>
      </c>
      <c r="AR40" s="88">
        <f>IF($A$40=$AN$40,$F$40*$J$40,0)</f>
        <v>0</v>
      </c>
      <c r="AS40" s="88">
        <f>IF($R$36=$AN$40,$W$36*$AA$36,0)</f>
        <v>0</v>
      </c>
      <c r="AT40" s="88">
        <f>IF($R$38=$AN$40,$W$38*$AA$38,0)</f>
        <v>0</v>
      </c>
      <c r="AU40" s="88">
        <f>IF($R$40=$AN$40,$W$40*$AA$40,0)</f>
        <v>0</v>
      </c>
      <c r="AV40" s="93">
        <f>(AP40+AQ40+AR40+AS40+AT40+AU40)*AO40</f>
        <v>0</v>
      </c>
      <c r="AW40" s="94">
        <f>SUM(AP40:AU40)</f>
        <v>0</v>
      </c>
    </row>
    <row r="41" spans="1:49" ht="14.25" customHeight="1" thickBot="1">
      <c r="A41" s="978"/>
      <c r="B41" s="979"/>
      <c r="C41" s="979"/>
      <c r="D41" s="979"/>
      <c r="E41" s="980"/>
      <c r="F41" s="982"/>
      <c r="G41" s="982"/>
      <c r="H41" s="984"/>
      <c r="I41" s="984"/>
      <c r="J41" s="982"/>
      <c r="K41" s="982"/>
      <c r="L41" s="1038"/>
      <c r="M41" s="1036"/>
      <c r="N41" s="1037"/>
      <c r="O41" s="1040"/>
      <c r="P41" s="1040"/>
      <c r="Q41" s="996"/>
      <c r="R41" s="978"/>
      <c r="S41" s="979"/>
      <c r="T41" s="979"/>
      <c r="U41" s="979"/>
      <c r="V41" s="980"/>
      <c r="W41" s="982"/>
      <c r="X41" s="982"/>
      <c r="Y41" s="984"/>
      <c r="Z41" s="984"/>
      <c r="AA41" s="982"/>
      <c r="AB41" s="982"/>
      <c r="AC41" s="1038"/>
      <c r="AD41" s="1036"/>
      <c r="AE41" s="1037"/>
      <c r="AF41" s="1040"/>
      <c r="AG41" s="1040"/>
      <c r="AH41" s="996"/>
      <c r="AK41" s="87"/>
      <c r="AL41" s="87"/>
      <c r="AM41" s="87"/>
      <c r="AN41" s="290" t="s">
        <v>656</v>
      </c>
      <c r="AO41" s="90">
        <v>700</v>
      </c>
      <c r="AP41" s="88">
        <f>J36</f>
        <v>0</v>
      </c>
      <c r="AQ41" s="88">
        <f>J38</f>
        <v>0</v>
      </c>
      <c r="AR41" s="88">
        <f>J40</f>
        <v>0</v>
      </c>
      <c r="AS41" s="88">
        <f>AA36</f>
        <v>0</v>
      </c>
      <c r="AT41" s="88">
        <f>AA38</f>
        <v>0</v>
      </c>
      <c r="AU41" s="88">
        <f>AA40</f>
        <v>0</v>
      </c>
      <c r="AV41" s="93">
        <f>(AP41+AQ41+AR41+AS41+AT41+AU41)*AO41</f>
        <v>0</v>
      </c>
      <c r="AW41" s="94">
        <f>SUM(AP41:AU41)</f>
        <v>0</v>
      </c>
    </row>
    <row r="42" spans="1:49" ht="4.9000000000000004" customHeight="1" thickBot="1">
      <c r="AK42" s="87"/>
      <c r="AL42" s="87"/>
      <c r="AM42" s="87"/>
      <c r="AN42" s="87"/>
      <c r="AO42" s="87"/>
      <c r="AP42" s="87"/>
      <c r="AQ42" s="87"/>
      <c r="AR42" s="87"/>
      <c r="AS42" s="87"/>
      <c r="AT42" s="87"/>
      <c r="AU42" s="87"/>
      <c r="AV42" s="87"/>
      <c r="AW42" s="87"/>
    </row>
    <row r="43" spans="1:49" ht="13.15" customHeight="1">
      <c r="W43" s="918" t="s">
        <v>662</v>
      </c>
      <c r="X43" s="919"/>
      <c r="Y43" s="919"/>
      <c r="Z43" s="919"/>
      <c r="AA43" s="919"/>
      <c r="AB43" s="919"/>
      <c r="AC43" s="920"/>
      <c r="AD43" s="924" t="str">
        <f>IF(J36+J38+J40+AA40+AA38+AA36=0,"",J36+J38+J40+AA40+AA38+AA36)</f>
        <v/>
      </c>
      <c r="AE43" s="924"/>
      <c r="AF43" s="924"/>
      <c r="AG43" s="914" t="s">
        <v>661</v>
      </c>
      <c r="AH43" s="915"/>
      <c r="AK43" s="87"/>
      <c r="AL43" s="87"/>
      <c r="AM43" s="87"/>
      <c r="AN43" s="87"/>
      <c r="AO43" s="87"/>
      <c r="AP43" s="87"/>
      <c r="AQ43" s="87"/>
      <c r="AR43" s="87"/>
      <c r="AS43" s="87"/>
      <c r="AT43" s="87"/>
      <c r="AU43" s="87"/>
      <c r="AV43" s="87"/>
      <c r="AW43" s="87"/>
    </row>
    <row r="44" spans="1:49" ht="13.15" customHeight="1" thickBot="1">
      <c r="W44" s="921"/>
      <c r="X44" s="922"/>
      <c r="Y44" s="922"/>
      <c r="Z44" s="922"/>
      <c r="AA44" s="922"/>
      <c r="AB44" s="922"/>
      <c r="AC44" s="923"/>
      <c r="AD44" s="925"/>
      <c r="AE44" s="925"/>
      <c r="AF44" s="925"/>
      <c r="AG44" s="916"/>
      <c r="AH44" s="917"/>
      <c r="AK44" s="87"/>
      <c r="AL44" s="87"/>
      <c r="AM44" s="87"/>
      <c r="AN44" s="87"/>
      <c r="AO44" s="87"/>
      <c r="AP44" s="87"/>
      <c r="AQ44" s="87"/>
      <c r="AR44" s="87"/>
      <c r="AS44" s="87"/>
      <c r="AT44" s="87"/>
      <c r="AU44" s="87"/>
      <c r="AV44" s="87"/>
      <c r="AW44" s="87"/>
    </row>
    <row r="45" spans="1:49" ht="14.25">
      <c r="A45" s="966" t="s">
        <v>409</v>
      </c>
      <c r="B45" s="966"/>
      <c r="C45" s="966"/>
      <c r="D45" s="966"/>
      <c r="E45" s="966"/>
      <c r="F45" s="495" t="s">
        <v>902</v>
      </c>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row>
    <row r="46" spans="1:49" ht="14.25" customHeight="1">
      <c r="A46" s="435" t="s">
        <v>410</v>
      </c>
      <c r="B46" s="993" t="s">
        <v>411</v>
      </c>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row>
    <row r="47" spans="1:49" s="492" customFormat="1">
      <c r="A47" s="1081" t="s">
        <v>950</v>
      </c>
      <c r="B47" s="1081"/>
      <c r="C47" s="1081"/>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1081"/>
      <c r="Z47" s="1081"/>
      <c r="AA47" s="1081"/>
      <c r="AB47" s="1081"/>
      <c r="AC47" s="1081"/>
      <c r="AD47" s="1081"/>
      <c r="AE47" s="1081"/>
      <c r="AF47" s="1081"/>
      <c r="AG47" s="1081"/>
      <c r="AH47" s="1081"/>
      <c r="AI47" s="1081"/>
    </row>
    <row r="48" spans="1:49" ht="14.25" thickBot="1">
      <c r="A48" s="1085"/>
      <c r="B48" s="1085"/>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row>
    <row r="49" spans="1:35" ht="14.25" thickBot="1">
      <c r="A49" s="965"/>
      <c r="B49" s="960"/>
      <c r="C49" s="960"/>
      <c r="D49" s="75" t="s">
        <v>81</v>
      </c>
      <c r="E49" s="73" t="s">
        <v>80</v>
      </c>
      <c r="F49" s="76"/>
      <c r="G49" s="76"/>
      <c r="H49" s="76"/>
      <c r="I49" s="76"/>
      <c r="J49" s="76"/>
      <c r="K49" s="76" t="s">
        <v>79</v>
      </c>
      <c r="L49" s="959"/>
      <c r="M49" s="960"/>
      <c r="N49" s="960"/>
      <c r="O49" s="75" t="s">
        <v>81</v>
      </c>
      <c r="P49" s="73" t="s">
        <v>80</v>
      </c>
      <c r="Q49" s="76"/>
      <c r="R49" s="76"/>
      <c r="S49" s="76"/>
      <c r="T49" s="76"/>
      <c r="U49" s="76"/>
      <c r="V49" s="76" t="s">
        <v>79</v>
      </c>
      <c r="W49" s="959"/>
      <c r="X49" s="960"/>
      <c r="Y49" s="960"/>
      <c r="Z49" s="75" t="s">
        <v>81</v>
      </c>
      <c r="AA49" s="73" t="s">
        <v>80</v>
      </c>
      <c r="AB49" s="76"/>
      <c r="AC49" s="76"/>
      <c r="AD49" s="76"/>
      <c r="AE49" s="76"/>
      <c r="AF49" s="76"/>
      <c r="AG49" s="77" t="s">
        <v>79</v>
      </c>
      <c r="AH49" s="78"/>
    </row>
    <row r="50" spans="1:35" ht="18" customHeight="1" thickTop="1">
      <c r="A50" s="1086" t="s">
        <v>412</v>
      </c>
      <c r="B50" s="1083"/>
      <c r="C50" s="1083"/>
      <c r="D50" s="254" t="s">
        <v>413</v>
      </c>
      <c r="E50" s="1084"/>
      <c r="F50" s="1084"/>
      <c r="G50" s="1084"/>
      <c r="H50" s="1084"/>
      <c r="I50" s="1084"/>
      <c r="J50" s="1084"/>
      <c r="K50" s="256" t="s">
        <v>62</v>
      </c>
      <c r="L50" s="1082" t="s">
        <v>412</v>
      </c>
      <c r="M50" s="1083"/>
      <c r="N50" s="1083"/>
      <c r="O50" s="254" t="s">
        <v>413</v>
      </c>
      <c r="P50" s="1084"/>
      <c r="Q50" s="1084"/>
      <c r="R50" s="1084"/>
      <c r="S50" s="1084"/>
      <c r="T50" s="1084"/>
      <c r="U50" s="1084"/>
      <c r="V50" s="258" t="s">
        <v>62</v>
      </c>
      <c r="W50" s="1083" t="s">
        <v>412</v>
      </c>
      <c r="X50" s="1083"/>
      <c r="Y50" s="1083"/>
      <c r="Z50" s="254" t="s">
        <v>413</v>
      </c>
      <c r="AA50" s="1084"/>
      <c r="AB50" s="1084"/>
      <c r="AC50" s="1084"/>
      <c r="AD50" s="1084"/>
      <c r="AE50" s="1084"/>
      <c r="AF50" s="1084"/>
      <c r="AG50" s="260" t="s">
        <v>62</v>
      </c>
      <c r="AH50" s="78"/>
    </row>
    <row r="51" spans="1:35">
      <c r="A51" s="236"/>
      <c r="B51" s="237"/>
      <c r="C51" s="237"/>
      <c r="D51" s="238"/>
      <c r="E51" s="1063" t="s">
        <v>415</v>
      </c>
      <c r="F51" s="1064"/>
      <c r="G51" s="1064"/>
      <c r="H51" s="1062"/>
      <c r="I51" s="1062"/>
      <c r="J51" s="1062"/>
      <c r="K51" s="262" t="s">
        <v>414</v>
      </c>
      <c r="L51" s="239"/>
      <c r="M51" s="237"/>
      <c r="N51" s="237"/>
      <c r="O51" s="238"/>
      <c r="P51" s="1063" t="s">
        <v>415</v>
      </c>
      <c r="Q51" s="1064"/>
      <c r="R51" s="1064"/>
      <c r="S51" s="1071"/>
      <c r="T51" s="1071"/>
      <c r="U51" s="1071"/>
      <c r="V51" s="264" t="s">
        <v>414</v>
      </c>
      <c r="W51" s="237"/>
      <c r="X51" s="237"/>
      <c r="Y51" s="237"/>
      <c r="Z51" s="238"/>
      <c r="AA51" s="1063" t="s">
        <v>415</v>
      </c>
      <c r="AB51" s="1064"/>
      <c r="AC51" s="1064"/>
      <c r="AD51" s="1071"/>
      <c r="AE51" s="1071"/>
      <c r="AF51" s="1071"/>
      <c r="AG51" s="266" t="s">
        <v>414</v>
      </c>
      <c r="AH51" s="78"/>
    </row>
    <row r="52" spans="1:35" ht="18" customHeight="1">
      <c r="A52" s="1065" t="s">
        <v>412</v>
      </c>
      <c r="B52" s="1066"/>
      <c r="C52" s="1066"/>
      <c r="D52" s="255" t="s">
        <v>413</v>
      </c>
      <c r="E52" s="1067"/>
      <c r="F52" s="1067"/>
      <c r="G52" s="1067"/>
      <c r="H52" s="1067"/>
      <c r="I52" s="1067"/>
      <c r="J52" s="1067"/>
      <c r="K52" s="255" t="s">
        <v>62</v>
      </c>
      <c r="L52" s="1072" t="s">
        <v>412</v>
      </c>
      <c r="M52" s="1066"/>
      <c r="N52" s="1066"/>
      <c r="O52" s="255" t="s">
        <v>413</v>
      </c>
      <c r="P52" s="1067"/>
      <c r="Q52" s="1067"/>
      <c r="R52" s="1067"/>
      <c r="S52" s="1067"/>
      <c r="T52" s="1067"/>
      <c r="U52" s="1067"/>
      <c r="V52" s="259" t="s">
        <v>62</v>
      </c>
      <c r="W52" s="1066" t="s">
        <v>412</v>
      </c>
      <c r="X52" s="1066"/>
      <c r="Y52" s="1066"/>
      <c r="Z52" s="255" t="s">
        <v>413</v>
      </c>
      <c r="AA52" s="1067"/>
      <c r="AB52" s="1067"/>
      <c r="AC52" s="1067"/>
      <c r="AD52" s="1067"/>
      <c r="AE52" s="1067"/>
      <c r="AF52" s="1067"/>
      <c r="AG52" s="261" t="s">
        <v>62</v>
      </c>
      <c r="AH52" s="78"/>
    </row>
    <row r="53" spans="1:35" ht="15" thickBot="1">
      <c r="A53" s="83"/>
      <c r="B53" s="84"/>
      <c r="C53" s="84"/>
      <c r="D53" s="85"/>
      <c r="E53" s="1068" t="s">
        <v>415</v>
      </c>
      <c r="F53" s="1069"/>
      <c r="G53" s="1069"/>
      <c r="H53" s="1070"/>
      <c r="I53" s="1070"/>
      <c r="J53" s="1070"/>
      <c r="K53" s="263" t="s">
        <v>414</v>
      </c>
      <c r="L53" s="240"/>
      <c r="M53" s="84"/>
      <c r="N53" s="84"/>
      <c r="O53" s="257"/>
      <c r="P53" s="1068" t="s">
        <v>415</v>
      </c>
      <c r="Q53" s="1069"/>
      <c r="R53" s="1069"/>
      <c r="S53" s="1070"/>
      <c r="T53" s="1070"/>
      <c r="U53" s="1070"/>
      <c r="V53" s="265" t="s">
        <v>414</v>
      </c>
      <c r="W53" s="84"/>
      <c r="X53" s="84"/>
      <c r="Y53" s="84"/>
      <c r="Z53" s="85"/>
      <c r="AA53" s="1068" t="s">
        <v>415</v>
      </c>
      <c r="AB53" s="1069"/>
      <c r="AC53" s="1069"/>
      <c r="AD53" s="1070"/>
      <c r="AE53" s="1070"/>
      <c r="AF53" s="1070"/>
      <c r="AG53" s="267" t="s">
        <v>414</v>
      </c>
      <c r="AH53" s="78"/>
    </row>
    <row r="54" spans="1:35" ht="23.25" customHeight="1" thickBot="1"/>
    <row r="55" spans="1:35" ht="13.5" customHeight="1">
      <c r="A55" s="1053" t="s">
        <v>847</v>
      </c>
      <c r="B55" s="1054"/>
      <c r="C55" s="1054"/>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4"/>
      <c r="AA55" s="1054"/>
      <c r="AB55" s="1054"/>
      <c r="AC55" s="1054"/>
      <c r="AD55" s="1054"/>
      <c r="AE55" s="1054"/>
      <c r="AF55" s="1054"/>
      <c r="AG55" s="1054"/>
      <c r="AH55" s="1054"/>
      <c r="AI55" s="1055"/>
    </row>
    <row r="56" spans="1:35" ht="13.5" customHeight="1">
      <c r="A56" s="1056"/>
      <c r="B56" s="1057"/>
      <c r="C56" s="1057"/>
      <c r="D56" s="1057"/>
      <c r="E56" s="1057"/>
      <c r="F56" s="1057"/>
      <c r="G56" s="1057"/>
      <c r="H56" s="1057"/>
      <c r="I56" s="1057"/>
      <c r="J56" s="1057"/>
      <c r="K56" s="1057"/>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1057"/>
      <c r="AH56" s="1057"/>
      <c r="AI56" s="1058"/>
    </row>
    <row r="57" spans="1:35" ht="13.5" customHeight="1" thickBot="1">
      <c r="A57" s="1059"/>
      <c r="B57" s="1060"/>
      <c r="C57" s="1060"/>
      <c r="D57" s="1060"/>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1"/>
    </row>
    <row r="58" spans="1:35" ht="5.45" customHeight="1">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ht="14.25">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row>
  </sheetData>
  <sheetProtection algorithmName="SHA-512" hashValue="PMXu8e7E9xlMXkiD94Ugm5Bd2wMVAmTYoEDS6c0dxNJmooniugy+PA7k0NZXtTUXhtZOz2JWBPOIduIuONMFwA==" saltValue="Sn6a2ktXQotCyUwo5fTVOg==" spinCount="100000" sheet="1" objects="1" scenarios="1"/>
  <mergeCells count="212">
    <mergeCell ref="A47:AI47"/>
    <mergeCell ref="AA53:AC53"/>
    <mergeCell ref="AD53:AF53"/>
    <mergeCell ref="B46:AI46"/>
    <mergeCell ref="L50:N50"/>
    <mergeCell ref="P50:U50"/>
    <mergeCell ref="A48:AI48"/>
    <mergeCell ref="A50:C50"/>
    <mergeCell ref="E50:J50"/>
    <mergeCell ref="W50:Y50"/>
    <mergeCell ref="AA50:AF50"/>
    <mergeCell ref="AK6:AL8"/>
    <mergeCell ref="A55:AI57"/>
    <mergeCell ref="H51:J51"/>
    <mergeCell ref="E51:G51"/>
    <mergeCell ref="A52:C52"/>
    <mergeCell ref="E52:J52"/>
    <mergeCell ref="E53:G53"/>
    <mergeCell ref="H53:J53"/>
    <mergeCell ref="P51:R51"/>
    <mergeCell ref="S51:U51"/>
    <mergeCell ref="L52:N52"/>
    <mergeCell ref="P52:U52"/>
    <mergeCell ref="P53:R53"/>
    <mergeCell ref="S53:U53"/>
    <mergeCell ref="AA51:AC51"/>
    <mergeCell ref="AD51:AF51"/>
    <mergeCell ref="AC6:AI6"/>
    <mergeCell ref="AC7:AD7"/>
    <mergeCell ref="X8:AI8"/>
    <mergeCell ref="A8:K8"/>
    <mergeCell ref="L8:W8"/>
    <mergeCell ref="C13:AI13"/>
    <mergeCell ref="W52:Y52"/>
    <mergeCell ref="AA52:AF52"/>
    <mergeCell ref="A13:B13"/>
    <mergeCell ref="L9:W9"/>
    <mergeCell ref="X9:AI9"/>
    <mergeCell ref="B12:AI12"/>
    <mergeCell ref="H40:H41"/>
    <mergeCell ref="I40:I41"/>
    <mergeCell ref="J40:K41"/>
    <mergeCell ref="H36:H37"/>
    <mergeCell ref="J36:K37"/>
    <mergeCell ref="J38:K39"/>
    <mergeCell ref="AF36:AG41"/>
    <mergeCell ref="D21:E22"/>
    <mergeCell ref="D25:E26"/>
    <mergeCell ref="A14:C16"/>
    <mergeCell ref="Z14:AI14"/>
    <mergeCell ref="AC40:AC41"/>
    <mergeCell ref="R34:V34"/>
    <mergeCell ref="Y34:AG34"/>
    <mergeCell ref="AG15:AI16"/>
    <mergeCell ref="W17:Y18"/>
    <mergeCell ref="AG17:AI18"/>
    <mergeCell ref="AD15:AF16"/>
    <mergeCell ref="AD17:AF18"/>
    <mergeCell ref="W21:Y22"/>
    <mergeCell ref="L6:N7"/>
    <mergeCell ref="O6:T7"/>
    <mergeCell ref="U6:V7"/>
    <mergeCell ref="P14:Y14"/>
    <mergeCell ref="F14:O14"/>
    <mergeCell ref="M15:O16"/>
    <mergeCell ref="W15:Y16"/>
    <mergeCell ref="AC36:AC37"/>
    <mergeCell ref="AD36:AE41"/>
    <mergeCell ref="L36:L37"/>
    <mergeCell ref="L38:L39"/>
    <mergeCell ref="L40:L41"/>
    <mergeCell ref="Q36:Q41"/>
    <mergeCell ref="M36:N41"/>
    <mergeCell ref="O36:P41"/>
    <mergeCell ref="R36:V37"/>
    <mergeCell ref="W36:X37"/>
    <mergeCell ref="Y36:Y37"/>
    <mergeCell ref="Z38:Z39"/>
    <mergeCell ref="AA38:AB39"/>
    <mergeCell ref="I36:I37"/>
    <mergeCell ref="Z36:Z37"/>
    <mergeCell ref="AA36:AB37"/>
    <mergeCell ref="W6:AB7"/>
    <mergeCell ref="A6:C7"/>
    <mergeCell ref="A21:C22"/>
    <mergeCell ref="A17:C18"/>
    <mergeCell ref="A25:C26"/>
    <mergeCell ref="A11:E11"/>
    <mergeCell ref="D14:E16"/>
    <mergeCell ref="D6:K7"/>
    <mergeCell ref="A9:K9"/>
    <mergeCell ref="H38:H39"/>
    <mergeCell ref="I38:I39"/>
    <mergeCell ref="D17:E18"/>
    <mergeCell ref="H34:P34"/>
    <mergeCell ref="M17:O18"/>
    <mergeCell ref="M21:O22"/>
    <mergeCell ref="M25:O26"/>
    <mergeCell ref="M27:O28"/>
    <mergeCell ref="F15:G16"/>
    <mergeCell ref="H15:I16"/>
    <mergeCell ref="J15:L16"/>
    <mergeCell ref="P15:Q16"/>
    <mergeCell ref="F19:G20"/>
    <mergeCell ref="F21:G22"/>
    <mergeCell ref="F23:G24"/>
    <mergeCell ref="F25:G26"/>
    <mergeCell ref="A45:E45"/>
    <mergeCell ref="A27:C28"/>
    <mergeCell ref="D27:E28"/>
    <mergeCell ref="A19:C20"/>
    <mergeCell ref="D19:E20"/>
    <mergeCell ref="A36:E37"/>
    <mergeCell ref="A38:E39"/>
    <mergeCell ref="A40:E41"/>
    <mergeCell ref="F36:G37"/>
    <mergeCell ref="F38:G39"/>
    <mergeCell ref="F40:G41"/>
    <mergeCell ref="B32:AI32"/>
    <mergeCell ref="B33:AI33"/>
    <mergeCell ref="R35:V35"/>
    <mergeCell ref="W35:AC35"/>
    <mergeCell ref="AD35:AH35"/>
    <mergeCell ref="AH36:AH41"/>
    <mergeCell ref="R38:V39"/>
    <mergeCell ref="W38:X39"/>
    <mergeCell ref="Y38:Y39"/>
    <mergeCell ref="T19:V20"/>
    <mergeCell ref="Z19:AA20"/>
    <mergeCell ref="AB19:AC20"/>
    <mergeCell ref="AD19:AF20"/>
    <mergeCell ref="AK2:AL4"/>
    <mergeCell ref="A1:AI3"/>
    <mergeCell ref="L49:N49"/>
    <mergeCell ref="A23:C24"/>
    <mergeCell ref="D23:E24"/>
    <mergeCell ref="A49:C49"/>
    <mergeCell ref="W49:Y49"/>
    <mergeCell ref="A30:E31"/>
    <mergeCell ref="A35:E35"/>
    <mergeCell ref="F35:L35"/>
    <mergeCell ref="M35:Q35"/>
    <mergeCell ref="A34:E34"/>
    <mergeCell ref="AC38:AC39"/>
    <mergeCell ref="R40:V41"/>
    <mergeCell ref="W40:X41"/>
    <mergeCell ref="Y40:Y41"/>
    <mergeCell ref="Z40:Z41"/>
    <mergeCell ref="AA40:AB41"/>
    <mergeCell ref="M19:O20"/>
    <mergeCell ref="W19:Y20"/>
    <mergeCell ref="AG19:AI20"/>
    <mergeCell ref="J19:L20"/>
    <mergeCell ref="P19:Q20"/>
    <mergeCell ref="R19:S20"/>
    <mergeCell ref="T25:V26"/>
    <mergeCell ref="Z25:AA26"/>
    <mergeCell ref="AB25:AC26"/>
    <mergeCell ref="AD25:AF26"/>
    <mergeCell ref="AG21:AI22"/>
    <mergeCell ref="J21:L22"/>
    <mergeCell ref="P21:Q22"/>
    <mergeCell ref="R21:S22"/>
    <mergeCell ref="T21:V22"/>
    <mergeCell ref="Z21:AA22"/>
    <mergeCell ref="AB21:AC22"/>
    <mergeCell ref="AD21:AF22"/>
    <mergeCell ref="M23:O24"/>
    <mergeCell ref="W23:Y24"/>
    <mergeCell ref="AG23:AI24"/>
    <mergeCell ref="J23:L24"/>
    <mergeCell ref="P23:Q24"/>
    <mergeCell ref="R23:S24"/>
    <mergeCell ref="T23:V24"/>
    <mergeCell ref="Z23:AA24"/>
    <mergeCell ref="AB23:AC24"/>
    <mergeCell ref="AD23:AF24"/>
    <mergeCell ref="R15:S16"/>
    <mergeCell ref="T15:V16"/>
    <mergeCell ref="Z15:AA16"/>
    <mergeCell ref="AB15:AC16"/>
    <mergeCell ref="F17:G18"/>
    <mergeCell ref="J17:L18"/>
    <mergeCell ref="P17:Q18"/>
    <mergeCell ref="R17:S18"/>
    <mergeCell ref="T17:V18"/>
    <mergeCell ref="Z17:AA18"/>
    <mergeCell ref="AB17:AC18"/>
    <mergeCell ref="AG43:AH44"/>
    <mergeCell ref="W43:AC44"/>
    <mergeCell ref="AD43:AF44"/>
    <mergeCell ref="F27:G28"/>
    <mergeCell ref="H17:I18"/>
    <mergeCell ref="H19:I20"/>
    <mergeCell ref="H21:I22"/>
    <mergeCell ref="H23:I24"/>
    <mergeCell ref="H25:I26"/>
    <mergeCell ref="H27:I28"/>
    <mergeCell ref="W27:Y28"/>
    <mergeCell ref="AG27:AI28"/>
    <mergeCell ref="J27:L28"/>
    <mergeCell ref="P27:Q28"/>
    <mergeCell ref="R27:S28"/>
    <mergeCell ref="T27:V28"/>
    <mergeCell ref="Z27:AA28"/>
    <mergeCell ref="AB27:AC28"/>
    <mergeCell ref="AD27:AF28"/>
    <mergeCell ref="W25:Y26"/>
    <mergeCell ref="AG25:AI26"/>
    <mergeCell ref="J25:L26"/>
    <mergeCell ref="P25:Q26"/>
    <mergeCell ref="R25:S26"/>
  </mergeCells>
  <phoneticPr fontId="3"/>
  <hyperlinks>
    <hyperlink ref="AK2:AL4" location="目次!B18" display="目次へ" xr:uid="{00000000-0004-0000-0300-000000000000}"/>
    <hyperlink ref="AK6:AL8" location="①【2ヵ月前】利用申込書!A1" display="利用申込書へ" xr:uid="{00000000-0004-0000-0300-000001000000}"/>
  </hyperlinks>
  <pageMargins left="0.51181102362204722" right="0.51181102362204722" top="0.55118110236220474" bottom="0.55118110236220474" header="0.31496062992125984" footer="0.31496062992125984"/>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180975</xdr:colOff>
                    <xdr:row>0</xdr:row>
                    <xdr:rowOff>104775</xdr:rowOff>
                  </from>
                  <to>
                    <xdr:col>23</xdr:col>
                    <xdr:colOff>66675</xdr:colOff>
                    <xdr:row>1</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180975</xdr:colOff>
                    <xdr:row>1</xdr:row>
                    <xdr:rowOff>104775</xdr:rowOff>
                  </from>
                  <to>
                    <xdr:col>21</xdr:col>
                    <xdr:colOff>190500</xdr:colOff>
                    <xdr:row>2</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9525</xdr:colOff>
                    <xdr:row>33</xdr:row>
                    <xdr:rowOff>0</xdr:rowOff>
                  </from>
                  <to>
                    <xdr:col>9</xdr:col>
                    <xdr:colOff>19050</xdr:colOff>
                    <xdr:row>34</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66675</xdr:colOff>
                    <xdr:row>33</xdr:row>
                    <xdr:rowOff>0</xdr:rowOff>
                  </from>
                  <to>
                    <xdr:col>13</xdr:col>
                    <xdr:colOff>28575</xdr:colOff>
                    <xdr:row>34</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14</xdr:col>
                    <xdr:colOff>66675</xdr:colOff>
                    <xdr:row>33</xdr:row>
                    <xdr:rowOff>0</xdr:rowOff>
                  </from>
                  <to>
                    <xdr:col>16</xdr:col>
                    <xdr:colOff>152400</xdr:colOff>
                    <xdr:row>34</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9525</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95250</xdr:colOff>
                    <xdr:row>33</xdr:row>
                    <xdr:rowOff>0</xdr:rowOff>
                  </from>
                  <to>
                    <xdr:col>29</xdr:col>
                    <xdr:colOff>104775</xdr:colOff>
                    <xdr:row>34</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142875</xdr:colOff>
                    <xdr:row>33</xdr:row>
                    <xdr:rowOff>0</xdr:rowOff>
                  </from>
                  <to>
                    <xdr:col>33</xdr:col>
                    <xdr:colOff>104775</xdr:colOff>
                    <xdr:row>34</xdr:row>
                    <xdr:rowOff>9525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xdr:col>
                    <xdr:colOff>57150</xdr:colOff>
                    <xdr:row>48</xdr:row>
                    <xdr:rowOff>0</xdr:rowOff>
                  </from>
                  <to>
                    <xdr:col>7</xdr:col>
                    <xdr:colOff>66675</xdr:colOff>
                    <xdr:row>49</xdr:row>
                    <xdr:rowOff>9525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7</xdr:col>
                    <xdr:colOff>190500</xdr:colOff>
                    <xdr:row>48</xdr:row>
                    <xdr:rowOff>0</xdr:rowOff>
                  </from>
                  <to>
                    <xdr:col>10</xdr:col>
                    <xdr:colOff>0</xdr:colOff>
                    <xdr:row>49</xdr:row>
                    <xdr:rowOff>9525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16</xdr:col>
                    <xdr:colOff>95250</xdr:colOff>
                    <xdr:row>48</xdr:row>
                    <xdr:rowOff>0</xdr:rowOff>
                  </from>
                  <to>
                    <xdr:col>18</xdr:col>
                    <xdr:colOff>104775</xdr:colOff>
                    <xdr:row>49</xdr:row>
                    <xdr:rowOff>9525</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18</xdr:col>
                    <xdr:colOff>190500</xdr:colOff>
                    <xdr:row>48</xdr:row>
                    <xdr:rowOff>0</xdr:rowOff>
                  </from>
                  <to>
                    <xdr:col>21</xdr:col>
                    <xdr:colOff>76200</xdr:colOff>
                    <xdr:row>49</xdr:row>
                    <xdr:rowOff>9525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27</xdr:col>
                    <xdr:colOff>114300</xdr:colOff>
                    <xdr:row>48</xdr:row>
                    <xdr:rowOff>0</xdr:rowOff>
                  </from>
                  <to>
                    <xdr:col>29</xdr:col>
                    <xdr:colOff>123825</xdr:colOff>
                    <xdr:row>49</xdr:row>
                    <xdr:rowOff>9525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29</xdr:col>
                    <xdr:colOff>190500</xdr:colOff>
                    <xdr:row>48</xdr:row>
                    <xdr:rowOff>0</xdr:rowOff>
                  </from>
                  <to>
                    <xdr:col>32</xdr:col>
                    <xdr:colOff>152400</xdr:colOff>
                    <xdr:row>49</xdr:row>
                    <xdr:rowOff>9525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xdr:col>
                    <xdr:colOff>171450</xdr:colOff>
                    <xdr:row>7</xdr:row>
                    <xdr:rowOff>161925</xdr:rowOff>
                  </from>
                  <to>
                    <xdr:col>5</xdr:col>
                    <xdr:colOff>133350</xdr:colOff>
                    <xdr:row>9</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6</xdr:col>
                    <xdr:colOff>9525</xdr:colOff>
                    <xdr:row>7</xdr:row>
                    <xdr:rowOff>161925</xdr:rowOff>
                  </from>
                  <to>
                    <xdr:col>8</xdr:col>
                    <xdr:colOff>19050</xdr:colOff>
                    <xdr:row>9</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17</xdr:col>
                    <xdr:colOff>190500</xdr:colOff>
                    <xdr:row>7</xdr:row>
                    <xdr:rowOff>152400</xdr:rowOff>
                  </from>
                  <to>
                    <xdr:col>20</xdr:col>
                    <xdr:colOff>0</xdr:colOff>
                    <xdr:row>8</xdr:row>
                    <xdr:rowOff>161925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29</xdr:col>
                    <xdr:colOff>190500</xdr:colOff>
                    <xdr:row>7</xdr:row>
                    <xdr:rowOff>161925</xdr:rowOff>
                  </from>
                  <to>
                    <xdr:col>32</xdr:col>
                    <xdr:colOff>152400</xdr:colOff>
                    <xdr:row>9</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14</xdr:col>
                    <xdr:colOff>152400</xdr:colOff>
                    <xdr:row>7</xdr:row>
                    <xdr:rowOff>161925</xdr:rowOff>
                  </from>
                  <to>
                    <xdr:col>16</xdr:col>
                    <xdr:colOff>238125</xdr:colOff>
                    <xdr:row>9</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26</xdr:col>
                    <xdr:colOff>142875</xdr:colOff>
                    <xdr:row>7</xdr:row>
                    <xdr:rowOff>152400</xdr:rowOff>
                  </from>
                  <to>
                    <xdr:col>28</xdr:col>
                    <xdr:colOff>152400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リスト!$F$4:$F$18</xm:f>
          </x14:formula1>
          <xm:sqref>A36:E41 R36:V41</xm:sqref>
        </x14:dataValidation>
        <x14:dataValidation type="list" allowBlank="1" showInputMessage="1" showErrorMessage="1" xr:uid="{00000000-0002-0000-0300-000001000000}">
          <x14:formula1>
            <xm:f>リスト!$H$4:$H$8</xm:f>
          </x14:formula1>
          <xm:sqref>E50 E52 P50 P52 AA50 AA52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S57"/>
  <sheetViews>
    <sheetView showGridLines="0" view="pageBreakPreview" zoomScaleNormal="100" zoomScaleSheetLayoutView="100" workbookViewId="0">
      <selection activeCell="AL23" sqref="AL23"/>
    </sheetView>
  </sheetViews>
  <sheetFormatPr defaultRowHeight="13.5"/>
  <cols>
    <col min="1" max="35" width="2.625" style="67" customWidth="1"/>
    <col min="36" max="36" width="4.125" customWidth="1"/>
    <col min="38" max="38" width="10.5" bestFit="1" customWidth="1"/>
    <col min="40" max="40" width="9" hidden="1" customWidth="1"/>
  </cols>
  <sheetData>
    <row r="1" spans="1:45" ht="13.5" customHeight="1" thickBot="1">
      <c r="A1" s="856" t="s">
        <v>84</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3"/>
      <c r="AK1" s="3"/>
      <c r="AL1" s="3"/>
      <c r="AM1" s="3"/>
    </row>
    <row r="2" spans="1:45" ht="13.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3"/>
      <c r="AK2" s="761" t="s">
        <v>599</v>
      </c>
      <c r="AL2" s="763"/>
      <c r="AM2" s="3"/>
    </row>
    <row r="3" spans="1:45"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3"/>
      <c r="AK3" s="764"/>
      <c r="AL3" s="766"/>
      <c r="AM3" s="3"/>
    </row>
    <row r="4" spans="1:45" ht="32.25" customHeight="1" thickBot="1">
      <c r="A4" s="1161" t="s">
        <v>903</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3"/>
      <c r="AK4" s="767"/>
      <c r="AL4" s="769"/>
      <c r="AM4" s="3"/>
    </row>
    <row r="5" spans="1:45" ht="12.95" customHeight="1" thickBot="1">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72"/>
      <c r="AF5" s="472"/>
      <c r="AG5" s="472"/>
      <c r="AH5" s="472"/>
      <c r="AI5" s="473" t="s">
        <v>899</v>
      </c>
      <c r="AK5" s="268"/>
      <c r="AL5" s="268"/>
    </row>
    <row r="6" spans="1:45">
      <c r="A6" s="997" t="s">
        <v>21</v>
      </c>
      <c r="B6" s="998"/>
      <c r="C6" s="998"/>
      <c r="D6" s="1007" t="str">
        <f>IF(①【2ヵ月前】利用申込書!D6="","",①【2ヵ月前】利用申込書!D6)</f>
        <v/>
      </c>
      <c r="E6" s="1007"/>
      <c r="F6" s="1007"/>
      <c r="G6" s="1007"/>
      <c r="H6" s="1007"/>
      <c r="I6" s="1007"/>
      <c r="J6" s="1007"/>
      <c r="K6" s="1008"/>
      <c r="L6" s="1020" t="s">
        <v>52</v>
      </c>
      <c r="M6" s="1021"/>
      <c r="N6" s="1021"/>
      <c r="O6" s="1007" t="str">
        <f>IF(①【2ヵ月前】利用申込書!D25="","",①【2ヵ月前】利用申込書!D25)</f>
        <v/>
      </c>
      <c r="P6" s="1007"/>
      <c r="Q6" s="1007"/>
      <c r="R6" s="1007"/>
      <c r="S6" s="1007"/>
      <c r="T6" s="1008"/>
      <c r="U6" s="1020" t="s">
        <v>53</v>
      </c>
      <c r="V6" s="1021"/>
      <c r="W6" s="1043" t="str">
        <f>IF(①【2ヵ月前】利用申込書!D31="","",①【2ヵ月前】利用申込書!D31)</f>
        <v/>
      </c>
      <c r="X6" s="1043"/>
      <c r="Y6" s="1043"/>
      <c r="Z6" s="1043"/>
      <c r="AA6" s="1043"/>
      <c r="AB6" s="1044"/>
      <c r="AC6" s="1073" t="s">
        <v>396</v>
      </c>
      <c r="AD6" s="1074"/>
      <c r="AE6" s="1074"/>
      <c r="AF6" s="1074"/>
      <c r="AG6" s="1074"/>
      <c r="AH6" s="1074"/>
      <c r="AI6" s="1075"/>
      <c r="AK6" s="632" t="s">
        <v>602</v>
      </c>
      <c r="AL6" s="633"/>
    </row>
    <row r="7" spans="1:45">
      <c r="A7" s="999"/>
      <c r="B7" s="1000"/>
      <c r="C7" s="1000"/>
      <c r="D7" s="1009"/>
      <c r="E7" s="1009"/>
      <c r="F7" s="1009"/>
      <c r="G7" s="1009"/>
      <c r="H7" s="1009"/>
      <c r="I7" s="1009"/>
      <c r="J7" s="1009"/>
      <c r="K7" s="1010"/>
      <c r="L7" s="1022"/>
      <c r="M7" s="1023"/>
      <c r="N7" s="1023"/>
      <c r="O7" s="1009"/>
      <c r="P7" s="1009"/>
      <c r="Q7" s="1009"/>
      <c r="R7" s="1009"/>
      <c r="S7" s="1009"/>
      <c r="T7" s="1010"/>
      <c r="U7" s="1022"/>
      <c r="V7" s="1023"/>
      <c r="W7" s="1045"/>
      <c r="X7" s="1045"/>
      <c r="Y7" s="1045"/>
      <c r="Z7" s="1045"/>
      <c r="AA7" s="1045"/>
      <c r="AB7" s="1046"/>
      <c r="AC7" s="1076"/>
      <c r="AD7" s="1077"/>
      <c r="AE7" s="68" t="s">
        <v>9</v>
      </c>
      <c r="AF7" s="69"/>
      <c r="AG7" s="68" t="s">
        <v>10</v>
      </c>
      <c r="AH7" s="69"/>
      <c r="AI7" s="70" t="s">
        <v>11</v>
      </c>
      <c r="AK7" s="634"/>
      <c r="AL7" s="635"/>
    </row>
    <row r="8" spans="1:45" s="11" customFormat="1" ht="15" customHeight="1" thickBo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K8" s="636"/>
      <c r="AL8" s="637"/>
    </row>
    <row r="9" spans="1:45" s="14" customFormat="1" ht="15.95" customHeight="1" thickBot="1">
      <c r="A9" s="1144" t="s">
        <v>85</v>
      </c>
      <c r="B9" s="1145"/>
      <c r="C9" s="1145"/>
      <c r="D9" s="1145"/>
      <c r="E9" s="1145"/>
      <c r="F9" s="1145"/>
      <c r="G9" s="1145"/>
      <c r="H9" s="1145"/>
      <c r="I9" s="1145"/>
      <c r="J9" s="1146"/>
      <c r="K9" s="1115" t="s">
        <v>86</v>
      </c>
      <c r="L9" s="1115"/>
      <c r="M9" s="1116"/>
      <c r="N9" s="1104" t="s">
        <v>82</v>
      </c>
      <c r="O9" s="1104"/>
      <c r="P9" s="1104"/>
      <c r="Q9" s="1104" t="s">
        <v>87</v>
      </c>
      <c r="R9" s="1104"/>
      <c r="S9" s="1104"/>
      <c r="T9" s="1104"/>
      <c r="U9" s="1104"/>
      <c r="V9" s="1104"/>
      <c r="W9" s="1104"/>
      <c r="X9" s="1104"/>
      <c r="Y9" s="1104"/>
      <c r="Z9" s="1104"/>
      <c r="AA9" s="1103" t="s">
        <v>209</v>
      </c>
      <c r="AB9" s="1104"/>
      <c r="AC9" s="1104"/>
      <c r="AD9" s="1104"/>
      <c r="AE9" s="1104"/>
      <c r="AF9" s="1104"/>
      <c r="AG9" s="1104"/>
      <c r="AH9" s="1104"/>
      <c r="AI9" s="1104"/>
    </row>
    <row r="10" spans="1:45" s="11" customFormat="1" ht="20.100000000000001" customHeight="1" thickTop="1">
      <c r="A10" s="1147" t="s">
        <v>106</v>
      </c>
      <c r="B10" s="1148"/>
      <c r="C10" s="1148"/>
      <c r="D10" s="1148"/>
      <c r="E10" s="1148"/>
      <c r="F10" s="1148"/>
      <c r="G10" s="1148"/>
      <c r="H10" s="1148"/>
      <c r="I10" s="1148"/>
      <c r="J10" s="1148"/>
      <c r="K10" s="1117">
        <v>100</v>
      </c>
      <c r="L10" s="1118"/>
      <c r="M10" s="414" t="s">
        <v>91</v>
      </c>
      <c r="N10" s="1127"/>
      <c r="O10" s="1127"/>
      <c r="P10" s="1127"/>
      <c r="Q10" s="1111"/>
      <c r="R10" s="1111"/>
      <c r="S10" s="241" t="s">
        <v>93</v>
      </c>
      <c r="T10" s="1111"/>
      <c r="U10" s="1112"/>
      <c r="V10" s="1111"/>
      <c r="W10" s="1111"/>
      <c r="X10" s="241" t="s">
        <v>30</v>
      </c>
      <c r="Y10" s="1105"/>
      <c r="Z10" s="1105"/>
      <c r="AA10" s="1099"/>
      <c r="AB10" s="1100"/>
      <c r="AC10" s="1100"/>
      <c r="AD10" s="1100"/>
      <c r="AE10" s="1100"/>
      <c r="AF10" s="1100"/>
      <c r="AG10" s="1100"/>
      <c r="AH10" s="1100"/>
      <c r="AI10" s="1100"/>
      <c r="AK10" s="52" t="s">
        <v>331</v>
      </c>
      <c r="AN10" s="12">
        <f t="shared" ref="AN10:AN17" si="0">K10*N10</f>
        <v>0</v>
      </c>
    </row>
    <row r="11" spans="1:45" s="12" customFormat="1" ht="20.100000000000001" customHeight="1">
      <c r="A11" s="1087" t="s">
        <v>88</v>
      </c>
      <c r="B11" s="1088"/>
      <c r="C11" s="1088"/>
      <c r="D11" s="1088"/>
      <c r="E11" s="1088"/>
      <c r="F11" s="1088"/>
      <c r="G11" s="1088"/>
      <c r="H11" s="1088"/>
      <c r="I11" s="1088"/>
      <c r="J11" s="1088"/>
      <c r="K11" s="1089">
        <v>350</v>
      </c>
      <c r="L11" s="1090"/>
      <c r="M11" s="415" t="s">
        <v>91</v>
      </c>
      <c r="N11" s="1132"/>
      <c r="O11" s="1133"/>
      <c r="P11" s="1134"/>
      <c r="Q11" s="1092"/>
      <c r="R11" s="1092"/>
      <c r="S11" s="242" t="s">
        <v>93</v>
      </c>
      <c r="T11" s="1092"/>
      <c r="U11" s="1093"/>
      <c r="V11" s="1092"/>
      <c r="W11" s="1092"/>
      <c r="X11" s="242" t="s">
        <v>30</v>
      </c>
      <c r="Y11" s="1094"/>
      <c r="Z11" s="1094"/>
      <c r="AA11" s="1095"/>
      <c r="AB11" s="1096"/>
      <c r="AC11" s="1096"/>
      <c r="AD11" s="1096"/>
      <c r="AE11" s="1096"/>
      <c r="AF11" s="1096"/>
      <c r="AG11" s="1096"/>
      <c r="AH11" s="1096"/>
      <c r="AI11" s="1096"/>
      <c r="AK11" s="40" t="s">
        <v>336</v>
      </c>
      <c r="AL11" s="41">
        <f>SUM(AN10:AN37)</f>
        <v>0</v>
      </c>
      <c r="AM11" s="54" t="s">
        <v>335</v>
      </c>
      <c r="AN11" s="12">
        <f t="shared" si="0"/>
        <v>0</v>
      </c>
    </row>
    <row r="12" spans="1:45" s="12" customFormat="1" ht="20.100000000000001" customHeight="1">
      <c r="A12" s="1087" t="s">
        <v>92</v>
      </c>
      <c r="B12" s="1088"/>
      <c r="C12" s="1088"/>
      <c r="D12" s="1088"/>
      <c r="E12" s="1088"/>
      <c r="F12" s="1088"/>
      <c r="G12" s="1088"/>
      <c r="H12" s="1088"/>
      <c r="I12" s="1088"/>
      <c r="J12" s="1088"/>
      <c r="K12" s="1089">
        <v>380</v>
      </c>
      <c r="L12" s="1090"/>
      <c r="M12" s="415" t="s">
        <v>91</v>
      </c>
      <c r="N12" s="1132"/>
      <c r="O12" s="1133"/>
      <c r="P12" s="1134"/>
      <c r="Q12" s="1092"/>
      <c r="R12" s="1092"/>
      <c r="S12" s="242" t="s">
        <v>93</v>
      </c>
      <c r="T12" s="1092"/>
      <c r="U12" s="1093"/>
      <c r="V12" s="1092"/>
      <c r="W12" s="1092"/>
      <c r="X12" s="242" t="s">
        <v>30</v>
      </c>
      <c r="Y12" s="1094"/>
      <c r="Z12" s="1094"/>
      <c r="AA12" s="1095"/>
      <c r="AB12" s="1096"/>
      <c r="AC12" s="1096"/>
      <c r="AD12" s="1096"/>
      <c r="AE12" s="1096"/>
      <c r="AF12" s="1096"/>
      <c r="AG12" s="1096"/>
      <c r="AH12" s="1096"/>
      <c r="AI12" s="1096"/>
      <c r="AJ12" s="6"/>
      <c r="AK12" s="7"/>
      <c r="AL12" s="7"/>
      <c r="AM12" s="7"/>
      <c r="AN12" s="12">
        <f t="shared" si="0"/>
        <v>0</v>
      </c>
      <c r="AO12" s="7"/>
      <c r="AP12" s="7"/>
      <c r="AQ12" s="10"/>
      <c r="AR12" s="10"/>
      <c r="AS12" s="10"/>
    </row>
    <row r="13" spans="1:45" s="12" customFormat="1" ht="20.100000000000001" customHeight="1">
      <c r="A13" s="1087" t="s">
        <v>107</v>
      </c>
      <c r="B13" s="1088"/>
      <c r="C13" s="1088"/>
      <c r="D13" s="1088"/>
      <c r="E13" s="1088"/>
      <c r="F13" s="1088"/>
      <c r="G13" s="1088"/>
      <c r="H13" s="1088"/>
      <c r="I13" s="1088"/>
      <c r="J13" s="1088"/>
      <c r="K13" s="1135">
        <v>1000</v>
      </c>
      <c r="L13" s="1136"/>
      <c r="M13" s="415" t="s">
        <v>91</v>
      </c>
      <c r="N13" s="1132"/>
      <c r="O13" s="1133"/>
      <c r="P13" s="1134"/>
      <c r="Q13" s="1092"/>
      <c r="R13" s="1092"/>
      <c r="S13" s="242" t="s">
        <v>93</v>
      </c>
      <c r="T13" s="1092"/>
      <c r="U13" s="1093"/>
      <c r="V13" s="1092"/>
      <c r="W13" s="1092"/>
      <c r="X13" s="242" t="s">
        <v>30</v>
      </c>
      <c r="Y13" s="1094"/>
      <c r="Z13" s="1094"/>
      <c r="AA13" s="1095"/>
      <c r="AB13" s="1096"/>
      <c r="AC13" s="1096"/>
      <c r="AD13" s="1096"/>
      <c r="AE13" s="1096"/>
      <c r="AF13" s="1096"/>
      <c r="AG13" s="1096"/>
      <c r="AH13" s="1096"/>
      <c r="AI13" s="1096"/>
      <c r="AJ13" s="6"/>
      <c r="AK13" s="7"/>
      <c r="AL13" s="7"/>
      <c r="AM13" s="7"/>
      <c r="AN13" s="12">
        <f t="shared" si="0"/>
        <v>0</v>
      </c>
      <c r="AO13" s="7"/>
      <c r="AP13" s="7"/>
      <c r="AQ13" s="10"/>
      <c r="AR13" s="10"/>
      <c r="AS13" s="10"/>
    </row>
    <row r="14" spans="1:45" s="11" customFormat="1" ht="20.100000000000001" customHeight="1">
      <c r="A14" s="1087" t="s">
        <v>743</v>
      </c>
      <c r="B14" s="1088"/>
      <c r="C14" s="1088"/>
      <c r="D14" s="1088"/>
      <c r="E14" s="1088"/>
      <c r="F14" s="1088"/>
      <c r="G14" s="1088"/>
      <c r="H14" s="1088"/>
      <c r="I14" s="1088"/>
      <c r="J14" s="1088"/>
      <c r="K14" s="1135">
        <v>1000</v>
      </c>
      <c r="L14" s="1136"/>
      <c r="M14" s="415" t="s">
        <v>91</v>
      </c>
      <c r="N14" s="1132"/>
      <c r="O14" s="1133"/>
      <c r="P14" s="1134"/>
      <c r="Q14" s="1092"/>
      <c r="R14" s="1092"/>
      <c r="S14" s="242" t="s">
        <v>93</v>
      </c>
      <c r="T14" s="1092"/>
      <c r="U14" s="1093"/>
      <c r="V14" s="1092"/>
      <c r="W14" s="1092"/>
      <c r="X14" s="242" t="s">
        <v>30</v>
      </c>
      <c r="Y14" s="1094"/>
      <c r="Z14" s="1094"/>
      <c r="AA14" s="1095"/>
      <c r="AB14" s="1096"/>
      <c r="AC14" s="1096"/>
      <c r="AD14" s="1096"/>
      <c r="AE14" s="1096"/>
      <c r="AF14" s="1096"/>
      <c r="AG14" s="1096"/>
      <c r="AH14" s="1096"/>
      <c r="AI14" s="1096"/>
      <c r="AJ14" s="12"/>
      <c r="AK14" s="12"/>
      <c r="AL14" s="12"/>
      <c r="AM14" s="12"/>
      <c r="AN14" s="12">
        <f t="shared" si="0"/>
        <v>0</v>
      </c>
      <c r="AO14" s="12"/>
      <c r="AP14" s="12"/>
      <c r="AQ14" s="12"/>
      <c r="AR14" s="12"/>
      <c r="AS14" s="12"/>
    </row>
    <row r="15" spans="1:45" s="11" customFormat="1" ht="20.100000000000001" customHeight="1">
      <c r="A15" s="1087" t="s">
        <v>108</v>
      </c>
      <c r="B15" s="1088"/>
      <c r="C15" s="1088"/>
      <c r="D15" s="1088"/>
      <c r="E15" s="1088"/>
      <c r="F15" s="1088"/>
      <c r="G15" s="1088"/>
      <c r="H15" s="1088"/>
      <c r="I15" s="1088"/>
      <c r="J15" s="1088"/>
      <c r="K15" s="1137">
        <v>1600</v>
      </c>
      <c r="L15" s="1138"/>
      <c r="M15" s="415" t="s">
        <v>91</v>
      </c>
      <c r="N15" s="1132"/>
      <c r="O15" s="1133"/>
      <c r="P15" s="1134"/>
      <c r="Q15" s="1092"/>
      <c r="R15" s="1092"/>
      <c r="S15" s="242" t="s">
        <v>93</v>
      </c>
      <c r="T15" s="1092"/>
      <c r="U15" s="1093"/>
      <c r="V15" s="1092"/>
      <c r="W15" s="1092"/>
      <c r="X15" s="242" t="s">
        <v>30</v>
      </c>
      <c r="Y15" s="1094"/>
      <c r="Z15" s="1094"/>
      <c r="AA15" s="1095"/>
      <c r="AB15" s="1096"/>
      <c r="AC15" s="1096"/>
      <c r="AD15" s="1096"/>
      <c r="AE15" s="1096"/>
      <c r="AF15" s="1096"/>
      <c r="AG15" s="1096"/>
      <c r="AH15" s="1096"/>
      <c r="AI15" s="1096"/>
      <c r="AJ15" s="12"/>
      <c r="AK15" s="12"/>
      <c r="AL15" s="12"/>
      <c r="AM15" s="12"/>
      <c r="AN15" s="12">
        <f t="shared" si="0"/>
        <v>0</v>
      </c>
      <c r="AO15" s="12"/>
      <c r="AP15" s="12"/>
      <c r="AQ15" s="12"/>
      <c r="AR15" s="12"/>
      <c r="AS15" s="12"/>
    </row>
    <row r="16" spans="1:45" s="11" customFormat="1" ht="20.100000000000001" customHeight="1">
      <c r="A16" s="1149" t="s">
        <v>89</v>
      </c>
      <c r="B16" s="1150"/>
      <c r="C16" s="1150"/>
      <c r="D16" s="1150"/>
      <c r="E16" s="1150"/>
      <c r="F16" s="1150"/>
      <c r="G16" s="1150"/>
      <c r="H16" s="1150"/>
      <c r="I16" s="1150"/>
      <c r="J16" s="1150"/>
      <c r="K16" s="1089">
        <v>60</v>
      </c>
      <c r="L16" s="1090"/>
      <c r="M16" s="415" t="s">
        <v>91</v>
      </c>
      <c r="N16" s="1132"/>
      <c r="O16" s="1133"/>
      <c r="P16" s="1134"/>
      <c r="Q16" s="1092"/>
      <c r="R16" s="1092"/>
      <c r="S16" s="242" t="s">
        <v>93</v>
      </c>
      <c r="T16" s="1092"/>
      <c r="U16" s="1093"/>
      <c r="V16" s="1092"/>
      <c r="W16" s="1092"/>
      <c r="X16" s="242" t="s">
        <v>30</v>
      </c>
      <c r="Y16" s="1094"/>
      <c r="Z16" s="1094"/>
      <c r="AA16" s="1095"/>
      <c r="AB16" s="1096"/>
      <c r="AC16" s="1096"/>
      <c r="AD16" s="1096"/>
      <c r="AE16" s="1096"/>
      <c r="AF16" s="1096"/>
      <c r="AG16" s="1096"/>
      <c r="AH16" s="1096"/>
      <c r="AI16" s="1096"/>
      <c r="AJ16" s="12"/>
      <c r="AK16" s="12"/>
      <c r="AL16" s="12"/>
      <c r="AM16" s="9"/>
      <c r="AN16" s="12">
        <f t="shared" si="0"/>
        <v>0</v>
      </c>
      <c r="AO16" s="9"/>
      <c r="AP16" s="9"/>
      <c r="AQ16" s="9"/>
      <c r="AR16" s="9"/>
      <c r="AS16" s="12"/>
    </row>
    <row r="17" spans="1:40" s="11" customFormat="1" ht="20.100000000000001" customHeight="1" thickBot="1">
      <c r="A17" s="1151" t="s">
        <v>90</v>
      </c>
      <c r="B17" s="1152"/>
      <c r="C17" s="1152"/>
      <c r="D17" s="1152"/>
      <c r="E17" s="1152"/>
      <c r="F17" s="1152"/>
      <c r="G17" s="1152"/>
      <c r="H17" s="1152"/>
      <c r="I17" s="1152"/>
      <c r="J17" s="1152"/>
      <c r="K17" s="1128">
        <v>60</v>
      </c>
      <c r="L17" s="1129"/>
      <c r="M17" s="494" t="s">
        <v>91</v>
      </c>
      <c r="N17" s="1141"/>
      <c r="O17" s="1142"/>
      <c r="P17" s="1143"/>
      <c r="Q17" s="1113"/>
      <c r="R17" s="1113"/>
      <c r="S17" s="493" t="s">
        <v>93</v>
      </c>
      <c r="T17" s="1113"/>
      <c r="U17" s="1114"/>
      <c r="V17" s="1113"/>
      <c r="W17" s="1113"/>
      <c r="X17" s="493" t="s">
        <v>30</v>
      </c>
      <c r="Y17" s="1110"/>
      <c r="Z17" s="1110"/>
      <c r="AA17" s="1101"/>
      <c r="AB17" s="1102"/>
      <c r="AC17" s="1102"/>
      <c r="AD17" s="1102"/>
      <c r="AE17" s="1102"/>
      <c r="AF17" s="1102"/>
      <c r="AG17" s="1102"/>
      <c r="AH17" s="1102"/>
      <c r="AI17" s="1102"/>
      <c r="AN17" s="12">
        <f t="shared" si="0"/>
        <v>0</v>
      </c>
    </row>
    <row r="18" spans="1:40" s="11" customFormat="1" ht="20.100000000000001" customHeight="1" thickTop="1" thickBot="1">
      <c r="A18" s="1153" t="s">
        <v>94</v>
      </c>
      <c r="B18" s="1154"/>
      <c r="C18" s="1154"/>
      <c r="D18" s="1154"/>
      <c r="E18" s="1154"/>
      <c r="F18" s="1154"/>
      <c r="G18" s="1154"/>
      <c r="H18" s="1154"/>
      <c r="I18" s="1154"/>
      <c r="J18" s="1097"/>
      <c r="K18" s="1139" t="s">
        <v>86</v>
      </c>
      <c r="L18" s="1139"/>
      <c r="M18" s="1140"/>
      <c r="N18" s="1098" t="s">
        <v>82</v>
      </c>
      <c r="O18" s="1098"/>
      <c r="P18" s="1098"/>
      <c r="Q18" s="1098" t="s">
        <v>87</v>
      </c>
      <c r="R18" s="1098"/>
      <c r="S18" s="1098"/>
      <c r="T18" s="1098"/>
      <c r="U18" s="1098"/>
      <c r="V18" s="1098"/>
      <c r="W18" s="1098"/>
      <c r="X18" s="1098"/>
      <c r="Y18" s="1098"/>
      <c r="Z18" s="1098"/>
      <c r="AA18" s="1097" t="s">
        <v>209</v>
      </c>
      <c r="AB18" s="1098"/>
      <c r="AC18" s="1098"/>
      <c r="AD18" s="1098"/>
      <c r="AE18" s="1098"/>
      <c r="AF18" s="1098"/>
      <c r="AG18" s="1098"/>
      <c r="AH18" s="1098"/>
      <c r="AI18" s="1098"/>
      <c r="AK18" s="13"/>
      <c r="AN18" s="12"/>
    </row>
    <row r="19" spans="1:40" s="14" customFormat="1" ht="20.100000000000001" customHeight="1" thickTop="1">
      <c r="A19" s="1155" t="s">
        <v>95</v>
      </c>
      <c r="B19" s="1156"/>
      <c r="C19" s="1156"/>
      <c r="D19" s="1156"/>
      <c r="E19" s="1156"/>
      <c r="F19" s="1156"/>
      <c r="G19" s="1156"/>
      <c r="H19" s="1156"/>
      <c r="I19" s="1156"/>
      <c r="J19" s="1156"/>
      <c r="K19" s="1117">
        <v>80</v>
      </c>
      <c r="L19" s="1118"/>
      <c r="M19" s="414" t="s">
        <v>91</v>
      </c>
      <c r="N19" s="1127"/>
      <c r="O19" s="1127"/>
      <c r="P19" s="1127"/>
      <c r="Q19" s="1111"/>
      <c r="R19" s="1111"/>
      <c r="S19" s="241" t="s">
        <v>93</v>
      </c>
      <c r="T19" s="1111"/>
      <c r="U19" s="1112"/>
      <c r="V19" s="1111"/>
      <c r="W19" s="1111"/>
      <c r="X19" s="241" t="s">
        <v>30</v>
      </c>
      <c r="Y19" s="1105"/>
      <c r="Z19" s="1105"/>
      <c r="AA19" s="1099"/>
      <c r="AB19" s="1100"/>
      <c r="AC19" s="1100"/>
      <c r="AD19" s="1100"/>
      <c r="AE19" s="1100"/>
      <c r="AF19" s="1100"/>
      <c r="AG19" s="1100"/>
      <c r="AH19" s="1100"/>
      <c r="AI19" s="1100"/>
      <c r="AN19" s="12">
        <f>K19*N19</f>
        <v>0</v>
      </c>
    </row>
    <row r="20" spans="1:40" s="11" customFormat="1" ht="20.100000000000001" customHeight="1">
      <c r="A20" s="1157" t="s">
        <v>96</v>
      </c>
      <c r="B20" s="1158"/>
      <c r="C20" s="1158"/>
      <c r="D20" s="1158"/>
      <c r="E20" s="1158"/>
      <c r="F20" s="1158"/>
      <c r="G20" s="1158"/>
      <c r="H20" s="1158"/>
      <c r="I20" s="1158"/>
      <c r="J20" s="1158"/>
      <c r="K20" s="1090">
        <v>80</v>
      </c>
      <c r="L20" s="1131"/>
      <c r="M20" s="415" t="s">
        <v>91</v>
      </c>
      <c r="N20" s="1091"/>
      <c r="O20" s="1091"/>
      <c r="P20" s="1091"/>
      <c r="Q20" s="1092"/>
      <c r="R20" s="1092"/>
      <c r="S20" s="242" t="s">
        <v>93</v>
      </c>
      <c r="T20" s="1092"/>
      <c r="U20" s="1093"/>
      <c r="V20" s="1092"/>
      <c r="W20" s="1092"/>
      <c r="X20" s="242" t="s">
        <v>30</v>
      </c>
      <c r="Y20" s="1094"/>
      <c r="Z20" s="1094"/>
      <c r="AA20" s="1095"/>
      <c r="AB20" s="1096"/>
      <c r="AC20" s="1096"/>
      <c r="AD20" s="1096"/>
      <c r="AE20" s="1096"/>
      <c r="AF20" s="1096"/>
      <c r="AG20" s="1096"/>
      <c r="AH20" s="1096"/>
      <c r="AI20" s="1096"/>
      <c r="AN20" s="12">
        <f>K20*N20</f>
        <v>0</v>
      </c>
    </row>
    <row r="21" spans="1:40" s="11" customFormat="1" ht="20.100000000000001" customHeight="1" thickBot="1">
      <c r="A21" s="1182" t="s">
        <v>97</v>
      </c>
      <c r="B21" s="1183"/>
      <c r="C21" s="1183"/>
      <c r="D21" s="1183"/>
      <c r="E21" s="1183"/>
      <c r="F21" s="1183"/>
      <c r="G21" s="1183"/>
      <c r="H21" s="1183"/>
      <c r="I21" s="1183"/>
      <c r="J21" s="1183"/>
      <c r="K21" s="1128">
        <v>200</v>
      </c>
      <c r="L21" s="1129"/>
      <c r="M21" s="416" t="s">
        <v>91</v>
      </c>
      <c r="N21" s="1130"/>
      <c r="O21" s="1130"/>
      <c r="P21" s="1130"/>
      <c r="Q21" s="1113"/>
      <c r="R21" s="1113"/>
      <c r="S21" s="243" t="s">
        <v>93</v>
      </c>
      <c r="T21" s="1113"/>
      <c r="U21" s="1114"/>
      <c r="V21" s="1113"/>
      <c r="W21" s="1113"/>
      <c r="X21" s="243" t="s">
        <v>30</v>
      </c>
      <c r="Y21" s="1110"/>
      <c r="Z21" s="1110"/>
      <c r="AA21" s="1101"/>
      <c r="AB21" s="1102"/>
      <c r="AC21" s="1102"/>
      <c r="AD21" s="1102"/>
      <c r="AE21" s="1102"/>
      <c r="AF21" s="1102"/>
      <c r="AG21" s="1102"/>
      <c r="AH21" s="1102"/>
      <c r="AI21" s="1102"/>
      <c r="AN21" s="12">
        <f>K21*N21</f>
        <v>0</v>
      </c>
    </row>
    <row r="22" spans="1:40" s="11" customFormat="1" ht="20.100000000000001" customHeight="1" thickTop="1" thickBot="1">
      <c r="A22" s="1153" t="s">
        <v>98</v>
      </c>
      <c r="B22" s="1154"/>
      <c r="C22" s="1154"/>
      <c r="D22" s="1154"/>
      <c r="E22" s="1154"/>
      <c r="F22" s="1154"/>
      <c r="G22" s="1154"/>
      <c r="H22" s="1154"/>
      <c r="I22" s="1154"/>
      <c r="J22" s="1097"/>
      <c r="K22" s="1139" t="s">
        <v>86</v>
      </c>
      <c r="L22" s="1139"/>
      <c r="M22" s="1140"/>
      <c r="N22" s="1098" t="s">
        <v>82</v>
      </c>
      <c r="O22" s="1098"/>
      <c r="P22" s="1098"/>
      <c r="Q22" s="1098" t="s">
        <v>87</v>
      </c>
      <c r="R22" s="1098"/>
      <c r="S22" s="1098"/>
      <c r="T22" s="1098"/>
      <c r="U22" s="1098"/>
      <c r="V22" s="1098"/>
      <c r="W22" s="1098"/>
      <c r="X22" s="1098"/>
      <c r="Y22" s="1098"/>
      <c r="Z22" s="1098"/>
      <c r="AA22" s="1097" t="s">
        <v>209</v>
      </c>
      <c r="AB22" s="1098"/>
      <c r="AC22" s="1098"/>
      <c r="AD22" s="1098"/>
      <c r="AE22" s="1098"/>
      <c r="AF22" s="1098"/>
      <c r="AG22" s="1098"/>
      <c r="AH22" s="1098"/>
      <c r="AI22" s="1098"/>
      <c r="AN22" s="12"/>
    </row>
    <row r="23" spans="1:40" s="14" customFormat="1" ht="26.25" customHeight="1" thickTop="1">
      <c r="A23" s="1184" t="s">
        <v>747</v>
      </c>
      <c r="B23" s="1175"/>
      <c r="C23" s="1175"/>
      <c r="D23" s="1175"/>
      <c r="E23" s="1175"/>
      <c r="F23" s="1175"/>
      <c r="G23" s="1175"/>
      <c r="H23" s="1175"/>
      <c r="I23" s="1175"/>
      <c r="J23" s="1175"/>
      <c r="K23" s="1117">
        <v>210</v>
      </c>
      <c r="L23" s="1118"/>
      <c r="M23" s="414" t="s">
        <v>91</v>
      </c>
      <c r="N23" s="1127"/>
      <c r="O23" s="1127"/>
      <c r="P23" s="1127"/>
      <c r="Q23" s="1111"/>
      <c r="R23" s="1111"/>
      <c r="S23" s="241" t="s">
        <v>93</v>
      </c>
      <c r="T23" s="1111"/>
      <c r="U23" s="1112"/>
      <c r="V23" s="1111"/>
      <c r="W23" s="1111"/>
      <c r="X23" s="241" t="s">
        <v>30</v>
      </c>
      <c r="Y23" s="1105"/>
      <c r="Z23" s="1105"/>
      <c r="AA23" s="1099"/>
      <c r="AB23" s="1100"/>
      <c r="AC23" s="1100"/>
      <c r="AD23" s="1100"/>
      <c r="AE23" s="1100"/>
      <c r="AF23" s="1100"/>
      <c r="AG23" s="1100"/>
      <c r="AH23" s="1100"/>
      <c r="AI23" s="1100"/>
      <c r="AN23" s="12">
        <f t="shared" ref="AN23:AN29" si="1">K23*N23</f>
        <v>0</v>
      </c>
    </row>
    <row r="24" spans="1:40" s="11" customFormat="1" ht="20.100000000000001" customHeight="1">
      <c r="A24" s="1185" t="s">
        <v>99</v>
      </c>
      <c r="B24" s="1186"/>
      <c r="C24" s="1186"/>
      <c r="D24" s="1186"/>
      <c r="E24" s="1186"/>
      <c r="F24" s="1186"/>
      <c r="G24" s="1186"/>
      <c r="H24" s="1186"/>
      <c r="I24" s="1186"/>
      <c r="J24" s="1186"/>
      <c r="K24" s="1089">
        <v>210</v>
      </c>
      <c r="L24" s="1090"/>
      <c r="M24" s="415" t="s">
        <v>91</v>
      </c>
      <c r="N24" s="1091"/>
      <c r="O24" s="1091"/>
      <c r="P24" s="1091"/>
      <c r="Q24" s="1092"/>
      <c r="R24" s="1092"/>
      <c r="S24" s="242" t="s">
        <v>93</v>
      </c>
      <c r="T24" s="1092"/>
      <c r="U24" s="1093"/>
      <c r="V24" s="1092"/>
      <c r="W24" s="1092"/>
      <c r="X24" s="242" t="s">
        <v>30</v>
      </c>
      <c r="Y24" s="1094"/>
      <c r="Z24" s="1094"/>
      <c r="AA24" s="1095"/>
      <c r="AB24" s="1096"/>
      <c r="AC24" s="1096"/>
      <c r="AD24" s="1096"/>
      <c r="AE24" s="1096"/>
      <c r="AF24" s="1096"/>
      <c r="AG24" s="1096"/>
      <c r="AH24" s="1096"/>
      <c r="AI24" s="1096"/>
      <c r="AN24" s="12">
        <f t="shared" si="1"/>
        <v>0</v>
      </c>
    </row>
    <row r="25" spans="1:40" s="11" customFormat="1" ht="20.100000000000001" customHeight="1">
      <c r="A25" s="1187" t="s">
        <v>748</v>
      </c>
      <c r="B25" s="1188"/>
      <c r="C25" s="1188"/>
      <c r="D25" s="1188"/>
      <c r="E25" s="1188"/>
      <c r="F25" s="1188"/>
      <c r="G25" s="1188"/>
      <c r="H25" s="1188"/>
      <c r="I25" s="1188"/>
      <c r="J25" s="1188"/>
      <c r="K25" s="1089">
        <v>210</v>
      </c>
      <c r="L25" s="1090"/>
      <c r="M25" s="415" t="s">
        <v>91</v>
      </c>
      <c r="N25" s="1091"/>
      <c r="O25" s="1091"/>
      <c r="P25" s="1091"/>
      <c r="Q25" s="1092"/>
      <c r="R25" s="1092"/>
      <c r="S25" s="242" t="s">
        <v>93</v>
      </c>
      <c r="T25" s="1092"/>
      <c r="U25" s="1093"/>
      <c r="V25" s="1092"/>
      <c r="W25" s="1092"/>
      <c r="X25" s="242" t="s">
        <v>30</v>
      </c>
      <c r="Y25" s="1094"/>
      <c r="Z25" s="1094"/>
      <c r="AA25" s="1095"/>
      <c r="AB25" s="1096"/>
      <c r="AC25" s="1096"/>
      <c r="AD25" s="1096"/>
      <c r="AE25" s="1096"/>
      <c r="AF25" s="1096"/>
      <c r="AG25" s="1096"/>
      <c r="AH25" s="1096"/>
      <c r="AI25" s="1096"/>
      <c r="AN25" s="12">
        <f t="shared" si="1"/>
        <v>0</v>
      </c>
    </row>
    <row r="26" spans="1:40" s="11" customFormat="1" ht="20.100000000000001" customHeight="1">
      <c r="A26" s="1087" t="s">
        <v>851</v>
      </c>
      <c r="B26" s="1088"/>
      <c r="C26" s="1088"/>
      <c r="D26" s="1088"/>
      <c r="E26" s="1088"/>
      <c r="F26" s="1088"/>
      <c r="G26" s="1088"/>
      <c r="H26" s="1088"/>
      <c r="I26" s="1088"/>
      <c r="J26" s="1088"/>
      <c r="K26" s="1089">
        <v>110</v>
      </c>
      <c r="L26" s="1090"/>
      <c r="M26" s="415" t="s">
        <v>91</v>
      </c>
      <c r="N26" s="1091"/>
      <c r="O26" s="1091"/>
      <c r="P26" s="1091"/>
      <c r="Q26" s="1092"/>
      <c r="R26" s="1092"/>
      <c r="S26" s="242" t="s">
        <v>93</v>
      </c>
      <c r="T26" s="1092"/>
      <c r="U26" s="1093"/>
      <c r="V26" s="1092"/>
      <c r="W26" s="1092"/>
      <c r="X26" s="242" t="s">
        <v>30</v>
      </c>
      <c r="Y26" s="1094"/>
      <c r="Z26" s="1094"/>
      <c r="AA26" s="1095"/>
      <c r="AB26" s="1096"/>
      <c r="AC26" s="1096"/>
      <c r="AD26" s="1096"/>
      <c r="AE26" s="1096"/>
      <c r="AF26" s="1096"/>
      <c r="AG26" s="1096"/>
      <c r="AH26" s="1096"/>
      <c r="AI26" s="1096"/>
      <c r="AN26" s="12">
        <f t="shared" si="1"/>
        <v>0</v>
      </c>
    </row>
    <row r="27" spans="1:40" s="11" customFormat="1" ht="20.100000000000001" customHeight="1">
      <c r="A27" s="1087" t="s">
        <v>852</v>
      </c>
      <c r="B27" s="1088"/>
      <c r="C27" s="1088"/>
      <c r="D27" s="1088"/>
      <c r="E27" s="1088"/>
      <c r="F27" s="1088"/>
      <c r="G27" s="1088"/>
      <c r="H27" s="1088"/>
      <c r="I27" s="1088"/>
      <c r="J27" s="1088"/>
      <c r="K27" s="1089">
        <v>110</v>
      </c>
      <c r="L27" s="1090"/>
      <c r="M27" s="415" t="s">
        <v>91</v>
      </c>
      <c r="N27" s="1091"/>
      <c r="O27" s="1091"/>
      <c r="P27" s="1091"/>
      <c r="Q27" s="1092"/>
      <c r="R27" s="1092"/>
      <c r="S27" s="242" t="s">
        <v>93</v>
      </c>
      <c r="T27" s="1092"/>
      <c r="U27" s="1093"/>
      <c r="V27" s="1092"/>
      <c r="W27" s="1092"/>
      <c r="X27" s="242" t="s">
        <v>30</v>
      </c>
      <c r="Y27" s="1094"/>
      <c r="Z27" s="1094"/>
      <c r="AA27" s="1095"/>
      <c r="AB27" s="1096"/>
      <c r="AC27" s="1096"/>
      <c r="AD27" s="1096"/>
      <c r="AE27" s="1096"/>
      <c r="AF27" s="1096"/>
      <c r="AG27" s="1096"/>
      <c r="AH27" s="1096"/>
      <c r="AI27" s="1096"/>
      <c r="AN27" s="12">
        <f t="shared" si="1"/>
        <v>0</v>
      </c>
    </row>
    <row r="28" spans="1:40" s="11" customFormat="1" ht="20.100000000000001" customHeight="1">
      <c r="A28" s="1087" t="s">
        <v>105</v>
      </c>
      <c r="B28" s="1088"/>
      <c r="C28" s="1088"/>
      <c r="D28" s="1088"/>
      <c r="E28" s="1088"/>
      <c r="F28" s="1088"/>
      <c r="G28" s="1088"/>
      <c r="H28" s="1088"/>
      <c r="I28" s="1088"/>
      <c r="J28" s="1088"/>
      <c r="K28" s="1089">
        <v>110</v>
      </c>
      <c r="L28" s="1090"/>
      <c r="M28" s="415" t="s">
        <v>91</v>
      </c>
      <c r="N28" s="1091"/>
      <c r="O28" s="1091"/>
      <c r="P28" s="1091"/>
      <c r="Q28" s="1092"/>
      <c r="R28" s="1092"/>
      <c r="S28" s="242" t="s">
        <v>93</v>
      </c>
      <c r="T28" s="1092"/>
      <c r="U28" s="1093"/>
      <c r="V28" s="1092"/>
      <c r="W28" s="1092"/>
      <c r="X28" s="242" t="s">
        <v>30</v>
      </c>
      <c r="Y28" s="1094"/>
      <c r="Z28" s="1094"/>
      <c r="AA28" s="1095"/>
      <c r="AB28" s="1096"/>
      <c r="AC28" s="1096"/>
      <c r="AD28" s="1096"/>
      <c r="AE28" s="1096"/>
      <c r="AF28" s="1096"/>
      <c r="AG28" s="1096"/>
      <c r="AH28" s="1096"/>
      <c r="AI28" s="1096"/>
      <c r="AN28" s="12">
        <f t="shared" si="1"/>
        <v>0</v>
      </c>
    </row>
    <row r="29" spans="1:40" s="11" customFormat="1" ht="20.100000000000001" customHeight="1" thickBot="1">
      <c r="A29" s="1159" t="s">
        <v>104</v>
      </c>
      <c r="B29" s="1160"/>
      <c r="C29" s="1160"/>
      <c r="D29" s="1160"/>
      <c r="E29" s="1160"/>
      <c r="F29" s="1160"/>
      <c r="G29" s="1160"/>
      <c r="H29" s="1160"/>
      <c r="I29" s="1160"/>
      <c r="J29" s="1160"/>
      <c r="K29" s="1119">
        <v>110</v>
      </c>
      <c r="L29" s="1120"/>
      <c r="M29" s="417" t="s">
        <v>91</v>
      </c>
      <c r="N29" s="1121"/>
      <c r="O29" s="1121"/>
      <c r="P29" s="1121"/>
      <c r="Q29" s="1122"/>
      <c r="R29" s="1122"/>
      <c r="S29" s="244" t="s">
        <v>93</v>
      </c>
      <c r="T29" s="1122"/>
      <c r="U29" s="1123"/>
      <c r="V29" s="1122"/>
      <c r="W29" s="1122"/>
      <c r="X29" s="244" t="s">
        <v>30</v>
      </c>
      <c r="Y29" s="1124"/>
      <c r="Z29" s="1124"/>
      <c r="AA29" s="1106"/>
      <c r="AB29" s="1107"/>
      <c r="AC29" s="1107"/>
      <c r="AD29" s="1107"/>
      <c r="AE29" s="1107"/>
      <c r="AF29" s="1107"/>
      <c r="AG29" s="1107"/>
      <c r="AH29" s="1107"/>
      <c r="AI29" s="1107"/>
      <c r="AN29" s="12">
        <f t="shared" si="1"/>
        <v>0</v>
      </c>
    </row>
    <row r="30" spans="1:40" s="11" customFormat="1" ht="20.100000000000001" customHeight="1" thickTop="1" thickBot="1">
      <c r="A30" s="1180" t="s">
        <v>100</v>
      </c>
      <c r="B30" s="1181"/>
      <c r="C30" s="1181"/>
      <c r="D30" s="1181"/>
      <c r="E30" s="1181"/>
      <c r="F30" s="1181"/>
      <c r="G30" s="1181"/>
      <c r="H30" s="1181"/>
      <c r="I30" s="1181"/>
      <c r="J30" s="1108"/>
      <c r="K30" s="1125" t="s">
        <v>86</v>
      </c>
      <c r="L30" s="1125"/>
      <c r="M30" s="1126"/>
      <c r="N30" s="1109" t="s">
        <v>82</v>
      </c>
      <c r="O30" s="1109"/>
      <c r="P30" s="1109"/>
      <c r="Q30" s="1109" t="s">
        <v>87</v>
      </c>
      <c r="R30" s="1109"/>
      <c r="S30" s="1109"/>
      <c r="T30" s="1109"/>
      <c r="U30" s="1109"/>
      <c r="V30" s="1109"/>
      <c r="W30" s="1109"/>
      <c r="X30" s="1109"/>
      <c r="Y30" s="1109"/>
      <c r="Z30" s="1109"/>
      <c r="AA30" s="1108" t="s">
        <v>209</v>
      </c>
      <c r="AB30" s="1109"/>
      <c r="AC30" s="1109"/>
      <c r="AD30" s="1109"/>
      <c r="AE30" s="1109"/>
      <c r="AF30" s="1109"/>
      <c r="AG30" s="1109"/>
      <c r="AH30" s="1109"/>
      <c r="AI30" s="1109"/>
      <c r="AN30" s="12"/>
    </row>
    <row r="31" spans="1:40" s="14" customFormat="1" ht="20.100000000000001" customHeight="1" thickTop="1">
      <c r="A31" s="1174" t="s">
        <v>103</v>
      </c>
      <c r="B31" s="1175"/>
      <c r="C31" s="1175"/>
      <c r="D31" s="1175"/>
      <c r="E31" s="1175"/>
      <c r="F31" s="1175"/>
      <c r="G31" s="1175"/>
      <c r="H31" s="1175"/>
      <c r="I31" s="1175"/>
      <c r="J31" s="1175"/>
      <c r="K31" s="1117">
        <v>160</v>
      </c>
      <c r="L31" s="1118"/>
      <c r="M31" s="414" t="s">
        <v>91</v>
      </c>
      <c r="N31" s="1127"/>
      <c r="O31" s="1127"/>
      <c r="P31" s="1127"/>
      <c r="Q31" s="1111"/>
      <c r="R31" s="1111"/>
      <c r="S31" s="241" t="s">
        <v>93</v>
      </c>
      <c r="T31" s="1111"/>
      <c r="U31" s="1112"/>
      <c r="V31" s="1111"/>
      <c r="W31" s="1111"/>
      <c r="X31" s="241" t="s">
        <v>30</v>
      </c>
      <c r="Y31" s="1105"/>
      <c r="Z31" s="1105"/>
      <c r="AA31" s="1099"/>
      <c r="AB31" s="1100"/>
      <c r="AC31" s="1100"/>
      <c r="AD31" s="1100"/>
      <c r="AE31" s="1100"/>
      <c r="AF31" s="1100"/>
      <c r="AG31" s="1100"/>
      <c r="AH31" s="1100"/>
      <c r="AI31" s="1100"/>
      <c r="AN31" s="12">
        <f>K31*N31</f>
        <v>0</v>
      </c>
    </row>
    <row r="32" spans="1:40" s="11" customFormat="1" ht="20.100000000000001" customHeight="1">
      <c r="A32" s="1176" t="s">
        <v>746</v>
      </c>
      <c r="B32" s="1177"/>
      <c r="C32" s="1177"/>
      <c r="D32" s="1177"/>
      <c r="E32" s="1177"/>
      <c r="F32" s="1177"/>
      <c r="G32" s="1177"/>
      <c r="H32" s="1177"/>
      <c r="I32" s="1177"/>
      <c r="J32" s="1177"/>
      <c r="K32" s="1089">
        <v>160</v>
      </c>
      <c r="L32" s="1090"/>
      <c r="M32" s="415" t="s">
        <v>91</v>
      </c>
      <c r="N32" s="1091"/>
      <c r="O32" s="1091"/>
      <c r="P32" s="1091"/>
      <c r="Q32" s="1092"/>
      <c r="R32" s="1092"/>
      <c r="S32" s="242" t="s">
        <v>93</v>
      </c>
      <c r="T32" s="1092"/>
      <c r="U32" s="1093"/>
      <c r="V32" s="1092"/>
      <c r="W32" s="1092"/>
      <c r="X32" s="242" t="s">
        <v>30</v>
      </c>
      <c r="Y32" s="1094"/>
      <c r="Z32" s="1094"/>
      <c r="AA32" s="1095"/>
      <c r="AB32" s="1096"/>
      <c r="AC32" s="1096"/>
      <c r="AD32" s="1096"/>
      <c r="AE32" s="1096"/>
      <c r="AF32" s="1096"/>
      <c r="AG32" s="1096"/>
      <c r="AH32" s="1096"/>
      <c r="AI32" s="1096"/>
      <c r="AN32" s="12">
        <f>K32*N32</f>
        <v>0</v>
      </c>
    </row>
    <row r="33" spans="1:40" s="11" customFormat="1" ht="20.100000000000001" customHeight="1">
      <c r="A33" s="1087" t="s">
        <v>614</v>
      </c>
      <c r="B33" s="1088"/>
      <c r="C33" s="1088"/>
      <c r="D33" s="1088"/>
      <c r="E33" s="1088"/>
      <c r="F33" s="1088"/>
      <c r="G33" s="1088"/>
      <c r="H33" s="1088"/>
      <c r="I33" s="1088"/>
      <c r="J33" s="1088"/>
      <c r="K33" s="1089">
        <v>160</v>
      </c>
      <c r="L33" s="1090"/>
      <c r="M33" s="415" t="s">
        <v>91</v>
      </c>
      <c r="N33" s="1091"/>
      <c r="O33" s="1091"/>
      <c r="P33" s="1091"/>
      <c r="Q33" s="1092"/>
      <c r="R33" s="1092"/>
      <c r="S33" s="242" t="s">
        <v>93</v>
      </c>
      <c r="T33" s="1092"/>
      <c r="U33" s="1093"/>
      <c r="V33" s="1092"/>
      <c r="W33" s="1092"/>
      <c r="X33" s="242" t="s">
        <v>30</v>
      </c>
      <c r="Y33" s="1094"/>
      <c r="Z33" s="1094"/>
      <c r="AA33" s="1095"/>
      <c r="AB33" s="1096"/>
      <c r="AC33" s="1096"/>
      <c r="AD33" s="1096"/>
      <c r="AE33" s="1096"/>
      <c r="AF33" s="1096"/>
      <c r="AG33" s="1096"/>
      <c r="AH33" s="1096"/>
      <c r="AI33" s="1096"/>
      <c r="AN33" s="12">
        <f>K33*N33</f>
        <v>0</v>
      </c>
    </row>
    <row r="34" spans="1:40" s="11" customFormat="1" ht="20.100000000000001" customHeight="1" thickBot="1">
      <c r="A34" s="1178" t="s">
        <v>102</v>
      </c>
      <c r="B34" s="1179"/>
      <c r="C34" s="1179"/>
      <c r="D34" s="1179"/>
      <c r="E34" s="1179"/>
      <c r="F34" s="1179"/>
      <c r="G34" s="1179"/>
      <c r="H34" s="1179"/>
      <c r="I34" s="1179"/>
      <c r="J34" s="1179"/>
      <c r="K34" s="1119">
        <v>120</v>
      </c>
      <c r="L34" s="1120"/>
      <c r="M34" s="417" t="s">
        <v>91</v>
      </c>
      <c r="N34" s="1121"/>
      <c r="O34" s="1121"/>
      <c r="P34" s="1121"/>
      <c r="Q34" s="1122"/>
      <c r="R34" s="1122"/>
      <c r="S34" s="244" t="s">
        <v>93</v>
      </c>
      <c r="T34" s="1122"/>
      <c r="U34" s="1123"/>
      <c r="V34" s="1122"/>
      <c r="W34" s="1122"/>
      <c r="X34" s="244" t="s">
        <v>30</v>
      </c>
      <c r="Y34" s="1124"/>
      <c r="Z34" s="1124"/>
      <c r="AA34" s="1106"/>
      <c r="AB34" s="1107"/>
      <c r="AC34" s="1107"/>
      <c r="AD34" s="1107"/>
      <c r="AE34" s="1107"/>
      <c r="AF34" s="1107"/>
      <c r="AG34" s="1107"/>
      <c r="AH34" s="1107"/>
      <c r="AI34" s="1107"/>
      <c r="AN34" s="12">
        <f>K34*N34</f>
        <v>0</v>
      </c>
    </row>
    <row r="35" spans="1:40" s="11" customFormat="1" ht="20.100000000000001" customHeight="1" thickTop="1" thickBot="1">
      <c r="A35" s="1180" t="s">
        <v>101</v>
      </c>
      <c r="B35" s="1181"/>
      <c r="C35" s="1181"/>
      <c r="D35" s="1181"/>
      <c r="E35" s="1181"/>
      <c r="F35" s="1181"/>
      <c r="G35" s="1181"/>
      <c r="H35" s="1181"/>
      <c r="I35" s="1181"/>
      <c r="J35" s="1108"/>
      <c r="K35" s="1125" t="s">
        <v>86</v>
      </c>
      <c r="L35" s="1125"/>
      <c r="M35" s="1126"/>
      <c r="N35" s="1109" t="s">
        <v>82</v>
      </c>
      <c r="O35" s="1109"/>
      <c r="P35" s="1109"/>
      <c r="Q35" s="1109" t="s">
        <v>87</v>
      </c>
      <c r="R35" s="1109"/>
      <c r="S35" s="1109"/>
      <c r="T35" s="1109"/>
      <c r="U35" s="1109"/>
      <c r="V35" s="1109"/>
      <c r="W35" s="1109"/>
      <c r="X35" s="1109"/>
      <c r="Y35" s="1109"/>
      <c r="Z35" s="1109"/>
      <c r="AA35" s="1108" t="s">
        <v>209</v>
      </c>
      <c r="AB35" s="1109"/>
      <c r="AC35" s="1109"/>
      <c r="AD35" s="1109"/>
      <c r="AE35" s="1109"/>
      <c r="AF35" s="1109"/>
      <c r="AG35" s="1109"/>
      <c r="AH35" s="1109"/>
      <c r="AI35" s="1109"/>
      <c r="AN35" s="12"/>
    </row>
    <row r="36" spans="1:40" s="14" customFormat="1" ht="20.100000000000001" customHeight="1" thickTop="1">
      <c r="A36" s="1147" t="s">
        <v>208</v>
      </c>
      <c r="B36" s="1148"/>
      <c r="C36" s="1148"/>
      <c r="D36" s="1148"/>
      <c r="E36" s="1148"/>
      <c r="F36" s="1148"/>
      <c r="G36" s="1148"/>
      <c r="H36" s="1148"/>
      <c r="I36" s="1148"/>
      <c r="J36" s="1148"/>
      <c r="K36" s="1117">
        <v>300</v>
      </c>
      <c r="L36" s="1118"/>
      <c r="M36" s="414" t="s">
        <v>91</v>
      </c>
      <c r="N36" s="1127"/>
      <c r="O36" s="1127"/>
      <c r="P36" s="1127"/>
      <c r="Q36" s="1111"/>
      <c r="R36" s="1111"/>
      <c r="S36" s="241" t="s">
        <v>93</v>
      </c>
      <c r="T36" s="1111"/>
      <c r="U36" s="1112"/>
      <c r="V36" s="1111"/>
      <c r="W36" s="1111"/>
      <c r="X36" s="241" t="s">
        <v>30</v>
      </c>
      <c r="Y36" s="1105"/>
      <c r="Z36" s="1105"/>
      <c r="AA36" s="1099"/>
      <c r="AB36" s="1100"/>
      <c r="AC36" s="1100"/>
      <c r="AD36" s="1100"/>
      <c r="AE36" s="1100"/>
      <c r="AF36" s="1100"/>
      <c r="AG36" s="1100"/>
      <c r="AH36" s="1100"/>
      <c r="AI36" s="1100"/>
      <c r="AN36" s="12">
        <f>K36*N36</f>
        <v>0</v>
      </c>
    </row>
    <row r="37" spans="1:40" s="11" customFormat="1" ht="15" customHeight="1">
      <c r="A37" s="423"/>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row>
    <row r="38" spans="1:40" s="11" customFormat="1" ht="13.5" customHeight="1" thickBot="1">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row>
    <row r="39" spans="1:40" s="11" customFormat="1" ht="13.5" customHeight="1">
      <c r="A39" s="1053" t="s">
        <v>847</v>
      </c>
      <c r="B39" s="1054"/>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5"/>
    </row>
    <row r="40" spans="1:40" s="11" customFormat="1" ht="13.5" customHeight="1">
      <c r="A40" s="1056"/>
      <c r="B40" s="1057"/>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1058"/>
    </row>
    <row r="41" spans="1:40" s="11" customFormat="1" ht="15" customHeight="1" thickBot="1">
      <c r="A41" s="1059"/>
      <c r="B41" s="1060"/>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1"/>
    </row>
    <row r="42" spans="1:40" s="11" customFormat="1" ht="12" customHeight="1" thickBot="1">
      <c r="A42" s="425"/>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6"/>
      <c r="AC42" s="426"/>
      <c r="AD42" s="426"/>
      <c r="AE42" s="426"/>
      <c r="AF42" s="426"/>
      <c r="AG42" s="426"/>
      <c r="AH42" s="426"/>
      <c r="AI42" s="426"/>
    </row>
    <row r="43" spans="1:40" s="11" customFormat="1" ht="12" customHeight="1">
      <c r="A43" s="427"/>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1162" t="s">
        <v>417</v>
      </c>
      <c r="AC43" s="1163"/>
      <c r="AD43" s="1163"/>
      <c r="AE43" s="1163"/>
      <c r="AF43" s="1163"/>
      <c r="AG43" s="1168" t="s">
        <v>416</v>
      </c>
      <c r="AH43" s="1168"/>
      <c r="AI43" s="1169"/>
    </row>
    <row r="44" spans="1:40" s="11" customFormat="1" ht="12" customHeight="1">
      <c r="A44" s="427"/>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1164"/>
      <c r="AC44" s="1165"/>
      <c r="AD44" s="1165"/>
      <c r="AE44" s="1165"/>
      <c r="AF44" s="1165"/>
      <c r="AG44" s="1170"/>
      <c r="AH44" s="1170"/>
      <c r="AI44" s="1171"/>
    </row>
    <row r="45" spans="1:40" s="11" customFormat="1" ht="12" customHeight="1" thickBot="1">
      <c r="A45" s="427"/>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1166"/>
      <c r="AC45" s="1167"/>
      <c r="AD45" s="1167"/>
      <c r="AE45" s="1167"/>
      <c r="AF45" s="1167"/>
      <c r="AG45" s="1172"/>
      <c r="AH45" s="1172"/>
      <c r="AI45" s="1173"/>
    </row>
    <row r="46" spans="1:40" s="11" customFormat="1"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row>
    <row r="47" spans="1:40" s="11" customFormat="1"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row>
    <row r="48" spans="1:40" s="11" customFormat="1"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row>
    <row r="49" spans="1:35" s="11" customFormat="1" ht="15" customHeight="1">
      <c r="A49" s="96"/>
      <c r="B49" s="96"/>
      <c r="C49" s="96"/>
      <c r="D49" s="96"/>
      <c r="E49" s="96"/>
      <c r="F49" s="96"/>
      <c r="G49" s="96"/>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5" s="11" customFormat="1" ht="15" customHeight="1">
      <c r="A50" s="96"/>
      <c r="B50" s="96"/>
      <c r="C50" s="96"/>
      <c r="D50" s="96"/>
      <c r="E50" s="96"/>
      <c r="F50" s="96"/>
      <c r="G50" s="96"/>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5" s="11" customFormat="1" ht="15" customHeight="1">
      <c r="A51" s="97"/>
      <c r="B51" s="97"/>
      <c r="C51" s="97"/>
      <c r="D51" s="97"/>
      <c r="E51" s="97"/>
      <c r="F51" s="97"/>
      <c r="G51" s="97"/>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row>
    <row r="52" spans="1:35" s="11" customFormat="1" ht="15" customHeight="1">
      <c r="A52" s="97"/>
      <c r="B52" s="97"/>
      <c r="C52" s="97"/>
      <c r="D52" s="97"/>
      <c r="E52" s="97"/>
      <c r="F52" s="97"/>
      <c r="G52" s="97"/>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row>
    <row r="53" spans="1:35" s="11" customFormat="1" ht="15" customHeight="1">
      <c r="A53" s="97"/>
      <c r="B53" s="97"/>
      <c r="C53" s="97"/>
      <c r="D53" s="97"/>
      <c r="E53" s="97"/>
      <c r="F53" s="97"/>
      <c r="G53" s="97"/>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row>
    <row r="54" spans="1:35" s="11" customFormat="1" ht="15"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5" s="11" customFormat="1" ht="1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5" customHeight="1"/>
    <row r="57" spans="1:35" ht="15" customHeight="1"/>
  </sheetData>
  <sheetProtection algorithmName="SHA-512" hashValue="Gohbjw8siILNOrGWcjwv65pSGJhPTyoGnBaz2HRrfKnMlQ5lseZmr3LJlAkGwwD2WH7E1MaHeWTXtSMSwrMHgg==" saltValue="1dBG0S5Xcm9ZLTcXsriSQg==" spinCount="100000" sheet="1" objects="1" scenarios="1"/>
  <mergeCells count="224">
    <mergeCell ref="A4:AI4"/>
    <mergeCell ref="AK6:AL8"/>
    <mergeCell ref="O6:T7"/>
    <mergeCell ref="U6:V7"/>
    <mergeCell ref="W6:AB7"/>
    <mergeCell ref="AC6:AI6"/>
    <mergeCell ref="AC7:AD7"/>
    <mergeCell ref="A39:AI41"/>
    <mergeCell ref="AB43:AF45"/>
    <mergeCell ref="AG43:AI45"/>
    <mergeCell ref="A31:J31"/>
    <mergeCell ref="A32:J32"/>
    <mergeCell ref="A34:J34"/>
    <mergeCell ref="A30:J30"/>
    <mergeCell ref="A35:J35"/>
    <mergeCell ref="A36:J36"/>
    <mergeCell ref="A21:J21"/>
    <mergeCell ref="A22:J22"/>
    <mergeCell ref="A23:J23"/>
    <mergeCell ref="A24:J24"/>
    <mergeCell ref="D6:K7"/>
    <mergeCell ref="L6:N7"/>
    <mergeCell ref="A25:J25"/>
    <mergeCell ref="Q36:R36"/>
    <mergeCell ref="T36:U36"/>
    <mergeCell ref="V36:W36"/>
    <mergeCell ref="Y36:Z36"/>
    <mergeCell ref="Q34:R34"/>
    <mergeCell ref="T34:U34"/>
    <mergeCell ref="V34:W34"/>
    <mergeCell ref="Y34:Z34"/>
    <mergeCell ref="Q35:Z35"/>
    <mergeCell ref="Q32:R32"/>
    <mergeCell ref="T32:U32"/>
    <mergeCell ref="V32:W32"/>
    <mergeCell ref="Y32:Z32"/>
    <mergeCell ref="Q31:R31"/>
    <mergeCell ref="T31:U31"/>
    <mergeCell ref="N27:P27"/>
    <mergeCell ref="Q27:R27"/>
    <mergeCell ref="T27:U27"/>
    <mergeCell ref="V27:W27"/>
    <mergeCell ref="Y27:Z27"/>
    <mergeCell ref="A29:J29"/>
    <mergeCell ref="A28:J28"/>
    <mergeCell ref="A27:J27"/>
    <mergeCell ref="A26:J26"/>
    <mergeCell ref="A12:J12"/>
    <mergeCell ref="A9:J9"/>
    <mergeCell ref="A10:J10"/>
    <mergeCell ref="A11:J11"/>
    <mergeCell ref="A13:J13"/>
    <mergeCell ref="A14:J14"/>
    <mergeCell ref="A15:J15"/>
    <mergeCell ref="A16:J16"/>
    <mergeCell ref="A17:J17"/>
    <mergeCell ref="A18:J18"/>
    <mergeCell ref="A19:J19"/>
    <mergeCell ref="A20:J20"/>
    <mergeCell ref="K19:L19"/>
    <mergeCell ref="K36:L36"/>
    <mergeCell ref="N36:P36"/>
    <mergeCell ref="K35:M35"/>
    <mergeCell ref="N35:P35"/>
    <mergeCell ref="K32:L32"/>
    <mergeCell ref="N32:P32"/>
    <mergeCell ref="K31:L31"/>
    <mergeCell ref="N31:P31"/>
    <mergeCell ref="K28:L28"/>
    <mergeCell ref="K26:L26"/>
    <mergeCell ref="N26:P26"/>
    <mergeCell ref="K24:L24"/>
    <mergeCell ref="N24:P24"/>
    <mergeCell ref="Q26:R26"/>
    <mergeCell ref="T26:U26"/>
    <mergeCell ref="V26:W26"/>
    <mergeCell ref="Y26:Z26"/>
    <mergeCell ref="N10:P10"/>
    <mergeCell ref="N11:P11"/>
    <mergeCell ref="K27:L27"/>
    <mergeCell ref="N12:P12"/>
    <mergeCell ref="N13:P13"/>
    <mergeCell ref="N14:P14"/>
    <mergeCell ref="K14:L14"/>
    <mergeCell ref="K15:L15"/>
    <mergeCell ref="K16:L16"/>
    <mergeCell ref="K17:L17"/>
    <mergeCell ref="K13:L13"/>
    <mergeCell ref="K18:M18"/>
    <mergeCell ref="N15:P15"/>
    <mergeCell ref="K22:M22"/>
    <mergeCell ref="N22:P22"/>
    <mergeCell ref="N19:P19"/>
    <mergeCell ref="N16:P16"/>
    <mergeCell ref="N17:P17"/>
    <mergeCell ref="V25:W25"/>
    <mergeCell ref="Y25:Z25"/>
    <mergeCell ref="Q24:R24"/>
    <mergeCell ref="T24:U24"/>
    <mergeCell ref="V24:W24"/>
    <mergeCell ref="Y24:Z24"/>
    <mergeCell ref="T25:U25"/>
    <mergeCell ref="K25:L25"/>
    <mergeCell ref="N25:P25"/>
    <mergeCell ref="Q25:R25"/>
    <mergeCell ref="V23:W23"/>
    <mergeCell ref="Y23:Z23"/>
    <mergeCell ref="V20:W20"/>
    <mergeCell ref="Y20:Z20"/>
    <mergeCell ref="Q21:R21"/>
    <mergeCell ref="T21:U21"/>
    <mergeCell ref="V21:W21"/>
    <mergeCell ref="Y21:Z21"/>
    <mergeCell ref="K21:L21"/>
    <mergeCell ref="N20:P20"/>
    <mergeCell ref="N21:P21"/>
    <mergeCell ref="Q20:R20"/>
    <mergeCell ref="T20:U20"/>
    <mergeCell ref="K20:L20"/>
    <mergeCell ref="AA13:AI13"/>
    <mergeCell ref="K34:L34"/>
    <mergeCell ref="N34:P34"/>
    <mergeCell ref="Y28:Z28"/>
    <mergeCell ref="K29:L29"/>
    <mergeCell ref="N29:P29"/>
    <mergeCell ref="Q29:R29"/>
    <mergeCell ref="V31:W31"/>
    <mergeCell ref="Y31:Z31"/>
    <mergeCell ref="T29:U29"/>
    <mergeCell ref="V29:W29"/>
    <mergeCell ref="Y29:Z29"/>
    <mergeCell ref="K30:M30"/>
    <mergeCell ref="N30:P30"/>
    <mergeCell ref="Q30:Z30"/>
    <mergeCell ref="N28:P28"/>
    <mergeCell ref="Q28:R28"/>
    <mergeCell ref="T28:U28"/>
    <mergeCell ref="V28:W28"/>
    <mergeCell ref="Q22:Z22"/>
    <mergeCell ref="K23:L23"/>
    <mergeCell ref="N23:P23"/>
    <mergeCell ref="Q23:R23"/>
    <mergeCell ref="T23:U23"/>
    <mergeCell ref="V16:W16"/>
    <mergeCell ref="A1:AI3"/>
    <mergeCell ref="A6:C7"/>
    <mergeCell ref="N18:P18"/>
    <mergeCell ref="Q18:Z18"/>
    <mergeCell ref="K9:M9"/>
    <mergeCell ref="N9:P9"/>
    <mergeCell ref="Q9:Z9"/>
    <mergeCell ref="K10:L10"/>
    <mergeCell ref="K11:L11"/>
    <mergeCell ref="K12:L12"/>
    <mergeCell ref="Y16:Z16"/>
    <mergeCell ref="Q12:R12"/>
    <mergeCell ref="T12:U12"/>
    <mergeCell ref="Y10:Z10"/>
    <mergeCell ref="Q11:R11"/>
    <mergeCell ref="T11:U11"/>
    <mergeCell ref="V11:W11"/>
    <mergeCell ref="Y11:Z11"/>
    <mergeCell ref="V12:W12"/>
    <mergeCell ref="Y12:Z12"/>
    <mergeCell ref="Q15:R15"/>
    <mergeCell ref="AA11:AI11"/>
    <mergeCell ref="AA12:AI12"/>
    <mergeCell ref="AA35:AI35"/>
    <mergeCell ref="AA31:AI31"/>
    <mergeCell ref="AA36:AI36"/>
    <mergeCell ref="Y14:Z14"/>
    <mergeCell ref="Y13:Z13"/>
    <mergeCell ref="Y17:Z17"/>
    <mergeCell ref="Y15:Z15"/>
    <mergeCell ref="V19:W19"/>
    <mergeCell ref="Q10:R10"/>
    <mergeCell ref="T10:U10"/>
    <mergeCell ref="V10:W10"/>
    <mergeCell ref="Q13:R13"/>
    <mergeCell ref="T13:U13"/>
    <mergeCell ref="V13:W13"/>
    <mergeCell ref="Q14:R14"/>
    <mergeCell ref="Q19:R19"/>
    <mergeCell ref="T19:U19"/>
    <mergeCell ref="Q17:R17"/>
    <mergeCell ref="T17:U17"/>
    <mergeCell ref="V17:W17"/>
    <mergeCell ref="T15:U15"/>
    <mergeCell ref="V15:W15"/>
    <mergeCell ref="Q16:R16"/>
    <mergeCell ref="T16:U16"/>
    <mergeCell ref="AA32:AI32"/>
    <mergeCell ref="AA34:AI34"/>
    <mergeCell ref="AA24:AI24"/>
    <mergeCell ref="AA25:AI25"/>
    <mergeCell ref="AA26:AI26"/>
    <mergeCell ref="AA27:AI27"/>
    <mergeCell ref="AA28:AI28"/>
    <mergeCell ref="AA29:AI29"/>
    <mergeCell ref="AA30:AI30"/>
    <mergeCell ref="A33:J33"/>
    <mergeCell ref="K33:L33"/>
    <mergeCell ref="N33:P33"/>
    <mergeCell ref="Q33:R33"/>
    <mergeCell ref="T33:U33"/>
    <mergeCell ref="V33:W33"/>
    <mergeCell ref="Y33:Z33"/>
    <mergeCell ref="AA33:AI33"/>
    <mergeCell ref="AK2:AL4"/>
    <mergeCell ref="AA18:AI18"/>
    <mergeCell ref="AA22:AI22"/>
    <mergeCell ref="AA19:AI19"/>
    <mergeCell ref="AA23:AI23"/>
    <mergeCell ref="AA20:AI20"/>
    <mergeCell ref="AA21:AI21"/>
    <mergeCell ref="AA9:AI9"/>
    <mergeCell ref="AA10:AI10"/>
    <mergeCell ref="AA14:AI14"/>
    <mergeCell ref="AA15:AI15"/>
    <mergeCell ref="AA16:AI16"/>
    <mergeCell ref="AA17:AI17"/>
    <mergeCell ref="Y19:Z19"/>
    <mergeCell ref="T14:U14"/>
    <mergeCell ref="V14:W14"/>
  </mergeCells>
  <phoneticPr fontId="3"/>
  <hyperlinks>
    <hyperlink ref="AK2:AL4" location="目次!B18" display="目次へ" xr:uid="{00000000-0004-0000-0400-000000000000}"/>
    <hyperlink ref="AK6:AL8" location="①【2ヵ月前】利用申込書!A1" display="利用申込書へ" xr:uid="{00000000-0004-0000-0400-000001000000}"/>
  </hyperlinks>
  <pageMargins left="0.51181102362204722" right="0.51181102362204722" top="0.55118110236220474" bottom="0.55118110236220474" header="0.31496062992125984" footer="0.31496062992125984"/>
  <pageSetup paperSize="9" scale="9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22</xdr:col>
                    <xdr:colOff>76200</xdr:colOff>
                    <xdr:row>0</xdr:row>
                    <xdr:rowOff>104775</xdr:rowOff>
                  </from>
                  <to>
                    <xdr:col>27</xdr:col>
                    <xdr:colOff>38100</xdr:colOff>
                    <xdr:row>1</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22</xdr:col>
                    <xdr:colOff>76200</xdr:colOff>
                    <xdr:row>1</xdr:row>
                    <xdr:rowOff>104775</xdr:rowOff>
                  </from>
                  <to>
                    <xdr:col>25</xdr:col>
                    <xdr:colOff>161925</xdr:colOff>
                    <xdr:row>2</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AQ50"/>
  <sheetViews>
    <sheetView showGridLines="0" view="pageBreakPreview" zoomScaleNormal="100" zoomScaleSheetLayoutView="100" workbookViewId="0">
      <selection activeCell="A5" sqref="A5:V6"/>
    </sheetView>
  </sheetViews>
  <sheetFormatPr defaultRowHeight="13.5"/>
  <cols>
    <col min="1" max="35" width="2.625" style="116" customWidth="1"/>
    <col min="36" max="36" width="2.625" style="15" customWidth="1"/>
    <col min="37" max="37" width="2.125" style="15" customWidth="1"/>
    <col min="38" max="38" width="11" style="15" bestFit="1" customWidth="1"/>
    <col min="39" max="39" width="9" style="15"/>
    <col min="40" max="40" width="3.375" style="15" bestFit="1" customWidth="1"/>
    <col min="41" max="41" width="9" style="15" customWidth="1"/>
    <col min="42" max="43" width="9" style="15" hidden="1" customWidth="1"/>
    <col min="44" max="247" width="9" style="15"/>
    <col min="248" max="248" width="12" style="15" customWidth="1"/>
    <col min="249" max="249" width="32.625" style="15" customWidth="1"/>
    <col min="250" max="250" width="36" style="15" customWidth="1"/>
    <col min="251" max="251" width="9.875" style="15" customWidth="1"/>
    <col min="252" max="252" width="7.5" style="15" customWidth="1"/>
    <col min="253" max="253" width="7.875" style="15" customWidth="1"/>
    <col min="254" max="254" width="16.875" style="15" customWidth="1"/>
    <col min="255" max="255" width="12" style="15" customWidth="1"/>
    <col min="256" max="256" width="23.625" style="15" customWidth="1"/>
    <col min="257" max="257" width="12.875" style="15" customWidth="1"/>
    <col min="258" max="258" width="9" style="15"/>
    <col min="259" max="260" width="6.75" style="15" customWidth="1"/>
    <col min="261" max="503" width="9" style="15"/>
    <col min="504" max="504" width="12" style="15" customWidth="1"/>
    <col min="505" max="505" width="32.625" style="15" customWidth="1"/>
    <col min="506" max="506" width="36" style="15" customWidth="1"/>
    <col min="507" max="507" width="9.875" style="15" customWidth="1"/>
    <col min="508" max="508" width="7.5" style="15" customWidth="1"/>
    <col min="509" max="509" width="7.875" style="15" customWidth="1"/>
    <col min="510" max="510" width="16.875" style="15" customWidth="1"/>
    <col min="511" max="511" width="12" style="15" customWidth="1"/>
    <col min="512" max="512" width="23.625" style="15" customWidth="1"/>
    <col min="513" max="513" width="12.875" style="15" customWidth="1"/>
    <col min="514" max="514" width="9" style="15"/>
    <col min="515" max="516" width="6.75" style="15" customWidth="1"/>
    <col min="517" max="759" width="9" style="15"/>
    <col min="760" max="760" width="12" style="15" customWidth="1"/>
    <col min="761" max="761" width="32.625" style="15" customWidth="1"/>
    <col min="762" max="762" width="36" style="15" customWidth="1"/>
    <col min="763" max="763" width="9.875" style="15" customWidth="1"/>
    <col min="764" max="764" width="7.5" style="15" customWidth="1"/>
    <col min="765" max="765" width="7.875" style="15" customWidth="1"/>
    <col min="766" max="766" width="16.875" style="15" customWidth="1"/>
    <col min="767" max="767" width="12" style="15" customWidth="1"/>
    <col min="768" max="768" width="23.625" style="15" customWidth="1"/>
    <col min="769" max="769" width="12.875" style="15" customWidth="1"/>
    <col min="770" max="770" width="9" style="15"/>
    <col min="771" max="772" width="6.75" style="15" customWidth="1"/>
    <col min="773" max="1015" width="9" style="15"/>
    <col min="1016" max="1016" width="12" style="15" customWidth="1"/>
    <col min="1017" max="1017" width="32.625" style="15" customWidth="1"/>
    <col min="1018" max="1018" width="36" style="15" customWidth="1"/>
    <col min="1019" max="1019" width="9.875" style="15" customWidth="1"/>
    <col min="1020" max="1020" width="7.5" style="15" customWidth="1"/>
    <col min="1021" max="1021" width="7.875" style="15" customWidth="1"/>
    <col min="1022" max="1022" width="16.875" style="15" customWidth="1"/>
    <col min="1023" max="1023" width="12" style="15" customWidth="1"/>
    <col min="1024" max="1024" width="23.625" style="15" customWidth="1"/>
    <col min="1025" max="1025" width="12.875" style="15" customWidth="1"/>
    <col min="1026" max="1026" width="9" style="15"/>
    <col min="1027" max="1028" width="6.75" style="15" customWidth="1"/>
    <col min="1029" max="1271" width="9" style="15"/>
    <col min="1272" max="1272" width="12" style="15" customWidth="1"/>
    <col min="1273" max="1273" width="32.625" style="15" customWidth="1"/>
    <col min="1274" max="1274" width="36" style="15" customWidth="1"/>
    <col min="1275" max="1275" width="9.875" style="15" customWidth="1"/>
    <col min="1276" max="1276" width="7.5" style="15" customWidth="1"/>
    <col min="1277" max="1277" width="7.875" style="15" customWidth="1"/>
    <col min="1278" max="1278" width="16.875" style="15" customWidth="1"/>
    <col min="1279" max="1279" width="12" style="15" customWidth="1"/>
    <col min="1280" max="1280" width="23.625" style="15" customWidth="1"/>
    <col min="1281" max="1281" width="12.875" style="15" customWidth="1"/>
    <col min="1282" max="1282" width="9" style="15"/>
    <col min="1283" max="1284" width="6.75" style="15" customWidth="1"/>
    <col min="1285" max="1527" width="9" style="15"/>
    <col min="1528" max="1528" width="12" style="15" customWidth="1"/>
    <col min="1529" max="1529" width="32.625" style="15" customWidth="1"/>
    <col min="1530" max="1530" width="36" style="15" customWidth="1"/>
    <col min="1531" max="1531" width="9.875" style="15" customWidth="1"/>
    <col min="1532" max="1532" width="7.5" style="15" customWidth="1"/>
    <col min="1533" max="1533" width="7.875" style="15" customWidth="1"/>
    <col min="1534" max="1534" width="16.875" style="15" customWidth="1"/>
    <col min="1535" max="1535" width="12" style="15" customWidth="1"/>
    <col min="1536" max="1536" width="23.625" style="15" customWidth="1"/>
    <col min="1537" max="1537" width="12.875" style="15" customWidth="1"/>
    <col min="1538" max="1538" width="9" style="15"/>
    <col min="1539" max="1540" width="6.75" style="15" customWidth="1"/>
    <col min="1541" max="1783" width="9" style="15"/>
    <col min="1784" max="1784" width="12" style="15" customWidth="1"/>
    <col min="1785" max="1785" width="32.625" style="15" customWidth="1"/>
    <col min="1786" max="1786" width="36" style="15" customWidth="1"/>
    <col min="1787" max="1787" width="9.875" style="15" customWidth="1"/>
    <col min="1788" max="1788" width="7.5" style="15" customWidth="1"/>
    <col min="1789" max="1789" width="7.875" style="15" customWidth="1"/>
    <col min="1790" max="1790" width="16.875" style="15" customWidth="1"/>
    <col min="1791" max="1791" width="12" style="15" customWidth="1"/>
    <col min="1792" max="1792" width="23.625" style="15" customWidth="1"/>
    <col min="1793" max="1793" width="12.875" style="15" customWidth="1"/>
    <col min="1794" max="1794" width="9" style="15"/>
    <col min="1795" max="1796" width="6.75" style="15" customWidth="1"/>
    <col min="1797" max="2039" width="9" style="15"/>
    <col min="2040" max="2040" width="12" style="15" customWidth="1"/>
    <col min="2041" max="2041" width="32.625" style="15" customWidth="1"/>
    <col min="2042" max="2042" width="36" style="15" customWidth="1"/>
    <col min="2043" max="2043" width="9.875" style="15" customWidth="1"/>
    <col min="2044" max="2044" width="7.5" style="15" customWidth="1"/>
    <col min="2045" max="2045" width="7.875" style="15" customWidth="1"/>
    <col min="2046" max="2046" width="16.875" style="15" customWidth="1"/>
    <col min="2047" max="2047" width="12" style="15" customWidth="1"/>
    <col min="2048" max="2048" width="23.625" style="15" customWidth="1"/>
    <col min="2049" max="2049" width="12.875" style="15" customWidth="1"/>
    <col min="2050" max="2050" width="9" style="15"/>
    <col min="2051" max="2052" width="6.75" style="15" customWidth="1"/>
    <col min="2053" max="2295" width="9" style="15"/>
    <col min="2296" max="2296" width="12" style="15" customWidth="1"/>
    <col min="2297" max="2297" width="32.625" style="15" customWidth="1"/>
    <col min="2298" max="2298" width="36" style="15" customWidth="1"/>
    <col min="2299" max="2299" width="9.875" style="15" customWidth="1"/>
    <col min="2300" max="2300" width="7.5" style="15" customWidth="1"/>
    <col min="2301" max="2301" width="7.875" style="15" customWidth="1"/>
    <col min="2302" max="2302" width="16.875" style="15" customWidth="1"/>
    <col min="2303" max="2303" width="12" style="15" customWidth="1"/>
    <col min="2304" max="2304" width="23.625" style="15" customWidth="1"/>
    <col min="2305" max="2305" width="12.875" style="15" customWidth="1"/>
    <col min="2306" max="2306" width="9" style="15"/>
    <col min="2307" max="2308" width="6.75" style="15" customWidth="1"/>
    <col min="2309" max="2551" width="9" style="15"/>
    <col min="2552" max="2552" width="12" style="15" customWidth="1"/>
    <col min="2553" max="2553" width="32.625" style="15" customWidth="1"/>
    <col min="2554" max="2554" width="36" style="15" customWidth="1"/>
    <col min="2555" max="2555" width="9.875" style="15" customWidth="1"/>
    <col min="2556" max="2556" width="7.5" style="15" customWidth="1"/>
    <col min="2557" max="2557" width="7.875" style="15" customWidth="1"/>
    <col min="2558" max="2558" width="16.875" style="15" customWidth="1"/>
    <col min="2559" max="2559" width="12" style="15" customWidth="1"/>
    <col min="2560" max="2560" width="23.625" style="15" customWidth="1"/>
    <col min="2561" max="2561" width="12.875" style="15" customWidth="1"/>
    <col min="2562" max="2562" width="9" style="15"/>
    <col min="2563" max="2564" width="6.75" style="15" customWidth="1"/>
    <col min="2565" max="2807" width="9" style="15"/>
    <col min="2808" max="2808" width="12" style="15" customWidth="1"/>
    <col min="2809" max="2809" width="32.625" style="15" customWidth="1"/>
    <col min="2810" max="2810" width="36" style="15" customWidth="1"/>
    <col min="2811" max="2811" width="9.875" style="15" customWidth="1"/>
    <col min="2812" max="2812" width="7.5" style="15" customWidth="1"/>
    <col min="2813" max="2813" width="7.875" style="15" customWidth="1"/>
    <col min="2814" max="2814" width="16.875" style="15" customWidth="1"/>
    <col min="2815" max="2815" width="12" style="15" customWidth="1"/>
    <col min="2816" max="2816" width="23.625" style="15" customWidth="1"/>
    <col min="2817" max="2817" width="12.875" style="15" customWidth="1"/>
    <col min="2818" max="2818" width="9" style="15"/>
    <col min="2819" max="2820" width="6.75" style="15" customWidth="1"/>
    <col min="2821" max="3063" width="9" style="15"/>
    <col min="3064" max="3064" width="12" style="15" customWidth="1"/>
    <col min="3065" max="3065" width="32.625" style="15" customWidth="1"/>
    <col min="3066" max="3066" width="36" style="15" customWidth="1"/>
    <col min="3067" max="3067" width="9.875" style="15" customWidth="1"/>
    <col min="3068" max="3068" width="7.5" style="15" customWidth="1"/>
    <col min="3069" max="3069" width="7.875" style="15" customWidth="1"/>
    <col min="3070" max="3070" width="16.875" style="15" customWidth="1"/>
    <col min="3071" max="3071" width="12" style="15" customWidth="1"/>
    <col min="3072" max="3072" width="23.625" style="15" customWidth="1"/>
    <col min="3073" max="3073" width="12.875" style="15" customWidth="1"/>
    <col min="3074" max="3074" width="9" style="15"/>
    <col min="3075" max="3076" width="6.75" style="15" customWidth="1"/>
    <col min="3077" max="3319" width="9" style="15"/>
    <col min="3320" max="3320" width="12" style="15" customWidth="1"/>
    <col min="3321" max="3321" width="32.625" style="15" customWidth="1"/>
    <col min="3322" max="3322" width="36" style="15" customWidth="1"/>
    <col min="3323" max="3323" width="9.875" style="15" customWidth="1"/>
    <col min="3324" max="3324" width="7.5" style="15" customWidth="1"/>
    <col min="3325" max="3325" width="7.875" style="15" customWidth="1"/>
    <col min="3326" max="3326" width="16.875" style="15" customWidth="1"/>
    <col min="3327" max="3327" width="12" style="15" customWidth="1"/>
    <col min="3328" max="3328" width="23.625" style="15" customWidth="1"/>
    <col min="3329" max="3329" width="12.875" style="15" customWidth="1"/>
    <col min="3330" max="3330" width="9" style="15"/>
    <col min="3331" max="3332" width="6.75" style="15" customWidth="1"/>
    <col min="3333" max="3575" width="9" style="15"/>
    <col min="3576" max="3576" width="12" style="15" customWidth="1"/>
    <col min="3577" max="3577" width="32.625" style="15" customWidth="1"/>
    <col min="3578" max="3578" width="36" style="15" customWidth="1"/>
    <col min="3579" max="3579" width="9.875" style="15" customWidth="1"/>
    <col min="3580" max="3580" width="7.5" style="15" customWidth="1"/>
    <col min="3581" max="3581" width="7.875" style="15" customWidth="1"/>
    <col min="3582" max="3582" width="16.875" style="15" customWidth="1"/>
    <col min="3583" max="3583" width="12" style="15" customWidth="1"/>
    <col min="3584" max="3584" width="23.625" style="15" customWidth="1"/>
    <col min="3585" max="3585" width="12.875" style="15" customWidth="1"/>
    <col min="3586" max="3586" width="9" style="15"/>
    <col min="3587" max="3588" width="6.75" style="15" customWidth="1"/>
    <col min="3589" max="3831" width="9" style="15"/>
    <col min="3832" max="3832" width="12" style="15" customWidth="1"/>
    <col min="3833" max="3833" width="32.625" style="15" customWidth="1"/>
    <col min="3834" max="3834" width="36" style="15" customWidth="1"/>
    <col min="3835" max="3835" width="9.875" style="15" customWidth="1"/>
    <col min="3836" max="3836" width="7.5" style="15" customWidth="1"/>
    <col min="3837" max="3837" width="7.875" style="15" customWidth="1"/>
    <col min="3838" max="3838" width="16.875" style="15" customWidth="1"/>
    <col min="3839" max="3839" width="12" style="15" customWidth="1"/>
    <col min="3840" max="3840" width="23.625" style="15" customWidth="1"/>
    <col min="3841" max="3841" width="12.875" style="15" customWidth="1"/>
    <col min="3842" max="3842" width="9" style="15"/>
    <col min="3843" max="3844" width="6.75" style="15" customWidth="1"/>
    <col min="3845" max="4087" width="9" style="15"/>
    <col min="4088" max="4088" width="12" style="15" customWidth="1"/>
    <col min="4089" max="4089" width="32.625" style="15" customWidth="1"/>
    <col min="4090" max="4090" width="36" style="15" customWidth="1"/>
    <col min="4091" max="4091" width="9.875" style="15" customWidth="1"/>
    <col min="4092" max="4092" width="7.5" style="15" customWidth="1"/>
    <col min="4093" max="4093" width="7.875" style="15" customWidth="1"/>
    <col min="4094" max="4094" width="16.875" style="15" customWidth="1"/>
    <col min="4095" max="4095" width="12" style="15" customWidth="1"/>
    <col min="4096" max="4096" width="23.625" style="15" customWidth="1"/>
    <col min="4097" max="4097" width="12.875" style="15" customWidth="1"/>
    <col min="4098" max="4098" width="9" style="15"/>
    <col min="4099" max="4100" width="6.75" style="15" customWidth="1"/>
    <col min="4101" max="4343" width="9" style="15"/>
    <col min="4344" max="4344" width="12" style="15" customWidth="1"/>
    <col min="4345" max="4345" width="32.625" style="15" customWidth="1"/>
    <col min="4346" max="4346" width="36" style="15" customWidth="1"/>
    <col min="4347" max="4347" width="9.875" style="15" customWidth="1"/>
    <col min="4348" max="4348" width="7.5" style="15" customWidth="1"/>
    <col min="4349" max="4349" width="7.875" style="15" customWidth="1"/>
    <col min="4350" max="4350" width="16.875" style="15" customWidth="1"/>
    <col min="4351" max="4351" width="12" style="15" customWidth="1"/>
    <col min="4352" max="4352" width="23.625" style="15" customWidth="1"/>
    <col min="4353" max="4353" width="12.875" style="15" customWidth="1"/>
    <col min="4354" max="4354" width="9" style="15"/>
    <col min="4355" max="4356" width="6.75" style="15" customWidth="1"/>
    <col min="4357" max="4599" width="9" style="15"/>
    <col min="4600" max="4600" width="12" style="15" customWidth="1"/>
    <col min="4601" max="4601" width="32.625" style="15" customWidth="1"/>
    <col min="4602" max="4602" width="36" style="15" customWidth="1"/>
    <col min="4603" max="4603" width="9.875" style="15" customWidth="1"/>
    <col min="4604" max="4604" width="7.5" style="15" customWidth="1"/>
    <col min="4605" max="4605" width="7.875" style="15" customWidth="1"/>
    <col min="4606" max="4606" width="16.875" style="15" customWidth="1"/>
    <col min="4607" max="4607" width="12" style="15" customWidth="1"/>
    <col min="4608" max="4608" width="23.625" style="15" customWidth="1"/>
    <col min="4609" max="4609" width="12.875" style="15" customWidth="1"/>
    <col min="4610" max="4610" width="9" style="15"/>
    <col min="4611" max="4612" width="6.75" style="15" customWidth="1"/>
    <col min="4613" max="4855" width="9" style="15"/>
    <col min="4856" max="4856" width="12" style="15" customWidth="1"/>
    <col min="4857" max="4857" width="32.625" style="15" customWidth="1"/>
    <col min="4858" max="4858" width="36" style="15" customWidth="1"/>
    <col min="4859" max="4859" width="9.875" style="15" customWidth="1"/>
    <col min="4860" max="4860" width="7.5" style="15" customWidth="1"/>
    <col min="4861" max="4861" width="7.875" style="15" customWidth="1"/>
    <col min="4862" max="4862" width="16.875" style="15" customWidth="1"/>
    <col min="4863" max="4863" width="12" style="15" customWidth="1"/>
    <col min="4864" max="4864" width="23.625" style="15" customWidth="1"/>
    <col min="4865" max="4865" width="12.875" style="15" customWidth="1"/>
    <col min="4866" max="4866" width="9" style="15"/>
    <col min="4867" max="4868" width="6.75" style="15" customWidth="1"/>
    <col min="4869" max="5111" width="9" style="15"/>
    <col min="5112" max="5112" width="12" style="15" customWidth="1"/>
    <col min="5113" max="5113" width="32.625" style="15" customWidth="1"/>
    <col min="5114" max="5114" width="36" style="15" customWidth="1"/>
    <col min="5115" max="5115" width="9.875" style="15" customWidth="1"/>
    <col min="5116" max="5116" width="7.5" style="15" customWidth="1"/>
    <col min="5117" max="5117" width="7.875" style="15" customWidth="1"/>
    <col min="5118" max="5118" width="16.875" style="15" customWidth="1"/>
    <col min="5119" max="5119" width="12" style="15" customWidth="1"/>
    <col min="5120" max="5120" width="23.625" style="15" customWidth="1"/>
    <col min="5121" max="5121" width="12.875" style="15" customWidth="1"/>
    <col min="5122" max="5122" width="9" style="15"/>
    <col min="5123" max="5124" width="6.75" style="15" customWidth="1"/>
    <col min="5125" max="5367" width="9" style="15"/>
    <col min="5368" max="5368" width="12" style="15" customWidth="1"/>
    <col min="5369" max="5369" width="32.625" style="15" customWidth="1"/>
    <col min="5370" max="5370" width="36" style="15" customWidth="1"/>
    <col min="5371" max="5371" width="9.875" style="15" customWidth="1"/>
    <col min="5372" max="5372" width="7.5" style="15" customWidth="1"/>
    <col min="5373" max="5373" width="7.875" style="15" customWidth="1"/>
    <col min="5374" max="5374" width="16.875" style="15" customWidth="1"/>
    <col min="5375" max="5375" width="12" style="15" customWidth="1"/>
    <col min="5376" max="5376" width="23.625" style="15" customWidth="1"/>
    <col min="5377" max="5377" width="12.875" style="15" customWidth="1"/>
    <col min="5378" max="5378" width="9" style="15"/>
    <col min="5379" max="5380" width="6.75" style="15" customWidth="1"/>
    <col min="5381" max="5623" width="9" style="15"/>
    <col min="5624" max="5624" width="12" style="15" customWidth="1"/>
    <col min="5625" max="5625" width="32.625" style="15" customWidth="1"/>
    <col min="5626" max="5626" width="36" style="15" customWidth="1"/>
    <col min="5627" max="5627" width="9.875" style="15" customWidth="1"/>
    <col min="5628" max="5628" width="7.5" style="15" customWidth="1"/>
    <col min="5629" max="5629" width="7.875" style="15" customWidth="1"/>
    <col min="5630" max="5630" width="16.875" style="15" customWidth="1"/>
    <col min="5631" max="5631" width="12" style="15" customWidth="1"/>
    <col min="5632" max="5632" width="23.625" style="15" customWidth="1"/>
    <col min="5633" max="5633" width="12.875" style="15" customWidth="1"/>
    <col min="5634" max="5634" width="9" style="15"/>
    <col min="5635" max="5636" width="6.75" style="15" customWidth="1"/>
    <col min="5637" max="5879" width="9" style="15"/>
    <col min="5880" max="5880" width="12" style="15" customWidth="1"/>
    <col min="5881" max="5881" width="32.625" style="15" customWidth="1"/>
    <col min="5882" max="5882" width="36" style="15" customWidth="1"/>
    <col min="5883" max="5883" width="9.875" style="15" customWidth="1"/>
    <col min="5884" max="5884" width="7.5" style="15" customWidth="1"/>
    <col min="5885" max="5885" width="7.875" style="15" customWidth="1"/>
    <col min="5886" max="5886" width="16.875" style="15" customWidth="1"/>
    <col min="5887" max="5887" width="12" style="15" customWidth="1"/>
    <col min="5888" max="5888" width="23.625" style="15" customWidth="1"/>
    <col min="5889" max="5889" width="12.875" style="15" customWidth="1"/>
    <col min="5890" max="5890" width="9" style="15"/>
    <col min="5891" max="5892" width="6.75" style="15" customWidth="1"/>
    <col min="5893" max="6135" width="9" style="15"/>
    <col min="6136" max="6136" width="12" style="15" customWidth="1"/>
    <col min="6137" max="6137" width="32.625" style="15" customWidth="1"/>
    <col min="6138" max="6138" width="36" style="15" customWidth="1"/>
    <col min="6139" max="6139" width="9.875" style="15" customWidth="1"/>
    <col min="6140" max="6140" width="7.5" style="15" customWidth="1"/>
    <col min="6141" max="6141" width="7.875" style="15" customWidth="1"/>
    <col min="6142" max="6142" width="16.875" style="15" customWidth="1"/>
    <col min="6143" max="6143" width="12" style="15" customWidth="1"/>
    <col min="6144" max="6144" width="23.625" style="15" customWidth="1"/>
    <col min="6145" max="6145" width="12.875" style="15" customWidth="1"/>
    <col min="6146" max="6146" width="9" style="15"/>
    <col min="6147" max="6148" width="6.75" style="15" customWidth="1"/>
    <col min="6149" max="6391" width="9" style="15"/>
    <col min="6392" max="6392" width="12" style="15" customWidth="1"/>
    <col min="6393" max="6393" width="32.625" style="15" customWidth="1"/>
    <col min="6394" max="6394" width="36" style="15" customWidth="1"/>
    <col min="6395" max="6395" width="9.875" style="15" customWidth="1"/>
    <col min="6396" max="6396" width="7.5" style="15" customWidth="1"/>
    <col min="6397" max="6397" width="7.875" style="15" customWidth="1"/>
    <col min="6398" max="6398" width="16.875" style="15" customWidth="1"/>
    <col min="6399" max="6399" width="12" style="15" customWidth="1"/>
    <col min="6400" max="6400" width="23.625" style="15" customWidth="1"/>
    <col min="6401" max="6401" width="12.875" style="15" customWidth="1"/>
    <col min="6402" max="6402" width="9" style="15"/>
    <col min="6403" max="6404" width="6.75" style="15" customWidth="1"/>
    <col min="6405" max="6647" width="9" style="15"/>
    <col min="6648" max="6648" width="12" style="15" customWidth="1"/>
    <col min="6649" max="6649" width="32.625" style="15" customWidth="1"/>
    <col min="6650" max="6650" width="36" style="15" customWidth="1"/>
    <col min="6651" max="6651" width="9.875" style="15" customWidth="1"/>
    <col min="6652" max="6652" width="7.5" style="15" customWidth="1"/>
    <col min="6653" max="6653" width="7.875" style="15" customWidth="1"/>
    <col min="6654" max="6654" width="16.875" style="15" customWidth="1"/>
    <col min="6655" max="6655" width="12" style="15" customWidth="1"/>
    <col min="6656" max="6656" width="23.625" style="15" customWidth="1"/>
    <col min="6657" max="6657" width="12.875" style="15" customWidth="1"/>
    <col min="6658" max="6658" width="9" style="15"/>
    <col min="6659" max="6660" width="6.75" style="15" customWidth="1"/>
    <col min="6661" max="6903" width="9" style="15"/>
    <col min="6904" max="6904" width="12" style="15" customWidth="1"/>
    <col min="6905" max="6905" width="32.625" style="15" customWidth="1"/>
    <col min="6906" max="6906" width="36" style="15" customWidth="1"/>
    <col min="6907" max="6907" width="9.875" style="15" customWidth="1"/>
    <col min="6908" max="6908" width="7.5" style="15" customWidth="1"/>
    <col min="6909" max="6909" width="7.875" style="15" customWidth="1"/>
    <col min="6910" max="6910" width="16.875" style="15" customWidth="1"/>
    <col min="6911" max="6911" width="12" style="15" customWidth="1"/>
    <col min="6912" max="6912" width="23.625" style="15" customWidth="1"/>
    <col min="6913" max="6913" width="12.875" style="15" customWidth="1"/>
    <col min="6914" max="6914" width="9" style="15"/>
    <col min="6915" max="6916" width="6.75" style="15" customWidth="1"/>
    <col min="6917" max="7159" width="9" style="15"/>
    <col min="7160" max="7160" width="12" style="15" customWidth="1"/>
    <col min="7161" max="7161" width="32.625" style="15" customWidth="1"/>
    <col min="7162" max="7162" width="36" style="15" customWidth="1"/>
    <col min="7163" max="7163" width="9.875" style="15" customWidth="1"/>
    <col min="7164" max="7164" width="7.5" style="15" customWidth="1"/>
    <col min="7165" max="7165" width="7.875" style="15" customWidth="1"/>
    <col min="7166" max="7166" width="16.875" style="15" customWidth="1"/>
    <col min="7167" max="7167" width="12" style="15" customWidth="1"/>
    <col min="7168" max="7168" width="23.625" style="15" customWidth="1"/>
    <col min="7169" max="7169" width="12.875" style="15" customWidth="1"/>
    <col min="7170" max="7170" width="9" style="15"/>
    <col min="7171" max="7172" width="6.75" style="15" customWidth="1"/>
    <col min="7173" max="7415" width="9" style="15"/>
    <col min="7416" max="7416" width="12" style="15" customWidth="1"/>
    <col min="7417" max="7417" width="32.625" style="15" customWidth="1"/>
    <col min="7418" max="7418" width="36" style="15" customWidth="1"/>
    <col min="7419" max="7419" width="9.875" style="15" customWidth="1"/>
    <col min="7420" max="7420" width="7.5" style="15" customWidth="1"/>
    <col min="7421" max="7421" width="7.875" style="15" customWidth="1"/>
    <col min="7422" max="7422" width="16.875" style="15" customWidth="1"/>
    <col min="7423" max="7423" width="12" style="15" customWidth="1"/>
    <col min="7424" max="7424" width="23.625" style="15" customWidth="1"/>
    <col min="7425" max="7425" width="12.875" style="15" customWidth="1"/>
    <col min="7426" max="7426" width="9" style="15"/>
    <col min="7427" max="7428" width="6.75" style="15" customWidth="1"/>
    <col min="7429" max="7671" width="9" style="15"/>
    <col min="7672" max="7672" width="12" style="15" customWidth="1"/>
    <col min="7673" max="7673" width="32.625" style="15" customWidth="1"/>
    <col min="7674" max="7674" width="36" style="15" customWidth="1"/>
    <col min="7675" max="7675" width="9.875" style="15" customWidth="1"/>
    <col min="7676" max="7676" width="7.5" style="15" customWidth="1"/>
    <col min="7677" max="7677" width="7.875" style="15" customWidth="1"/>
    <col min="7678" max="7678" width="16.875" style="15" customWidth="1"/>
    <col min="7679" max="7679" width="12" style="15" customWidth="1"/>
    <col min="7680" max="7680" width="23.625" style="15" customWidth="1"/>
    <col min="7681" max="7681" width="12.875" style="15" customWidth="1"/>
    <col min="7682" max="7682" width="9" style="15"/>
    <col min="7683" max="7684" width="6.75" style="15" customWidth="1"/>
    <col min="7685" max="7927" width="9" style="15"/>
    <col min="7928" max="7928" width="12" style="15" customWidth="1"/>
    <col min="7929" max="7929" width="32.625" style="15" customWidth="1"/>
    <col min="7930" max="7930" width="36" style="15" customWidth="1"/>
    <col min="7931" max="7931" width="9.875" style="15" customWidth="1"/>
    <col min="7932" max="7932" width="7.5" style="15" customWidth="1"/>
    <col min="7933" max="7933" width="7.875" style="15" customWidth="1"/>
    <col min="7934" max="7934" width="16.875" style="15" customWidth="1"/>
    <col min="7935" max="7935" width="12" style="15" customWidth="1"/>
    <col min="7936" max="7936" width="23.625" style="15" customWidth="1"/>
    <col min="7937" max="7937" width="12.875" style="15" customWidth="1"/>
    <col min="7938" max="7938" width="9" style="15"/>
    <col min="7939" max="7940" width="6.75" style="15" customWidth="1"/>
    <col min="7941" max="8183" width="9" style="15"/>
    <col min="8184" max="8184" width="12" style="15" customWidth="1"/>
    <col min="8185" max="8185" width="32.625" style="15" customWidth="1"/>
    <col min="8186" max="8186" width="36" style="15" customWidth="1"/>
    <col min="8187" max="8187" width="9.875" style="15" customWidth="1"/>
    <col min="8188" max="8188" width="7.5" style="15" customWidth="1"/>
    <col min="8189" max="8189" width="7.875" style="15" customWidth="1"/>
    <col min="8190" max="8190" width="16.875" style="15" customWidth="1"/>
    <col min="8191" max="8191" width="12" style="15" customWidth="1"/>
    <col min="8192" max="8192" width="23.625" style="15" customWidth="1"/>
    <col min="8193" max="8193" width="12.875" style="15" customWidth="1"/>
    <col min="8194" max="8194" width="9" style="15"/>
    <col min="8195" max="8196" width="6.75" style="15" customWidth="1"/>
    <col min="8197" max="8439" width="9" style="15"/>
    <col min="8440" max="8440" width="12" style="15" customWidth="1"/>
    <col min="8441" max="8441" width="32.625" style="15" customWidth="1"/>
    <col min="8442" max="8442" width="36" style="15" customWidth="1"/>
    <col min="8443" max="8443" width="9.875" style="15" customWidth="1"/>
    <col min="8444" max="8444" width="7.5" style="15" customWidth="1"/>
    <col min="8445" max="8445" width="7.875" style="15" customWidth="1"/>
    <col min="8446" max="8446" width="16.875" style="15" customWidth="1"/>
    <col min="8447" max="8447" width="12" style="15" customWidth="1"/>
    <col min="8448" max="8448" width="23.625" style="15" customWidth="1"/>
    <col min="8449" max="8449" width="12.875" style="15" customWidth="1"/>
    <col min="8450" max="8450" width="9" style="15"/>
    <col min="8451" max="8452" width="6.75" style="15" customWidth="1"/>
    <col min="8453" max="8695" width="9" style="15"/>
    <col min="8696" max="8696" width="12" style="15" customWidth="1"/>
    <col min="8697" max="8697" width="32.625" style="15" customWidth="1"/>
    <col min="8698" max="8698" width="36" style="15" customWidth="1"/>
    <col min="8699" max="8699" width="9.875" style="15" customWidth="1"/>
    <col min="8700" max="8700" width="7.5" style="15" customWidth="1"/>
    <col min="8701" max="8701" width="7.875" style="15" customWidth="1"/>
    <col min="8702" max="8702" width="16.875" style="15" customWidth="1"/>
    <col min="8703" max="8703" width="12" style="15" customWidth="1"/>
    <col min="8704" max="8704" width="23.625" style="15" customWidth="1"/>
    <col min="8705" max="8705" width="12.875" style="15" customWidth="1"/>
    <col min="8706" max="8706" width="9" style="15"/>
    <col min="8707" max="8708" width="6.75" style="15" customWidth="1"/>
    <col min="8709" max="8951" width="9" style="15"/>
    <col min="8952" max="8952" width="12" style="15" customWidth="1"/>
    <col min="8953" max="8953" width="32.625" style="15" customWidth="1"/>
    <col min="8954" max="8954" width="36" style="15" customWidth="1"/>
    <col min="8955" max="8955" width="9.875" style="15" customWidth="1"/>
    <col min="8956" max="8956" width="7.5" style="15" customWidth="1"/>
    <col min="8957" max="8957" width="7.875" style="15" customWidth="1"/>
    <col min="8958" max="8958" width="16.875" style="15" customWidth="1"/>
    <col min="8959" max="8959" width="12" style="15" customWidth="1"/>
    <col min="8960" max="8960" width="23.625" style="15" customWidth="1"/>
    <col min="8961" max="8961" width="12.875" style="15" customWidth="1"/>
    <col min="8962" max="8962" width="9" style="15"/>
    <col min="8963" max="8964" width="6.75" style="15" customWidth="1"/>
    <col min="8965" max="9207" width="9" style="15"/>
    <col min="9208" max="9208" width="12" style="15" customWidth="1"/>
    <col min="9209" max="9209" width="32.625" style="15" customWidth="1"/>
    <col min="9210" max="9210" width="36" style="15" customWidth="1"/>
    <col min="9211" max="9211" width="9.875" style="15" customWidth="1"/>
    <col min="9212" max="9212" width="7.5" style="15" customWidth="1"/>
    <col min="9213" max="9213" width="7.875" style="15" customWidth="1"/>
    <col min="9214" max="9214" width="16.875" style="15" customWidth="1"/>
    <col min="9215" max="9215" width="12" style="15" customWidth="1"/>
    <col min="9216" max="9216" width="23.625" style="15" customWidth="1"/>
    <col min="9217" max="9217" width="12.875" style="15" customWidth="1"/>
    <col min="9218" max="9218" width="9" style="15"/>
    <col min="9219" max="9220" width="6.75" style="15" customWidth="1"/>
    <col min="9221" max="9463" width="9" style="15"/>
    <col min="9464" max="9464" width="12" style="15" customWidth="1"/>
    <col min="9465" max="9465" width="32.625" style="15" customWidth="1"/>
    <col min="9466" max="9466" width="36" style="15" customWidth="1"/>
    <col min="9467" max="9467" width="9.875" style="15" customWidth="1"/>
    <col min="9468" max="9468" width="7.5" style="15" customWidth="1"/>
    <col min="9469" max="9469" width="7.875" style="15" customWidth="1"/>
    <col min="9470" max="9470" width="16.875" style="15" customWidth="1"/>
    <col min="9471" max="9471" width="12" style="15" customWidth="1"/>
    <col min="9472" max="9472" width="23.625" style="15" customWidth="1"/>
    <col min="9473" max="9473" width="12.875" style="15" customWidth="1"/>
    <col min="9474" max="9474" width="9" style="15"/>
    <col min="9475" max="9476" width="6.75" style="15" customWidth="1"/>
    <col min="9477" max="9719" width="9" style="15"/>
    <col min="9720" max="9720" width="12" style="15" customWidth="1"/>
    <col min="9721" max="9721" width="32.625" style="15" customWidth="1"/>
    <col min="9722" max="9722" width="36" style="15" customWidth="1"/>
    <col min="9723" max="9723" width="9.875" style="15" customWidth="1"/>
    <col min="9724" max="9724" width="7.5" style="15" customWidth="1"/>
    <col min="9725" max="9725" width="7.875" style="15" customWidth="1"/>
    <col min="9726" max="9726" width="16.875" style="15" customWidth="1"/>
    <col min="9727" max="9727" width="12" style="15" customWidth="1"/>
    <col min="9728" max="9728" width="23.625" style="15" customWidth="1"/>
    <col min="9729" max="9729" width="12.875" style="15" customWidth="1"/>
    <col min="9730" max="9730" width="9" style="15"/>
    <col min="9731" max="9732" width="6.75" style="15" customWidth="1"/>
    <col min="9733" max="9975" width="9" style="15"/>
    <col min="9976" max="9976" width="12" style="15" customWidth="1"/>
    <col min="9977" max="9977" width="32.625" style="15" customWidth="1"/>
    <col min="9978" max="9978" width="36" style="15" customWidth="1"/>
    <col min="9979" max="9979" width="9.875" style="15" customWidth="1"/>
    <col min="9980" max="9980" width="7.5" style="15" customWidth="1"/>
    <col min="9981" max="9981" width="7.875" style="15" customWidth="1"/>
    <col min="9982" max="9982" width="16.875" style="15" customWidth="1"/>
    <col min="9983" max="9983" width="12" style="15" customWidth="1"/>
    <col min="9984" max="9984" width="23.625" style="15" customWidth="1"/>
    <col min="9985" max="9985" width="12.875" style="15" customWidth="1"/>
    <col min="9986" max="9986" width="9" style="15"/>
    <col min="9987" max="9988" width="6.75" style="15" customWidth="1"/>
    <col min="9989" max="10231" width="9" style="15"/>
    <col min="10232" max="10232" width="12" style="15" customWidth="1"/>
    <col min="10233" max="10233" width="32.625" style="15" customWidth="1"/>
    <col min="10234" max="10234" width="36" style="15" customWidth="1"/>
    <col min="10235" max="10235" width="9.875" style="15" customWidth="1"/>
    <col min="10236" max="10236" width="7.5" style="15" customWidth="1"/>
    <col min="10237" max="10237" width="7.875" style="15" customWidth="1"/>
    <col min="10238" max="10238" width="16.875" style="15" customWidth="1"/>
    <col min="10239" max="10239" width="12" style="15" customWidth="1"/>
    <col min="10240" max="10240" width="23.625" style="15" customWidth="1"/>
    <col min="10241" max="10241" width="12.875" style="15" customWidth="1"/>
    <col min="10242" max="10242" width="9" style="15"/>
    <col min="10243" max="10244" width="6.75" style="15" customWidth="1"/>
    <col min="10245" max="10487" width="9" style="15"/>
    <col min="10488" max="10488" width="12" style="15" customWidth="1"/>
    <col min="10489" max="10489" width="32.625" style="15" customWidth="1"/>
    <col min="10490" max="10490" width="36" style="15" customWidth="1"/>
    <col min="10491" max="10491" width="9.875" style="15" customWidth="1"/>
    <col min="10492" max="10492" width="7.5" style="15" customWidth="1"/>
    <col min="10493" max="10493" width="7.875" style="15" customWidth="1"/>
    <col min="10494" max="10494" width="16.875" style="15" customWidth="1"/>
    <col min="10495" max="10495" width="12" style="15" customWidth="1"/>
    <col min="10496" max="10496" width="23.625" style="15" customWidth="1"/>
    <col min="10497" max="10497" width="12.875" style="15" customWidth="1"/>
    <col min="10498" max="10498" width="9" style="15"/>
    <col min="10499" max="10500" width="6.75" style="15" customWidth="1"/>
    <col min="10501" max="10743" width="9" style="15"/>
    <col min="10744" max="10744" width="12" style="15" customWidth="1"/>
    <col min="10745" max="10745" width="32.625" style="15" customWidth="1"/>
    <col min="10746" max="10746" width="36" style="15" customWidth="1"/>
    <col min="10747" max="10747" width="9.875" style="15" customWidth="1"/>
    <col min="10748" max="10748" width="7.5" style="15" customWidth="1"/>
    <col min="10749" max="10749" width="7.875" style="15" customWidth="1"/>
    <col min="10750" max="10750" width="16.875" style="15" customWidth="1"/>
    <col min="10751" max="10751" width="12" style="15" customWidth="1"/>
    <col min="10752" max="10752" width="23.625" style="15" customWidth="1"/>
    <col min="10753" max="10753" width="12.875" style="15" customWidth="1"/>
    <col min="10754" max="10754" width="9" style="15"/>
    <col min="10755" max="10756" width="6.75" style="15" customWidth="1"/>
    <col min="10757" max="10999" width="9" style="15"/>
    <col min="11000" max="11000" width="12" style="15" customWidth="1"/>
    <col min="11001" max="11001" width="32.625" style="15" customWidth="1"/>
    <col min="11002" max="11002" width="36" style="15" customWidth="1"/>
    <col min="11003" max="11003" width="9.875" style="15" customWidth="1"/>
    <col min="11004" max="11004" width="7.5" style="15" customWidth="1"/>
    <col min="11005" max="11005" width="7.875" style="15" customWidth="1"/>
    <col min="11006" max="11006" width="16.875" style="15" customWidth="1"/>
    <col min="11007" max="11007" width="12" style="15" customWidth="1"/>
    <col min="11008" max="11008" width="23.625" style="15" customWidth="1"/>
    <col min="11009" max="11009" width="12.875" style="15" customWidth="1"/>
    <col min="11010" max="11010" width="9" style="15"/>
    <col min="11011" max="11012" width="6.75" style="15" customWidth="1"/>
    <col min="11013" max="11255" width="9" style="15"/>
    <col min="11256" max="11256" width="12" style="15" customWidth="1"/>
    <col min="11257" max="11257" width="32.625" style="15" customWidth="1"/>
    <col min="11258" max="11258" width="36" style="15" customWidth="1"/>
    <col min="11259" max="11259" width="9.875" style="15" customWidth="1"/>
    <col min="11260" max="11260" width="7.5" style="15" customWidth="1"/>
    <col min="11261" max="11261" width="7.875" style="15" customWidth="1"/>
    <col min="11262" max="11262" width="16.875" style="15" customWidth="1"/>
    <col min="11263" max="11263" width="12" style="15" customWidth="1"/>
    <col min="11264" max="11264" width="23.625" style="15" customWidth="1"/>
    <col min="11265" max="11265" width="12.875" style="15" customWidth="1"/>
    <col min="11266" max="11266" width="9" style="15"/>
    <col min="11267" max="11268" width="6.75" style="15" customWidth="1"/>
    <col min="11269" max="11511" width="9" style="15"/>
    <col min="11512" max="11512" width="12" style="15" customWidth="1"/>
    <col min="11513" max="11513" width="32.625" style="15" customWidth="1"/>
    <col min="11514" max="11514" width="36" style="15" customWidth="1"/>
    <col min="11515" max="11515" width="9.875" style="15" customWidth="1"/>
    <col min="11516" max="11516" width="7.5" style="15" customWidth="1"/>
    <col min="11517" max="11517" width="7.875" style="15" customWidth="1"/>
    <col min="11518" max="11518" width="16.875" style="15" customWidth="1"/>
    <col min="11519" max="11519" width="12" style="15" customWidth="1"/>
    <col min="11520" max="11520" width="23.625" style="15" customWidth="1"/>
    <col min="11521" max="11521" width="12.875" style="15" customWidth="1"/>
    <col min="11522" max="11522" width="9" style="15"/>
    <col min="11523" max="11524" width="6.75" style="15" customWidth="1"/>
    <col min="11525" max="11767" width="9" style="15"/>
    <col min="11768" max="11768" width="12" style="15" customWidth="1"/>
    <col min="11769" max="11769" width="32.625" style="15" customWidth="1"/>
    <col min="11770" max="11770" width="36" style="15" customWidth="1"/>
    <col min="11771" max="11771" width="9.875" style="15" customWidth="1"/>
    <col min="11772" max="11772" width="7.5" style="15" customWidth="1"/>
    <col min="11773" max="11773" width="7.875" style="15" customWidth="1"/>
    <col min="11774" max="11774" width="16.875" style="15" customWidth="1"/>
    <col min="11775" max="11775" width="12" style="15" customWidth="1"/>
    <col min="11776" max="11776" width="23.625" style="15" customWidth="1"/>
    <col min="11777" max="11777" width="12.875" style="15" customWidth="1"/>
    <col min="11778" max="11778" width="9" style="15"/>
    <col min="11779" max="11780" width="6.75" style="15" customWidth="1"/>
    <col min="11781" max="12023" width="9" style="15"/>
    <col min="12024" max="12024" width="12" style="15" customWidth="1"/>
    <col min="12025" max="12025" width="32.625" style="15" customWidth="1"/>
    <col min="12026" max="12026" width="36" style="15" customWidth="1"/>
    <col min="12027" max="12027" width="9.875" style="15" customWidth="1"/>
    <col min="12028" max="12028" width="7.5" style="15" customWidth="1"/>
    <col min="12029" max="12029" width="7.875" style="15" customWidth="1"/>
    <col min="12030" max="12030" width="16.875" style="15" customWidth="1"/>
    <col min="12031" max="12031" width="12" style="15" customWidth="1"/>
    <col min="12032" max="12032" width="23.625" style="15" customWidth="1"/>
    <col min="12033" max="12033" width="12.875" style="15" customWidth="1"/>
    <col min="12034" max="12034" width="9" style="15"/>
    <col min="12035" max="12036" width="6.75" style="15" customWidth="1"/>
    <col min="12037" max="12279" width="9" style="15"/>
    <col min="12280" max="12280" width="12" style="15" customWidth="1"/>
    <col min="12281" max="12281" width="32.625" style="15" customWidth="1"/>
    <col min="12282" max="12282" width="36" style="15" customWidth="1"/>
    <col min="12283" max="12283" width="9.875" style="15" customWidth="1"/>
    <col min="12284" max="12284" width="7.5" style="15" customWidth="1"/>
    <col min="12285" max="12285" width="7.875" style="15" customWidth="1"/>
    <col min="12286" max="12286" width="16.875" style="15" customWidth="1"/>
    <col min="12287" max="12287" width="12" style="15" customWidth="1"/>
    <col min="12288" max="12288" width="23.625" style="15" customWidth="1"/>
    <col min="12289" max="12289" width="12.875" style="15" customWidth="1"/>
    <col min="12290" max="12290" width="9" style="15"/>
    <col min="12291" max="12292" width="6.75" style="15" customWidth="1"/>
    <col min="12293" max="12535" width="9" style="15"/>
    <col min="12536" max="12536" width="12" style="15" customWidth="1"/>
    <col min="12537" max="12537" width="32.625" style="15" customWidth="1"/>
    <col min="12538" max="12538" width="36" style="15" customWidth="1"/>
    <col min="12539" max="12539" width="9.875" style="15" customWidth="1"/>
    <col min="12540" max="12540" width="7.5" style="15" customWidth="1"/>
    <col min="12541" max="12541" width="7.875" style="15" customWidth="1"/>
    <col min="12542" max="12542" width="16.875" style="15" customWidth="1"/>
    <col min="12543" max="12543" width="12" style="15" customWidth="1"/>
    <col min="12544" max="12544" width="23.625" style="15" customWidth="1"/>
    <col min="12545" max="12545" width="12.875" style="15" customWidth="1"/>
    <col min="12546" max="12546" width="9" style="15"/>
    <col min="12547" max="12548" width="6.75" style="15" customWidth="1"/>
    <col min="12549" max="12791" width="9" style="15"/>
    <col min="12792" max="12792" width="12" style="15" customWidth="1"/>
    <col min="12793" max="12793" width="32.625" style="15" customWidth="1"/>
    <col min="12794" max="12794" width="36" style="15" customWidth="1"/>
    <col min="12795" max="12795" width="9.875" style="15" customWidth="1"/>
    <col min="12796" max="12796" width="7.5" style="15" customWidth="1"/>
    <col min="12797" max="12797" width="7.875" style="15" customWidth="1"/>
    <col min="12798" max="12798" width="16.875" style="15" customWidth="1"/>
    <col min="12799" max="12799" width="12" style="15" customWidth="1"/>
    <col min="12800" max="12800" width="23.625" style="15" customWidth="1"/>
    <col min="12801" max="12801" width="12.875" style="15" customWidth="1"/>
    <col min="12802" max="12802" width="9" style="15"/>
    <col min="12803" max="12804" width="6.75" style="15" customWidth="1"/>
    <col min="12805" max="13047" width="9" style="15"/>
    <col min="13048" max="13048" width="12" style="15" customWidth="1"/>
    <col min="13049" max="13049" width="32.625" style="15" customWidth="1"/>
    <col min="13050" max="13050" width="36" style="15" customWidth="1"/>
    <col min="13051" max="13051" width="9.875" style="15" customWidth="1"/>
    <col min="13052" max="13052" width="7.5" style="15" customWidth="1"/>
    <col min="13053" max="13053" width="7.875" style="15" customWidth="1"/>
    <col min="13054" max="13054" width="16.875" style="15" customWidth="1"/>
    <col min="13055" max="13055" width="12" style="15" customWidth="1"/>
    <col min="13056" max="13056" width="23.625" style="15" customWidth="1"/>
    <col min="13057" max="13057" width="12.875" style="15" customWidth="1"/>
    <col min="13058" max="13058" width="9" style="15"/>
    <col min="13059" max="13060" width="6.75" style="15" customWidth="1"/>
    <col min="13061" max="13303" width="9" style="15"/>
    <col min="13304" max="13304" width="12" style="15" customWidth="1"/>
    <col min="13305" max="13305" width="32.625" style="15" customWidth="1"/>
    <col min="13306" max="13306" width="36" style="15" customWidth="1"/>
    <col min="13307" max="13307" width="9.875" style="15" customWidth="1"/>
    <col min="13308" max="13308" width="7.5" style="15" customWidth="1"/>
    <col min="13309" max="13309" width="7.875" style="15" customWidth="1"/>
    <col min="13310" max="13310" width="16.875" style="15" customWidth="1"/>
    <col min="13311" max="13311" width="12" style="15" customWidth="1"/>
    <col min="13312" max="13312" width="23.625" style="15" customWidth="1"/>
    <col min="13313" max="13313" width="12.875" style="15" customWidth="1"/>
    <col min="13314" max="13314" width="9" style="15"/>
    <col min="13315" max="13316" width="6.75" style="15" customWidth="1"/>
    <col min="13317" max="13559" width="9" style="15"/>
    <col min="13560" max="13560" width="12" style="15" customWidth="1"/>
    <col min="13561" max="13561" width="32.625" style="15" customWidth="1"/>
    <col min="13562" max="13562" width="36" style="15" customWidth="1"/>
    <col min="13563" max="13563" width="9.875" style="15" customWidth="1"/>
    <col min="13564" max="13564" width="7.5" style="15" customWidth="1"/>
    <col min="13565" max="13565" width="7.875" style="15" customWidth="1"/>
    <col min="13566" max="13566" width="16.875" style="15" customWidth="1"/>
    <col min="13567" max="13567" width="12" style="15" customWidth="1"/>
    <col min="13568" max="13568" width="23.625" style="15" customWidth="1"/>
    <col min="13569" max="13569" width="12.875" style="15" customWidth="1"/>
    <col min="13570" max="13570" width="9" style="15"/>
    <col min="13571" max="13572" width="6.75" style="15" customWidth="1"/>
    <col min="13573" max="13815" width="9" style="15"/>
    <col min="13816" max="13816" width="12" style="15" customWidth="1"/>
    <col min="13817" max="13817" width="32.625" style="15" customWidth="1"/>
    <col min="13818" max="13818" width="36" style="15" customWidth="1"/>
    <col min="13819" max="13819" width="9.875" style="15" customWidth="1"/>
    <col min="13820" max="13820" width="7.5" style="15" customWidth="1"/>
    <col min="13821" max="13821" width="7.875" style="15" customWidth="1"/>
    <col min="13822" max="13822" width="16.875" style="15" customWidth="1"/>
    <col min="13823" max="13823" width="12" style="15" customWidth="1"/>
    <col min="13824" max="13824" width="23.625" style="15" customWidth="1"/>
    <col min="13825" max="13825" width="12.875" style="15" customWidth="1"/>
    <col min="13826" max="13826" width="9" style="15"/>
    <col min="13827" max="13828" width="6.75" style="15" customWidth="1"/>
    <col min="13829" max="14071" width="9" style="15"/>
    <col min="14072" max="14072" width="12" style="15" customWidth="1"/>
    <col min="14073" max="14073" width="32.625" style="15" customWidth="1"/>
    <col min="14074" max="14074" width="36" style="15" customWidth="1"/>
    <col min="14075" max="14075" width="9.875" style="15" customWidth="1"/>
    <col min="14076" max="14076" width="7.5" style="15" customWidth="1"/>
    <col min="14077" max="14077" width="7.875" style="15" customWidth="1"/>
    <col min="14078" max="14078" width="16.875" style="15" customWidth="1"/>
    <col min="14079" max="14079" width="12" style="15" customWidth="1"/>
    <col min="14080" max="14080" width="23.625" style="15" customWidth="1"/>
    <col min="14081" max="14081" width="12.875" style="15" customWidth="1"/>
    <col min="14082" max="14082" width="9" style="15"/>
    <col min="14083" max="14084" width="6.75" style="15" customWidth="1"/>
    <col min="14085" max="14327" width="9" style="15"/>
    <col min="14328" max="14328" width="12" style="15" customWidth="1"/>
    <col min="14329" max="14329" width="32.625" style="15" customWidth="1"/>
    <col min="14330" max="14330" width="36" style="15" customWidth="1"/>
    <col min="14331" max="14331" width="9.875" style="15" customWidth="1"/>
    <col min="14332" max="14332" width="7.5" style="15" customWidth="1"/>
    <col min="14333" max="14333" width="7.875" style="15" customWidth="1"/>
    <col min="14334" max="14334" width="16.875" style="15" customWidth="1"/>
    <col min="14335" max="14335" width="12" style="15" customWidth="1"/>
    <col min="14336" max="14336" width="23.625" style="15" customWidth="1"/>
    <col min="14337" max="14337" width="12.875" style="15" customWidth="1"/>
    <col min="14338" max="14338" width="9" style="15"/>
    <col min="14339" max="14340" width="6.75" style="15" customWidth="1"/>
    <col min="14341" max="14583" width="9" style="15"/>
    <col min="14584" max="14584" width="12" style="15" customWidth="1"/>
    <col min="14585" max="14585" width="32.625" style="15" customWidth="1"/>
    <col min="14586" max="14586" width="36" style="15" customWidth="1"/>
    <col min="14587" max="14587" width="9.875" style="15" customWidth="1"/>
    <col min="14588" max="14588" width="7.5" style="15" customWidth="1"/>
    <col min="14589" max="14589" width="7.875" style="15" customWidth="1"/>
    <col min="14590" max="14590" width="16.875" style="15" customWidth="1"/>
    <col min="14591" max="14591" width="12" style="15" customWidth="1"/>
    <col min="14592" max="14592" width="23.625" style="15" customWidth="1"/>
    <col min="14593" max="14593" width="12.875" style="15" customWidth="1"/>
    <col min="14594" max="14594" width="9" style="15"/>
    <col min="14595" max="14596" width="6.75" style="15" customWidth="1"/>
    <col min="14597" max="14839" width="9" style="15"/>
    <col min="14840" max="14840" width="12" style="15" customWidth="1"/>
    <col min="14841" max="14841" width="32.625" style="15" customWidth="1"/>
    <col min="14842" max="14842" width="36" style="15" customWidth="1"/>
    <col min="14843" max="14843" width="9.875" style="15" customWidth="1"/>
    <col min="14844" max="14844" width="7.5" style="15" customWidth="1"/>
    <col min="14845" max="14845" width="7.875" style="15" customWidth="1"/>
    <col min="14846" max="14846" width="16.875" style="15" customWidth="1"/>
    <col min="14847" max="14847" width="12" style="15" customWidth="1"/>
    <col min="14848" max="14848" width="23.625" style="15" customWidth="1"/>
    <col min="14849" max="14849" width="12.875" style="15" customWidth="1"/>
    <col min="14850" max="14850" width="9" style="15"/>
    <col min="14851" max="14852" width="6.75" style="15" customWidth="1"/>
    <col min="14853" max="15095" width="9" style="15"/>
    <col min="15096" max="15096" width="12" style="15" customWidth="1"/>
    <col min="15097" max="15097" width="32.625" style="15" customWidth="1"/>
    <col min="15098" max="15098" width="36" style="15" customWidth="1"/>
    <col min="15099" max="15099" width="9.875" style="15" customWidth="1"/>
    <col min="15100" max="15100" width="7.5" style="15" customWidth="1"/>
    <col min="15101" max="15101" width="7.875" style="15" customWidth="1"/>
    <col min="15102" max="15102" width="16.875" style="15" customWidth="1"/>
    <col min="15103" max="15103" width="12" style="15" customWidth="1"/>
    <col min="15104" max="15104" width="23.625" style="15" customWidth="1"/>
    <col min="15105" max="15105" width="12.875" style="15" customWidth="1"/>
    <col min="15106" max="15106" width="9" style="15"/>
    <col min="15107" max="15108" width="6.75" style="15" customWidth="1"/>
    <col min="15109" max="15351" width="9" style="15"/>
    <col min="15352" max="15352" width="12" style="15" customWidth="1"/>
    <col min="15353" max="15353" width="32.625" style="15" customWidth="1"/>
    <col min="15354" max="15354" width="36" style="15" customWidth="1"/>
    <col min="15355" max="15355" width="9.875" style="15" customWidth="1"/>
    <col min="15356" max="15356" width="7.5" style="15" customWidth="1"/>
    <col min="15357" max="15357" width="7.875" style="15" customWidth="1"/>
    <col min="15358" max="15358" width="16.875" style="15" customWidth="1"/>
    <col min="15359" max="15359" width="12" style="15" customWidth="1"/>
    <col min="15360" max="15360" width="23.625" style="15" customWidth="1"/>
    <col min="15361" max="15361" width="12.875" style="15" customWidth="1"/>
    <col min="15362" max="15362" width="9" style="15"/>
    <col min="15363" max="15364" width="6.75" style="15" customWidth="1"/>
    <col min="15365" max="15607" width="9" style="15"/>
    <col min="15608" max="15608" width="12" style="15" customWidth="1"/>
    <col min="15609" max="15609" width="32.625" style="15" customWidth="1"/>
    <col min="15610" max="15610" width="36" style="15" customWidth="1"/>
    <col min="15611" max="15611" width="9.875" style="15" customWidth="1"/>
    <col min="15612" max="15612" width="7.5" style="15" customWidth="1"/>
    <col min="15613" max="15613" width="7.875" style="15" customWidth="1"/>
    <col min="15614" max="15614" width="16.875" style="15" customWidth="1"/>
    <col min="15615" max="15615" width="12" style="15" customWidth="1"/>
    <col min="15616" max="15616" width="23.625" style="15" customWidth="1"/>
    <col min="15617" max="15617" width="12.875" style="15" customWidth="1"/>
    <col min="15618" max="15618" width="9" style="15"/>
    <col min="15619" max="15620" width="6.75" style="15" customWidth="1"/>
    <col min="15621" max="15863" width="9" style="15"/>
    <col min="15864" max="15864" width="12" style="15" customWidth="1"/>
    <col min="15865" max="15865" width="32.625" style="15" customWidth="1"/>
    <col min="15866" max="15866" width="36" style="15" customWidth="1"/>
    <col min="15867" max="15867" width="9.875" style="15" customWidth="1"/>
    <col min="15868" max="15868" width="7.5" style="15" customWidth="1"/>
    <col min="15869" max="15869" width="7.875" style="15" customWidth="1"/>
    <col min="15870" max="15870" width="16.875" style="15" customWidth="1"/>
    <col min="15871" max="15871" width="12" style="15" customWidth="1"/>
    <col min="15872" max="15872" width="23.625" style="15" customWidth="1"/>
    <col min="15873" max="15873" width="12.875" style="15" customWidth="1"/>
    <col min="15874" max="15874" width="9" style="15"/>
    <col min="15875" max="15876" width="6.75" style="15" customWidth="1"/>
    <col min="15877" max="16119" width="9" style="15"/>
    <col min="16120" max="16120" width="12" style="15" customWidth="1"/>
    <col min="16121" max="16121" width="32.625" style="15" customWidth="1"/>
    <col min="16122" max="16122" width="36" style="15" customWidth="1"/>
    <col min="16123" max="16123" width="9.875" style="15" customWidth="1"/>
    <col min="16124" max="16124" width="7.5" style="15" customWidth="1"/>
    <col min="16125" max="16125" width="7.875" style="15" customWidth="1"/>
    <col min="16126" max="16126" width="16.875" style="15" customWidth="1"/>
    <col min="16127" max="16127" width="12" style="15" customWidth="1"/>
    <col min="16128" max="16128" width="23.625" style="15" customWidth="1"/>
    <col min="16129" max="16129" width="12.875" style="15" customWidth="1"/>
    <col min="16130" max="16130" width="9" style="15"/>
    <col min="16131" max="16132" width="6.75" style="15" customWidth="1"/>
    <col min="16133" max="16384" width="9" style="15"/>
  </cols>
  <sheetData>
    <row r="1" spans="1:43" customFormat="1" ht="13.5" customHeight="1" thickBot="1">
      <c r="A1" s="856" t="s">
        <v>109</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3"/>
      <c r="AK1" s="3"/>
    </row>
    <row r="2" spans="1:43" customFormat="1" ht="13.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3"/>
      <c r="AK2" s="3"/>
      <c r="AL2" s="761" t="s">
        <v>599</v>
      </c>
      <c r="AM2" s="763"/>
    </row>
    <row r="3" spans="1:43" customFormat="1" ht="13.5" customHeight="1" thickBo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3"/>
      <c r="AK3" s="3"/>
      <c r="AL3" s="764"/>
      <c r="AM3" s="766"/>
    </row>
    <row r="4" spans="1:43" s="49" customFormat="1" ht="12" customHeight="1" thickBot="1">
      <c r="A4" s="1226" t="s">
        <v>513</v>
      </c>
      <c r="B4" s="1227"/>
      <c r="C4" s="1227"/>
      <c r="D4" s="1227"/>
      <c r="E4" s="1227"/>
      <c r="F4" s="1227"/>
      <c r="G4" s="1227"/>
      <c r="H4" s="1227"/>
      <c r="I4" s="1227"/>
      <c r="J4" s="1227"/>
      <c r="K4" s="1227"/>
      <c r="L4" s="1227"/>
      <c r="M4" s="1227"/>
      <c r="N4" s="1227"/>
      <c r="O4" s="1227"/>
      <c r="P4" s="1227"/>
      <c r="Q4" s="1227"/>
      <c r="R4" s="1227"/>
      <c r="S4" s="1227"/>
      <c r="T4" s="1227"/>
      <c r="U4" s="1227"/>
      <c r="V4" s="1228"/>
      <c r="W4" s="1225" t="s">
        <v>514</v>
      </c>
      <c r="X4" s="1225"/>
      <c r="Y4" s="1225"/>
      <c r="Z4" s="1225"/>
      <c r="AA4" s="1225"/>
      <c r="AB4" s="1225"/>
      <c r="AC4" s="1225"/>
      <c r="AD4" s="1225"/>
      <c r="AE4" s="1225"/>
      <c r="AF4" s="1225"/>
      <c r="AG4" s="1225"/>
      <c r="AH4" s="1225"/>
      <c r="AI4" s="1225"/>
      <c r="AJ4" s="48"/>
      <c r="AK4" s="48"/>
      <c r="AL4" s="767"/>
      <c r="AM4" s="769"/>
    </row>
    <row r="5" spans="1:43" customFormat="1" ht="13.15" customHeight="1" thickBot="1">
      <c r="A5" s="1229" t="str">
        <f>IF(①【2ヵ月前】利用申込書!D6="","",①【2ヵ月前】利用申込書!D6)</f>
        <v/>
      </c>
      <c r="B5" s="1230"/>
      <c r="C5" s="1230"/>
      <c r="D5" s="1230"/>
      <c r="E5" s="1230"/>
      <c r="F5" s="1230"/>
      <c r="G5" s="1230"/>
      <c r="H5" s="1230"/>
      <c r="I5" s="1230"/>
      <c r="J5" s="1230"/>
      <c r="K5" s="1230"/>
      <c r="L5" s="1230"/>
      <c r="M5" s="1230"/>
      <c r="N5" s="1230"/>
      <c r="O5" s="1230"/>
      <c r="P5" s="1230"/>
      <c r="Q5" s="1230"/>
      <c r="R5" s="1230"/>
      <c r="S5" s="1230"/>
      <c r="T5" s="1230"/>
      <c r="U5" s="1230"/>
      <c r="V5" s="1231"/>
      <c r="W5" s="1224" t="s">
        <v>515</v>
      </c>
      <c r="X5" s="1236" t="str">
        <f>IFERROR(DATE(①【2ヵ月前】利用申込書!G12,①【2ヵ月前】利用申込書!K12,①【2ヵ月前】利用申込書!N12)," ")</f>
        <v xml:space="preserve"> </v>
      </c>
      <c r="Y5" s="1236"/>
      <c r="Z5" s="1236"/>
      <c r="AA5" s="1236"/>
      <c r="AB5" s="1236"/>
      <c r="AC5" s="1235" t="s">
        <v>517</v>
      </c>
      <c r="AD5" s="1237" t="str">
        <f>IFERROR(DATE(①【2ヵ月前】利用申込書!G13,①【2ヵ月前】利用申込書!K13,①【2ヵ月前】利用申込書!N13)," ")</f>
        <v xml:space="preserve"> </v>
      </c>
      <c r="AE5" s="1237"/>
      <c r="AF5" s="1237"/>
      <c r="AG5" s="1237"/>
      <c r="AH5" s="1237"/>
      <c r="AI5" s="1224" t="s">
        <v>516</v>
      </c>
      <c r="AL5" s="268"/>
      <c r="AM5" s="268"/>
    </row>
    <row r="6" spans="1:43" customFormat="1" ht="13.15" customHeight="1" thickBot="1">
      <c r="A6" s="1232"/>
      <c r="B6" s="1233"/>
      <c r="C6" s="1233"/>
      <c r="D6" s="1233"/>
      <c r="E6" s="1233"/>
      <c r="F6" s="1233"/>
      <c r="G6" s="1233"/>
      <c r="H6" s="1233"/>
      <c r="I6" s="1233"/>
      <c r="J6" s="1233"/>
      <c r="K6" s="1233"/>
      <c r="L6" s="1233"/>
      <c r="M6" s="1233"/>
      <c r="N6" s="1233"/>
      <c r="O6" s="1233"/>
      <c r="P6" s="1233"/>
      <c r="Q6" s="1233"/>
      <c r="R6" s="1233"/>
      <c r="S6" s="1233"/>
      <c r="T6" s="1233"/>
      <c r="U6" s="1233"/>
      <c r="V6" s="1234"/>
      <c r="W6" s="1224"/>
      <c r="X6" s="1236"/>
      <c r="Y6" s="1236"/>
      <c r="Z6" s="1236"/>
      <c r="AA6" s="1236"/>
      <c r="AB6" s="1236"/>
      <c r="AC6" s="1235"/>
      <c r="AD6" s="1237"/>
      <c r="AE6" s="1237"/>
      <c r="AF6" s="1237"/>
      <c r="AG6" s="1237"/>
      <c r="AH6" s="1237"/>
      <c r="AI6" s="1224"/>
      <c r="AL6" s="632" t="s">
        <v>602</v>
      </c>
      <c r="AM6" s="633"/>
    </row>
    <row r="7" spans="1:43" customFormat="1" ht="12" customHeight="1">
      <c r="A7" s="44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L7" s="634"/>
      <c r="AM7" s="635"/>
    </row>
    <row r="8" spans="1:43" s="8" customFormat="1" ht="12" customHeight="1" thickBot="1">
      <c r="A8" s="1271" t="s">
        <v>868</v>
      </c>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445"/>
      <c r="AD8" s="445"/>
      <c r="AE8" s="445"/>
      <c r="AF8" s="445"/>
      <c r="AG8" s="445"/>
      <c r="AH8" s="445"/>
      <c r="AI8" s="445"/>
      <c r="AL8" s="636"/>
      <c r="AM8" s="637"/>
    </row>
    <row r="9" spans="1:43" ht="12" customHeight="1" thickBot="1">
      <c r="A9" s="1272" t="s">
        <v>869</v>
      </c>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445"/>
      <c r="AD9" s="445"/>
      <c r="AE9" s="472"/>
      <c r="AF9" s="472"/>
      <c r="AG9" s="472"/>
      <c r="AH9" s="472"/>
      <c r="AI9" s="473" t="s">
        <v>893</v>
      </c>
    </row>
    <row r="10" spans="1:43" ht="13.5" customHeight="1">
      <c r="A10" s="1238" t="s">
        <v>507</v>
      </c>
      <c r="B10" s="1239"/>
      <c r="C10" s="1239"/>
      <c r="D10" s="1239"/>
      <c r="E10" s="1239"/>
      <c r="F10" s="1239"/>
      <c r="G10" s="1239"/>
      <c r="H10" s="1239"/>
      <c r="I10" s="1239"/>
      <c r="J10" s="1239"/>
      <c r="K10" s="1239"/>
      <c r="L10" s="1239"/>
      <c r="M10" s="1239"/>
      <c r="N10" s="1240"/>
      <c r="O10" s="1238" t="s">
        <v>508</v>
      </c>
      <c r="P10" s="1239"/>
      <c r="Q10" s="1239"/>
      <c r="R10" s="1239"/>
      <c r="S10" s="1239"/>
      <c r="T10" s="1239"/>
      <c r="U10" s="1239"/>
      <c r="V10" s="1239"/>
      <c r="W10" s="1239"/>
      <c r="X10" s="1239"/>
      <c r="Y10" s="1240"/>
      <c r="Z10" s="1259" t="s">
        <v>509</v>
      </c>
      <c r="AA10" s="1260"/>
      <c r="AB10" s="1261"/>
      <c r="AC10" s="1248" t="s">
        <v>510</v>
      </c>
      <c r="AD10" s="1249"/>
      <c r="AE10" s="1275" t="s">
        <v>511</v>
      </c>
      <c r="AF10" s="1249"/>
      <c r="AG10" s="1275" t="s">
        <v>512</v>
      </c>
      <c r="AH10" s="1277"/>
      <c r="AI10" s="1278"/>
    </row>
    <row r="11" spans="1:43" s="17" customFormat="1" ht="13.5" customHeight="1" thickBot="1">
      <c r="A11" s="1241"/>
      <c r="B11" s="1242"/>
      <c r="C11" s="1242"/>
      <c r="D11" s="1242"/>
      <c r="E11" s="1242"/>
      <c r="F11" s="1242"/>
      <c r="G11" s="1242"/>
      <c r="H11" s="1242"/>
      <c r="I11" s="1242"/>
      <c r="J11" s="1242"/>
      <c r="K11" s="1242"/>
      <c r="L11" s="1242"/>
      <c r="M11" s="1242"/>
      <c r="N11" s="1243"/>
      <c r="O11" s="1241"/>
      <c r="P11" s="1242"/>
      <c r="Q11" s="1242"/>
      <c r="R11" s="1242"/>
      <c r="S11" s="1242"/>
      <c r="T11" s="1242"/>
      <c r="U11" s="1242"/>
      <c r="V11" s="1242"/>
      <c r="W11" s="1242"/>
      <c r="X11" s="1242"/>
      <c r="Y11" s="1243"/>
      <c r="Z11" s="1262"/>
      <c r="AA11" s="1263"/>
      <c r="AB11" s="1264"/>
      <c r="AC11" s="1250"/>
      <c r="AD11" s="1251"/>
      <c r="AE11" s="1276"/>
      <c r="AF11" s="1251"/>
      <c r="AG11" s="1279"/>
      <c r="AH11" s="1280"/>
      <c r="AI11" s="1281"/>
    </row>
    <row r="12" spans="1:43" s="17" customFormat="1" ht="23.1" customHeight="1" thickTop="1">
      <c r="A12" s="1246" t="s">
        <v>487</v>
      </c>
      <c r="B12" s="1208"/>
      <c r="C12" s="1208"/>
      <c r="D12" s="1208"/>
      <c r="E12" s="1208"/>
      <c r="F12" s="1208"/>
      <c r="G12" s="1208"/>
      <c r="H12" s="1208"/>
      <c r="I12" s="1208"/>
      <c r="J12" s="1208"/>
      <c r="K12" s="1208"/>
      <c r="L12" s="1208"/>
      <c r="M12" s="1208"/>
      <c r="N12" s="1208"/>
      <c r="O12" s="1256" t="s">
        <v>499</v>
      </c>
      <c r="P12" s="1257"/>
      <c r="Q12" s="1257"/>
      <c r="R12" s="1257"/>
      <c r="S12" s="1257"/>
      <c r="T12" s="1257"/>
      <c r="U12" s="1257"/>
      <c r="V12" s="1257"/>
      <c r="W12" s="1257"/>
      <c r="X12" s="1257"/>
      <c r="Y12" s="1258"/>
      <c r="Z12" s="1265">
        <v>6600</v>
      </c>
      <c r="AA12" s="1265"/>
      <c r="AB12" s="418" t="s">
        <v>91</v>
      </c>
      <c r="AC12" s="1254"/>
      <c r="AD12" s="1213"/>
      <c r="AE12" s="1273"/>
      <c r="AF12" s="1273"/>
      <c r="AG12" s="315"/>
      <c r="AH12" s="245" t="s">
        <v>120</v>
      </c>
      <c r="AI12" s="247"/>
      <c r="AL12" s="42" t="s">
        <v>331</v>
      </c>
      <c r="AP12" s="291">
        <f>Z12*AC12</f>
        <v>0</v>
      </c>
      <c r="AQ12" s="292" t="s">
        <v>657</v>
      </c>
    </row>
    <row r="13" spans="1:43" s="16" customFormat="1" ht="23.1" customHeight="1">
      <c r="A13" s="1222" t="s">
        <v>488</v>
      </c>
      <c r="B13" s="1221"/>
      <c r="C13" s="1221"/>
      <c r="D13" s="1221"/>
      <c r="E13" s="1221"/>
      <c r="F13" s="1221"/>
      <c r="G13" s="1221"/>
      <c r="H13" s="1221"/>
      <c r="I13" s="1221"/>
      <c r="J13" s="1221"/>
      <c r="K13" s="1221"/>
      <c r="L13" s="1221"/>
      <c r="M13" s="1221"/>
      <c r="N13" s="1221"/>
      <c r="O13" s="1203" t="s">
        <v>500</v>
      </c>
      <c r="P13" s="1204"/>
      <c r="Q13" s="1204"/>
      <c r="R13" s="1204"/>
      <c r="S13" s="1204"/>
      <c r="T13" s="1204"/>
      <c r="U13" s="1204"/>
      <c r="V13" s="1204"/>
      <c r="W13" s="1204"/>
      <c r="X13" s="1204"/>
      <c r="Y13" s="1205"/>
      <c r="Z13" s="1212">
        <v>100</v>
      </c>
      <c r="AA13" s="1212"/>
      <c r="AB13" s="419" t="s">
        <v>91</v>
      </c>
      <c r="AC13" s="1215"/>
      <c r="AD13" s="1214"/>
      <c r="AE13" s="1274"/>
      <c r="AF13" s="1274"/>
      <c r="AG13" s="316"/>
      <c r="AH13" s="294" t="s">
        <v>120</v>
      </c>
      <c r="AI13" s="248"/>
      <c r="AJ13" s="19"/>
      <c r="AL13" s="16" t="s">
        <v>338</v>
      </c>
      <c r="AM13" s="44">
        <f>SUM(AP12:AP33)</f>
        <v>0</v>
      </c>
      <c r="AN13" s="16" t="s">
        <v>335</v>
      </c>
      <c r="AP13" s="291">
        <f t="shared" ref="AP13:AP14" si="0">Z13*AC13</f>
        <v>0</v>
      </c>
      <c r="AQ13" s="292" t="s">
        <v>657</v>
      </c>
    </row>
    <row r="14" spans="1:43" s="16" customFormat="1" ht="23.1" customHeight="1">
      <c r="A14" s="1222" t="s">
        <v>489</v>
      </c>
      <c r="B14" s="1221"/>
      <c r="C14" s="1221"/>
      <c r="D14" s="1221"/>
      <c r="E14" s="1221"/>
      <c r="F14" s="1221"/>
      <c r="G14" s="1221"/>
      <c r="H14" s="1221"/>
      <c r="I14" s="1221"/>
      <c r="J14" s="1221"/>
      <c r="K14" s="1221"/>
      <c r="L14" s="1221"/>
      <c r="M14" s="1221"/>
      <c r="N14" s="1221"/>
      <c r="O14" s="1203" t="s">
        <v>501</v>
      </c>
      <c r="P14" s="1204"/>
      <c r="Q14" s="1204"/>
      <c r="R14" s="1204"/>
      <c r="S14" s="1204"/>
      <c r="T14" s="1204"/>
      <c r="U14" s="1204"/>
      <c r="V14" s="1204"/>
      <c r="W14" s="1204"/>
      <c r="X14" s="1204"/>
      <c r="Y14" s="1205"/>
      <c r="Z14" s="1212">
        <v>120</v>
      </c>
      <c r="AA14" s="1212"/>
      <c r="AB14" s="419" t="s">
        <v>91</v>
      </c>
      <c r="AC14" s="1215"/>
      <c r="AD14" s="1214"/>
      <c r="AE14" s="1274"/>
      <c r="AF14" s="1274"/>
      <c r="AG14" s="316"/>
      <c r="AH14" s="294" t="s">
        <v>120</v>
      </c>
      <c r="AI14" s="248"/>
      <c r="AJ14" s="19"/>
      <c r="AL14" s="16" t="s">
        <v>337</v>
      </c>
      <c r="AM14" s="43">
        <f>SUM(AQ15:AQ33)</f>
        <v>0</v>
      </c>
      <c r="AN14" s="16" t="s">
        <v>335</v>
      </c>
      <c r="AP14" s="291">
        <f t="shared" si="0"/>
        <v>0</v>
      </c>
      <c r="AQ14" s="292" t="s">
        <v>657</v>
      </c>
    </row>
    <row r="15" spans="1:43" s="16" customFormat="1" ht="23.1" customHeight="1">
      <c r="A15" s="1222" t="s">
        <v>876</v>
      </c>
      <c r="B15" s="1221"/>
      <c r="C15" s="1221"/>
      <c r="D15" s="1221"/>
      <c r="E15" s="1221"/>
      <c r="F15" s="1221"/>
      <c r="G15" s="1221"/>
      <c r="H15" s="1221"/>
      <c r="I15" s="1221"/>
      <c r="J15" s="1221"/>
      <c r="K15" s="1221"/>
      <c r="L15" s="1221"/>
      <c r="M15" s="1221"/>
      <c r="N15" s="1221"/>
      <c r="O15" s="1203" t="s">
        <v>855</v>
      </c>
      <c r="P15" s="1204"/>
      <c r="Q15" s="1204"/>
      <c r="R15" s="1204"/>
      <c r="S15" s="1204"/>
      <c r="T15" s="1204"/>
      <c r="U15" s="1204"/>
      <c r="V15" s="1204"/>
      <c r="W15" s="1204"/>
      <c r="X15" s="1204"/>
      <c r="Y15" s="1205"/>
      <c r="Z15" s="1212">
        <v>300</v>
      </c>
      <c r="AA15" s="1212"/>
      <c r="AB15" s="419" t="s">
        <v>91</v>
      </c>
      <c r="AC15" s="1215"/>
      <c r="AD15" s="1214"/>
      <c r="AE15" s="1214"/>
      <c r="AF15" s="1214"/>
      <c r="AG15" s="316"/>
      <c r="AH15" s="294" t="s">
        <v>120</v>
      </c>
      <c r="AI15" s="248"/>
      <c r="AJ15" s="19"/>
      <c r="AP15" s="291">
        <f>Z15*AC15</f>
        <v>0</v>
      </c>
      <c r="AQ15" s="291">
        <f>IFERROR(Z15*AE15,"")</f>
        <v>0</v>
      </c>
    </row>
    <row r="16" spans="1:43" s="16" customFormat="1" ht="23.1" customHeight="1" thickBot="1">
      <c r="A16" s="1244"/>
      <c r="B16" s="1245"/>
      <c r="C16" s="1245"/>
      <c r="D16" s="1245"/>
      <c r="E16" s="1245"/>
      <c r="F16" s="1245"/>
      <c r="G16" s="1245"/>
      <c r="H16" s="1245"/>
      <c r="I16" s="1245"/>
      <c r="J16" s="1245"/>
      <c r="K16" s="1245"/>
      <c r="L16" s="1245"/>
      <c r="M16" s="1245"/>
      <c r="N16" s="1245"/>
      <c r="O16" s="1200" t="s">
        <v>738</v>
      </c>
      <c r="P16" s="1201"/>
      <c r="Q16" s="1201"/>
      <c r="R16" s="1201"/>
      <c r="S16" s="1201"/>
      <c r="T16" s="1201"/>
      <c r="U16" s="1201"/>
      <c r="V16" s="1201"/>
      <c r="W16" s="1201"/>
      <c r="X16" s="1201"/>
      <c r="Y16" s="1202"/>
      <c r="Z16" s="1210">
        <v>10</v>
      </c>
      <c r="AA16" s="1210"/>
      <c r="AB16" s="420" t="s">
        <v>91</v>
      </c>
      <c r="AC16" s="1252"/>
      <c r="AD16" s="1253"/>
      <c r="AE16" s="1253"/>
      <c r="AF16" s="1253"/>
      <c r="AG16" s="317"/>
      <c r="AH16" s="246" t="s">
        <v>120</v>
      </c>
      <c r="AI16" s="249"/>
      <c r="AJ16" s="19"/>
      <c r="AP16" s="291">
        <f t="shared" ref="AP16:AP27" si="1">Z16*AC16</f>
        <v>0</v>
      </c>
      <c r="AQ16" s="291">
        <f>IFERROR(Z16*AE16,"")</f>
        <v>0</v>
      </c>
    </row>
    <row r="17" spans="1:43" s="16" customFormat="1" ht="23.1" customHeight="1" thickTop="1">
      <c r="A17" s="1266" t="s">
        <v>498</v>
      </c>
      <c r="B17" s="1267"/>
      <c r="C17" s="1267"/>
      <c r="D17" s="1267"/>
      <c r="E17" s="1267"/>
      <c r="F17" s="1267"/>
      <c r="G17" s="1267"/>
      <c r="H17" s="1267"/>
      <c r="I17" s="1267"/>
      <c r="J17" s="1267"/>
      <c r="K17" s="1267"/>
      <c r="L17" s="1267"/>
      <c r="M17" s="1267"/>
      <c r="N17" s="1267"/>
      <c r="O17" s="1207" t="s">
        <v>502</v>
      </c>
      <c r="P17" s="1208"/>
      <c r="Q17" s="1208"/>
      <c r="R17" s="1208"/>
      <c r="S17" s="1208"/>
      <c r="T17" s="1208"/>
      <c r="U17" s="1208"/>
      <c r="V17" s="1208"/>
      <c r="W17" s="1208"/>
      <c r="X17" s="1208"/>
      <c r="Y17" s="1209"/>
      <c r="Z17" s="1211">
        <v>400</v>
      </c>
      <c r="AA17" s="1211"/>
      <c r="AB17" s="418" t="s">
        <v>91</v>
      </c>
      <c r="AC17" s="1254"/>
      <c r="AD17" s="1213"/>
      <c r="AE17" s="1213"/>
      <c r="AF17" s="1213"/>
      <c r="AG17" s="312"/>
      <c r="AH17" s="309" t="s">
        <v>120</v>
      </c>
      <c r="AI17" s="313"/>
      <c r="AJ17" s="19"/>
      <c r="AP17" s="291">
        <f t="shared" si="1"/>
        <v>0</v>
      </c>
      <c r="AQ17" s="291">
        <f t="shared" ref="AQ17:AQ33" si="2">Z17*AE17</f>
        <v>0</v>
      </c>
    </row>
    <row r="18" spans="1:43" s="16" customFormat="1" ht="23.1" customHeight="1">
      <c r="A18" s="1219" t="s">
        <v>490</v>
      </c>
      <c r="B18" s="1220"/>
      <c r="C18" s="1220"/>
      <c r="D18" s="1220"/>
      <c r="E18" s="1204" t="s">
        <v>492</v>
      </c>
      <c r="F18" s="1204"/>
      <c r="G18" s="1204"/>
      <c r="H18" s="1204"/>
      <c r="I18" s="1204"/>
      <c r="J18" s="1204"/>
      <c r="K18" s="1204"/>
      <c r="L18" s="1204"/>
      <c r="M18" s="1204"/>
      <c r="N18" s="1204"/>
      <c r="O18" s="1203" t="s">
        <v>117</v>
      </c>
      <c r="P18" s="1204"/>
      <c r="Q18" s="1204"/>
      <c r="R18" s="1204"/>
      <c r="S18" s="1204"/>
      <c r="T18" s="1204"/>
      <c r="U18" s="1204"/>
      <c r="V18" s="1204"/>
      <c r="W18" s="1204"/>
      <c r="X18" s="1204"/>
      <c r="Y18" s="1205"/>
      <c r="Z18" s="1212">
        <v>150</v>
      </c>
      <c r="AA18" s="1212"/>
      <c r="AB18" s="419" t="s">
        <v>91</v>
      </c>
      <c r="AC18" s="1215"/>
      <c r="AD18" s="1214"/>
      <c r="AE18" s="1214"/>
      <c r="AF18" s="1214"/>
      <c r="AG18" s="310"/>
      <c r="AH18" s="311" t="s">
        <v>120</v>
      </c>
      <c r="AI18" s="314"/>
      <c r="AJ18" s="19"/>
      <c r="AP18" s="291">
        <f t="shared" si="1"/>
        <v>0</v>
      </c>
      <c r="AQ18" s="291">
        <f t="shared" si="2"/>
        <v>0</v>
      </c>
    </row>
    <row r="19" spans="1:43" s="16" customFormat="1" ht="23.1" customHeight="1">
      <c r="A19" s="1219"/>
      <c r="B19" s="1220"/>
      <c r="C19" s="1220"/>
      <c r="D19" s="1220"/>
      <c r="E19" s="1204" t="s">
        <v>493</v>
      </c>
      <c r="F19" s="1204"/>
      <c r="G19" s="1204"/>
      <c r="H19" s="1204"/>
      <c r="I19" s="1204"/>
      <c r="J19" s="1204"/>
      <c r="K19" s="1204"/>
      <c r="L19" s="1204"/>
      <c r="M19" s="1204"/>
      <c r="N19" s="1204"/>
      <c r="O19" s="1203" t="s">
        <v>117</v>
      </c>
      <c r="P19" s="1204"/>
      <c r="Q19" s="1204"/>
      <c r="R19" s="1204"/>
      <c r="S19" s="1204"/>
      <c r="T19" s="1204"/>
      <c r="U19" s="1204"/>
      <c r="V19" s="1204"/>
      <c r="W19" s="1204"/>
      <c r="X19" s="1204"/>
      <c r="Y19" s="1205"/>
      <c r="Z19" s="1212">
        <v>200</v>
      </c>
      <c r="AA19" s="1212"/>
      <c r="AB19" s="419" t="s">
        <v>91</v>
      </c>
      <c r="AC19" s="1215"/>
      <c r="AD19" s="1214"/>
      <c r="AE19" s="1214"/>
      <c r="AF19" s="1214"/>
      <c r="AG19" s="310"/>
      <c r="AH19" s="311" t="s">
        <v>120</v>
      </c>
      <c r="AI19" s="314"/>
      <c r="AJ19" s="19"/>
      <c r="AP19" s="291">
        <f t="shared" si="1"/>
        <v>0</v>
      </c>
      <c r="AQ19" s="291">
        <f t="shared" si="2"/>
        <v>0</v>
      </c>
    </row>
    <row r="20" spans="1:43" s="16" customFormat="1" ht="23.1" customHeight="1">
      <c r="A20" s="1222" t="s">
        <v>110</v>
      </c>
      <c r="B20" s="1221"/>
      <c r="C20" s="1221"/>
      <c r="D20" s="1221"/>
      <c r="E20" s="1221"/>
      <c r="F20" s="1221"/>
      <c r="G20" s="1221"/>
      <c r="H20" s="1221"/>
      <c r="I20" s="1221"/>
      <c r="J20" s="1221"/>
      <c r="K20" s="1221"/>
      <c r="L20" s="1221"/>
      <c r="M20" s="1221"/>
      <c r="N20" s="1221"/>
      <c r="O20" s="1203" t="s">
        <v>117</v>
      </c>
      <c r="P20" s="1204"/>
      <c r="Q20" s="1204"/>
      <c r="R20" s="1204"/>
      <c r="S20" s="1204"/>
      <c r="T20" s="1204"/>
      <c r="U20" s="1204"/>
      <c r="V20" s="1204"/>
      <c r="W20" s="1204"/>
      <c r="X20" s="1204"/>
      <c r="Y20" s="1205"/>
      <c r="Z20" s="1206">
        <v>120</v>
      </c>
      <c r="AA20" s="1206"/>
      <c r="AB20" s="419" t="s">
        <v>91</v>
      </c>
      <c r="AC20" s="1215"/>
      <c r="AD20" s="1214"/>
      <c r="AE20" s="1214"/>
      <c r="AF20" s="1214"/>
      <c r="AG20" s="310"/>
      <c r="AH20" s="311" t="s">
        <v>120</v>
      </c>
      <c r="AI20" s="314"/>
      <c r="AJ20" s="19"/>
      <c r="AP20" s="291">
        <f t="shared" si="1"/>
        <v>0</v>
      </c>
      <c r="AQ20" s="291">
        <f t="shared" si="2"/>
        <v>0</v>
      </c>
    </row>
    <row r="21" spans="1:43" s="16" customFormat="1" ht="23.1" customHeight="1">
      <c r="A21" s="1219" t="s">
        <v>494</v>
      </c>
      <c r="B21" s="1221"/>
      <c r="C21" s="1221"/>
      <c r="D21" s="1221"/>
      <c r="E21" s="1221"/>
      <c r="F21" s="1221"/>
      <c r="G21" s="1221"/>
      <c r="H21" s="1221"/>
      <c r="I21" s="1221"/>
      <c r="J21" s="1221"/>
      <c r="K21" s="1221"/>
      <c r="L21" s="1221"/>
      <c r="M21" s="1221"/>
      <c r="N21" s="1221"/>
      <c r="O21" s="1203" t="s">
        <v>503</v>
      </c>
      <c r="P21" s="1204"/>
      <c r="Q21" s="1204"/>
      <c r="R21" s="1204"/>
      <c r="S21" s="1204"/>
      <c r="T21" s="1204"/>
      <c r="U21" s="1204"/>
      <c r="V21" s="1204"/>
      <c r="W21" s="1204"/>
      <c r="X21" s="1204"/>
      <c r="Y21" s="1205"/>
      <c r="Z21" s="1206">
        <v>500</v>
      </c>
      <c r="AA21" s="1206"/>
      <c r="AB21" s="1223" t="s">
        <v>91</v>
      </c>
      <c r="AC21" s="1215"/>
      <c r="AD21" s="1214"/>
      <c r="AE21" s="1214"/>
      <c r="AF21" s="1214"/>
      <c r="AG21" s="1216"/>
      <c r="AH21" s="1217" t="s">
        <v>120</v>
      </c>
      <c r="AI21" s="1218"/>
      <c r="AJ21" s="19"/>
      <c r="AP21" s="1198">
        <f>Z21*AC21</f>
        <v>0</v>
      </c>
      <c r="AQ21" s="1198">
        <f>Z21*AE21</f>
        <v>0</v>
      </c>
    </row>
    <row r="22" spans="1:43" s="16" customFormat="1" ht="23.1" customHeight="1">
      <c r="A22" s="1222"/>
      <c r="B22" s="1221"/>
      <c r="C22" s="1221"/>
      <c r="D22" s="1221"/>
      <c r="E22" s="1221"/>
      <c r="F22" s="1221"/>
      <c r="G22" s="1221"/>
      <c r="H22" s="1221"/>
      <c r="I22" s="1221"/>
      <c r="J22" s="1221"/>
      <c r="K22" s="1221"/>
      <c r="L22" s="1221"/>
      <c r="M22" s="1221"/>
      <c r="N22" s="1221"/>
      <c r="O22" s="1203"/>
      <c r="P22" s="1204"/>
      <c r="Q22" s="1204"/>
      <c r="R22" s="1204"/>
      <c r="S22" s="1204"/>
      <c r="T22" s="1204"/>
      <c r="U22" s="1204"/>
      <c r="V22" s="1204"/>
      <c r="W22" s="1204"/>
      <c r="X22" s="1204"/>
      <c r="Y22" s="1205"/>
      <c r="Z22" s="1206"/>
      <c r="AA22" s="1206"/>
      <c r="AB22" s="1223"/>
      <c r="AC22" s="1215"/>
      <c r="AD22" s="1214"/>
      <c r="AE22" s="1214"/>
      <c r="AF22" s="1214"/>
      <c r="AG22" s="1216"/>
      <c r="AH22" s="1217"/>
      <c r="AI22" s="1218"/>
      <c r="AJ22" s="19"/>
      <c r="AP22" s="1199"/>
      <c r="AQ22" s="1199"/>
    </row>
    <row r="23" spans="1:43" s="16" customFormat="1" ht="23.1" hidden="1" customHeight="1">
      <c r="A23" s="1268" t="s">
        <v>491</v>
      </c>
      <c r="B23" s="1269"/>
      <c r="C23" s="1269"/>
      <c r="D23" s="1269"/>
      <c r="E23" s="1221" t="s">
        <v>495</v>
      </c>
      <c r="F23" s="1221"/>
      <c r="G23" s="1221"/>
      <c r="H23" s="1221"/>
      <c r="I23" s="1221"/>
      <c r="J23" s="1221"/>
      <c r="K23" s="1221"/>
      <c r="L23" s="1221"/>
      <c r="M23" s="1221"/>
      <c r="N23" s="1221"/>
      <c r="O23" s="1203" t="s">
        <v>505</v>
      </c>
      <c r="P23" s="1204"/>
      <c r="Q23" s="1204"/>
      <c r="R23" s="1204"/>
      <c r="S23" s="1204"/>
      <c r="T23" s="1204"/>
      <c r="U23" s="1204"/>
      <c r="V23" s="1204"/>
      <c r="W23" s="1204"/>
      <c r="X23" s="1204"/>
      <c r="Y23" s="1205"/>
      <c r="Z23" s="1206">
        <v>550</v>
      </c>
      <c r="AA23" s="1206"/>
      <c r="AB23" s="1255" t="s">
        <v>91</v>
      </c>
      <c r="AC23" s="1215"/>
      <c r="AD23" s="1214"/>
      <c r="AE23" s="1214"/>
      <c r="AF23" s="1214"/>
      <c r="AG23" s="1216"/>
      <c r="AH23" s="1217" t="s">
        <v>120</v>
      </c>
      <c r="AI23" s="1218"/>
      <c r="AJ23" s="19"/>
      <c r="AP23" s="291">
        <f t="shared" si="1"/>
        <v>0</v>
      </c>
      <c r="AQ23" s="291">
        <f t="shared" si="2"/>
        <v>0</v>
      </c>
    </row>
    <row r="24" spans="1:43" s="16" customFormat="1" ht="23.1" hidden="1" customHeight="1">
      <c r="A24" s="1270"/>
      <c r="B24" s="1269"/>
      <c r="C24" s="1269"/>
      <c r="D24" s="1269"/>
      <c r="E24" s="1204" t="s">
        <v>496</v>
      </c>
      <c r="F24" s="1204"/>
      <c r="G24" s="1204"/>
      <c r="H24" s="1204"/>
      <c r="I24" s="1204"/>
      <c r="J24" s="1204"/>
      <c r="K24" s="1204"/>
      <c r="L24" s="1204"/>
      <c r="M24" s="1204"/>
      <c r="N24" s="1204"/>
      <c r="O24" s="1203" t="s">
        <v>504</v>
      </c>
      <c r="P24" s="1204"/>
      <c r="Q24" s="1204"/>
      <c r="R24" s="1204"/>
      <c r="S24" s="1204"/>
      <c r="T24" s="1204"/>
      <c r="U24" s="1204"/>
      <c r="V24" s="1204"/>
      <c r="W24" s="1204"/>
      <c r="X24" s="1204"/>
      <c r="Y24" s="1205"/>
      <c r="Z24" s="1206"/>
      <c r="AA24" s="1206"/>
      <c r="AB24" s="1255"/>
      <c r="AC24" s="1215"/>
      <c r="AD24" s="1214"/>
      <c r="AE24" s="1214"/>
      <c r="AF24" s="1214"/>
      <c r="AG24" s="1216"/>
      <c r="AH24" s="1217"/>
      <c r="AI24" s="1218"/>
      <c r="AJ24" s="19"/>
      <c r="AP24" s="291">
        <f t="shared" si="1"/>
        <v>0</v>
      </c>
      <c r="AQ24" s="291">
        <f t="shared" si="2"/>
        <v>0</v>
      </c>
    </row>
    <row r="25" spans="1:43" s="16" customFormat="1" ht="22.9" customHeight="1">
      <c r="A25" s="1222" t="s">
        <v>111</v>
      </c>
      <c r="B25" s="1221"/>
      <c r="C25" s="1221"/>
      <c r="D25" s="1221"/>
      <c r="E25" s="1221"/>
      <c r="F25" s="1221"/>
      <c r="G25" s="1221"/>
      <c r="H25" s="1221"/>
      <c r="I25" s="1221"/>
      <c r="J25" s="1221"/>
      <c r="K25" s="1221"/>
      <c r="L25" s="1221"/>
      <c r="M25" s="1221"/>
      <c r="N25" s="1221"/>
      <c r="O25" s="1203" t="s">
        <v>118</v>
      </c>
      <c r="P25" s="1204"/>
      <c r="Q25" s="1204"/>
      <c r="R25" s="1204"/>
      <c r="S25" s="1204"/>
      <c r="T25" s="1204"/>
      <c r="U25" s="1204"/>
      <c r="V25" s="1204"/>
      <c r="W25" s="1204"/>
      <c r="X25" s="1204"/>
      <c r="Y25" s="1205"/>
      <c r="Z25" s="1206">
        <v>15</v>
      </c>
      <c r="AA25" s="1206"/>
      <c r="AB25" s="419" t="s">
        <v>91</v>
      </c>
      <c r="AC25" s="1215"/>
      <c r="AD25" s="1214"/>
      <c r="AE25" s="1214"/>
      <c r="AF25" s="1214"/>
      <c r="AG25" s="310"/>
      <c r="AH25" s="311" t="s">
        <v>120</v>
      </c>
      <c r="AI25" s="314"/>
      <c r="AJ25" s="19"/>
      <c r="AP25" s="291">
        <f>Z25*AC25</f>
        <v>0</v>
      </c>
      <c r="AQ25" s="291">
        <f>Z25*AE25</f>
        <v>0</v>
      </c>
    </row>
    <row r="26" spans="1:43" s="16" customFormat="1" ht="23.1" hidden="1" customHeight="1">
      <c r="A26" s="1222" t="s">
        <v>112</v>
      </c>
      <c r="B26" s="1221"/>
      <c r="C26" s="1221"/>
      <c r="D26" s="1221"/>
      <c r="E26" s="1221" t="s">
        <v>115</v>
      </c>
      <c r="F26" s="1221"/>
      <c r="G26" s="1221"/>
      <c r="H26" s="1221"/>
      <c r="I26" s="1221"/>
      <c r="J26" s="1221"/>
      <c r="K26" s="1221"/>
      <c r="L26" s="1221"/>
      <c r="M26" s="1221"/>
      <c r="N26" s="1221"/>
      <c r="O26" s="1203" t="s">
        <v>117</v>
      </c>
      <c r="P26" s="1204"/>
      <c r="Q26" s="1204"/>
      <c r="R26" s="1204"/>
      <c r="S26" s="1204"/>
      <c r="T26" s="1204"/>
      <c r="U26" s="1204"/>
      <c r="V26" s="1204"/>
      <c r="W26" s="1204"/>
      <c r="X26" s="1204"/>
      <c r="Y26" s="1205"/>
      <c r="Z26" s="1206">
        <v>200</v>
      </c>
      <c r="AA26" s="1206"/>
      <c r="AB26" s="419" t="s">
        <v>91</v>
      </c>
      <c r="AC26" s="1215"/>
      <c r="AD26" s="1214"/>
      <c r="AE26" s="1214"/>
      <c r="AF26" s="1214"/>
      <c r="AG26" s="310"/>
      <c r="AH26" s="311" t="s">
        <v>120</v>
      </c>
      <c r="AI26" s="314"/>
      <c r="AJ26" s="19"/>
      <c r="AP26" s="291">
        <f t="shared" si="1"/>
        <v>0</v>
      </c>
      <c r="AQ26" s="291">
        <f t="shared" si="2"/>
        <v>0</v>
      </c>
    </row>
    <row r="27" spans="1:43" s="18" customFormat="1" ht="23.1" hidden="1" customHeight="1">
      <c r="A27" s="1222"/>
      <c r="B27" s="1221"/>
      <c r="C27" s="1221"/>
      <c r="D27" s="1221"/>
      <c r="E27" s="1221" t="s">
        <v>116</v>
      </c>
      <c r="F27" s="1221"/>
      <c r="G27" s="1221"/>
      <c r="H27" s="1221"/>
      <c r="I27" s="1221"/>
      <c r="J27" s="1221"/>
      <c r="K27" s="1221"/>
      <c r="L27" s="1221"/>
      <c r="M27" s="1221"/>
      <c r="N27" s="1221"/>
      <c r="O27" s="1203" t="s">
        <v>117</v>
      </c>
      <c r="P27" s="1204"/>
      <c r="Q27" s="1204"/>
      <c r="R27" s="1204"/>
      <c r="S27" s="1204"/>
      <c r="T27" s="1204"/>
      <c r="U27" s="1204"/>
      <c r="V27" s="1204"/>
      <c r="W27" s="1204"/>
      <c r="X27" s="1204"/>
      <c r="Y27" s="1205"/>
      <c r="Z27" s="1206">
        <v>150</v>
      </c>
      <c r="AA27" s="1206"/>
      <c r="AB27" s="419" t="s">
        <v>91</v>
      </c>
      <c r="AC27" s="1215"/>
      <c r="AD27" s="1214"/>
      <c r="AE27" s="1214"/>
      <c r="AF27" s="1214"/>
      <c r="AG27" s="310"/>
      <c r="AH27" s="311" t="s">
        <v>120</v>
      </c>
      <c r="AI27" s="314"/>
      <c r="AJ27" s="19"/>
      <c r="AO27" s="16"/>
      <c r="AP27" s="291">
        <f t="shared" si="1"/>
        <v>0</v>
      </c>
      <c r="AQ27" s="291">
        <f t="shared" si="2"/>
        <v>0</v>
      </c>
    </row>
    <row r="28" spans="1:43" s="16" customFormat="1" ht="23.1" hidden="1" customHeight="1">
      <c r="A28" s="1222" t="s">
        <v>497</v>
      </c>
      <c r="B28" s="1221"/>
      <c r="C28" s="1221"/>
      <c r="D28" s="1221"/>
      <c r="E28" s="1221"/>
      <c r="F28" s="1221"/>
      <c r="G28" s="1221"/>
      <c r="H28" s="1221"/>
      <c r="I28" s="1221"/>
      <c r="J28" s="1221"/>
      <c r="K28" s="1221"/>
      <c r="L28" s="1221"/>
      <c r="M28" s="1221"/>
      <c r="N28" s="1221"/>
      <c r="O28" s="1203" t="s">
        <v>117</v>
      </c>
      <c r="P28" s="1204"/>
      <c r="Q28" s="1204"/>
      <c r="R28" s="1204"/>
      <c r="S28" s="1204"/>
      <c r="T28" s="1204"/>
      <c r="U28" s="1204"/>
      <c r="V28" s="1204"/>
      <c r="W28" s="1204"/>
      <c r="X28" s="1204"/>
      <c r="Y28" s="1205"/>
      <c r="Z28" s="1206">
        <v>80</v>
      </c>
      <c r="AA28" s="1206"/>
      <c r="AB28" s="419" t="s">
        <v>91</v>
      </c>
      <c r="AC28" s="1215"/>
      <c r="AD28" s="1214"/>
      <c r="AE28" s="1214"/>
      <c r="AF28" s="1214"/>
      <c r="AG28" s="310"/>
      <c r="AH28" s="311" t="s">
        <v>120</v>
      </c>
      <c r="AI28" s="314"/>
      <c r="AJ28" s="19"/>
      <c r="AP28" s="291">
        <f>Z28*AC28</f>
        <v>0</v>
      </c>
      <c r="AQ28" s="291">
        <f t="shared" si="2"/>
        <v>0</v>
      </c>
    </row>
    <row r="29" spans="1:43" s="16" customFormat="1" ht="23.1" customHeight="1">
      <c r="A29" s="1222" t="s">
        <v>113</v>
      </c>
      <c r="B29" s="1221"/>
      <c r="C29" s="1221"/>
      <c r="D29" s="1221"/>
      <c r="E29" s="1221"/>
      <c r="F29" s="1221"/>
      <c r="G29" s="1221"/>
      <c r="H29" s="1221"/>
      <c r="I29" s="1221"/>
      <c r="J29" s="1221"/>
      <c r="K29" s="1221"/>
      <c r="L29" s="1221"/>
      <c r="M29" s="1221"/>
      <c r="N29" s="1221"/>
      <c r="O29" s="1203" t="s">
        <v>506</v>
      </c>
      <c r="P29" s="1204"/>
      <c r="Q29" s="1204"/>
      <c r="R29" s="1204"/>
      <c r="S29" s="1204"/>
      <c r="T29" s="1204"/>
      <c r="U29" s="1204"/>
      <c r="V29" s="1204"/>
      <c r="W29" s="1204"/>
      <c r="X29" s="1204"/>
      <c r="Y29" s="1205"/>
      <c r="Z29" s="1206">
        <v>50</v>
      </c>
      <c r="AA29" s="1206"/>
      <c r="AB29" s="419" t="s">
        <v>91</v>
      </c>
      <c r="AC29" s="1215"/>
      <c r="AD29" s="1214"/>
      <c r="AE29" s="1214"/>
      <c r="AF29" s="1214"/>
      <c r="AG29" s="310"/>
      <c r="AH29" s="311" t="s">
        <v>120</v>
      </c>
      <c r="AI29" s="314"/>
      <c r="AJ29" s="19"/>
      <c r="AP29" s="291">
        <f>Z29*AC29</f>
        <v>0</v>
      </c>
      <c r="AQ29" s="291">
        <f t="shared" si="2"/>
        <v>0</v>
      </c>
    </row>
    <row r="30" spans="1:43" s="16" customFormat="1" ht="23.1" customHeight="1">
      <c r="A30" s="1222" t="s">
        <v>114</v>
      </c>
      <c r="B30" s="1221"/>
      <c r="C30" s="1221"/>
      <c r="D30" s="1221"/>
      <c r="E30" s="1221"/>
      <c r="F30" s="1221"/>
      <c r="G30" s="1221"/>
      <c r="H30" s="1221"/>
      <c r="I30" s="1221"/>
      <c r="J30" s="1221"/>
      <c r="K30" s="1221"/>
      <c r="L30" s="1221"/>
      <c r="M30" s="1221"/>
      <c r="N30" s="1221"/>
      <c r="O30" s="1203" t="s">
        <v>117</v>
      </c>
      <c r="P30" s="1204"/>
      <c r="Q30" s="1204"/>
      <c r="R30" s="1204"/>
      <c r="S30" s="1204"/>
      <c r="T30" s="1204"/>
      <c r="U30" s="1204"/>
      <c r="V30" s="1204"/>
      <c r="W30" s="1204"/>
      <c r="X30" s="1204"/>
      <c r="Y30" s="1205"/>
      <c r="Z30" s="1206">
        <v>150</v>
      </c>
      <c r="AA30" s="1206"/>
      <c r="AB30" s="419" t="s">
        <v>91</v>
      </c>
      <c r="AC30" s="1215"/>
      <c r="AD30" s="1214"/>
      <c r="AE30" s="1214"/>
      <c r="AF30" s="1214"/>
      <c r="AG30" s="310"/>
      <c r="AH30" s="311" t="s">
        <v>120</v>
      </c>
      <c r="AI30" s="314"/>
      <c r="AJ30" s="19"/>
      <c r="AP30" s="291">
        <f>Z30*AC30</f>
        <v>0</v>
      </c>
      <c r="AQ30" s="291">
        <f t="shared" si="2"/>
        <v>0</v>
      </c>
    </row>
    <row r="31" spans="1:43" s="16" customFormat="1" ht="41.1" customHeight="1">
      <c r="A31" s="1247" t="s">
        <v>681</v>
      </c>
      <c r="B31" s="1221"/>
      <c r="C31" s="1221"/>
      <c r="D31" s="1221"/>
      <c r="E31" s="1221"/>
      <c r="F31" s="1221"/>
      <c r="G31" s="1221"/>
      <c r="H31" s="1221"/>
      <c r="I31" s="1221"/>
      <c r="J31" s="1221"/>
      <c r="K31" s="1221"/>
      <c r="L31" s="1221"/>
      <c r="M31" s="1221"/>
      <c r="N31" s="1221"/>
      <c r="O31" s="1203" t="s">
        <v>119</v>
      </c>
      <c r="P31" s="1204"/>
      <c r="Q31" s="1204"/>
      <c r="R31" s="1204"/>
      <c r="S31" s="1204"/>
      <c r="T31" s="1204"/>
      <c r="U31" s="1204"/>
      <c r="V31" s="1204"/>
      <c r="W31" s="1204"/>
      <c r="X31" s="1204"/>
      <c r="Y31" s="1205"/>
      <c r="Z31" s="1206">
        <v>700</v>
      </c>
      <c r="AA31" s="1206"/>
      <c r="AB31" s="421" t="s">
        <v>91</v>
      </c>
      <c r="AC31" s="1215"/>
      <c r="AD31" s="1214"/>
      <c r="AE31" s="1214"/>
      <c r="AF31" s="1214"/>
      <c r="AG31" s="310"/>
      <c r="AH31" s="311" t="s">
        <v>93</v>
      </c>
      <c r="AI31" s="314"/>
      <c r="AJ31" s="19"/>
      <c r="AP31" s="291">
        <f t="shared" ref="AP31:AP32" si="3">Z31*AC31</f>
        <v>0</v>
      </c>
      <c r="AQ31" s="291">
        <f t="shared" ref="AQ31:AQ32" si="4">Z31*AE31</f>
        <v>0</v>
      </c>
    </row>
    <row r="32" spans="1:43" s="16" customFormat="1" ht="23.1" customHeight="1">
      <c r="A32" s="1222" t="s">
        <v>682</v>
      </c>
      <c r="B32" s="1221"/>
      <c r="C32" s="1221"/>
      <c r="D32" s="1221"/>
      <c r="E32" s="1221"/>
      <c r="F32" s="1221"/>
      <c r="G32" s="1221"/>
      <c r="H32" s="1221"/>
      <c r="I32" s="1221"/>
      <c r="J32" s="1221"/>
      <c r="K32" s="1221"/>
      <c r="L32" s="1221"/>
      <c r="M32" s="1221"/>
      <c r="N32" s="1221"/>
      <c r="O32" s="1203" t="s">
        <v>117</v>
      </c>
      <c r="P32" s="1204"/>
      <c r="Q32" s="1204"/>
      <c r="R32" s="1204"/>
      <c r="S32" s="1204"/>
      <c r="T32" s="1204"/>
      <c r="U32" s="1204"/>
      <c r="V32" s="1204"/>
      <c r="W32" s="1204"/>
      <c r="X32" s="1204"/>
      <c r="Y32" s="1205"/>
      <c r="Z32" s="1206">
        <v>300</v>
      </c>
      <c r="AA32" s="1206"/>
      <c r="AB32" s="419" t="s">
        <v>91</v>
      </c>
      <c r="AC32" s="1215"/>
      <c r="AD32" s="1214"/>
      <c r="AE32" s="1214"/>
      <c r="AF32" s="1214"/>
      <c r="AG32" s="310"/>
      <c r="AH32" s="311" t="s">
        <v>93</v>
      </c>
      <c r="AI32" s="314"/>
      <c r="AJ32" s="19"/>
      <c r="AP32" s="291">
        <f t="shared" si="3"/>
        <v>0</v>
      </c>
      <c r="AQ32" s="291">
        <f t="shared" si="4"/>
        <v>0</v>
      </c>
    </row>
    <row r="33" spans="1:43" s="16" customFormat="1" ht="23.1" customHeight="1">
      <c r="A33" s="1247" t="s">
        <v>683</v>
      </c>
      <c r="B33" s="1221"/>
      <c r="C33" s="1221"/>
      <c r="D33" s="1221"/>
      <c r="E33" s="1221"/>
      <c r="F33" s="1221"/>
      <c r="G33" s="1221"/>
      <c r="H33" s="1221"/>
      <c r="I33" s="1221"/>
      <c r="J33" s="1221"/>
      <c r="K33" s="1221"/>
      <c r="L33" s="1221"/>
      <c r="M33" s="1221"/>
      <c r="N33" s="1221"/>
      <c r="O33" s="1203" t="s">
        <v>118</v>
      </c>
      <c r="P33" s="1204"/>
      <c r="Q33" s="1204"/>
      <c r="R33" s="1204"/>
      <c r="S33" s="1204"/>
      <c r="T33" s="1204"/>
      <c r="U33" s="1204"/>
      <c r="V33" s="1204"/>
      <c r="W33" s="1204"/>
      <c r="X33" s="1204"/>
      <c r="Y33" s="1205"/>
      <c r="Z33" s="1206">
        <v>300</v>
      </c>
      <c r="AA33" s="1206"/>
      <c r="AB33" s="421" t="s">
        <v>91</v>
      </c>
      <c r="AC33" s="1215"/>
      <c r="AD33" s="1214"/>
      <c r="AE33" s="1214"/>
      <c r="AF33" s="1214"/>
      <c r="AG33" s="310"/>
      <c r="AH33" s="311" t="s">
        <v>120</v>
      </c>
      <c r="AI33" s="314"/>
      <c r="AJ33" s="19"/>
      <c r="AP33" s="291">
        <f>Z33*AC33</f>
        <v>0</v>
      </c>
      <c r="AQ33" s="291">
        <f t="shared" si="2"/>
        <v>0</v>
      </c>
    </row>
    <row r="34" spans="1:43" s="16" customFormat="1" ht="15" customHeight="1">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19"/>
    </row>
    <row r="35" spans="1:43" s="16" customFormat="1" ht="15" customHeight="1" thickBot="1">
      <c r="A35" s="422"/>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19"/>
    </row>
    <row r="36" spans="1:43" s="16" customFormat="1" ht="15" customHeight="1">
      <c r="A36" s="1189" t="s">
        <v>847</v>
      </c>
      <c r="B36" s="1190"/>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0"/>
      <c r="AI36" s="1191"/>
      <c r="AJ36" s="19"/>
    </row>
    <row r="37" spans="1:43" s="16" customFormat="1" ht="15" customHeight="1">
      <c r="A37" s="1192"/>
      <c r="B37" s="1193"/>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4"/>
      <c r="AJ37" s="19"/>
    </row>
    <row r="38" spans="1:43" s="16" customFormat="1" ht="15" customHeight="1" thickBot="1">
      <c r="A38" s="1195"/>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7"/>
      <c r="AJ38" s="19"/>
    </row>
    <row r="39" spans="1:43" s="16" customFormat="1" ht="15" customHeight="1">
      <c r="A39" s="422"/>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19"/>
    </row>
    <row r="40" spans="1:43" s="16" customFormat="1" ht="1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9"/>
    </row>
    <row r="41" spans="1:43" s="16" customFormat="1" ht="1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9"/>
    </row>
    <row r="42" spans="1:43" s="16" customForma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9"/>
    </row>
    <row r="43" spans="1:43" s="16" customForma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9"/>
    </row>
    <row r="44" spans="1:43" s="16" customForma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9"/>
    </row>
    <row r="45" spans="1:43" s="16" customForma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9"/>
    </row>
    <row r="46" spans="1:43" s="16" customForma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row>
    <row r="47" spans="1:43" s="16" customForma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43">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5" ht="14.25" customHeight="1">
      <c r="A49" s="113"/>
      <c r="B49" s="113"/>
      <c r="C49" s="114"/>
      <c r="D49" s="114"/>
      <c r="E49" s="114"/>
      <c r="F49" s="114"/>
      <c r="G49" s="114"/>
      <c r="H49" s="114"/>
      <c r="I49" s="115"/>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row>
    <row r="50" spans="1:35">
      <c r="A50" s="113"/>
      <c r="B50" s="113"/>
      <c r="C50" s="115"/>
      <c r="D50" s="115"/>
      <c r="E50" s="115"/>
      <c r="F50" s="115"/>
      <c r="G50" s="115"/>
      <c r="H50" s="115"/>
      <c r="I50" s="115"/>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row>
  </sheetData>
  <sheetProtection algorithmName="SHA-512" hashValue="CiC9PIMGAgtuNMZBqoUoL6xE465D8oXw/CIEEU/ZepCGUlTnYdcaMcVFD0+aQHZL5J0wLuhIEoLWxWTcBrWk2w==" saltValue="IOA8J+Vbl8heLfVbrevByg==" spinCount="100000" sheet="1" objects="1" scenarios="1"/>
  <mergeCells count="129">
    <mergeCell ref="A10:N11"/>
    <mergeCell ref="A8:AB8"/>
    <mergeCell ref="A9:AB9"/>
    <mergeCell ref="AL6:AM8"/>
    <mergeCell ref="AE30:AF30"/>
    <mergeCell ref="AE33:AF33"/>
    <mergeCell ref="AE12:AF14"/>
    <mergeCell ref="AC23:AF24"/>
    <mergeCell ref="AC26:AF26"/>
    <mergeCell ref="AC27:AF27"/>
    <mergeCell ref="AE25:AF25"/>
    <mergeCell ref="AE28:AF28"/>
    <mergeCell ref="AE29:AF29"/>
    <mergeCell ref="AC30:AD30"/>
    <mergeCell ref="AC33:AD33"/>
    <mergeCell ref="AE15:AF15"/>
    <mergeCell ref="AE16:AF16"/>
    <mergeCell ref="AC28:AD28"/>
    <mergeCell ref="AE10:AF11"/>
    <mergeCell ref="AG10:AI11"/>
    <mergeCell ref="AC12:AD12"/>
    <mergeCell ref="AH21:AH22"/>
    <mergeCell ref="AI21:AI22"/>
    <mergeCell ref="AC20:AD20"/>
    <mergeCell ref="A26:D27"/>
    <mergeCell ref="E26:N26"/>
    <mergeCell ref="E27:N27"/>
    <mergeCell ref="Z12:AA12"/>
    <mergeCell ref="A17:N17"/>
    <mergeCell ref="A20:N20"/>
    <mergeCell ref="A13:N13"/>
    <mergeCell ref="A14:N14"/>
    <mergeCell ref="A23:D24"/>
    <mergeCell ref="E23:N23"/>
    <mergeCell ref="E24:N24"/>
    <mergeCell ref="O32:Y32"/>
    <mergeCell ref="Z32:AA32"/>
    <mergeCell ref="AC32:AD32"/>
    <mergeCell ref="AE32:AF32"/>
    <mergeCell ref="AC10:AD11"/>
    <mergeCell ref="AC15:AD15"/>
    <mergeCell ref="AC16:AD16"/>
    <mergeCell ref="AC17:AD17"/>
    <mergeCell ref="AC18:AD18"/>
    <mergeCell ref="AC19:AD19"/>
    <mergeCell ref="AC29:AD29"/>
    <mergeCell ref="AB23:AB24"/>
    <mergeCell ref="Z15:AA15"/>
    <mergeCell ref="O23:Y23"/>
    <mergeCell ref="Z13:AA13"/>
    <mergeCell ref="O12:Y12"/>
    <mergeCell ref="O26:Y26"/>
    <mergeCell ref="O27:Y27"/>
    <mergeCell ref="O28:Y28"/>
    <mergeCell ref="Z10:AB11"/>
    <mergeCell ref="O29:Y29"/>
    <mergeCell ref="AE31:AF31"/>
    <mergeCell ref="O33:Y33"/>
    <mergeCell ref="Z29:AA29"/>
    <mergeCell ref="O30:Y30"/>
    <mergeCell ref="Z33:AA33"/>
    <mergeCell ref="AC13:AD13"/>
    <mergeCell ref="AC14:AD14"/>
    <mergeCell ref="A30:N30"/>
    <mergeCell ref="A31:N31"/>
    <mergeCell ref="O31:Y31"/>
    <mergeCell ref="Z31:AA31"/>
    <mergeCell ref="AC31:AD31"/>
    <mergeCell ref="O13:Y13"/>
    <mergeCell ref="E18:N18"/>
    <mergeCell ref="Z30:AA30"/>
    <mergeCell ref="Z25:AA25"/>
    <mergeCell ref="Z26:AA26"/>
    <mergeCell ref="Z27:AA27"/>
    <mergeCell ref="Z28:AA28"/>
    <mergeCell ref="O24:Y24"/>
    <mergeCell ref="A33:N33"/>
    <mergeCell ref="A25:N25"/>
    <mergeCell ref="A28:N28"/>
    <mergeCell ref="A29:N29"/>
    <mergeCell ref="A32:N32"/>
    <mergeCell ref="AL2:AM4"/>
    <mergeCell ref="A18:D19"/>
    <mergeCell ref="A21:N22"/>
    <mergeCell ref="O21:Y22"/>
    <mergeCell ref="Z21:AA22"/>
    <mergeCell ref="AB21:AB22"/>
    <mergeCell ref="AC21:AD22"/>
    <mergeCell ref="AE21:AF22"/>
    <mergeCell ref="O20:Y20"/>
    <mergeCell ref="W5:W6"/>
    <mergeCell ref="A1:AI3"/>
    <mergeCell ref="AI5:AI6"/>
    <mergeCell ref="W4:AI4"/>
    <mergeCell ref="A4:V4"/>
    <mergeCell ref="A5:V6"/>
    <mergeCell ref="AC5:AC6"/>
    <mergeCell ref="X5:AB6"/>
    <mergeCell ref="AD5:AH6"/>
    <mergeCell ref="E19:N19"/>
    <mergeCell ref="O15:Y15"/>
    <mergeCell ref="O10:Y11"/>
    <mergeCell ref="A15:N16"/>
    <mergeCell ref="AG21:AG22"/>
    <mergeCell ref="A12:N12"/>
    <mergeCell ref="A36:AI38"/>
    <mergeCell ref="AP21:AP22"/>
    <mergeCell ref="AQ21:AQ22"/>
    <mergeCell ref="O16:Y16"/>
    <mergeCell ref="O14:Y14"/>
    <mergeCell ref="O25:Y25"/>
    <mergeCell ref="Z20:AA20"/>
    <mergeCell ref="Z23:AA24"/>
    <mergeCell ref="O17:Y17"/>
    <mergeCell ref="O18:Y18"/>
    <mergeCell ref="O19:Y19"/>
    <mergeCell ref="Z16:AA16"/>
    <mergeCell ref="Z17:AA17"/>
    <mergeCell ref="Z18:AA18"/>
    <mergeCell ref="Z19:AA19"/>
    <mergeCell ref="Z14:AA14"/>
    <mergeCell ref="AE17:AF17"/>
    <mergeCell ref="AE18:AF18"/>
    <mergeCell ref="AE19:AF19"/>
    <mergeCell ref="AE20:AF20"/>
    <mergeCell ref="AC25:AD25"/>
    <mergeCell ref="AG23:AG24"/>
    <mergeCell ref="AH23:AH24"/>
    <mergeCell ref="AI23:AI24"/>
  </mergeCells>
  <phoneticPr fontId="3"/>
  <hyperlinks>
    <hyperlink ref="AL2:AM4" location="目次!B18" display="目次へ" xr:uid="{00000000-0004-0000-0500-000000000000}"/>
    <hyperlink ref="AL6:AM8" location="①【2ヵ月前】利用申込書!A1" display="利用申込書へ" xr:uid="{00000000-0004-0000-0500-000001000000}"/>
  </hyperlinks>
  <printOptions horizontalCentered="1"/>
  <pageMargins left="0.51181102362204722" right="0.51181102362204722" top="0.55118110236220474" bottom="0.55118110236220474" header="0.31496062992125984" footer="0.31496062992125984"/>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20</xdr:col>
                    <xdr:colOff>38100</xdr:colOff>
                    <xdr:row>0</xdr:row>
                    <xdr:rowOff>104775</xdr:rowOff>
                  </from>
                  <to>
                    <xdr:col>25</xdr:col>
                    <xdr:colOff>0</xdr:colOff>
                    <xdr:row>1</xdr:row>
                    <xdr:rowOff>76200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20</xdr:col>
                    <xdr:colOff>38100</xdr:colOff>
                    <xdr:row>1</xdr:row>
                    <xdr:rowOff>104775</xdr:rowOff>
                  </from>
                  <to>
                    <xdr:col>23</xdr:col>
                    <xdr:colOff>123825</xdr:colOff>
                    <xdr:row>2</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S118"/>
  <sheetViews>
    <sheetView showGridLines="0" showZeros="0" view="pageBreakPreview" topLeftCell="A2" zoomScaleNormal="100" zoomScaleSheetLayoutView="100" workbookViewId="0">
      <selection activeCell="W15" sqref="W15:AI16"/>
    </sheetView>
  </sheetViews>
  <sheetFormatPr defaultRowHeight="13.5"/>
  <cols>
    <col min="1" max="35" width="2.625" style="67" customWidth="1"/>
    <col min="36" max="44" width="2.625" customWidth="1"/>
  </cols>
  <sheetData>
    <row r="1" spans="1:42" ht="13.5" customHeight="1">
      <c r="A1" s="856" t="s">
        <v>158</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row>
    <row r="2" spans="1:42" ht="13.5" customHeight="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row>
    <row r="3" spans="1:42"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K3" s="761" t="s">
        <v>599</v>
      </c>
      <c r="AL3" s="762"/>
      <c r="AM3" s="762"/>
      <c r="AN3" s="762"/>
      <c r="AO3" s="762"/>
      <c r="AP3" s="763"/>
    </row>
    <row r="4" spans="1:42" ht="13.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K4" s="764"/>
      <c r="AL4" s="765"/>
      <c r="AM4" s="765"/>
      <c r="AN4" s="765"/>
      <c r="AO4" s="765"/>
      <c r="AP4" s="766"/>
    </row>
    <row r="5" spans="1:42" ht="12" customHeight="1" thickBot="1">
      <c r="A5" s="65"/>
      <c r="B5" s="1352" t="s">
        <v>609</v>
      </c>
      <c r="C5" s="1353"/>
      <c r="D5" s="1353"/>
      <c r="E5" s="1353"/>
      <c r="F5" s="1353"/>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4"/>
      <c r="AI5" s="66"/>
      <c r="AK5" s="767"/>
      <c r="AL5" s="768"/>
      <c r="AM5" s="768"/>
      <c r="AN5" s="768"/>
      <c r="AO5" s="768"/>
      <c r="AP5" s="769"/>
    </row>
    <row r="6" spans="1:42" ht="12" customHeight="1">
      <c r="A6" s="65"/>
      <c r="B6" s="1355"/>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7"/>
      <c r="AI6" s="66"/>
      <c r="AK6" s="268"/>
      <c r="AL6" s="268"/>
      <c r="AM6" s="268"/>
      <c r="AN6" s="268"/>
      <c r="AO6" s="268"/>
      <c r="AP6" s="268"/>
    </row>
    <row r="7" spans="1:42" s="496" customFormat="1" ht="12" customHeight="1">
      <c r="A7" s="498"/>
      <c r="B7" s="1400" t="s">
        <v>904</v>
      </c>
      <c r="C7" s="1353"/>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499"/>
      <c r="AK7" s="497"/>
      <c r="AL7" s="497"/>
      <c r="AM7" s="497"/>
      <c r="AN7" s="497"/>
      <c r="AO7" s="497"/>
      <c r="AP7" s="497"/>
    </row>
    <row r="8" spans="1:42" s="496" customFormat="1" ht="12" customHeight="1" thickBot="1">
      <c r="A8" s="498"/>
      <c r="B8" s="1401"/>
      <c r="C8" s="1401"/>
      <c r="D8" s="1401"/>
      <c r="E8" s="1401"/>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499"/>
      <c r="AK8" s="497"/>
      <c r="AL8" s="497"/>
      <c r="AM8" s="497"/>
      <c r="AN8" s="497"/>
      <c r="AO8" s="497"/>
      <c r="AP8" s="497"/>
    </row>
    <row r="9" spans="1:42" ht="12" customHeight="1">
      <c r="A9" s="65"/>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66"/>
      <c r="AK9" s="632" t="s">
        <v>602</v>
      </c>
      <c r="AL9" s="870"/>
      <c r="AM9" s="870"/>
      <c r="AN9" s="870"/>
      <c r="AO9" s="870"/>
      <c r="AP9" s="633"/>
    </row>
    <row r="10" spans="1:42" ht="14.25" thickBot="1">
      <c r="A10" s="666" t="s">
        <v>348</v>
      </c>
      <c r="B10" s="666"/>
      <c r="C10" s="666"/>
      <c r="D10" s="666"/>
      <c r="E10" s="691"/>
      <c r="F10" s="691"/>
      <c r="G10" s="691"/>
      <c r="H10" s="479" t="s">
        <v>9</v>
      </c>
      <c r="I10" s="691"/>
      <c r="J10" s="691"/>
      <c r="K10" s="479" t="s">
        <v>10</v>
      </c>
      <c r="L10" s="691"/>
      <c r="M10" s="691"/>
      <c r="N10" s="479" t="s">
        <v>11</v>
      </c>
      <c r="AE10" s="472"/>
      <c r="AF10" s="472"/>
      <c r="AG10" s="472"/>
      <c r="AH10" s="472"/>
      <c r="AI10" s="473" t="s">
        <v>899</v>
      </c>
      <c r="AK10" s="634"/>
      <c r="AL10" s="871"/>
      <c r="AM10" s="871"/>
      <c r="AN10" s="871"/>
      <c r="AO10" s="871"/>
      <c r="AP10" s="635"/>
    </row>
    <row r="11" spans="1:42" ht="15.95" customHeight="1" thickBot="1">
      <c r="A11" s="1348" t="s">
        <v>21</v>
      </c>
      <c r="B11" s="1349"/>
      <c r="C11" s="1349"/>
      <c r="D11" s="1376">
        <f>①【2ヵ月前】利用申込書!D6</f>
        <v>0</v>
      </c>
      <c r="E11" s="1376"/>
      <c r="F11" s="1376"/>
      <c r="G11" s="1376"/>
      <c r="H11" s="1376"/>
      <c r="I11" s="1376"/>
      <c r="J11" s="1376"/>
      <c r="K11" s="1376"/>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6"/>
      <c r="AI11" s="1377"/>
      <c r="AK11" s="636"/>
      <c r="AL11" s="872"/>
      <c r="AM11" s="872"/>
      <c r="AN11" s="872"/>
      <c r="AO11" s="872"/>
      <c r="AP11" s="637"/>
    </row>
    <row r="12" spans="1:42" ht="15.95" customHeight="1">
      <c r="A12" s="1350"/>
      <c r="B12" s="1351"/>
      <c r="C12" s="1351"/>
      <c r="D12" s="1378"/>
      <c r="E12" s="1378"/>
      <c r="F12" s="1378"/>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c r="AF12" s="1378"/>
      <c r="AG12" s="1378"/>
      <c r="AH12" s="1378"/>
      <c r="AI12" s="1379"/>
    </row>
    <row r="13" spans="1:42" ht="15.95" customHeight="1">
      <c r="A13" s="1350" t="s">
        <v>159</v>
      </c>
      <c r="B13" s="1351"/>
      <c r="C13" s="1351"/>
      <c r="D13" s="1360">
        <f>①【2ヵ月前】利用申込書!$D$29</f>
        <v>0</v>
      </c>
      <c r="E13" s="1360"/>
      <c r="F13" s="1360"/>
      <c r="G13" s="1360"/>
      <c r="H13" s="1360"/>
      <c r="I13" s="1360"/>
      <c r="J13" s="1360"/>
      <c r="K13" s="1360"/>
      <c r="L13" s="1360"/>
      <c r="M13" s="1360"/>
      <c r="N13" s="1360"/>
      <c r="O13" s="1360"/>
      <c r="P13" s="1360"/>
      <c r="Q13" s="1360"/>
      <c r="R13" s="1360"/>
      <c r="S13" s="1360"/>
      <c r="T13" s="1360"/>
      <c r="U13" s="1360"/>
      <c r="V13" s="1360"/>
      <c r="W13" s="1360"/>
      <c r="X13" s="1360"/>
      <c r="Y13" s="1360"/>
      <c r="Z13" s="1360"/>
      <c r="AA13" s="1360"/>
      <c r="AB13" s="1360"/>
      <c r="AC13" s="1360"/>
      <c r="AD13" s="1360"/>
      <c r="AE13" s="1360"/>
      <c r="AF13" s="1360"/>
      <c r="AG13" s="1360"/>
      <c r="AH13" s="1360"/>
      <c r="AI13" s="1361"/>
    </row>
    <row r="14" spans="1:42" ht="15.95" customHeight="1">
      <c r="A14" s="1350"/>
      <c r="B14" s="1351"/>
      <c r="C14" s="1351"/>
      <c r="D14" s="1360"/>
      <c r="E14" s="1360"/>
      <c r="F14" s="1360"/>
      <c r="G14" s="1360"/>
      <c r="H14" s="1360"/>
      <c r="I14" s="1360"/>
      <c r="J14" s="1360"/>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1"/>
    </row>
    <row r="15" spans="1:42" ht="15" customHeight="1">
      <c r="A15" s="1358" t="s">
        <v>446</v>
      </c>
      <c r="B15" s="1021"/>
      <c r="C15" s="1078"/>
      <c r="D15" s="972">
        <f>①【2ヵ月前】利用申込書!D24</f>
        <v>0</v>
      </c>
      <c r="E15" s="972"/>
      <c r="F15" s="972"/>
      <c r="G15" s="972"/>
      <c r="H15" s="972"/>
      <c r="I15" s="972"/>
      <c r="J15" s="972"/>
      <c r="K15" s="972"/>
      <c r="L15" s="972"/>
      <c r="M15" s="972"/>
      <c r="N15" s="972"/>
      <c r="O15" s="972"/>
      <c r="P15" s="1362" t="s">
        <v>447</v>
      </c>
      <c r="Q15" s="1362"/>
      <c r="R15" s="1362"/>
      <c r="S15" s="1362"/>
      <c r="T15" s="1362" t="s">
        <v>423</v>
      </c>
      <c r="U15" s="1362"/>
      <c r="V15" s="1362"/>
      <c r="W15" s="1363">
        <f>①【2ヵ月前】利用申込書!D31</f>
        <v>0</v>
      </c>
      <c r="X15" s="1364"/>
      <c r="Y15" s="1364"/>
      <c r="Z15" s="1364"/>
      <c r="AA15" s="1364"/>
      <c r="AB15" s="1364"/>
      <c r="AC15" s="1364"/>
      <c r="AD15" s="1364"/>
      <c r="AE15" s="1364"/>
      <c r="AF15" s="1364"/>
      <c r="AG15" s="1364"/>
      <c r="AH15" s="1364"/>
      <c r="AI15" s="1365"/>
    </row>
    <row r="16" spans="1:42" ht="15" customHeight="1">
      <c r="A16" s="1326" t="s">
        <v>311</v>
      </c>
      <c r="B16" s="1327"/>
      <c r="C16" s="1328"/>
      <c r="D16" s="1291">
        <f>①【2ヵ月前】利用申込書!D25</f>
        <v>0</v>
      </c>
      <c r="E16" s="1291"/>
      <c r="F16" s="1291"/>
      <c r="G16" s="1291"/>
      <c r="H16" s="1291"/>
      <c r="I16" s="1291"/>
      <c r="J16" s="1291"/>
      <c r="K16" s="1291"/>
      <c r="L16" s="1291"/>
      <c r="M16" s="1291"/>
      <c r="N16" s="1291"/>
      <c r="O16" s="1291"/>
      <c r="P16" s="1362"/>
      <c r="Q16" s="1362"/>
      <c r="R16" s="1362"/>
      <c r="S16" s="1362"/>
      <c r="T16" s="1362"/>
      <c r="U16" s="1362"/>
      <c r="V16" s="1362"/>
      <c r="W16" s="1366"/>
      <c r="X16" s="1367"/>
      <c r="Y16" s="1367"/>
      <c r="Z16" s="1367"/>
      <c r="AA16" s="1367"/>
      <c r="AB16" s="1367"/>
      <c r="AC16" s="1367"/>
      <c r="AD16" s="1367"/>
      <c r="AE16" s="1367"/>
      <c r="AF16" s="1367"/>
      <c r="AG16" s="1367"/>
      <c r="AH16" s="1367"/>
      <c r="AI16" s="1368"/>
    </row>
    <row r="17" spans="1:35" ht="15" customHeight="1">
      <c r="A17" s="1326"/>
      <c r="B17" s="1327"/>
      <c r="C17" s="1328"/>
      <c r="D17" s="1291"/>
      <c r="E17" s="1291"/>
      <c r="F17" s="1291"/>
      <c r="G17" s="1291"/>
      <c r="H17" s="1291"/>
      <c r="I17" s="1291"/>
      <c r="J17" s="1291"/>
      <c r="K17" s="1291"/>
      <c r="L17" s="1291"/>
      <c r="M17" s="1291"/>
      <c r="N17" s="1291"/>
      <c r="O17" s="1291"/>
      <c r="P17" s="1362"/>
      <c r="Q17" s="1362"/>
      <c r="R17" s="1362"/>
      <c r="S17" s="1362"/>
      <c r="T17" s="1362" t="s">
        <v>424</v>
      </c>
      <c r="U17" s="1362"/>
      <c r="V17" s="1362"/>
      <c r="W17" s="1369">
        <f>①【2ヵ月前】利用申込書!D33</f>
        <v>0</v>
      </c>
      <c r="X17" s="1367"/>
      <c r="Y17" s="1367"/>
      <c r="Z17" s="1367"/>
      <c r="AA17" s="1367"/>
      <c r="AB17" s="1367"/>
      <c r="AC17" s="1367"/>
      <c r="AD17" s="1367"/>
      <c r="AE17" s="1367"/>
      <c r="AF17" s="1367"/>
      <c r="AG17" s="1367"/>
      <c r="AH17" s="1367"/>
      <c r="AI17" s="1368"/>
    </row>
    <row r="18" spans="1:35" ht="15" customHeight="1">
      <c r="A18" s="1326"/>
      <c r="B18" s="1327"/>
      <c r="C18" s="1328"/>
      <c r="D18" s="1291"/>
      <c r="E18" s="1291"/>
      <c r="F18" s="1291"/>
      <c r="G18" s="1291"/>
      <c r="H18" s="1291"/>
      <c r="I18" s="1291"/>
      <c r="J18" s="1291"/>
      <c r="K18" s="1291"/>
      <c r="L18" s="1291"/>
      <c r="M18" s="1291"/>
      <c r="N18" s="1291"/>
      <c r="O18" s="1291"/>
      <c r="P18" s="1362"/>
      <c r="Q18" s="1362"/>
      <c r="R18" s="1362"/>
      <c r="S18" s="1362"/>
      <c r="T18" s="1362"/>
      <c r="U18" s="1362"/>
      <c r="V18" s="1362"/>
      <c r="W18" s="1366"/>
      <c r="X18" s="1367"/>
      <c r="Y18" s="1367"/>
      <c r="Z18" s="1367"/>
      <c r="AA18" s="1367"/>
      <c r="AB18" s="1367"/>
      <c r="AC18" s="1367"/>
      <c r="AD18" s="1367"/>
      <c r="AE18" s="1367"/>
      <c r="AF18" s="1367"/>
      <c r="AG18" s="1367"/>
      <c r="AH18" s="1367"/>
      <c r="AI18" s="1368"/>
    </row>
    <row r="19" spans="1:35" ht="15" customHeight="1">
      <c r="A19" s="1326"/>
      <c r="B19" s="1327"/>
      <c r="C19" s="1328"/>
      <c r="D19" s="1291"/>
      <c r="E19" s="1291"/>
      <c r="F19" s="1291"/>
      <c r="G19" s="1291"/>
      <c r="H19" s="1291"/>
      <c r="I19" s="1291"/>
      <c r="J19" s="1291"/>
      <c r="K19" s="1291"/>
      <c r="L19" s="1291"/>
      <c r="M19" s="1291"/>
      <c r="N19" s="1291"/>
      <c r="O19" s="1291"/>
      <c r="P19" s="1362"/>
      <c r="Q19" s="1362"/>
      <c r="R19" s="1362"/>
      <c r="S19" s="1362"/>
      <c r="T19" s="1362" t="s">
        <v>448</v>
      </c>
      <c r="U19" s="1362"/>
      <c r="V19" s="1362"/>
      <c r="W19" s="1370">
        <f>①【2ヵ月前】利用申込書!D35</f>
        <v>0</v>
      </c>
      <c r="X19" s="1371"/>
      <c r="Y19" s="1371"/>
      <c r="Z19" s="1371"/>
      <c r="AA19" s="1371"/>
      <c r="AB19" s="1371"/>
      <c r="AC19" s="1371"/>
      <c r="AD19" s="1371"/>
      <c r="AE19" s="1371"/>
      <c r="AF19" s="1371"/>
      <c r="AG19" s="1371"/>
      <c r="AH19" s="1371"/>
      <c r="AI19" s="1372"/>
    </row>
    <row r="20" spans="1:35" ht="15" customHeight="1">
      <c r="A20" s="1359"/>
      <c r="B20" s="1023"/>
      <c r="C20" s="1317"/>
      <c r="D20" s="1009"/>
      <c r="E20" s="1009"/>
      <c r="F20" s="1009"/>
      <c r="G20" s="1009"/>
      <c r="H20" s="1009"/>
      <c r="I20" s="1009"/>
      <c r="J20" s="1009"/>
      <c r="K20" s="1009"/>
      <c r="L20" s="1009"/>
      <c r="M20" s="1009"/>
      <c r="N20" s="1009"/>
      <c r="O20" s="1009"/>
      <c r="P20" s="1362"/>
      <c r="Q20" s="1362"/>
      <c r="R20" s="1362"/>
      <c r="S20" s="1362"/>
      <c r="T20" s="1362"/>
      <c r="U20" s="1362"/>
      <c r="V20" s="1362"/>
      <c r="W20" s="1373"/>
      <c r="X20" s="1374"/>
      <c r="Y20" s="1374"/>
      <c r="Z20" s="1374"/>
      <c r="AA20" s="1374"/>
      <c r="AB20" s="1374"/>
      <c r="AC20" s="1374"/>
      <c r="AD20" s="1374"/>
      <c r="AE20" s="1374"/>
      <c r="AF20" s="1374"/>
      <c r="AG20" s="1374"/>
      <c r="AH20" s="1374"/>
      <c r="AI20" s="1375"/>
    </row>
    <row r="21" spans="1:35" ht="15.95" customHeight="1">
      <c r="A21" s="1350" t="s">
        <v>160</v>
      </c>
      <c r="B21" s="1351"/>
      <c r="C21" s="1351"/>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7"/>
    </row>
    <row r="22" spans="1:35" ht="15.95" customHeight="1">
      <c r="A22" s="1350"/>
      <c r="B22" s="1351"/>
      <c r="C22" s="1351"/>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3"/>
    </row>
    <row r="23" spans="1:35" ht="15.95" customHeight="1">
      <c r="A23" s="1358" t="s">
        <v>170</v>
      </c>
      <c r="B23" s="1021"/>
      <c r="C23" s="1021"/>
      <c r="D23" s="1397" t="s">
        <v>449</v>
      </c>
      <c r="E23" s="1287"/>
      <c r="F23" s="1287"/>
      <c r="G23" s="301" t="s">
        <v>442</v>
      </c>
      <c r="H23" s="1286"/>
      <c r="I23" s="1286"/>
      <c r="J23" s="1286"/>
      <c r="K23" s="301" t="s">
        <v>443</v>
      </c>
      <c r="L23" s="301" t="s">
        <v>450</v>
      </c>
      <c r="M23" s="301" t="s">
        <v>451</v>
      </c>
      <c r="N23" s="1287" t="s">
        <v>452</v>
      </c>
      <c r="O23" s="1287"/>
      <c r="P23" s="1287"/>
      <c r="Q23" s="301" t="s">
        <v>442</v>
      </c>
      <c r="R23" s="1286"/>
      <c r="S23" s="1286"/>
      <c r="T23" s="1286"/>
      <c r="U23" s="301" t="s">
        <v>443</v>
      </c>
      <c r="V23" s="302" t="s">
        <v>450</v>
      </c>
      <c r="W23" s="302" t="s">
        <v>453</v>
      </c>
      <c r="X23" s="302"/>
      <c r="Y23" s="1290" t="s">
        <v>454</v>
      </c>
      <c r="Z23" s="1290"/>
      <c r="AA23" s="305" t="s">
        <v>442</v>
      </c>
      <c r="AB23" s="1380">
        <f>H23+R23</f>
        <v>0</v>
      </c>
      <c r="AC23" s="1380"/>
      <c r="AD23" s="1380"/>
      <c r="AE23" s="305" t="s">
        <v>443</v>
      </c>
      <c r="AF23" s="1398" t="s">
        <v>450</v>
      </c>
      <c r="AG23" s="1398"/>
      <c r="AH23" s="1398"/>
      <c r="AI23" s="1399"/>
    </row>
    <row r="24" spans="1:35" ht="15.95" customHeight="1">
      <c r="A24" s="1359"/>
      <c r="B24" s="1023"/>
      <c r="C24" s="1023"/>
      <c r="D24" s="136"/>
      <c r="E24" s="480" t="s">
        <v>889</v>
      </c>
      <c r="F24" s="119"/>
      <c r="G24" s="119"/>
      <c r="H24" s="119"/>
      <c r="I24" s="119"/>
      <c r="J24" s="119"/>
      <c r="K24" s="119"/>
      <c r="O24" s="119" t="s">
        <v>442</v>
      </c>
      <c r="P24" s="1293"/>
      <c r="Q24" s="1293"/>
      <c r="R24" s="296" t="s">
        <v>443</v>
      </c>
      <c r="S24" s="1415" t="s">
        <v>455</v>
      </c>
      <c r="T24" s="1415"/>
      <c r="U24" s="1415"/>
      <c r="V24" s="304" t="s">
        <v>456</v>
      </c>
      <c r="W24" s="119"/>
      <c r="X24" s="119"/>
      <c r="Y24" s="119"/>
      <c r="Z24" s="119"/>
      <c r="AA24" s="119"/>
      <c r="AB24" s="119"/>
      <c r="AC24" s="119"/>
      <c r="AD24" s="119"/>
      <c r="AE24" s="119"/>
      <c r="AF24" s="119"/>
      <c r="AG24" s="119"/>
      <c r="AH24" s="119"/>
      <c r="AI24" s="449"/>
    </row>
    <row r="25" spans="1:35" ht="15.95" customHeight="1">
      <c r="A25" s="1358" t="s">
        <v>457</v>
      </c>
      <c r="B25" s="1021"/>
      <c r="C25" s="1078"/>
      <c r="D25" s="1336" t="s">
        <v>458</v>
      </c>
      <c r="E25" s="1337"/>
      <c r="F25" s="1338"/>
      <c r="G25" s="1284" t="s">
        <v>519</v>
      </c>
      <c r="H25" s="1285"/>
      <c r="I25" s="1285"/>
      <c r="J25" s="1286">
        <f>①【2ヵ月前】利用申込書!G12</f>
        <v>0</v>
      </c>
      <c r="K25" s="1286"/>
      <c r="L25" s="1286"/>
      <c r="M25" s="1287" t="s">
        <v>460</v>
      </c>
      <c r="N25" s="1287"/>
      <c r="O25" s="1286">
        <f>①【2ヵ月前】利用申込書!K12</f>
        <v>0</v>
      </c>
      <c r="P25" s="1286"/>
      <c r="Q25" s="1286"/>
      <c r="R25" s="1287" t="s">
        <v>461</v>
      </c>
      <c r="S25" s="1287"/>
      <c r="T25" s="1286">
        <f>①【2ヵ月前】利用申込書!N12</f>
        <v>0</v>
      </c>
      <c r="U25" s="1286"/>
      <c r="V25" s="1286"/>
      <c r="W25" s="1288" t="s">
        <v>462</v>
      </c>
      <c r="X25" s="1288"/>
      <c r="Y25" s="305" t="s">
        <v>442</v>
      </c>
      <c r="Z25" s="1289" t="str">
        <f>①【2ヵ月前】利用申込書!R12</f>
        <v/>
      </c>
      <c r="AA25" s="1289"/>
      <c r="AB25" s="305" t="s">
        <v>443</v>
      </c>
      <c r="AC25" s="305"/>
      <c r="AD25" s="302"/>
      <c r="AE25" s="305"/>
      <c r="AF25" s="305"/>
      <c r="AG25" s="305"/>
      <c r="AH25" s="305"/>
      <c r="AI25" s="120"/>
    </row>
    <row r="26" spans="1:35" ht="15.95" customHeight="1">
      <c r="A26" s="1326"/>
      <c r="B26" s="1327"/>
      <c r="C26" s="1328"/>
      <c r="D26" s="1382"/>
      <c r="E26" s="1383"/>
      <c r="F26" s="1384"/>
      <c r="G26" s="321"/>
      <c r="H26" s="1334" t="s">
        <v>467</v>
      </c>
      <c r="I26" s="1334"/>
      <c r="J26" s="1334"/>
      <c r="K26" s="1335" t="s">
        <v>468</v>
      </c>
      <c r="L26" s="1335"/>
      <c r="M26" s="1335"/>
      <c r="N26" s="1335"/>
      <c r="O26" s="1335"/>
      <c r="P26" s="295" t="s">
        <v>61</v>
      </c>
      <c r="Q26" s="1291"/>
      <c r="R26" s="1291"/>
      <c r="S26" s="331" t="s">
        <v>30</v>
      </c>
      <c r="T26" s="1292"/>
      <c r="U26" s="1292"/>
      <c r="V26" s="295" t="s">
        <v>62</v>
      </c>
      <c r="W26" s="322" t="s">
        <v>171</v>
      </c>
      <c r="X26" s="1335" t="s">
        <v>693</v>
      </c>
      <c r="Y26" s="1335"/>
      <c r="Z26" s="1335"/>
      <c r="AA26" s="1335"/>
      <c r="AB26" s="1335"/>
      <c r="AC26" s="295" t="s">
        <v>61</v>
      </c>
      <c r="AD26" s="1291"/>
      <c r="AE26" s="1291"/>
      <c r="AF26" s="331" t="s">
        <v>30</v>
      </c>
      <c r="AG26" s="1292"/>
      <c r="AH26" s="1292"/>
      <c r="AI26" s="330" t="s">
        <v>62</v>
      </c>
    </row>
    <row r="27" spans="1:35" ht="15.95" customHeight="1">
      <c r="A27" s="1326"/>
      <c r="B27" s="1327"/>
      <c r="C27" s="1328"/>
      <c r="D27" s="1382"/>
      <c r="E27" s="1383"/>
      <c r="F27" s="1384"/>
      <c r="G27" s="323" t="s">
        <v>463</v>
      </c>
      <c r="H27" s="1294" t="s">
        <v>694</v>
      </c>
      <c r="I27" s="1294"/>
      <c r="J27" s="1294"/>
      <c r="K27" s="1294"/>
      <c r="L27" s="122" t="s">
        <v>442</v>
      </c>
      <c r="M27" s="1295"/>
      <c r="N27" s="1295"/>
      <c r="O27" s="1295"/>
      <c r="P27" s="297" t="s">
        <v>466</v>
      </c>
      <c r="Q27" s="1296"/>
      <c r="R27" s="1296"/>
      <c r="S27" s="1296"/>
      <c r="T27" s="303" t="s">
        <v>443</v>
      </c>
      <c r="U27" s="1301"/>
      <c r="V27" s="1301"/>
      <c r="W27" s="1301"/>
      <c r="X27" s="1335"/>
      <c r="Y27" s="1335"/>
      <c r="Z27" s="1335"/>
      <c r="AA27" s="1335"/>
      <c r="AB27" s="1335"/>
      <c r="AC27" s="124"/>
      <c r="AD27" s="1283"/>
      <c r="AE27" s="1283"/>
      <c r="AF27" s="125"/>
      <c r="AG27" s="1282"/>
      <c r="AH27" s="1282"/>
      <c r="AI27" s="126"/>
    </row>
    <row r="28" spans="1:35" ht="15.95" customHeight="1">
      <c r="A28" s="1326"/>
      <c r="B28" s="1327"/>
      <c r="C28" s="1328"/>
      <c r="D28" s="1339"/>
      <c r="E28" s="1340"/>
      <c r="F28" s="1341"/>
      <c r="G28" s="324" t="s">
        <v>464</v>
      </c>
      <c r="H28" s="1416" t="s">
        <v>465</v>
      </c>
      <c r="I28" s="1416"/>
      <c r="J28" s="1416"/>
      <c r="K28" s="1416"/>
      <c r="L28" s="307" t="s">
        <v>442</v>
      </c>
      <c r="M28" s="1293">
        <f>①【2ヵ月前】利用申込書!U12</f>
        <v>0</v>
      </c>
      <c r="N28" s="1293"/>
      <c r="O28" s="1293"/>
      <c r="P28" s="296" t="s">
        <v>466</v>
      </c>
      <c r="Q28" s="1417">
        <f>①【2ヵ月前】利用申込書!X12</f>
        <v>0</v>
      </c>
      <c r="R28" s="1418"/>
      <c r="S28" s="1418"/>
      <c r="T28" s="306" t="s">
        <v>443</v>
      </c>
      <c r="U28" s="1299"/>
      <c r="V28" s="1299"/>
      <c r="W28" s="1299"/>
      <c r="X28" s="1299"/>
      <c r="Y28" s="1299"/>
      <c r="Z28" s="1299"/>
      <c r="AA28" s="1299"/>
      <c r="AB28" s="1299"/>
      <c r="AC28" s="1299"/>
      <c r="AD28" s="1299"/>
      <c r="AE28" s="1299"/>
      <c r="AF28" s="1299"/>
      <c r="AG28" s="1299"/>
      <c r="AH28" s="1299"/>
      <c r="AI28" s="1300"/>
    </row>
    <row r="29" spans="1:35" ht="15.95" customHeight="1">
      <c r="A29" s="1326"/>
      <c r="B29" s="1327"/>
      <c r="C29" s="1328"/>
      <c r="D29" s="1336" t="s">
        <v>459</v>
      </c>
      <c r="E29" s="1337"/>
      <c r="F29" s="1338"/>
      <c r="G29" s="1284" t="s">
        <v>519</v>
      </c>
      <c r="H29" s="1285"/>
      <c r="I29" s="1285"/>
      <c r="J29" s="1286">
        <f>①【2ヵ月前】利用申込書!G13</f>
        <v>0</v>
      </c>
      <c r="K29" s="1286"/>
      <c r="L29" s="1286"/>
      <c r="M29" s="1287" t="s">
        <v>460</v>
      </c>
      <c r="N29" s="1287"/>
      <c r="O29" s="1286">
        <f>①【2ヵ月前】利用申込書!K13</f>
        <v>0</v>
      </c>
      <c r="P29" s="1286"/>
      <c r="Q29" s="1286"/>
      <c r="R29" s="1287" t="s">
        <v>461</v>
      </c>
      <c r="S29" s="1287"/>
      <c r="T29" s="1286">
        <f>①【2ヵ月前】利用申込書!N13</f>
        <v>0</v>
      </c>
      <c r="U29" s="1286"/>
      <c r="V29" s="1286"/>
      <c r="W29" s="1288" t="s">
        <v>462</v>
      </c>
      <c r="X29" s="1288"/>
      <c r="Y29" s="305" t="s">
        <v>442</v>
      </c>
      <c r="Z29" s="1289" t="str">
        <f>①【2ヵ月前】利用申込書!R13</f>
        <v/>
      </c>
      <c r="AA29" s="1289"/>
      <c r="AB29" s="305" t="s">
        <v>443</v>
      </c>
      <c r="AC29" s="305"/>
      <c r="AD29" s="302"/>
      <c r="AE29" s="305"/>
      <c r="AF29" s="305"/>
      <c r="AG29" s="305"/>
      <c r="AH29" s="305"/>
      <c r="AI29" s="120"/>
    </row>
    <row r="30" spans="1:35" ht="15.95" customHeight="1">
      <c r="A30" s="1326"/>
      <c r="B30" s="1327"/>
      <c r="C30" s="1328"/>
      <c r="D30" s="1382"/>
      <c r="E30" s="1383"/>
      <c r="F30" s="1384"/>
      <c r="G30" s="323" t="s">
        <v>193</v>
      </c>
      <c r="H30" s="1294" t="s">
        <v>469</v>
      </c>
      <c r="I30" s="1294"/>
      <c r="J30" s="1294"/>
      <c r="K30" s="1294"/>
      <c r="L30" s="122" t="s">
        <v>61</v>
      </c>
      <c r="M30" s="1295">
        <f>①【2ヵ月前】利用申込書!U12</f>
        <v>0</v>
      </c>
      <c r="N30" s="1295"/>
      <c r="O30" s="1295"/>
      <c r="P30" s="297" t="s">
        <v>30</v>
      </c>
      <c r="Q30" s="1296">
        <f>①【2ヵ月前】利用申込書!X12</f>
        <v>0</v>
      </c>
      <c r="R30" s="1297"/>
      <c r="S30" s="1297"/>
      <c r="T30" s="303" t="s">
        <v>62</v>
      </c>
      <c r="U30" s="1302"/>
      <c r="V30" s="1302"/>
      <c r="W30" s="1302"/>
      <c r="X30" s="1302"/>
      <c r="Y30" s="1302"/>
      <c r="Z30" s="1302"/>
      <c r="AA30" s="1302"/>
      <c r="AB30" s="1302"/>
      <c r="AC30" s="1302"/>
      <c r="AD30" s="1302"/>
      <c r="AE30" s="1302"/>
      <c r="AF30" s="1302"/>
      <c r="AG30" s="1302"/>
      <c r="AH30" s="1302"/>
      <c r="AI30" s="1303"/>
    </row>
    <row r="31" spans="1:35" ht="15.95" customHeight="1">
      <c r="A31" s="1326"/>
      <c r="B31" s="1327"/>
      <c r="C31" s="1328"/>
      <c r="D31" s="1382"/>
      <c r="E31" s="1383"/>
      <c r="F31" s="1384"/>
      <c r="G31" s="323" t="s">
        <v>194</v>
      </c>
      <c r="H31" s="1395" t="s">
        <v>695</v>
      </c>
      <c r="I31" s="1395"/>
      <c r="J31" s="1395"/>
      <c r="K31" s="1395"/>
      <c r="L31" s="122" t="s">
        <v>61</v>
      </c>
      <c r="M31" s="1295"/>
      <c r="N31" s="1295"/>
      <c r="O31" s="1295"/>
      <c r="P31" s="297" t="s">
        <v>30</v>
      </c>
      <c r="Q31" s="1296"/>
      <c r="R31" s="1296"/>
      <c r="S31" s="1296"/>
      <c r="T31" s="303" t="s">
        <v>62</v>
      </c>
      <c r="U31" s="1302"/>
      <c r="V31" s="1302"/>
      <c r="W31" s="1302"/>
      <c r="X31" s="1302"/>
      <c r="Y31" s="1302"/>
      <c r="Z31" s="1302"/>
      <c r="AA31" s="1302"/>
      <c r="AB31" s="1302"/>
      <c r="AC31" s="1302"/>
      <c r="AD31" s="1302"/>
      <c r="AE31" s="1302"/>
      <c r="AF31" s="1302"/>
      <c r="AG31" s="1302"/>
      <c r="AH31" s="1302"/>
      <c r="AI31" s="1303"/>
    </row>
    <row r="32" spans="1:35" ht="15.95" customHeight="1">
      <c r="A32" s="1326"/>
      <c r="B32" s="1327"/>
      <c r="C32" s="1328"/>
      <c r="D32" s="1382"/>
      <c r="E32" s="1383"/>
      <c r="F32" s="1384"/>
      <c r="G32" s="121"/>
      <c r="H32" s="131"/>
      <c r="I32" s="1414" t="s">
        <v>471</v>
      </c>
      <c r="J32" s="1414"/>
      <c r="K32" s="1012" t="s">
        <v>470</v>
      </c>
      <c r="L32" s="1012"/>
      <c r="M32" s="1012"/>
      <c r="N32" s="1012"/>
      <c r="O32" s="1012"/>
      <c r="P32" s="124" t="s">
        <v>61</v>
      </c>
      <c r="Q32" s="300"/>
      <c r="R32" s="300"/>
      <c r="S32" s="124" t="s">
        <v>30</v>
      </c>
      <c r="T32" s="299"/>
      <c r="U32" s="299"/>
      <c r="V32" s="124"/>
      <c r="W32" s="329"/>
      <c r="X32" s="1396"/>
      <c r="Y32" s="1396"/>
      <c r="Z32" s="1396"/>
      <c r="AA32" s="1396"/>
      <c r="AB32" s="1396"/>
      <c r="AC32" s="124"/>
      <c r="AD32" s="1283"/>
      <c r="AE32" s="1283"/>
      <c r="AF32" s="124"/>
      <c r="AG32" s="1282"/>
      <c r="AH32" s="1282"/>
      <c r="AI32" s="126"/>
    </row>
    <row r="33" spans="1:35" ht="15.95" customHeight="1">
      <c r="A33" s="1326"/>
      <c r="B33" s="1327"/>
      <c r="C33" s="1327"/>
      <c r="D33" s="160" t="s">
        <v>467</v>
      </c>
      <c r="E33" s="151"/>
      <c r="F33" s="373" t="s">
        <v>739</v>
      </c>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325"/>
    </row>
    <row r="34" spans="1:35" ht="15.95" customHeight="1">
      <c r="A34" s="1326"/>
      <c r="B34" s="1327"/>
      <c r="C34" s="1327"/>
      <c r="D34" s="161" t="s">
        <v>471</v>
      </c>
      <c r="E34" s="162"/>
      <c r="F34" s="79" t="s">
        <v>696</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326"/>
    </row>
    <row r="35" spans="1:35" ht="15.95" customHeight="1">
      <c r="A35" s="1326"/>
      <c r="B35" s="1327"/>
      <c r="C35" s="1327"/>
      <c r="D35" s="161" t="s">
        <v>521</v>
      </c>
      <c r="E35" s="162"/>
      <c r="F35" s="162" t="s">
        <v>473</v>
      </c>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326"/>
    </row>
    <row r="36" spans="1:35" ht="15.95" customHeight="1">
      <c r="A36" s="1359"/>
      <c r="B36" s="1023"/>
      <c r="C36" s="1023"/>
      <c r="D36" s="161" t="s">
        <v>697</v>
      </c>
      <c r="E36" s="327" t="s">
        <v>698</v>
      </c>
      <c r="F36" s="327"/>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328"/>
    </row>
    <row r="37" spans="1:35" ht="15.95" customHeight="1">
      <c r="A37" s="1325" t="s">
        <v>699</v>
      </c>
      <c r="B37" s="1021"/>
      <c r="C37" s="1078"/>
      <c r="D37" s="1336" t="s">
        <v>458</v>
      </c>
      <c r="E37" s="1337"/>
      <c r="F37" s="1338"/>
      <c r="G37" s="1345"/>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7"/>
    </row>
    <row r="38" spans="1:35" ht="15.95" customHeight="1">
      <c r="A38" s="1326"/>
      <c r="B38" s="1327"/>
      <c r="C38" s="1328"/>
      <c r="D38" s="1339"/>
      <c r="E38" s="1340"/>
      <c r="F38" s="1341"/>
      <c r="G38" s="1015"/>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1344"/>
    </row>
    <row r="39" spans="1:35" ht="15.95" customHeight="1">
      <c r="A39" s="1326"/>
      <c r="B39" s="1327"/>
      <c r="C39" s="1328"/>
      <c r="D39" s="1336" t="s">
        <v>459</v>
      </c>
      <c r="E39" s="1337"/>
      <c r="F39" s="1338"/>
      <c r="G39" s="1342"/>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1343"/>
    </row>
    <row r="40" spans="1:35" ht="13.9" customHeight="1">
      <c r="A40" s="1326"/>
      <c r="B40" s="1327"/>
      <c r="C40" s="1328"/>
      <c r="D40" s="1339"/>
      <c r="E40" s="1340"/>
      <c r="F40" s="1341"/>
      <c r="G40" s="1015"/>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1344"/>
    </row>
    <row r="41" spans="1:35" ht="15.95" customHeight="1">
      <c r="A41" s="1326"/>
      <c r="B41" s="1327"/>
      <c r="C41" s="1328"/>
      <c r="D41" s="298" t="s">
        <v>472</v>
      </c>
      <c r="E41" s="1323" t="s">
        <v>905</v>
      </c>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4"/>
    </row>
    <row r="42" spans="1:35" s="500" customFormat="1" ht="15.95" customHeight="1">
      <c r="A42" s="1326"/>
      <c r="B42" s="1327"/>
      <c r="C42" s="1328"/>
      <c r="D42" s="501" t="s">
        <v>49</v>
      </c>
      <c r="E42" s="1323" t="s">
        <v>906</v>
      </c>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4"/>
    </row>
    <row r="43" spans="1:35" ht="15.95" customHeight="1">
      <c r="A43" s="1326"/>
      <c r="B43" s="1327"/>
      <c r="C43" s="1328"/>
      <c r="D43" s="298" t="s">
        <v>474</v>
      </c>
      <c r="E43" s="1323" t="s">
        <v>907</v>
      </c>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c r="AI43" s="1324"/>
    </row>
    <row r="44" spans="1:35" ht="15.95" customHeight="1" thickBot="1">
      <c r="A44" s="1329"/>
      <c r="B44" s="1330"/>
      <c r="C44" s="1331"/>
      <c r="D44" s="308" t="s">
        <v>475</v>
      </c>
      <c r="E44" s="308" t="s">
        <v>476</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127"/>
    </row>
    <row r="45" spans="1:35">
      <c r="A45" s="128"/>
      <c r="B45" s="128"/>
      <c r="C45" s="129"/>
      <c r="D45" s="130"/>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row>
    <row r="46" spans="1:35">
      <c r="A46" s="128"/>
      <c r="B46" s="128"/>
      <c r="C46" s="128"/>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row>
    <row r="47" spans="1:35">
      <c r="A47" s="1332" t="s">
        <v>477</v>
      </c>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row>
    <row r="48" spans="1:35" ht="18" customHeight="1">
      <c r="A48" s="1322" t="s">
        <v>478</v>
      </c>
      <c r="B48" s="1322"/>
      <c r="C48" s="1322"/>
      <c r="D48" s="1322"/>
      <c r="E48" s="1322"/>
      <c r="F48" s="1322" t="s">
        <v>458</v>
      </c>
      <c r="G48" s="1322"/>
      <c r="H48" s="1322"/>
      <c r="I48" s="1322"/>
      <c r="J48" s="1322"/>
      <c r="K48" s="1333"/>
      <c r="L48" s="1333"/>
      <c r="M48" s="1333"/>
      <c r="N48" s="1333"/>
      <c r="O48" s="1333"/>
      <c r="P48" s="1333"/>
      <c r="Q48" s="1333"/>
      <c r="R48" s="1333"/>
      <c r="S48" s="1322" t="s">
        <v>459</v>
      </c>
      <c r="T48" s="1322"/>
      <c r="U48" s="1322"/>
      <c r="V48" s="1322"/>
      <c r="W48" s="1322"/>
      <c r="X48" s="1333"/>
      <c r="Y48" s="1333"/>
      <c r="Z48" s="1333"/>
      <c r="AA48" s="1333"/>
      <c r="AB48" s="1333"/>
      <c r="AC48" s="1333"/>
      <c r="AD48" s="1333"/>
      <c r="AE48" s="1333"/>
      <c r="AF48" s="1333"/>
      <c r="AG48" s="1333"/>
      <c r="AH48" s="1333"/>
      <c r="AI48" s="1333"/>
    </row>
    <row r="49" spans="1:45" ht="18" customHeight="1">
      <c r="A49" s="1322" t="s">
        <v>479</v>
      </c>
      <c r="B49" s="1322"/>
      <c r="C49" s="1322"/>
      <c r="D49" s="1322"/>
      <c r="E49" s="1322"/>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row>
    <row r="50" spans="1:45" ht="17.100000000000001" customHeight="1">
      <c r="A50" s="1322" t="s">
        <v>480</v>
      </c>
      <c r="B50" s="1322"/>
      <c r="C50" s="1322"/>
      <c r="D50" s="1322"/>
      <c r="E50" s="1322"/>
      <c r="F50" s="1402" t="s">
        <v>481</v>
      </c>
      <c r="G50" s="1403"/>
      <c r="H50" s="1403"/>
      <c r="I50" s="1403"/>
      <c r="J50" s="1404"/>
      <c r="K50" s="1402" t="s">
        <v>482</v>
      </c>
      <c r="L50" s="1403"/>
      <c r="M50" s="1403"/>
      <c r="N50" s="1403"/>
      <c r="O50" s="1404"/>
      <c r="P50" s="1402" t="s">
        <v>483</v>
      </c>
      <c r="Q50" s="1403"/>
      <c r="R50" s="1403"/>
      <c r="S50" s="1403"/>
      <c r="T50" s="1404"/>
      <c r="U50" s="1402" t="s">
        <v>909</v>
      </c>
      <c r="V50" s="1403"/>
      <c r="W50" s="1403"/>
      <c r="X50" s="1403"/>
      <c r="Y50" s="1404"/>
      <c r="Z50" s="1402" t="s">
        <v>908</v>
      </c>
      <c r="AA50" s="1403"/>
      <c r="AB50" s="1403"/>
      <c r="AC50" s="1403"/>
      <c r="AD50" s="1404"/>
      <c r="AE50" s="1402" t="s">
        <v>484</v>
      </c>
      <c r="AF50" s="1403"/>
      <c r="AG50" s="1403"/>
      <c r="AH50" s="1403"/>
      <c r="AI50" s="1404"/>
    </row>
    <row r="51" spans="1:45">
      <c r="A51" s="1322"/>
      <c r="B51" s="1322"/>
      <c r="C51" s="1322"/>
      <c r="D51" s="1322"/>
      <c r="E51" s="1322"/>
      <c r="F51" s="1405"/>
      <c r="G51" s="1406"/>
      <c r="H51" s="1406"/>
      <c r="I51" s="1406"/>
      <c r="J51" s="1407"/>
      <c r="K51" s="1405"/>
      <c r="L51" s="1406"/>
      <c r="M51" s="1406"/>
      <c r="N51" s="1406"/>
      <c r="O51" s="1407"/>
      <c r="P51" s="1405"/>
      <c r="Q51" s="1406"/>
      <c r="R51" s="1406"/>
      <c r="S51" s="1406"/>
      <c r="T51" s="1407"/>
      <c r="U51" s="1405"/>
      <c r="V51" s="1406"/>
      <c r="W51" s="1406"/>
      <c r="X51" s="1406"/>
      <c r="Y51" s="1407"/>
      <c r="Z51" s="1405"/>
      <c r="AA51" s="1406"/>
      <c r="AB51" s="1406"/>
      <c r="AC51" s="1406"/>
      <c r="AD51" s="1407"/>
      <c r="AE51" s="1405"/>
      <c r="AF51" s="1406"/>
      <c r="AG51" s="1406"/>
      <c r="AH51" s="1406"/>
      <c r="AI51" s="1407"/>
    </row>
    <row r="52" spans="1:45">
      <c r="A52" s="1322"/>
      <c r="B52" s="1322"/>
      <c r="C52" s="1322"/>
      <c r="D52" s="1322"/>
      <c r="E52" s="1322"/>
      <c r="F52" s="1408"/>
      <c r="G52" s="1409"/>
      <c r="H52" s="1409"/>
      <c r="I52" s="1409"/>
      <c r="J52" s="1410"/>
      <c r="K52" s="1408"/>
      <c r="L52" s="1409"/>
      <c r="M52" s="1409"/>
      <c r="N52" s="1409"/>
      <c r="O52" s="1410"/>
      <c r="P52" s="1408"/>
      <c r="Q52" s="1409"/>
      <c r="R52" s="1409"/>
      <c r="S52" s="1409"/>
      <c r="T52" s="1410"/>
      <c r="U52" s="1408"/>
      <c r="V52" s="1409"/>
      <c r="W52" s="1409"/>
      <c r="X52" s="1409"/>
      <c r="Y52" s="1410"/>
      <c r="Z52" s="1408"/>
      <c r="AA52" s="1409"/>
      <c r="AB52" s="1409"/>
      <c r="AC52" s="1409"/>
      <c r="AD52" s="1410"/>
      <c r="AE52" s="1408"/>
      <c r="AF52" s="1409"/>
      <c r="AG52" s="1409"/>
      <c r="AH52" s="1409"/>
      <c r="AI52" s="1410"/>
    </row>
    <row r="53" spans="1:45">
      <c r="A53" s="1322"/>
      <c r="B53" s="1322"/>
      <c r="C53" s="1322"/>
      <c r="D53" s="1322"/>
      <c r="E53" s="1322"/>
      <c r="F53" s="1408"/>
      <c r="G53" s="1409"/>
      <c r="H53" s="1409"/>
      <c r="I53" s="1409"/>
      <c r="J53" s="1410"/>
      <c r="K53" s="1408"/>
      <c r="L53" s="1409"/>
      <c r="M53" s="1409"/>
      <c r="N53" s="1409"/>
      <c r="O53" s="1410"/>
      <c r="P53" s="1408"/>
      <c r="Q53" s="1409"/>
      <c r="R53" s="1409"/>
      <c r="S53" s="1409"/>
      <c r="T53" s="1410"/>
      <c r="U53" s="1408"/>
      <c r="V53" s="1409"/>
      <c r="W53" s="1409"/>
      <c r="X53" s="1409"/>
      <c r="Y53" s="1410"/>
      <c r="Z53" s="1408"/>
      <c r="AA53" s="1409"/>
      <c r="AB53" s="1409"/>
      <c r="AC53" s="1409"/>
      <c r="AD53" s="1410"/>
      <c r="AE53" s="1408"/>
      <c r="AF53" s="1409"/>
      <c r="AG53" s="1409"/>
      <c r="AH53" s="1409"/>
      <c r="AI53" s="1410"/>
    </row>
    <row r="54" spans="1:45">
      <c r="A54" s="1322"/>
      <c r="B54" s="1322"/>
      <c r="C54" s="1322"/>
      <c r="D54" s="1322"/>
      <c r="E54" s="1322"/>
      <c r="F54" s="1411"/>
      <c r="G54" s="1412"/>
      <c r="H54" s="1412"/>
      <c r="I54" s="1412"/>
      <c r="J54" s="1413"/>
      <c r="K54" s="1411"/>
      <c r="L54" s="1412"/>
      <c r="M54" s="1412"/>
      <c r="N54" s="1412"/>
      <c r="O54" s="1413"/>
      <c r="P54" s="1411"/>
      <c r="Q54" s="1412"/>
      <c r="R54" s="1412"/>
      <c r="S54" s="1412"/>
      <c r="T54" s="1413"/>
      <c r="U54" s="1411"/>
      <c r="V54" s="1412"/>
      <c r="W54" s="1412"/>
      <c r="X54" s="1412"/>
      <c r="Y54" s="1413"/>
      <c r="Z54" s="1411"/>
      <c r="AA54" s="1412"/>
      <c r="AB54" s="1412"/>
      <c r="AC54" s="1412"/>
      <c r="AD54" s="1413"/>
      <c r="AE54" s="1411"/>
      <c r="AF54" s="1412"/>
      <c r="AG54" s="1412"/>
      <c r="AH54" s="1412"/>
      <c r="AI54" s="1413"/>
    </row>
    <row r="56" spans="1:45">
      <c r="A56" s="1302" t="s">
        <v>485</v>
      </c>
      <c r="B56" s="1302"/>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1"/>
      <c r="AK56" s="11"/>
      <c r="AL56" s="11"/>
      <c r="AM56" s="11"/>
      <c r="AN56" s="11"/>
      <c r="AO56" s="11"/>
      <c r="AP56" s="11"/>
      <c r="AQ56" s="11"/>
      <c r="AR56" s="11"/>
      <c r="AS56" s="11"/>
    </row>
    <row r="57" spans="1:45">
      <c r="A57" s="131"/>
      <c r="B57" s="131"/>
      <c r="C57" s="131"/>
      <c r="D57" s="12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1"/>
      <c r="AK57" s="11"/>
      <c r="AL57" s="11"/>
      <c r="AM57" s="11"/>
      <c r="AN57" s="11"/>
      <c r="AO57" s="11"/>
      <c r="AP57" s="11"/>
      <c r="AQ57" s="11"/>
      <c r="AR57" s="11"/>
      <c r="AS57" s="11"/>
    </row>
    <row r="58" spans="1:45">
      <c r="A58" s="131"/>
      <c r="B58" s="131"/>
      <c r="C58" s="131"/>
      <c r="D58" s="12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1"/>
      <c r="AK58" s="11"/>
      <c r="AL58" s="11"/>
      <c r="AM58" s="11"/>
      <c r="AN58" s="11"/>
      <c r="AO58" s="11"/>
      <c r="AP58" s="11"/>
      <c r="AQ58" s="11"/>
      <c r="AR58" s="11"/>
      <c r="AS58" s="11"/>
    </row>
    <row r="59" spans="1:45">
      <c r="A59" s="131"/>
      <c r="B59" s="131"/>
      <c r="C59" s="131"/>
      <c r="D59" s="133"/>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1"/>
      <c r="AK59" s="11"/>
      <c r="AL59" s="11"/>
      <c r="AM59" s="11"/>
      <c r="AN59" s="11"/>
      <c r="AO59" s="11"/>
      <c r="AP59" s="11"/>
      <c r="AQ59" s="11"/>
      <c r="AR59" s="11"/>
      <c r="AS59" s="11"/>
    </row>
    <row r="60" spans="1:45">
      <c r="A60" s="1298" t="s">
        <v>174</v>
      </c>
      <c r="B60" s="1298"/>
      <c r="C60" s="1298"/>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c r="Z60" s="1298"/>
      <c r="AA60" s="1298"/>
      <c r="AB60" s="1298"/>
      <c r="AC60" s="1298"/>
      <c r="AD60" s="1298"/>
      <c r="AE60" s="1298"/>
      <c r="AF60" s="1298"/>
      <c r="AG60" s="1298"/>
      <c r="AH60" s="1298"/>
      <c r="AI60" s="1298"/>
      <c r="AJ60" s="11"/>
      <c r="AK60" s="11"/>
      <c r="AL60" s="11"/>
      <c r="AM60" s="11"/>
      <c r="AN60" s="11"/>
      <c r="AO60" s="11"/>
      <c r="AP60" s="11"/>
      <c r="AQ60" s="11"/>
      <c r="AR60" s="11"/>
      <c r="AS60" s="11"/>
    </row>
    <row r="61" spans="1:45">
      <c r="A61" s="1298"/>
      <c r="B61" s="1298"/>
      <c r="C61" s="1298"/>
      <c r="D61" s="1298"/>
      <c r="E61" s="1298"/>
      <c r="F61" s="1298"/>
      <c r="G61" s="1298"/>
      <c r="H61" s="1298"/>
      <c r="I61" s="1298"/>
      <c r="J61" s="1298"/>
      <c r="K61" s="1298"/>
      <c r="L61" s="1298"/>
      <c r="M61" s="1298"/>
      <c r="N61" s="1298"/>
      <c r="O61" s="1298"/>
      <c r="P61" s="1298"/>
      <c r="Q61" s="1298"/>
      <c r="R61" s="1298"/>
      <c r="S61" s="1298"/>
      <c r="T61" s="1298"/>
      <c r="U61" s="1298"/>
      <c r="V61" s="1298"/>
      <c r="W61" s="1298"/>
      <c r="X61" s="1298"/>
      <c r="Y61" s="1298"/>
      <c r="Z61" s="1298"/>
      <c r="AA61" s="1298"/>
      <c r="AB61" s="1298"/>
      <c r="AC61" s="1298"/>
      <c r="AD61" s="1298"/>
      <c r="AE61" s="1298"/>
      <c r="AF61" s="1298"/>
      <c r="AG61" s="1298"/>
      <c r="AH61" s="1298"/>
      <c r="AI61" s="1298"/>
      <c r="AJ61" s="11"/>
      <c r="AK61" s="11"/>
      <c r="AL61" s="11"/>
      <c r="AM61" s="11"/>
      <c r="AN61" s="11"/>
      <c r="AO61" s="11"/>
      <c r="AP61" s="11"/>
      <c r="AQ61" s="11"/>
      <c r="AR61" s="11"/>
      <c r="AS61" s="11"/>
    </row>
    <row r="62" spans="1:45">
      <c r="A62" s="1020" t="s">
        <v>486</v>
      </c>
      <c r="B62" s="1021"/>
      <c r="C62" s="1021"/>
      <c r="D62" s="1078"/>
      <c r="E62" s="1318">
        <f>①【2ヵ月前】利用申込書!D6</f>
        <v>0</v>
      </c>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9"/>
      <c r="AJ62" s="11"/>
      <c r="AK62" s="11"/>
      <c r="AL62" s="11"/>
      <c r="AM62" s="11"/>
      <c r="AN62" s="11"/>
      <c r="AO62" s="11"/>
      <c r="AP62" s="11"/>
      <c r="AQ62" s="11"/>
      <c r="AR62" s="11"/>
      <c r="AS62" s="11"/>
    </row>
    <row r="63" spans="1:45">
      <c r="A63" s="1022"/>
      <c r="B63" s="1023"/>
      <c r="C63" s="1023"/>
      <c r="D63" s="1317"/>
      <c r="E63" s="1320"/>
      <c r="F63" s="1320"/>
      <c r="G63" s="1320"/>
      <c r="H63" s="1320"/>
      <c r="I63" s="1320"/>
      <c r="J63" s="1320"/>
      <c r="K63" s="1320"/>
      <c r="L63" s="1320"/>
      <c r="M63" s="1320"/>
      <c r="N63" s="1320"/>
      <c r="O63" s="1320"/>
      <c r="P63" s="1320"/>
      <c r="Q63" s="1320"/>
      <c r="R63" s="1320"/>
      <c r="S63" s="1320"/>
      <c r="T63" s="1320"/>
      <c r="U63" s="1320"/>
      <c r="V63" s="1320"/>
      <c r="W63" s="1320"/>
      <c r="X63" s="1320"/>
      <c r="Y63" s="1320"/>
      <c r="Z63" s="1320"/>
      <c r="AA63" s="1320"/>
      <c r="AB63" s="1320"/>
      <c r="AC63" s="1320"/>
      <c r="AD63" s="1320"/>
      <c r="AE63" s="1320"/>
      <c r="AF63" s="1320"/>
      <c r="AG63" s="1320"/>
      <c r="AH63" s="1320"/>
      <c r="AI63" s="1321"/>
      <c r="AJ63" s="11"/>
      <c r="AK63" s="11"/>
      <c r="AL63" s="11"/>
      <c r="AM63" s="11"/>
      <c r="AN63" s="11"/>
      <c r="AO63" s="11"/>
      <c r="AP63" s="11"/>
      <c r="AQ63" s="11"/>
      <c r="AR63" s="11"/>
      <c r="AS63" s="11"/>
    </row>
    <row r="64" spans="1:45" ht="13.5" customHeight="1">
      <c r="A64" s="1385" t="s">
        <v>172</v>
      </c>
      <c r="B64" s="1386"/>
      <c r="C64" s="1386"/>
      <c r="D64" s="1387"/>
      <c r="E64" s="1308"/>
      <c r="F64" s="1309"/>
      <c r="G64" s="1309"/>
      <c r="H64" s="1309"/>
      <c r="I64" s="1309"/>
      <c r="J64" s="1309"/>
      <c r="K64" s="1309"/>
      <c r="L64" s="1309"/>
      <c r="M64" s="1309"/>
      <c r="N64" s="1309"/>
      <c r="O64" s="1309"/>
      <c r="P64" s="1309"/>
      <c r="Q64" s="1309"/>
      <c r="R64" s="1309"/>
      <c r="S64" s="1309"/>
      <c r="T64" s="1309"/>
      <c r="U64" s="1309"/>
      <c r="V64" s="1309"/>
      <c r="W64" s="1309"/>
      <c r="X64" s="1309"/>
      <c r="Y64" s="1309"/>
      <c r="Z64" s="1309"/>
      <c r="AA64" s="1309"/>
      <c r="AB64" s="1309"/>
      <c r="AC64" s="1309"/>
      <c r="AD64" s="1309"/>
      <c r="AE64" s="1309"/>
      <c r="AF64" s="1309"/>
      <c r="AG64" s="1309"/>
      <c r="AH64" s="1309"/>
      <c r="AI64" s="1310"/>
    </row>
    <row r="65" spans="1:45">
      <c r="A65" s="1388"/>
      <c r="B65" s="1389"/>
      <c r="C65" s="1389"/>
      <c r="D65" s="1390"/>
      <c r="E65" s="1311"/>
      <c r="F65" s="1312"/>
      <c r="G65" s="1312"/>
      <c r="H65" s="1312"/>
      <c r="I65" s="1312"/>
      <c r="J65" s="1312"/>
      <c r="K65" s="1312"/>
      <c r="L65" s="1312"/>
      <c r="M65" s="1312"/>
      <c r="N65" s="1312"/>
      <c r="O65" s="1312"/>
      <c r="P65" s="1312"/>
      <c r="Q65" s="1312"/>
      <c r="R65" s="1312"/>
      <c r="S65" s="1312"/>
      <c r="T65" s="1312"/>
      <c r="U65" s="1312"/>
      <c r="V65" s="1312"/>
      <c r="W65" s="1312"/>
      <c r="X65" s="1312"/>
      <c r="Y65" s="1312"/>
      <c r="Z65" s="1312"/>
      <c r="AA65" s="1312"/>
      <c r="AB65" s="1312"/>
      <c r="AC65" s="1312"/>
      <c r="AD65" s="1312"/>
      <c r="AE65" s="1312"/>
      <c r="AF65" s="1312"/>
      <c r="AG65" s="1312"/>
      <c r="AH65" s="1312"/>
      <c r="AI65" s="1313"/>
    </row>
    <row r="66" spans="1:45">
      <c r="A66" s="1391"/>
      <c r="B66" s="1392"/>
      <c r="C66" s="1392"/>
      <c r="D66" s="1393"/>
      <c r="E66" s="1314"/>
      <c r="F66" s="1315"/>
      <c r="G66" s="1315"/>
      <c r="H66" s="1315"/>
      <c r="I66" s="1315"/>
      <c r="J66" s="1315"/>
      <c r="K66" s="1315"/>
      <c r="L66" s="1315"/>
      <c r="M66" s="1315"/>
      <c r="N66" s="1315"/>
      <c r="O66" s="1315"/>
      <c r="P66" s="1315"/>
      <c r="Q66" s="1315"/>
      <c r="R66" s="1315"/>
      <c r="S66" s="1315"/>
      <c r="T66" s="1315"/>
      <c r="U66" s="1315"/>
      <c r="V66" s="1315"/>
      <c r="W66" s="1315"/>
      <c r="X66" s="1315"/>
      <c r="Y66" s="1315"/>
      <c r="Z66" s="1315"/>
      <c r="AA66" s="1315"/>
      <c r="AB66" s="1315"/>
      <c r="AC66" s="1315"/>
      <c r="AD66" s="1315"/>
      <c r="AE66" s="1315"/>
      <c r="AF66" s="1315"/>
      <c r="AG66" s="1315"/>
      <c r="AH66" s="1315"/>
      <c r="AI66" s="1316"/>
    </row>
    <row r="67" spans="1:45" s="21" customFormat="1" ht="15" customHeight="1">
      <c r="A67" s="1385" t="s">
        <v>173</v>
      </c>
      <c r="B67" s="1386"/>
      <c r="C67" s="1386"/>
      <c r="D67" s="1387"/>
      <c r="E67" s="1394" t="s">
        <v>2</v>
      </c>
      <c r="F67" s="1394"/>
      <c r="G67" s="1235"/>
      <c r="H67" s="1235"/>
      <c r="I67" s="1235"/>
      <c r="J67" s="1235"/>
      <c r="K67" s="1235" t="s">
        <v>16</v>
      </c>
      <c r="L67" s="1235"/>
      <c r="M67" s="1381"/>
      <c r="N67" s="1381"/>
      <c r="O67" s="1381"/>
      <c r="P67" s="1381"/>
      <c r="Q67" s="1381"/>
      <c r="R67" s="1381"/>
      <c r="S67" s="1306"/>
      <c r="T67" s="1306"/>
      <c r="U67" s="1306"/>
      <c r="V67" s="1306"/>
      <c r="W67" s="1306"/>
      <c r="X67" s="1306"/>
      <c r="Y67" s="1306"/>
      <c r="Z67" s="1306"/>
      <c r="AA67" s="1306"/>
      <c r="AB67" s="1306"/>
      <c r="AC67" s="1306"/>
      <c r="AD67" s="1306"/>
      <c r="AE67" s="1306"/>
      <c r="AF67" s="1306"/>
      <c r="AG67" s="1306"/>
      <c r="AH67" s="1306"/>
      <c r="AI67" s="1307"/>
      <c r="AJ67" s="14"/>
      <c r="AK67" s="14"/>
      <c r="AL67" s="14"/>
      <c r="AM67" s="14"/>
      <c r="AN67" s="14"/>
      <c r="AO67" s="14"/>
      <c r="AP67" s="14"/>
      <c r="AQ67" s="14"/>
      <c r="AR67" s="14"/>
      <c r="AS67" s="14"/>
    </row>
    <row r="68" spans="1:45">
      <c r="A68" s="1388"/>
      <c r="B68" s="1389"/>
      <c r="C68" s="1389"/>
      <c r="D68" s="1390"/>
      <c r="E68" s="1304"/>
      <c r="F68" s="1304"/>
      <c r="G68" s="1304"/>
      <c r="H68" s="1304"/>
      <c r="I68" s="1304"/>
      <c r="J68" s="1304"/>
      <c r="K68" s="1304"/>
      <c r="L68" s="1304"/>
      <c r="M68" s="1304"/>
      <c r="N68" s="1304"/>
      <c r="O68" s="1304"/>
      <c r="P68" s="1304"/>
      <c r="Q68" s="1304"/>
      <c r="R68" s="1304"/>
      <c r="S68" s="1304"/>
      <c r="T68" s="1304"/>
      <c r="U68" s="1304"/>
      <c r="V68" s="1304"/>
      <c r="W68" s="1304"/>
      <c r="X68" s="1304"/>
      <c r="Y68" s="1304"/>
      <c r="Z68" s="1304"/>
      <c r="AA68" s="1304"/>
      <c r="AB68" s="1304"/>
      <c r="AC68" s="1304"/>
      <c r="AD68" s="1304"/>
      <c r="AE68" s="1304"/>
      <c r="AF68" s="1304"/>
      <c r="AG68" s="1304"/>
      <c r="AH68" s="1304"/>
      <c r="AI68" s="1305"/>
      <c r="AJ68" s="11"/>
      <c r="AK68" s="11"/>
      <c r="AL68" s="11"/>
      <c r="AM68" s="11"/>
      <c r="AN68" s="11"/>
      <c r="AO68" s="11"/>
      <c r="AP68" s="11"/>
      <c r="AQ68" s="11"/>
      <c r="AR68" s="11"/>
      <c r="AS68" s="11"/>
    </row>
    <row r="69" spans="1:45" ht="14.25" thickBot="1">
      <c r="A69" s="1388"/>
      <c r="B69" s="1389"/>
      <c r="C69" s="1389"/>
      <c r="D69" s="1390"/>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c r="AB69" s="1304"/>
      <c r="AC69" s="1304"/>
      <c r="AD69" s="1304"/>
      <c r="AE69" s="1304"/>
      <c r="AF69" s="1304"/>
      <c r="AG69" s="1304"/>
      <c r="AH69" s="1304"/>
      <c r="AI69" s="1305"/>
      <c r="AJ69" s="11"/>
      <c r="AK69" s="11"/>
      <c r="AL69" s="11"/>
      <c r="AM69" s="11"/>
      <c r="AN69" s="11"/>
      <c r="AO69" s="11"/>
      <c r="AP69" s="11"/>
      <c r="AQ69" s="11"/>
      <c r="AR69" s="11"/>
      <c r="AS69" s="11"/>
    </row>
    <row r="70" spans="1:45" ht="14.25" thickTop="1">
      <c r="A70" s="504"/>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6"/>
      <c r="AJ70" s="11"/>
      <c r="AK70" s="11"/>
      <c r="AL70" s="11"/>
      <c r="AM70" s="11"/>
      <c r="AN70" s="11"/>
      <c r="AO70" s="11"/>
      <c r="AP70" s="11"/>
      <c r="AQ70" s="11"/>
      <c r="AR70" s="11"/>
      <c r="AS70" s="11"/>
    </row>
    <row r="71" spans="1:45">
      <c r="A71" s="516"/>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7"/>
      <c r="AJ71" s="11"/>
      <c r="AK71" s="11"/>
      <c r="AL71" s="11"/>
      <c r="AM71" s="11"/>
      <c r="AN71" s="11"/>
      <c r="AO71" s="11"/>
      <c r="AP71" s="11"/>
      <c r="AQ71" s="11"/>
      <c r="AR71" s="11"/>
      <c r="AS71" s="11"/>
    </row>
    <row r="72" spans="1:45">
      <c r="A72" s="516"/>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7"/>
      <c r="AJ72" s="11"/>
      <c r="AK72" s="11"/>
      <c r="AL72" s="11"/>
      <c r="AM72" s="11"/>
      <c r="AN72" s="11"/>
      <c r="AO72" s="11"/>
      <c r="AP72" s="11"/>
      <c r="AQ72" s="11"/>
      <c r="AR72" s="11"/>
      <c r="AS72" s="11"/>
    </row>
    <row r="73" spans="1:45">
      <c r="A73" s="516"/>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7"/>
      <c r="AJ73" s="11"/>
      <c r="AK73" s="11"/>
      <c r="AL73" s="11"/>
      <c r="AM73" s="11"/>
      <c r="AN73" s="11"/>
      <c r="AO73" s="11"/>
      <c r="AP73" s="11"/>
      <c r="AQ73" s="11"/>
      <c r="AR73" s="11"/>
      <c r="AS73" s="11"/>
    </row>
    <row r="74" spans="1:45">
      <c r="A74" s="516"/>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7"/>
      <c r="AJ74" s="11"/>
      <c r="AK74" s="11"/>
      <c r="AL74" s="11"/>
      <c r="AM74" s="11"/>
      <c r="AN74" s="11"/>
      <c r="AO74" s="11"/>
      <c r="AP74" s="11"/>
      <c r="AQ74" s="11"/>
      <c r="AR74" s="11"/>
      <c r="AS74" s="11"/>
    </row>
    <row r="75" spans="1:45">
      <c r="A75" s="516"/>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7"/>
      <c r="AJ75" s="11"/>
      <c r="AK75" s="11"/>
      <c r="AL75" s="11"/>
      <c r="AM75" s="11"/>
      <c r="AN75" s="11"/>
      <c r="AO75" s="11"/>
      <c r="AP75" s="11"/>
      <c r="AQ75" s="11"/>
      <c r="AR75" s="11"/>
      <c r="AS75" s="11"/>
    </row>
    <row r="76" spans="1:45">
      <c r="A76" s="516"/>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7"/>
      <c r="AJ76" s="11"/>
      <c r="AK76" s="11"/>
      <c r="AL76" s="11"/>
      <c r="AM76" s="11"/>
      <c r="AN76" s="11"/>
      <c r="AO76" s="11"/>
      <c r="AP76" s="11"/>
      <c r="AQ76" s="11"/>
      <c r="AR76" s="11"/>
      <c r="AS76" s="11"/>
    </row>
    <row r="77" spans="1:45">
      <c r="A77" s="516"/>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7"/>
      <c r="AJ77" s="11"/>
      <c r="AK77" s="11"/>
      <c r="AL77" s="11"/>
      <c r="AM77" s="11"/>
      <c r="AN77" s="11"/>
      <c r="AO77" s="11"/>
      <c r="AP77" s="11"/>
      <c r="AQ77" s="11"/>
      <c r="AR77" s="11"/>
      <c r="AS77" s="11"/>
    </row>
    <row r="78" spans="1:45">
      <c r="A78" s="516"/>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7"/>
      <c r="AJ78" s="11"/>
      <c r="AK78" s="11"/>
      <c r="AL78" s="11"/>
      <c r="AM78" s="11"/>
      <c r="AN78" s="11"/>
      <c r="AO78" s="11"/>
      <c r="AP78" s="11"/>
      <c r="AQ78" s="11"/>
      <c r="AR78" s="11"/>
      <c r="AS78" s="11"/>
    </row>
    <row r="79" spans="1:45">
      <c r="A79" s="516"/>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7"/>
      <c r="AJ79" s="11"/>
      <c r="AK79" s="11"/>
      <c r="AL79" s="11"/>
      <c r="AM79" s="11"/>
      <c r="AN79" s="11"/>
      <c r="AO79" s="11"/>
      <c r="AP79" s="11"/>
      <c r="AQ79" s="11"/>
      <c r="AR79" s="11"/>
      <c r="AS79" s="11"/>
    </row>
    <row r="80" spans="1:45" ht="13.5" customHeight="1">
      <c r="A80" s="516"/>
      <c r="B80" s="510"/>
      <c r="C80" s="510"/>
      <c r="D80" s="510"/>
      <c r="E80" s="510"/>
      <c r="F80" s="510"/>
      <c r="G80" s="510"/>
      <c r="H80" s="510"/>
      <c r="I80" s="510"/>
      <c r="J80" s="510"/>
      <c r="K80" s="510"/>
      <c r="L80" s="510"/>
      <c r="M80" s="511"/>
      <c r="N80" s="511"/>
      <c r="O80" s="511"/>
      <c r="P80" s="511"/>
      <c r="Q80" s="511"/>
      <c r="R80" s="511"/>
      <c r="S80" s="511"/>
      <c r="T80" s="511"/>
      <c r="U80" s="511"/>
      <c r="V80" s="511"/>
      <c r="W80" s="511"/>
      <c r="X80" s="511"/>
      <c r="Y80" s="511"/>
      <c r="Z80" s="511"/>
      <c r="AA80" s="511"/>
      <c r="AB80" s="511"/>
      <c r="AC80" s="510"/>
      <c r="AD80" s="510"/>
      <c r="AE80" s="510"/>
      <c r="AF80" s="510"/>
      <c r="AG80" s="510"/>
      <c r="AH80" s="510"/>
      <c r="AI80" s="517"/>
      <c r="AJ80" s="11"/>
      <c r="AK80" s="11"/>
      <c r="AL80" s="11"/>
      <c r="AM80" s="11"/>
      <c r="AN80" s="11"/>
      <c r="AO80" s="11"/>
      <c r="AP80" s="11"/>
      <c r="AQ80" s="11"/>
      <c r="AR80" s="11"/>
      <c r="AS80" s="11"/>
    </row>
    <row r="81" spans="1:45" ht="13.5" customHeight="1">
      <c r="A81" s="516"/>
      <c r="B81" s="510"/>
      <c r="C81" s="510"/>
      <c r="D81" s="510"/>
      <c r="E81" s="510"/>
      <c r="F81" s="510"/>
      <c r="G81" s="510"/>
      <c r="H81" s="510"/>
      <c r="I81" s="510"/>
      <c r="J81" s="510"/>
      <c r="K81" s="510"/>
      <c r="L81" s="510"/>
      <c r="M81" s="511"/>
      <c r="N81" s="511"/>
      <c r="O81" s="511"/>
      <c r="P81" s="511"/>
      <c r="Q81" s="511"/>
      <c r="R81" s="511"/>
      <c r="S81" s="511"/>
      <c r="T81" s="511"/>
      <c r="U81" s="511"/>
      <c r="V81" s="511"/>
      <c r="W81" s="511"/>
      <c r="X81" s="511"/>
      <c r="Y81" s="511"/>
      <c r="Z81" s="511"/>
      <c r="AA81" s="511"/>
      <c r="AB81" s="511"/>
      <c r="AC81" s="510"/>
      <c r="AD81" s="510"/>
      <c r="AE81" s="510"/>
      <c r="AF81" s="510"/>
      <c r="AG81" s="510"/>
      <c r="AH81" s="510"/>
      <c r="AI81" s="517"/>
      <c r="AJ81" s="11"/>
      <c r="AK81" s="11"/>
      <c r="AL81" s="11"/>
      <c r="AM81" s="11"/>
      <c r="AN81" s="11"/>
      <c r="AO81" s="11"/>
      <c r="AP81" s="11"/>
      <c r="AQ81" s="11"/>
      <c r="AR81" s="11"/>
      <c r="AS81" s="11"/>
    </row>
    <row r="82" spans="1:45" ht="13.5" customHeight="1">
      <c r="A82" s="516"/>
      <c r="B82" s="510"/>
      <c r="C82" s="510"/>
      <c r="D82" s="510"/>
      <c r="E82" s="510"/>
      <c r="F82" s="510"/>
      <c r="G82" s="510"/>
      <c r="H82" s="510"/>
      <c r="I82" s="510"/>
      <c r="J82" s="510"/>
      <c r="K82" s="510"/>
      <c r="L82" s="510"/>
      <c r="M82" s="511"/>
      <c r="N82" s="511"/>
      <c r="O82" s="511"/>
      <c r="P82" s="511"/>
      <c r="Q82" s="511"/>
      <c r="R82" s="511"/>
      <c r="S82" s="511"/>
      <c r="T82" s="511"/>
      <c r="U82" s="511"/>
      <c r="V82" s="511"/>
      <c r="W82" s="511"/>
      <c r="X82" s="511"/>
      <c r="Y82" s="511"/>
      <c r="Z82" s="511"/>
      <c r="AA82" s="511"/>
      <c r="AB82" s="511"/>
      <c r="AC82" s="510"/>
      <c r="AD82" s="510"/>
      <c r="AE82" s="510"/>
      <c r="AF82" s="510"/>
      <c r="AG82" s="510"/>
      <c r="AH82" s="510"/>
      <c r="AI82" s="517"/>
      <c r="AJ82" s="11"/>
      <c r="AK82" s="11"/>
      <c r="AL82" s="11"/>
      <c r="AM82" s="11"/>
      <c r="AN82" s="11"/>
      <c r="AO82" s="11"/>
      <c r="AP82" s="11"/>
      <c r="AQ82" s="11"/>
      <c r="AR82" s="11"/>
      <c r="AS82" s="11"/>
    </row>
    <row r="83" spans="1:45" ht="13.5" customHeight="1">
      <c r="A83" s="516"/>
      <c r="B83" s="510"/>
      <c r="C83" s="510"/>
      <c r="D83" s="510"/>
      <c r="E83" s="510"/>
      <c r="F83" s="510"/>
      <c r="G83" s="510"/>
      <c r="H83" s="510"/>
      <c r="I83" s="510"/>
      <c r="J83" s="510"/>
      <c r="K83" s="510"/>
      <c r="L83" s="510"/>
      <c r="M83" s="511"/>
      <c r="N83" s="511"/>
      <c r="O83" s="511"/>
      <c r="P83" s="511"/>
      <c r="Q83" s="511"/>
      <c r="R83" s="511"/>
      <c r="S83" s="511"/>
      <c r="T83" s="511"/>
      <c r="U83" s="511"/>
      <c r="V83" s="511"/>
      <c r="W83" s="511"/>
      <c r="X83" s="511"/>
      <c r="Y83" s="511"/>
      <c r="Z83" s="511"/>
      <c r="AA83" s="511"/>
      <c r="AB83" s="511"/>
      <c r="AC83" s="510"/>
      <c r="AD83" s="510"/>
      <c r="AE83" s="510"/>
      <c r="AF83" s="510"/>
      <c r="AG83" s="510"/>
      <c r="AH83" s="510"/>
      <c r="AI83" s="517"/>
      <c r="AJ83" s="11"/>
      <c r="AK83" s="11"/>
      <c r="AL83" s="11"/>
      <c r="AM83" s="11"/>
      <c r="AN83" s="11"/>
      <c r="AO83" s="11"/>
      <c r="AP83" s="11"/>
      <c r="AQ83" s="11"/>
      <c r="AR83" s="11"/>
      <c r="AS83" s="11"/>
    </row>
    <row r="84" spans="1:45" ht="13.5" customHeight="1">
      <c r="A84" s="516"/>
      <c r="B84" s="510"/>
      <c r="C84" s="510"/>
      <c r="D84" s="510"/>
      <c r="E84" s="510"/>
      <c r="F84" s="510"/>
      <c r="G84" s="510"/>
      <c r="H84" s="510"/>
      <c r="I84" s="510"/>
      <c r="J84" s="510"/>
      <c r="K84" s="510"/>
      <c r="L84" s="510"/>
      <c r="M84" s="511"/>
      <c r="N84" s="511"/>
      <c r="O84" s="511"/>
      <c r="P84" s="511"/>
      <c r="Q84" s="511"/>
      <c r="R84" s="511"/>
      <c r="S84" s="511"/>
      <c r="T84" s="511"/>
      <c r="U84" s="511"/>
      <c r="V84" s="511"/>
      <c r="W84" s="511"/>
      <c r="X84" s="511"/>
      <c r="Y84" s="511"/>
      <c r="Z84" s="511"/>
      <c r="AA84" s="511"/>
      <c r="AB84" s="511"/>
      <c r="AC84" s="510"/>
      <c r="AD84" s="510"/>
      <c r="AE84" s="510"/>
      <c r="AF84" s="510"/>
      <c r="AG84" s="510"/>
      <c r="AH84" s="510"/>
      <c r="AI84" s="517"/>
      <c r="AJ84" s="11"/>
      <c r="AK84" s="11"/>
      <c r="AL84" s="11"/>
      <c r="AM84" s="11"/>
      <c r="AN84" s="11"/>
      <c r="AO84" s="11"/>
      <c r="AP84" s="11"/>
      <c r="AQ84" s="11"/>
      <c r="AR84" s="11"/>
      <c r="AS84" s="11"/>
    </row>
    <row r="85" spans="1:45" ht="13.5" customHeight="1">
      <c r="A85" s="516"/>
      <c r="B85" s="510"/>
      <c r="C85" s="510"/>
      <c r="D85" s="510"/>
      <c r="E85" s="510"/>
      <c r="F85" s="510"/>
      <c r="G85" s="510"/>
      <c r="H85" s="510"/>
      <c r="I85" s="510"/>
      <c r="J85" s="510"/>
      <c r="K85" s="510"/>
      <c r="L85" s="510"/>
      <c r="M85" s="511"/>
      <c r="N85" s="511"/>
      <c r="O85" s="511"/>
      <c r="P85" s="511"/>
      <c r="Q85" s="511"/>
      <c r="R85" s="511"/>
      <c r="S85" s="511"/>
      <c r="T85" s="511"/>
      <c r="U85" s="511"/>
      <c r="V85" s="511"/>
      <c r="W85" s="511"/>
      <c r="X85" s="511"/>
      <c r="Y85" s="511"/>
      <c r="Z85" s="511"/>
      <c r="AA85" s="511"/>
      <c r="AB85" s="511"/>
      <c r="AC85" s="510"/>
      <c r="AD85" s="510"/>
      <c r="AE85" s="510"/>
      <c r="AF85" s="510"/>
      <c r="AG85" s="510"/>
      <c r="AH85" s="510"/>
      <c r="AI85" s="517"/>
      <c r="AJ85" s="11"/>
      <c r="AK85" s="11"/>
      <c r="AL85" s="11"/>
      <c r="AM85" s="11"/>
      <c r="AN85" s="11"/>
      <c r="AO85" s="11"/>
      <c r="AP85" s="11"/>
      <c r="AQ85" s="11"/>
      <c r="AR85" s="11"/>
      <c r="AS85" s="11"/>
    </row>
    <row r="86" spans="1:45" ht="13.5" customHeight="1">
      <c r="A86" s="516"/>
      <c r="B86" s="510"/>
      <c r="C86" s="510"/>
      <c r="D86" s="510"/>
      <c r="E86" s="510"/>
      <c r="F86" s="510"/>
      <c r="G86" s="510"/>
      <c r="H86" s="510"/>
      <c r="I86" s="510"/>
      <c r="J86" s="510"/>
      <c r="K86" s="510"/>
      <c r="L86" s="510"/>
      <c r="M86" s="511"/>
      <c r="N86" s="511"/>
      <c r="O86" s="511"/>
      <c r="P86" s="511"/>
      <c r="Q86" s="511"/>
      <c r="R86" s="511"/>
      <c r="S86" s="511"/>
      <c r="T86" s="511"/>
      <c r="U86" s="511"/>
      <c r="V86" s="511"/>
      <c r="W86" s="511"/>
      <c r="X86" s="511"/>
      <c r="Y86" s="511"/>
      <c r="Z86" s="511"/>
      <c r="AA86" s="511"/>
      <c r="AB86" s="511"/>
      <c r="AC86" s="510"/>
      <c r="AD86" s="510"/>
      <c r="AE86" s="510"/>
      <c r="AF86" s="510"/>
      <c r="AG86" s="510"/>
      <c r="AH86" s="510"/>
      <c r="AI86" s="517"/>
      <c r="AJ86" s="11"/>
      <c r="AK86" s="11"/>
      <c r="AL86" s="11"/>
      <c r="AM86" s="11"/>
      <c r="AN86" s="11"/>
      <c r="AO86" s="11"/>
      <c r="AP86" s="11"/>
      <c r="AQ86" s="11"/>
      <c r="AR86" s="11"/>
      <c r="AS86" s="11"/>
    </row>
    <row r="87" spans="1:45">
      <c r="A87" s="516"/>
      <c r="B87" s="510"/>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7"/>
      <c r="AJ87" s="11"/>
      <c r="AK87" s="11"/>
      <c r="AL87" s="11"/>
      <c r="AM87" s="11"/>
      <c r="AN87" s="11"/>
      <c r="AO87" s="11"/>
      <c r="AP87" s="11"/>
      <c r="AQ87" s="11"/>
      <c r="AR87" s="11"/>
      <c r="AS87" s="11"/>
    </row>
    <row r="88" spans="1:45">
      <c r="A88" s="516"/>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7"/>
      <c r="AJ88" s="11"/>
      <c r="AK88" s="11"/>
      <c r="AL88" s="11"/>
      <c r="AM88" s="11"/>
      <c r="AN88" s="11"/>
      <c r="AO88" s="11"/>
      <c r="AP88" s="11"/>
      <c r="AQ88" s="11"/>
      <c r="AR88" s="11"/>
      <c r="AS88" s="11"/>
    </row>
    <row r="89" spans="1:45">
      <c r="A89" s="516"/>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7"/>
      <c r="AJ89" s="11"/>
      <c r="AK89" s="11"/>
      <c r="AL89" s="11"/>
      <c r="AM89" s="11"/>
      <c r="AN89" s="11"/>
      <c r="AO89" s="11"/>
      <c r="AP89" s="11"/>
      <c r="AQ89" s="11"/>
      <c r="AR89" s="11"/>
      <c r="AS89" s="11"/>
    </row>
    <row r="90" spans="1:45">
      <c r="A90" s="516"/>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7"/>
      <c r="AJ90" s="11"/>
      <c r="AK90" s="11"/>
      <c r="AL90" s="11"/>
      <c r="AM90" s="11"/>
      <c r="AN90" s="11"/>
      <c r="AO90" s="11"/>
      <c r="AP90" s="11"/>
      <c r="AQ90" s="11"/>
      <c r="AR90" s="11"/>
      <c r="AS90" s="11"/>
    </row>
    <row r="91" spans="1:45">
      <c r="A91" s="516"/>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7"/>
      <c r="AJ91" s="11"/>
      <c r="AK91" s="11"/>
      <c r="AL91" s="11"/>
      <c r="AM91" s="11"/>
      <c r="AN91" s="11"/>
      <c r="AO91" s="11"/>
      <c r="AP91" s="11"/>
      <c r="AQ91" s="11"/>
      <c r="AR91" s="11"/>
      <c r="AS91" s="11"/>
    </row>
    <row r="92" spans="1:45">
      <c r="A92" s="516"/>
      <c r="B92" s="510"/>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7"/>
      <c r="AJ92" s="11"/>
      <c r="AK92" s="11"/>
      <c r="AL92" s="11"/>
      <c r="AM92" s="11"/>
      <c r="AN92" s="11"/>
      <c r="AO92" s="11"/>
      <c r="AP92" s="11"/>
      <c r="AQ92" s="11"/>
      <c r="AR92" s="11"/>
      <c r="AS92" s="11"/>
    </row>
    <row r="93" spans="1:45">
      <c r="A93" s="516"/>
      <c r="B93" s="510"/>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2"/>
      <c r="AC93" s="510"/>
      <c r="AD93" s="510"/>
      <c r="AE93" s="510"/>
      <c r="AF93" s="510"/>
      <c r="AG93" s="510"/>
      <c r="AH93" s="510"/>
      <c r="AI93" s="517"/>
      <c r="AJ93" s="11"/>
      <c r="AK93" s="11"/>
      <c r="AL93" s="11"/>
      <c r="AM93" s="11"/>
      <c r="AN93" s="11"/>
      <c r="AO93" s="11"/>
      <c r="AP93" s="11"/>
      <c r="AQ93" s="11"/>
      <c r="AR93" s="11"/>
      <c r="AS93" s="11"/>
    </row>
    <row r="94" spans="1:45">
      <c r="A94" s="516"/>
      <c r="B94" s="510"/>
      <c r="C94" s="510"/>
      <c r="D94" s="510"/>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3"/>
      <c r="AC94" s="510"/>
      <c r="AD94" s="510"/>
      <c r="AE94" s="510"/>
      <c r="AF94" s="510"/>
      <c r="AG94" s="510"/>
      <c r="AH94" s="510"/>
      <c r="AI94" s="518"/>
      <c r="AJ94" s="11"/>
      <c r="AK94" s="11"/>
      <c r="AL94" s="11"/>
      <c r="AM94" s="11"/>
      <c r="AN94" s="11"/>
      <c r="AO94" s="11"/>
      <c r="AP94" s="11"/>
      <c r="AQ94" s="11"/>
      <c r="AR94" s="11"/>
      <c r="AS94" s="11"/>
    </row>
    <row r="95" spans="1:45">
      <c r="A95" s="516"/>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7"/>
      <c r="AJ95" s="11"/>
      <c r="AK95" s="11"/>
      <c r="AL95" s="11"/>
      <c r="AM95" s="11"/>
      <c r="AN95" s="11"/>
      <c r="AO95" s="11"/>
      <c r="AP95" s="11"/>
      <c r="AQ95" s="11"/>
      <c r="AR95" s="11"/>
      <c r="AS95" s="11"/>
    </row>
    <row r="96" spans="1:45">
      <c r="A96" s="516"/>
      <c r="B96" s="509"/>
      <c r="C96" s="510"/>
      <c r="D96" s="510"/>
      <c r="E96" s="510"/>
      <c r="F96" s="510"/>
      <c r="G96" s="510"/>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7"/>
      <c r="AJ96" s="11"/>
      <c r="AK96" s="11"/>
      <c r="AL96" s="11"/>
      <c r="AM96" s="11"/>
      <c r="AN96" s="11"/>
      <c r="AO96" s="11"/>
      <c r="AP96" s="11"/>
      <c r="AQ96" s="11"/>
      <c r="AR96" s="11"/>
      <c r="AS96" s="11"/>
    </row>
    <row r="97" spans="1:45">
      <c r="A97" s="516"/>
      <c r="B97" s="509"/>
      <c r="C97" s="510"/>
      <c r="D97" s="510"/>
      <c r="E97" s="510"/>
      <c r="F97" s="510"/>
      <c r="G97" s="510"/>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7"/>
      <c r="AJ97" s="11"/>
      <c r="AK97" s="11"/>
      <c r="AL97" s="11"/>
      <c r="AM97" s="11"/>
      <c r="AN97" s="11"/>
      <c r="AO97" s="11"/>
      <c r="AP97" s="11"/>
      <c r="AQ97" s="11"/>
      <c r="AR97" s="11"/>
      <c r="AS97" s="11"/>
    </row>
    <row r="98" spans="1:45">
      <c r="A98" s="516"/>
      <c r="B98" s="509"/>
      <c r="C98" s="510"/>
      <c r="D98" s="510"/>
      <c r="E98" s="510"/>
      <c r="F98" s="510"/>
      <c r="G98" s="510"/>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7"/>
      <c r="AJ98" s="11"/>
      <c r="AK98" s="11"/>
      <c r="AL98" s="11"/>
      <c r="AM98" s="11"/>
      <c r="AN98" s="11"/>
      <c r="AO98" s="11"/>
      <c r="AP98" s="11"/>
      <c r="AQ98" s="11"/>
      <c r="AR98" s="11"/>
      <c r="AS98" s="11"/>
    </row>
    <row r="99" spans="1:45">
      <c r="A99" s="516"/>
      <c r="B99" s="510"/>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7"/>
      <c r="AJ99" s="11"/>
      <c r="AK99" s="11"/>
      <c r="AL99" s="11"/>
      <c r="AM99" s="11"/>
      <c r="AN99" s="11"/>
      <c r="AO99" s="11"/>
      <c r="AP99" s="11"/>
      <c r="AQ99" s="11"/>
      <c r="AR99" s="11"/>
      <c r="AS99" s="11"/>
    </row>
    <row r="100" spans="1:45">
      <c r="A100" s="516"/>
      <c r="B100" s="510"/>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7"/>
    </row>
    <row r="101" spans="1:45">
      <c r="A101" s="516"/>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7"/>
    </row>
    <row r="102" spans="1:45">
      <c r="A102" s="516"/>
      <c r="B102" s="510"/>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7"/>
    </row>
    <row r="103" spans="1:45">
      <c r="A103" s="516"/>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7"/>
    </row>
    <row r="104" spans="1:45">
      <c r="A104" s="516"/>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7"/>
    </row>
    <row r="105" spans="1:45">
      <c r="A105" s="516"/>
      <c r="B105" s="51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7"/>
    </row>
    <row r="106" spans="1:45" ht="14.25" thickBot="1">
      <c r="A106" s="519"/>
      <c r="B106" s="520"/>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1"/>
    </row>
    <row r="107" spans="1:45" s="507" customFormat="1" ht="14.25" thickTop="1">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row>
    <row r="108" spans="1:45">
      <c r="A108" s="514" t="s">
        <v>913</v>
      </c>
      <c r="B108" s="515"/>
      <c r="C108" s="515"/>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row>
    <row r="109" spans="1:45">
      <c r="A109" s="514"/>
      <c r="B109" s="515" t="s">
        <v>914</v>
      </c>
      <c r="C109" s="1419" t="s">
        <v>915</v>
      </c>
      <c r="D109" s="1419"/>
      <c r="E109" s="1419"/>
      <c r="F109" s="1419"/>
      <c r="G109" s="1419"/>
      <c r="H109" s="1419"/>
      <c r="I109" s="1419"/>
      <c r="J109" s="1419"/>
      <c r="K109" s="1419"/>
      <c r="L109" s="1419"/>
      <c r="M109" s="1419"/>
      <c r="N109" s="1419"/>
      <c r="O109" s="1419"/>
      <c r="P109" s="1419"/>
      <c r="Q109" s="1419"/>
      <c r="R109" s="1419"/>
      <c r="S109" s="1419"/>
      <c r="T109" s="1419"/>
      <c r="U109" s="1419"/>
      <c r="V109" s="1419"/>
      <c r="W109" s="1419"/>
      <c r="X109" s="1419"/>
      <c r="Y109" s="1419"/>
      <c r="Z109" s="1419"/>
      <c r="AA109" s="1419"/>
      <c r="AB109" s="1419"/>
      <c r="AC109" s="1419"/>
      <c r="AD109" s="1419"/>
      <c r="AE109" s="1419"/>
      <c r="AF109" s="1419"/>
      <c r="AG109" s="1419"/>
      <c r="AH109" s="1419"/>
      <c r="AI109" s="1419"/>
    </row>
    <row r="110" spans="1:45">
      <c r="A110" s="514"/>
      <c r="B110" s="515"/>
      <c r="C110" s="1419" t="s">
        <v>916</v>
      </c>
      <c r="D110" s="1419"/>
      <c r="E110" s="1419"/>
      <c r="F110" s="1419"/>
      <c r="G110" s="1419"/>
      <c r="H110" s="1419"/>
      <c r="I110" s="1419"/>
      <c r="J110" s="1419"/>
      <c r="K110" s="1419"/>
      <c r="L110" s="1419"/>
      <c r="M110" s="1419"/>
      <c r="N110" s="1419"/>
      <c r="O110" s="1419"/>
      <c r="P110" s="1419"/>
      <c r="Q110" s="1419"/>
      <c r="R110" s="1419"/>
      <c r="S110" s="1419"/>
      <c r="T110" s="1419"/>
      <c r="U110" s="1419"/>
      <c r="V110" s="1419"/>
      <c r="W110" s="1419"/>
      <c r="X110" s="1419"/>
      <c r="Y110" s="1419"/>
      <c r="Z110" s="1419"/>
      <c r="AA110" s="1419"/>
      <c r="AB110" s="1419"/>
      <c r="AC110" s="1419"/>
      <c r="AD110" s="1419"/>
      <c r="AE110" s="1419"/>
      <c r="AF110" s="1419"/>
      <c r="AG110" s="1419"/>
      <c r="AH110" s="1419"/>
      <c r="AI110" s="1419"/>
    </row>
    <row r="111" spans="1:45">
      <c r="A111" s="515"/>
      <c r="B111" s="515" t="s">
        <v>917</v>
      </c>
      <c r="C111" s="1419" t="s">
        <v>918</v>
      </c>
      <c r="D111" s="1419"/>
      <c r="E111" s="1419"/>
      <c r="F111" s="1419"/>
      <c r="G111" s="1419"/>
      <c r="H111" s="1419"/>
      <c r="I111" s="1419"/>
      <c r="J111" s="1419"/>
      <c r="K111" s="1419"/>
      <c r="L111" s="1419"/>
      <c r="M111" s="1419"/>
      <c r="N111" s="1419"/>
      <c r="O111" s="1419"/>
      <c r="P111" s="1419"/>
      <c r="Q111" s="1419"/>
      <c r="R111" s="1419"/>
      <c r="S111" s="1419"/>
      <c r="T111" s="1419"/>
      <c r="U111" s="1419"/>
      <c r="V111" s="1419"/>
      <c r="W111" s="1419"/>
      <c r="X111" s="1419"/>
      <c r="Y111" s="1419"/>
      <c r="Z111" s="1419"/>
      <c r="AA111" s="1419"/>
      <c r="AB111" s="1419"/>
      <c r="AC111" s="1419"/>
      <c r="AD111" s="1419"/>
      <c r="AE111" s="1419"/>
      <c r="AF111" s="1419"/>
      <c r="AG111" s="1419"/>
      <c r="AH111" s="1419"/>
      <c r="AI111" s="1419"/>
    </row>
    <row r="112" spans="1:45">
      <c r="A112" s="515"/>
      <c r="B112" s="515"/>
      <c r="C112" s="1419" t="s">
        <v>919</v>
      </c>
      <c r="D112" s="1419"/>
      <c r="E112" s="1419"/>
      <c r="F112" s="1419"/>
      <c r="G112" s="1419"/>
      <c r="H112" s="1419"/>
      <c r="I112" s="1419"/>
      <c r="J112" s="1419"/>
      <c r="K112" s="1419"/>
      <c r="L112" s="1419"/>
      <c r="M112" s="1419"/>
      <c r="N112" s="1419"/>
      <c r="O112" s="1419"/>
      <c r="P112" s="1419"/>
      <c r="Q112" s="1419"/>
      <c r="R112" s="1419"/>
      <c r="S112" s="1419"/>
      <c r="T112" s="1419"/>
      <c r="U112" s="1419"/>
      <c r="V112" s="1419"/>
      <c r="W112" s="1419"/>
      <c r="X112" s="1419"/>
      <c r="Y112" s="1419"/>
      <c r="Z112" s="1419"/>
      <c r="AA112" s="1419"/>
      <c r="AB112" s="1419"/>
      <c r="AC112" s="1419"/>
      <c r="AD112" s="1419"/>
      <c r="AE112" s="1419"/>
      <c r="AF112" s="1419"/>
      <c r="AG112" s="1419"/>
      <c r="AH112" s="1419"/>
      <c r="AI112" s="1419"/>
    </row>
    <row r="113" spans="1:35">
      <c r="A113" s="515"/>
      <c r="B113" s="515" t="s">
        <v>920</v>
      </c>
      <c r="C113" s="1419" t="s">
        <v>921</v>
      </c>
      <c r="D113" s="1419"/>
      <c r="E113" s="1419"/>
      <c r="F113" s="1419"/>
      <c r="G113" s="1419"/>
      <c r="H113" s="1419"/>
      <c r="I113" s="1419"/>
      <c r="J113" s="1419"/>
      <c r="K113" s="1419"/>
      <c r="L113" s="1419"/>
      <c r="M113" s="1419"/>
      <c r="N113" s="1419"/>
      <c r="O113" s="1419"/>
      <c r="P113" s="1419"/>
      <c r="Q113" s="1419"/>
      <c r="R113" s="1419"/>
      <c r="S113" s="1419"/>
      <c r="T113" s="1419"/>
      <c r="U113" s="1419"/>
      <c r="V113" s="1419"/>
      <c r="W113" s="1419"/>
      <c r="X113" s="1419"/>
      <c r="Y113" s="1419"/>
      <c r="Z113" s="1419"/>
      <c r="AA113" s="1419"/>
      <c r="AB113" s="1419"/>
      <c r="AC113" s="1419"/>
      <c r="AD113" s="1419"/>
      <c r="AE113" s="1419"/>
      <c r="AF113" s="1419"/>
      <c r="AG113" s="1419"/>
      <c r="AH113" s="1419"/>
      <c r="AI113" s="1419"/>
    </row>
    <row r="114" spans="1:35">
      <c r="A114" s="515"/>
      <c r="B114" s="515"/>
      <c r="C114" s="1419" t="s">
        <v>922</v>
      </c>
      <c r="D114" s="1419"/>
      <c r="E114" s="1419"/>
      <c r="F114" s="1419"/>
      <c r="G114" s="1419"/>
      <c r="H114" s="1419"/>
      <c r="I114" s="1419"/>
      <c r="J114" s="1419"/>
      <c r="K114" s="1419"/>
      <c r="L114" s="1419"/>
      <c r="M114" s="1419"/>
      <c r="N114" s="1419"/>
      <c r="O114" s="1419"/>
      <c r="P114" s="1419"/>
      <c r="Q114" s="1419"/>
      <c r="R114" s="1419"/>
      <c r="S114" s="1419"/>
      <c r="T114" s="1419"/>
      <c r="U114" s="1419"/>
      <c r="V114" s="1419"/>
      <c r="W114" s="1419"/>
      <c r="X114" s="1419"/>
      <c r="Y114" s="1419"/>
      <c r="Z114" s="1419"/>
      <c r="AA114" s="1419"/>
      <c r="AB114" s="1419"/>
      <c r="AC114" s="1419"/>
      <c r="AD114" s="1419"/>
      <c r="AE114" s="1419"/>
      <c r="AF114" s="1419"/>
      <c r="AG114" s="1419"/>
      <c r="AH114" s="1419"/>
      <c r="AI114" s="1419"/>
    </row>
    <row r="115" spans="1:35">
      <c r="A115" s="515"/>
      <c r="B115" s="515" t="s">
        <v>923</v>
      </c>
      <c r="C115" s="1419" t="s">
        <v>924</v>
      </c>
      <c r="D115" s="1419"/>
      <c r="E115" s="1419"/>
      <c r="F115" s="1419"/>
      <c r="G115" s="1419"/>
      <c r="H115" s="1419"/>
      <c r="I115" s="1419"/>
      <c r="J115" s="1419"/>
      <c r="K115" s="1419"/>
      <c r="L115" s="1419"/>
      <c r="M115" s="1419"/>
      <c r="N115" s="1419"/>
      <c r="O115" s="1419"/>
      <c r="P115" s="1419"/>
      <c r="Q115" s="1419"/>
      <c r="R115" s="1419"/>
      <c r="S115" s="1419"/>
      <c r="T115" s="1419"/>
      <c r="U115" s="1419"/>
      <c r="V115" s="1419"/>
      <c r="W115" s="1419"/>
      <c r="X115" s="1419"/>
      <c r="Y115" s="1419"/>
      <c r="Z115" s="1419"/>
      <c r="AA115" s="1419"/>
      <c r="AB115" s="1419"/>
      <c r="AC115" s="1419"/>
      <c r="AD115" s="1419"/>
      <c r="AE115" s="1419"/>
      <c r="AF115" s="1419"/>
      <c r="AG115" s="1419"/>
      <c r="AH115" s="1419"/>
      <c r="AI115" s="1419"/>
    </row>
    <row r="116" spans="1:35" ht="10.15" customHeight="1">
      <c r="A116" s="515"/>
      <c r="B116" s="515"/>
      <c r="C116" s="1419" t="s">
        <v>925</v>
      </c>
      <c r="D116" s="1419"/>
      <c r="E116" s="1419"/>
      <c r="F116" s="1419"/>
      <c r="G116" s="1419"/>
      <c r="H116" s="1419"/>
      <c r="I116" s="1419"/>
      <c r="J116" s="1419"/>
      <c r="K116" s="1419"/>
      <c r="L116" s="1419"/>
      <c r="M116" s="1419"/>
      <c r="N116" s="1419"/>
      <c r="O116" s="1419"/>
      <c r="P116" s="1419"/>
      <c r="Q116" s="1419"/>
      <c r="R116" s="1419"/>
      <c r="S116" s="1419"/>
      <c r="T116" s="1419"/>
      <c r="U116" s="1419"/>
      <c r="V116" s="1419"/>
      <c r="W116" s="1419"/>
      <c r="X116" s="1419"/>
      <c r="Y116" s="1419"/>
      <c r="Z116" s="1419"/>
      <c r="AA116" s="1419"/>
      <c r="AB116" s="1419"/>
      <c r="AC116" s="1419"/>
      <c r="AD116" s="1419"/>
      <c r="AE116" s="1419"/>
      <c r="AF116" s="1419"/>
      <c r="AG116" s="1419"/>
      <c r="AH116" s="1419"/>
      <c r="AI116" s="1419"/>
    </row>
    <row r="117" spans="1:35">
      <c r="A117" s="515"/>
      <c r="B117" s="515" t="s">
        <v>926</v>
      </c>
      <c r="C117" s="1419" t="s">
        <v>927</v>
      </c>
      <c r="D117" s="1419"/>
      <c r="E117" s="1419"/>
      <c r="F117" s="1419"/>
      <c r="G117" s="1419"/>
      <c r="H117" s="1419"/>
      <c r="I117" s="1419"/>
      <c r="J117" s="1419"/>
      <c r="K117" s="1419"/>
      <c r="L117" s="1419"/>
      <c r="M117" s="1419"/>
      <c r="N117" s="1419"/>
      <c r="O117" s="1419"/>
      <c r="P117" s="1419"/>
      <c r="Q117" s="1419"/>
      <c r="R117" s="1419"/>
      <c r="S117" s="1419"/>
      <c r="T117" s="1419"/>
      <c r="U117" s="1419"/>
      <c r="V117" s="1419"/>
      <c r="W117" s="1419"/>
      <c r="X117" s="1419"/>
      <c r="Y117" s="1419"/>
      <c r="Z117" s="1419"/>
      <c r="AA117" s="1419"/>
      <c r="AB117" s="1419"/>
      <c r="AC117" s="1419"/>
      <c r="AD117" s="1419"/>
      <c r="AE117" s="1419"/>
      <c r="AF117" s="1419"/>
      <c r="AG117" s="1419"/>
      <c r="AH117" s="1419"/>
      <c r="AI117" s="1419"/>
    </row>
    <row r="118" spans="1:35">
      <c r="A118" s="515"/>
      <c r="B118" s="515" t="s">
        <v>928</v>
      </c>
      <c r="C118" s="1419" t="s">
        <v>929</v>
      </c>
      <c r="D118" s="1419"/>
      <c r="E118" s="1419"/>
      <c r="F118" s="1419"/>
      <c r="G118" s="1419"/>
      <c r="H118" s="1419"/>
      <c r="I118" s="1419"/>
      <c r="J118" s="1419"/>
      <c r="K118" s="1419"/>
      <c r="L118" s="1419"/>
      <c r="M118" s="1419"/>
      <c r="N118" s="1419"/>
      <c r="O118" s="1419"/>
      <c r="P118" s="1419"/>
      <c r="Q118" s="1419"/>
      <c r="R118" s="1419"/>
      <c r="S118" s="1419"/>
      <c r="T118" s="1419"/>
      <c r="U118" s="1419"/>
      <c r="V118" s="1419"/>
      <c r="W118" s="1419"/>
      <c r="X118" s="1419"/>
      <c r="Y118" s="1419"/>
      <c r="Z118" s="1419"/>
      <c r="AA118" s="1419"/>
      <c r="AB118" s="1419"/>
      <c r="AC118" s="1419"/>
      <c r="AD118" s="1419"/>
      <c r="AE118" s="1419"/>
      <c r="AF118" s="1419"/>
      <c r="AG118" s="1419"/>
      <c r="AH118" s="1419"/>
      <c r="AI118" s="1419"/>
    </row>
  </sheetData>
  <mergeCells count="138">
    <mergeCell ref="C117:AI117"/>
    <mergeCell ref="C118:AI118"/>
    <mergeCell ref="C111:AI111"/>
    <mergeCell ref="C112:AI112"/>
    <mergeCell ref="C113:AI113"/>
    <mergeCell ref="C114:AI114"/>
    <mergeCell ref="C115:AI115"/>
    <mergeCell ref="C116:AI116"/>
    <mergeCell ref="C109:AI109"/>
    <mergeCell ref="C110:AI110"/>
    <mergeCell ref="B7:AH8"/>
    <mergeCell ref="E42:AI42"/>
    <mergeCell ref="F50:J50"/>
    <mergeCell ref="K50:O50"/>
    <mergeCell ref="P50:T50"/>
    <mergeCell ref="U50:Y50"/>
    <mergeCell ref="Z50:AD50"/>
    <mergeCell ref="AE50:AI50"/>
    <mergeCell ref="F51:J54"/>
    <mergeCell ref="K51:O54"/>
    <mergeCell ref="P51:T54"/>
    <mergeCell ref="U51:Y54"/>
    <mergeCell ref="Z51:AD54"/>
    <mergeCell ref="AE51:AI54"/>
    <mergeCell ref="U30:AI30"/>
    <mergeCell ref="K32:O32"/>
    <mergeCell ref="I32:J32"/>
    <mergeCell ref="S24:U24"/>
    <mergeCell ref="H27:K27"/>
    <mergeCell ref="H28:K28"/>
    <mergeCell ref="M27:O27"/>
    <mergeCell ref="Q27:S27"/>
    <mergeCell ref="Q28:S28"/>
    <mergeCell ref="X27:AB27"/>
    <mergeCell ref="AK9:AP11"/>
    <mergeCell ref="M67:R67"/>
    <mergeCell ref="A25:C36"/>
    <mergeCell ref="D25:F28"/>
    <mergeCell ref="D29:F32"/>
    <mergeCell ref="G25:I25"/>
    <mergeCell ref="J25:L25"/>
    <mergeCell ref="M25:N25"/>
    <mergeCell ref="O25:Q25"/>
    <mergeCell ref="R25:S25"/>
    <mergeCell ref="A64:D66"/>
    <mergeCell ref="A67:D69"/>
    <mergeCell ref="K67:L67"/>
    <mergeCell ref="E67:F67"/>
    <mergeCell ref="G67:J67"/>
    <mergeCell ref="H31:K31"/>
    <mergeCell ref="M31:O31"/>
    <mergeCell ref="Q31:S31"/>
    <mergeCell ref="X32:AB32"/>
    <mergeCell ref="D21:AI22"/>
    <mergeCell ref="D23:F23"/>
    <mergeCell ref="H23:J23"/>
    <mergeCell ref="N23:P23"/>
    <mergeCell ref="AF23:AI23"/>
    <mergeCell ref="A1:AI3"/>
    <mergeCell ref="A11:C12"/>
    <mergeCell ref="B5:AH6"/>
    <mergeCell ref="A13:C14"/>
    <mergeCell ref="A21:C22"/>
    <mergeCell ref="A23:C24"/>
    <mergeCell ref="D13:AI14"/>
    <mergeCell ref="A15:C15"/>
    <mergeCell ref="A16:C20"/>
    <mergeCell ref="D15:O15"/>
    <mergeCell ref="D16:O20"/>
    <mergeCell ref="P15:S20"/>
    <mergeCell ref="T15:V16"/>
    <mergeCell ref="T17:V18"/>
    <mergeCell ref="T19:V20"/>
    <mergeCell ref="W15:AI16"/>
    <mergeCell ref="W17:AI18"/>
    <mergeCell ref="W19:AI20"/>
    <mergeCell ref="A10:D10"/>
    <mergeCell ref="E10:G10"/>
    <mergeCell ref="I10:J10"/>
    <mergeCell ref="L10:M10"/>
    <mergeCell ref="D11:AI12"/>
    <mergeCell ref="AB23:AD23"/>
    <mergeCell ref="H26:J26"/>
    <mergeCell ref="K26:O26"/>
    <mergeCell ref="Q26:R26"/>
    <mergeCell ref="T26:U26"/>
    <mergeCell ref="X26:AB26"/>
    <mergeCell ref="D37:F38"/>
    <mergeCell ref="D39:F40"/>
    <mergeCell ref="G39:AI40"/>
    <mergeCell ref="G37:AI38"/>
    <mergeCell ref="A60:AI61"/>
    <mergeCell ref="U28:AI28"/>
    <mergeCell ref="U27:W27"/>
    <mergeCell ref="U31:AI31"/>
    <mergeCell ref="E68:AI69"/>
    <mergeCell ref="S67:AI67"/>
    <mergeCell ref="E64:AI66"/>
    <mergeCell ref="A62:D63"/>
    <mergeCell ref="E62:AI63"/>
    <mergeCell ref="A50:E54"/>
    <mergeCell ref="A56:AI56"/>
    <mergeCell ref="E41:AI41"/>
    <mergeCell ref="E43:AI43"/>
    <mergeCell ref="A37:C44"/>
    <mergeCell ref="A47:AI47"/>
    <mergeCell ref="A48:E48"/>
    <mergeCell ref="A49:E49"/>
    <mergeCell ref="F48:J48"/>
    <mergeCell ref="K48:R48"/>
    <mergeCell ref="S48:W48"/>
    <mergeCell ref="X48:AI48"/>
    <mergeCell ref="F49:AI49"/>
    <mergeCell ref="M28:O28"/>
    <mergeCell ref="AK3:AP5"/>
    <mergeCell ref="AG32:AH32"/>
    <mergeCell ref="AG27:AH27"/>
    <mergeCell ref="AD27:AE27"/>
    <mergeCell ref="G29:I29"/>
    <mergeCell ref="J29:L29"/>
    <mergeCell ref="O29:Q29"/>
    <mergeCell ref="R29:S29"/>
    <mergeCell ref="T29:V29"/>
    <mergeCell ref="W29:X29"/>
    <mergeCell ref="Z29:AA29"/>
    <mergeCell ref="M29:N29"/>
    <mergeCell ref="AD32:AE32"/>
    <mergeCell ref="T25:V25"/>
    <mergeCell ref="W25:X25"/>
    <mergeCell ref="Z25:AA25"/>
    <mergeCell ref="Y23:Z23"/>
    <mergeCell ref="R23:T23"/>
    <mergeCell ref="AD26:AE26"/>
    <mergeCell ref="AG26:AH26"/>
    <mergeCell ref="P24:Q24"/>
    <mergeCell ref="H30:K30"/>
    <mergeCell ref="M30:O30"/>
    <mergeCell ref="Q30:S30"/>
  </mergeCells>
  <phoneticPr fontId="3"/>
  <conditionalFormatting sqref="X32:AB32 P32">
    <cfRule type="expression" dxfId="38" priority="6">
      <formula>OR(($AD$32&amp;$AF$32&amp;$AG$32)&gt;"17:16")</formula>
    </cfRule>
  </conditionalFormatting>
  <conditionalFormatting sqref="F35:AI35">
    <cfRule type="expression" dxfId="37" priority="3">
      <formula>OR(($AD$32&amp;$AF$32&amp;$AG$32)&gt;"17:16")</formula>
    </cfRule>
  </conditionalFormatting>
  <conditionalFormatting sqref="F34:AH34">
    <cfRule type="expression" dxfId="36" priority="2">
      <formula>OR(($AD$32&amp;$AF$32&amp;$AG$32)&gt;"17:16")</formula>
    </cfRule>
  </conditionalFormatting>
  <conditionalFormatting sqref="K32">
    <cfRule type="expression" dxfId="35" priority="1">
      <formula>OR(($AD$32&amp;$AF$32&amp;$AG$32)&gt;"17:16")</formula>
    </cfRule>
  </conditionalFormatting>
  <hyperlinks>
    <hyperlink ref="AK3:AP5" location="目次!B18" display="目次へ" xr:uid="{00000000-0004-0000-0600-000000000000}"/>
    <hyperlink ref="AK9:AP11" location="①【2ヵ月前】利用申込書!A1" display="利用申込書へ" xr:uid="{00000000-0004-0000-0600-000001000000}"/>
    <hyperlink ref="AK7:AP7" location="①【2ヵ月前】利用申込書!A1" display="利用申込書へ" xr:uid="{7061B7B8-D41D-4F5F-8838-72A05AEA1816}"/>
    <hyperlink ref="AK8:AP8" location="①【2ヵ月前】利用申込書!A1" display="利用申込書へ" xr:uid="{58F2D517-BBA5-493B-8AAE-7300C332397C}"/>
  </hyperlink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20</xdr:col>
                    <xdr:colOff>0</xdr:colOff>
                    <xdr:row>0</xdr:row>
                    <xdr:rowOff>104775</xdr:rowOff>
                  </from>
                  <to>
                    <xdr:col>24</xdr:col>
                    <xdr:colOff>161925</xdr:colOff>
                    <xdr:row>1</xdr:row>
                    <xdr:rowOff>76200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20</xdr:col>
                    <xdr:colOff>0</xdr:colOff>
                    <xdr:row>1</xdr:row>
                    <xdr:rowOff>104775</xdr:rowOff>
                  </from>
                  <to>
                    <xdr:col>23</xdr:col>
                    <xdr:colOff>85725</xdr:colOff>
                    <xdr:row>2</xdr:row>
                    <xdr:rowOff>95250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114300</xdr:colOff>
                    <xdr:row>20</xdr:row>
                    <xdr:rowOff>57150</xdr:rowOff>
                  </from>
                  <to>
                    <xdr:col>8</xdr:col>
                    <xdr:colOff>142875</xdr:colOff>
                    <xdr:row>21</xdr:row>
                    <xdr:rowOff>95250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142875</xdr:colOff>
                    <xdr:row>20</xdr:row>
                    <xdr:rowOff>57150</xdr:rowOff>
                  </from>
                  <to>
                    <xdr:col>17</xdr:col>
                    <xdr:colOff>28575</xdr:colOff>
                    <xdr:row>21</xdr:row>
                    <xdr:rowOff>95250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18</xdr:col>
                    <xdr:colOff>180975</xdr:colOff>
                    <xdr:row>20</xdr:row>
                    <xdr:rowOff>57150</xdr:rowOff>
                  </from>
                  <to>
                    <xdr:col>25</xdr:col>
                    <xdr:colOff>66675</xdr:colOff>
                    <xdr:row>21</xdr:row>
                    <xdr:rowOff>95250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21</xdr:col>
                    <xdr:colOff>142875</xdr:colOff>
                    <xdr:row>23</xdr:row>
                    <xdr:rowOff>0</xdr:rowOff>
                  </from>
                  <to>
                    <xdr:col>26</xdr:col>
                    <xdr:colOff>0</xdr:colOff>
                    <xdr:row>23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M40"/>
  <sheetViews>
    <sheetView showGridLines="0" showZeros="0" view="pageBreakPreview" zoomScaleNormal="100" zoomScaleSheetLayoutView="100" workbookViewId="0">
      <selection activeCell="O50" sqref="O50:Q50"/>
    </sheetView>
  </sheetViews>
  <sheetFormatPr defaultRowHeight="13.5"/>
  <cols>
    <col min="1" max="35" width="2.625" style="67" customWidth="1"/>
    <col min="36" max="36" width="3.625" customWidth="1"/>
    <col min="38" max="38" width="10.5" bestFit="1" customWidth="1"/>
  </cols>
  <sheetData>
    <row r="1" spans="1:39" ht="13.5" customHeight="1">
      <c r="A1" s="856" t="s">
        <v>145</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3"/>
      <c r="AK1" s="3"/>
      <c r="AL1" s="3"/>
      <c r="AM1" s="3"/>
    </row>
    <row r="2" spans="1:39" ht="13.5" customHeight="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3"/>
      <c r="AK2" s="3"/>
      <c r="AL2" s="3"/>
      <c r="AM2" s="3"/>
    </row>
    <row r="3" spans="1:39"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3"/>
      <c r="AK3" s="632" t="s">
        <v>600</v>
      </c>
      <c r="AL3" s="633"/>
      <c r="AM3" s="3"/>
    </row>
    <row r="4" spans="1:39" ht="13.5" customHeight="1">
      <c r="A4" s="65"/>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3"/>
      <c r="AK4" s="634"/>
      <c r="AL4" s="635"/>
      <c r="AM4" s="3"/>
    </row>
    <row r="5" spans="1:39" ht="14.25" customHeight="1" thickBot="1">
      <c r="A5" s="1449" t="s">
        <v>348</v>
      </c>
      <c r="B5" s="1449"/>
      <c r="C5" s="1449"/>
      <c r="D5" s="1449"/>
      <c r="E5" s="1450"/>
      <c r="F5" s="1450"/>
      <c r="G5" s="1450"/>
      <c r="H5" s="65" t="s">
        <v>9</v>
      </c>
      <c r="I5" s="1450"/>
      <c r="J5" s="1450"/>
      <c r="K5" s="65" t="s">
        <v>10</v>
      </c>
      <c r="L5" s="1235"/>
      <c r="M5" s="1235"/>
      <c r="N5" s="65" t="s">
        <v>11</v>
      </c>
      <c r="AE5" s="472"/>
      <c r="AF5" s="472"/>
      <c r="AG5" s="472"/>
      <c r="AH5" s="472"/>
      <c r="AI5" s="502" t="s">
        <v>899</v>
      </c>
      <c r="AK5" s="636"/>
      <c r="AL5" s="637"/>
    </row>
    <row r="6" spans="1:39" ht="13.5" customHeight="1" thickBot="1">
      <c r="A6" s="1470" t="s">
        <v>21</v>
      </c>
      <c r="B6" s="1471"/>
      <c r="C6" s="1472"/>
      <c r="D6" s="1479">
        <f>①【2ヵ月前】利用申込書!D6</f>
        <v>0</v>
      </c>
      <c r="E6" s="1480"/>
      <c r="F6" s="1480"/>
      <c r="G6" s="1480"/>
      <c r="H6" s="1480"/>
      <c r="I6" s="1480"/>
      <c r="J6" s="1480"/>
      <c r="K6" s="1480"/>
      <c r="L6" s="1480"/>
      <c r="M6" s="1480"/>
      <c r="N6" s="1480"/>
      <c r="O6" s="1480"/>
      <c r="P6" s="1480"/>
      <c r="Q6" s="1481"/>
      <c r="R6" s="1488" t="s">
        <v>123</v>
      </c>
      <c r="S6" s="1471"/>
      <c r="T6" s="1472"/>
      <c r="U6" s="1489" t="str">
        <f>IFERROR(DATE(①【2ヵ月前】利用申込書!G12,①【2ヵ月前】利用申込書!K12,①【2ヵ月前】利用申込書!N12)," ")</f>
        <v xml:space="preserve"> </v>
      </c>
      <c r="V6" s="1458"/>
      <c r="W6" s="1458"/>
      <c r="X6" s="1458"/>
      <c r="Y6" s="1458"/>
      <c r="Z6" s="1458"/>
      <c r="AA6" s="1458"/>
      <c r="AB6" s="1458" t="s">
        <v>418</v>
      </c>
      <c r="AC6" s="1458" t="str">
        <f>IFERROR(DATE(①【2ヵ月前】利用申込書!G13,①【2ヵ月前】利用申込書!K13,①【2ヵ月前】利用申込書!N13)," ")</f>
        <v xml:space="preserve"> </v>
      </c>
      <c r="AD6" s="1458"/>
      <c r="AE6" s="1458"/>
      <c r="AF6" s="1458"/>
      <c r="AG6" s="1458"/>
      <c r="AH6" s="1458"/>
      <c r="AI6" s="1491"/>
      <c r="AK6" s="268"/>
      <c r="AL6" s="268"/>
    </row>
    <row r="7" spans="1:39">
      <c r="A7" s="1359"/>
      <c r="B7" s="1023"/>
      <c r="C7" s="1317"/>
      <c r="D7" s="1482"/>
      <c r="E7" s="1009"/>
      <c r="F7" s="1009"/>
      <c r="G7" s="1009"/>
      <c r="H7" s="1009"/>
      <c r="I7" s="1009"/>
      <c r="J7" s="1009"/>
      <c r="K7" s="1009"/>
      <c r="L7" s="1009"/>
      <c r="M7" s="1009"/>
      <c r="N7" s="1009"/>
      <c r="O7" s="1009"/>
      <c r="P7" s="1009"/>
      <c r="Q7" s="1010"/>
      <c r="R7" s="1022"/>
      <c r="S7" s="1023"/>
      <c r="T7" s="1317"/>
      <c r="U7" s="1490"/>
      <c r="V7" s="1459"/>
      <c r="W7" s="1459"/>
      <c r="X7" s="1459"/>
      <c r="Y7" s="1459"/>
      <c r="Z7" s="1459"/>
      <c r="AA7" s="1459"/>
      <c r="AB7" s="1459"/>
      <c r="AC7" s="1459"/>
      <c r="AD7" s="1459"/>
      <c r="AE7" s="1459"/>
      <c r="AF7" s="1459"/>
      <c r="AG7" s="1459"/>
      <c r="AH7" s="1459"/>
      <c r="AI7" s="1492"/>
      <c r="AK7" s="632" t="s">
        <v>602</v>
      </c>
      <c r="AL7" s="633"/>
    </row>
    <row r="8" spans="1:39" ht="17.100000000000001" customHeight="1">
      <c r="A8" s="1358" t="s">
        <v>419</v>
      </c>
      <c r="B8" s="1021"/>
      <c r="C8" s="1078"/>
      <c r="D8" s="1383" t="s">
        <v>420</v>
      </c>
      <c r="E8" s="1383"/>
      <c r="F8" s="1483"/>
      <c r="G8" s="1484"/>
      <c r="H8" s="1484"/>
      <c r="I8" s="1484"/>
      <c r="J8" s="1484"/>
      <c r="K8" s="1484"/>
      <c r="L8" s="1484"/>
      <c r="M8" s="1484"/>
      <c r="N8" s="1484"/>
      <c r="O8" s="1484"/>
      <c r="P8" s="1484"/>
      <c r="Q8" s="1485"/>
      <c r="R8" s="1020" t="s">
        <v>422</v>
      </c>
      <c r="S8" s="1021"/>
      <c r="T8" s="1078"/>
      <c r="U8" s="1460" t="s">
        <v>423</v>
      </c>
      <c r="V8" s="1461"/>
      <c r="W8" s="1462"/>
      <c r="X8" s="1463"/>
      <c r="Y8" s="1463"/>
      <c r="Z8" s="1463"/>
      <c r="AA8" s="1463"/>
      <c r="AB8" s="1463"/>
      <c r="AC8" s="1463"/>
      <c r="AD8" s="1463"/>
      <c r="AE8" s="1463"/>
      <c r="AF8" s="1463"/>
      <c r="AG8" s="1463"/>
      <c r="AH8" s="1463"/>
      <c r="AI8" s="1464"/>
      <c r="AK8" s="634"/>
      <c r="AL8" s="635"/>
    </row>
    <row r="9" spans="1:39" ht="17.100000000000001" customHeight="1" thickBot="1">
      <c r="A9" s="1329"/>
      <c r="B9" s="1330"/>
      <c r="C9" s="1331"/>
      <c r="D9" s="1447" t="s">
        <v>421</v>
      </c>
      <c r="E9" s="1447"/>
      <c r="F9" s="1486"/>
      <c r="G9" s="1487"/>
      <c r="H9" s="1487"/>
      <c r="I9" s="1487"/>
      <c r="J9" s="1487"/>
      <c r="K9" s="1487"/>
      <c r="L9" s="1487"/>
      <c r="M9" s="1487"/>
      <c r="N9" s="1487"/>
      <c r="O9" s="1487"/>
      <c r="P9" s="1487"/>
      <c r="Q9" s="940"/>
      <c r="R9" s="1448"/>
      <c r="S9" s="1330"/>
      <c r="T9" s="1331"/>
      <c r="U9" s="1330" t="s">
        <v>424</v>
      </c>
      <c r="V9" s="1330"/>
      <c r="W9" s="1465"/>
      <c r="X9" s="1466"/>
      <c r="Y9" s="1466"/>
      <c r="Z9" s="1466"/>
      <c r="AA9" s="1466"/>
      <c r="AB9" s="1466"/>
      <c r="AC9" s="1466"/>
      <c r="AD9" s="1466"/>
      <c r="AE9" s="1466"/>
      <c r="AF9" s="1466"/>
      <c r="AG9" s="1466"/>
      <c r="AH9" s="1466"/>
      <c r="AI9" s="1467"/>
      <c r="AK9" s="636"/>
      <c r="AL9" s="637"/>
    </row>
    <row r="10" spans="1:39" s="8" customForma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40"/>
      <c r="AC10" s="140"/>
      <c r="AD10" s="140"/>
      <c r="AE10" s="140"/>
      <c r="AF10" s="140"/>
      <c r="AG10" s="140"/>
      <c r="AH10" s="140"/>
      <c r="AI10" s="140"/>
    </row>
    <row r="11" spans="1:39" s="11" customFormat="1" ht="15" customHeight="1">
      <c r="A11" s="1334" t="s">
        <v>857</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row>
    <row r="12" spans="1:39" s="437" customFormat="1" ht="58.5" customHeight="1">
      <c r="A12" s="1451" t="s">
        <v>910</v>
      </c>
      <c r="B12" s="1451"/>
      <c r="C12" s="1451"/>
      <c r="D12" s="1451"/>
      <c r="E12" s="1451"/>
      <c r="F12" s="1451"/>
      <c r="G12" s="1451"/>
      <c r="H12" s="1451"/>
      <c r="I12" s="1451"/>
      <c r="J12" s="1451"/>
      <c r="K12" s="1451"/>
      <c r="L12" s="1451"/>
      <c r="M12" s="1451"/>
      <c r="N12" s="1451"/>
      <c r="O12" s="1451"/>
      <c r="P12" s="1451"/>
      <c r="Q12" s="1451"/>
      <c r="R12" s="1451"/>
      <c r="S12" s="1451"/>
      <c r="T12" s="1451"/>
      <c r="U12" s="1451"/>
      <c r="V12" s="1451"/>
      <c r="W12" s="1451"/>
      <c r="X12" s="1451"/>
      <c r="Y12" s="1451"/>
      <c r="Z12" s="1451"/>
      <c r="AA12" s="1451"/>
      <c r="AB12" s="1451"/>
      <c r="AC12" s="1451"/>
      <c r="AD12" s="1451"/>
      <c r="AE12" s="1451"/>
      <c r="AF12" s="1451"/>
      <c r="AG12" s="1451"/>
      <c r="AH12" s="1451"/>
      <c r="AI12" s="1451"/>
    </row>
    <row r="13" spans="1:39" s="11" customFormat="1" ht="15" customHeight="1">
      <c r="A13" s="1441" t="s">
        <v>124</v>
      </c>
      <c r="B13" s="1444" t="s">
        <v>433</v>
      </c>
      <c r="C13" s="1444"/>
      <c r="D13" s="1444"/>
      <c r="E13" s="1444"/>
      <c r="F13" s="1444"/>
      <c r="G13" s="1444"/>
      <c r="H13" s="1444"/>
      <c r="I13" s="1444"/>
      <c r="J13" s="1444" t="s">
        <v>125</v>
      </c>
      <c r="K13" s="1444"/>
      <c r="L13" s="1444"/>
      <c r="M13" s="1444" t="s">
        <v>142</v>
      </c>
      <c r="N13" s="1444"/>
      <c r="O13" s="1444"/>
      <c r="P13" s="1452" t="s">
        <v>126</v>
      </c>
      <c r="Q13" s="1453"/>
      <c r="R13" s="1453"/>
      <c r="S13" s="1453"/>
      <c r="T13" s="1453"/>
      <c r="U13" s="1453"/>
      <c r="V13" s="1453"/>
      <c r="W13" s="1453"/>
      <c r="X13" s="1453"/>
      <c r="Y13" s="1453"/>
      <c r="Z13" s="1453"/>
      <c r="AA13" s="1453"/>
      <c r="AB13" s="1453"/>
      <c r="AC13" s="1453"/>
      <c r="AD13" s="1453"/>
      <c r="AE13" s="1453"/>
      <c r="AF13" s="1454"/>
      <c r="AG13" s="1473" t="s">
        <v>432</v>
      </c>
      <c r="AH13" s="1474"/>
      <c r="AI13" s="1474"/>
    </row>
    <row r="14" spans="1:39" s="11" customFormat="1" ht="15" customHeight="1">
      <c r="A14" s="1441"/>
      <c r="B14" s="1444"/>
      <c r="C14" s="1444"/>
      <c r="D14" s="1444"/>
      <c r="E14" s="1444"/>
      <c r="F14" s="1444"/>
      <c r="G14" s="1444"/>
      <c r="H14" s="1444"/>
      <c r="I14" s="1444"/>
      <c r="J14" s="1444"/>
      <c r="K14" s="1444"/>
      <c r="L14" s="1444"/>
      <c r="M14" s="1444"/>
      <c r="N14" s="1444"/>
      <c r="O14" s="1444"/>
      <c r="P14" s="1455"/>
      <c r="Q14" s="1456"/>
      <c r="R14" s="1456"/>
      <c r="S14" s="1456"/>
      <c r="T14" s="1456"/>
      <c r="U14" s="1456"/>
      <c r="V14" s="1456"/>
      <c r="W14" s="1456"/>
      <c r="X14" s="1456"/>
      <c r="Y14" s="1456"/>
      <c r="Z14" s="1456"/>
      <c r="AA14" s="1456"/>
      <c r="AB14" s="1456"/>
      <c r="AC14" s="1456"/>
      <c r="AD14" s="1456"/>
      <c r="AE14" s="1456"/>
      <c r="AF14" s="1457"/>
      <c r="AG14" s="1474"/>
      <c r="AH14" s="1474"/>
      <c r="AI14" s="1474"/>
    </row>
    <row r="15" spans="1:39" s="11" customFormat="1" ht="24.95" customHeight="1">
      <c r="A15" s="250">
        <v>1</v>
      </c>
      <c r="B15" s="1445"/>
      <c r="C15" s="1442"/>
      <c r="D15" s="1442"/>
      <c r="E15" s="1442"/>
      <c r="F15" s="1442"/>
      <c r="G15" s="1442"/>
      <c r="H15" s="1442"/>
      <c r="I15" s="1442"/>
      <c r="J15" s="1446" t="s">
        <v>133</v>
      </c>
      <c r="K15" s="1446"/>
      <c r="L15" s="1446"/>
      <c r="M15" s="1442"/>
      <c r="N15" s="1442"/>
      <c r="O15" s="1443"/>
      <c r="P15" s="1423"/>
      <c r="Q15" s="1423"/>
      <c r="R15" s="1423"/>
      <c r="S15" s="1423"/>
      <c r="T15" s="1423"/>
      <c r="U15" s="1423"/>
      <c r="V15" s="1423"/>
      <c r="W15" s="1423"/>
      <c r="X15" s="1423"/>
      <c r="Y15" s="1423"/>
      <c r="Z15" s="1423"/>
      <c r="AA15" s="1423"/>
      <c r="AB15" s="1423"/>
      <c r="AC15" s="1423"/>
      <c r="AD15" s="1423"/>
      <c r="AE15" s="1423"/>
      <c r="AF15" s="1423"/>
      <c r="AG15" s="1475" t="s">
        <v>143</v>
      </c>
      <c r="AH15" s="1442"/>
      <c r="AI15" s="1476"/>
    </row>
    <row r="16" spans="1:39" s="11" customFormat="1" ht="24.95" customHeight="1">
      <c r="A16" s="251">
        <v>2</v>
      </c>
      <c r="B16" s="1420"/>
      <c r="C16" s="1421"/>
      <c r="D16" s="1421"/>
      <c r="E16" s="1421"/>
      <c r="F16" s="1421"/>
      <c r="G16" s="1421"/>
      <c r="H16" s="1421"/>
      <c r="I16" s="1421"/>
      <c r="J16" s="1425" t="s">
        <v>133</v>
      </c>
      <c r="K16" s="1425"/>
      <c r="L16" s="1425"/>
      <c r="M16" s="1421"/>
      <c r="N16" s="1421"/>
      <c r="O16" s="1424"/>
      <c r="P16" s="1423"/>
      <c r="Q16" s="1423"/>
      <c r="R16" s="1423"/>
      <c r="S16" s="1423"/>
      <c r="T16" s="1423"/>
      <c r="U16" s="1423"/>
      <c r="V16" s="1423"/>
      <c r="W16" s="1423"/>
      <c r="X16" s="1423"/>
      <c r="Y16" s="1423"/>
      <c r="Z16" s="1423"/>
      <c r="AA16" s="1423"/>
      <c r="AB16" s="1423"/>
      <c r="AC16" s="1423"/>
      <c r="AD16" s="1423"/>
      <c r="AE16" s="1423"/>
      <c r="AF16" s="1423"/>
      <c r="AG16" s="1477" t="s">
        <v>143</v>
      </c>
      <c r="AH16" s="1421"/>
      <c r="AI16" s="1478"/>
    </row>
    <row r="17" spans="1:35" s="11" customFormat="1" ht="24.95" customHeight="1">
      <c r="A17" s="251">
        <v>3</v>
      </c>
      <c r="B17" s="1420"/>
      <c r="C17" s="1421"/>
      <c r="D17" s="1421"/>
      <c r="E17" s="1421"/>
      <c r="F17" s="1421"/>
      <c r="G17" s="1421"/>
      <c r="H17" s="1421"/>
      <c r="I17" s="1421"/>
      <c r="J17" s="1425" t="s">
        <v>133</v>
      </c>
      <c r="K17" s="1425"/>
      <c r="L17" s="1425"/>
      <c r="M17" s="1421"/>
      <c r="N17" s="1421"/>
      <c r="O17" s="1424"/>
      <c r="P17" s="1423"/>
      <c r="Q17" s="1423"/>
      <c r="R17" s="1423"/>
      <c r="S17" s="1423"/>
      <c r="T17" s="1423"/>
      <c r="U17" s="1423"/>
      <c r="V17" s="1423"/>
      <c r="W17" s="1423"/>
      <c r="X17" s="1423"/>
      <c r="Y17" s="1423"/>
      <c r="Z17" s="1423"/>
      <c r="AA17" s="1423"/>
      <c r="AB17" s="1423"/>
      <c r="AC17" s="1423"/>
      <c r="AD17" s="1423"/>
      <c r="AE17" s="1423"/>
      <c r="AF17" s="1423"/>
      <c r="AG17" s="1477" t="s">
        <v>143</v>
      </c>
      <c r="AH17" s="1421"/>
      <c r="AI17" s="1478"/>
    </row>
    <row r="18" spans="1:35" s="11" customFormat="1" ht="24.95" customHeight="1">
      <c r="A18" s="251">
        <v>4</v>
      </c>
      <c r="B18" s="1420"/>
      <c r="C18" s="1421"/>
      <c r="D18" s="1421"/>
      <c r="E18" s="1421"/>
      <c r="F18" s="1421"/>
      <c r="G18" s="1421"/>
      <c r="H18" s="1421"/>
      <c r="I18" s="1421"/>
      <c r="J18" s="1425" t="s">
        <v>133</v>
      </c>
      <c r="K18" s="1425"/>
      <c r="L18" s="1425"/>
      <c r="M18" s="1421"/>
      <c r="N18" s="1421"/>
      <c r="O18" s="1424"/>
      <c r="P18" s="1423"/>
      <c r="Q18" s="1423"/>
      <c r="R18" s="1423"/>
      <c r="S18" s="1423"/>
      <c r="T18" s="1423"/>
      <c r="U18" s="1423"/>
      <c r="V18" s="1423"/>
      <c r="W18" s="1423"/>
      <c r="X18" s="1423"/>
      <c r="Y18" s="1423"/>
      <c r="Z18" s="1423"/>
      <c r="AA18" s="1423"/>
      <c r="AB18" s="1423"/>
      <c r="AC18" s="1423"/>
      <c r="AD18" s="1423"/>
      <c r="AE18" s="1423"/>
      <c r="AF18" s="1423"/>
      <c r="AG18" s="1477" t="s">
        <v>143</v>
      </c>
      <c r="AH18" s="1421"/>
      <c r="AI18" s="1478"/>
    </row>
    <row r="19" spans="1:35" s="11" customFormat="1" ht="24.95" customHeight="1">
      <c r="A19" s="251">
        <v>5</v>
      </c>
      <c r="B19" s="1420"/>
      <c r="C19" s="1421"/>
      <c r="D19" s="1421"/>
      <c r="E19" s="1421"/>
      <c r="F19" s="1421"/>
      <c r="G19" s="1421"/>
      <c r="H19" s="1421"/>
      <c r="I19" s="1421"/>
      <c r="J19" s="1425" t="s">
        <v>133</v>
      </c>
      <c r="K19" s="1425"/>
      <c r="L19" s="1425"/>
      <c r="M19" s="1421"/>
      <c r="N19" s="1421"/>
      <c r="O19" s="1424"/>
      <c r="P19" s="1423"/>
      <c r="Q19" s="1423"/>
      <c r="R19" s="1423"/>
      <c r="S19" s="1423"/>
      <c r="T19" s="1423"/>
      <c r="U19" s="1423"/>
      <c r="V19" s="1423"/>
      <c r="W19" s="1423"/>
      <c r="X19" s="1423"/>
      <c r="Y19" s="1423"/>
      <c r="Z19" s="1423"/>
      <c r="AA19" s="1423"/>
      <c r="AB19" s="1423"/>
      <c r="AC19" s="1423"/>
      <c r="AD19" s="1423"/>
      <c r="AE19" s="1423"/>
      <c r="AF19" s="1423"/>
      <c r="AG19" s="1477" t="s">
        <v>143</v>
      </c>
      <c r="AH19" s="1421"/>
      <c r="AI19" s="1478"/>
    </row>
    <row r="20" spans="1:35" s="11" customFormat="1" ht="24.95" customHeight="1">
      <c r="A20" s="251">
        <v>6</v>
      </c>
      <c r="B20" s="1420"/>
      <c r="C20" s="1421"/>
      <c r="D20" s="1421"/>
      <c r="E20" s="1421"/>
      <c r="F20" s="1421"/>
      <c r="G20" s="1421"/>
      <c r="H20" s="1421"/>
      <c r="I20" s="1421"/>
      <c r="J20" s="1425" t="s">
        <v>133</v>
      </c>
      <c r="K20" s="1425"/>
      <c r="L20" s="1425"/>
      <c r="M20" s="1421"/>
      <c r="N20" s="1421"/>
      <c r="O20" s="1424"/>
      <c r="P20" s="1423"/>
      <c r="Q20" s="1423"/>
      <c r="R20" s="1423"/>
      <c r="S20" s="1423"/>
      <c r="T20" s="1423"/>
      <c r="U20" s="1423"/>
      <c r="V20" s="1423"/>
      <c r="W20" s="1423"/>
      <c r="X20" s="1423"/>
      <c r="Y20" s="1423"/>
      <c r="Z20" s="1423"/>
      <c r="AA20" s="1423"/>
      <c r="AB20" s="1423"/>
      <c r="AC20" s="1423"/>
      <c r="AD20" s="1423"/>
      <c r="AE20" s="1423"/>
      <c r="AF20" s="1423"/>
      <c r="AG20" s="1477" t="s">
        <v>143</v>
      </c>
      <c r="AH20" s="1421"/>
      <c r="AI20" s="1478"/>
    </row>
    <row r="21" spans="1:35" s="11" customFormat="1" ht="24.95" customHeight="1">
      <c r="A21" s="251">
        <v>7</v>
      </c>
      <c r="B21" s="1420"/>
      <c r="C21" s="1421"/>
      <c r="D21" s="1421"/>
      <c r="E21" s="1421"/>
      <c r="F21" s="1421"/>
      <c r="G21" s="1421"/>
      <c r="H21" s="1421"/>
      <c r="I21" s="1421"/>
      <c r="J21" s="1425" t="s">
        <v>133</v>
      </c>
      <c r="K21" s="1425"/>
      <c r="L21" s="1425"/>
      <c r="M21" s="1421"/>
      <c r="N21" s="1421"/>
      <c r="O21" s="1424"/>
      <c r="P21" s="1423"/>
      <c r="Q21" s="1423"/>
      <c r="R21" s="1423"/>
      <c r="S21" s="1423"/>
      <c r="T21" s="1423"/>
      <c r="U21" s="1423"/>
      <c r="V21" s="1423"/>
      <c r="W21" s="1423"/>
      <c r="X21" s="1423"/>
      <c r="Y21" s="1423"/>
      <c r="Z21" s="1423"/>
      <c r="AA21" s="1423"/>
      <c r="AB21" s="1423"/>
      <c r="AC21" s="1423"/>
      <c r="AD21" s="1423"/>
      <c r="AE21" s="1423"/>
      <c r="AF21" s="1423"/>
      <c r="AG21" s="1477" t="s">
        <v>143</v>
      </c>
      <c r="AH21" s="1421"/>
      <c r="AI21" s="1478"/>
    </row>
    <row r="22" spans="1:35" s="11" customFormat="1" ht="24.95" customHeight="1">
      <c r="A22" s="251">
        <v>8</v>
      </c>
      <c r="B22" s="1420"/>
      <c r="C22" s="1421"/>
      <c r="D22" s="1421"/>
      <c r="E22" s="1421"/>
      <c r="F22" s="1421"/>
      <c r="G22" s="1421"/>
      <c r="H22" s="1421"/>
      <c r="I22" s="1421"/>
      <c r="J22" s="1425" t="s">
        <v>133</v>
      </c>
      <c r="K22" s="1425"/>
      <c r="L22" s="1425"/>
      <c r="M22" s="1421"/>
      <c r="N22" s="1421"/>
      <c r="O22" s="1424"/>
      <c r="P22" s="1423"/>
      <c r="Q22" s="1423"/>
      <c r="R22" s="1423"/>
      <c r="S22" s="1423"/>
      <c r="T22" s="1423"/>
      <c r="U22" s="1423"/>
      <c r="V22" s="1423"/>
      <c r="W22" s="1423"/>
      <c r="X22" s="1423"/>
      <c r="Y22" s="1423"/>
      <c r="Z22" s="1423"/>
      <c r="AA22" s="1423"/>
      <c r="AB22" s="1423"/>
      <c r="AC22" s="1423"/>
      <c r="AD22" s="1423"/>
      <c r="AE22" s="1423"/>
      <c r="AF22" s="1423"/>
      <c r="AG22" s="1477" t="s">
        <v>143</v>
      </c>
      <c r="AH22" s="1421"/>
      <c r="AI22" s="1478"/>
    </row>
    <row r="23" spans="1:35" s="11" customFormat="1" ht="24.95" customHeight="1">
      <c r="A23" s="251">
        <v>9</v>
      </c>
      <c r="B23" s="1420"/>
      <c r="C23" s="1421"/>
      <c r="D23" s="1421"/>
      <c r="E23" s="1421"/>
      <c r="F23" s="1421"/>
      <c r="G23" s="1421"/>
      <c r="H23" s="1421"/>
      <c r="I23" s="1421"/>
      <c r="J23" s="1425" t="s">
        <v>133</v>
      </c>
      <c r="K23" s="1425"/>
      <c r="L23" s="1425"/>
      <c r="M23" s="1421"/>
      <c r="N23" s="1421"/>
      <c r="O23" s="1424"/>
      <c r="P23" s="1423"/>
      <c r="Q23" s="1423"/>
      <c r="R23" s="1423"/>
      <c r="S23" s="1423"/>
      <c r="T23" s="1423"/>
      <c r="U23" s="1423"/>
      <c r="V23" s="1423"/>
      <c r="W23" s="1423"/>
      <c r="X23" s="1423"/>
      <c r="Y23" s="1423"/>
      <c r="Z23" s="1423"/>
      <c r="AA23" s="1423"/>
      <c r="AB23" s="1423"/>
      <c r="AC23" s="1423"/>
      <c r="AD23" s="1423"/>
      <c r="AE23" s="1423"/>
      <c r="AF23" s="1423"/>
      <c r="AG23" s="1477" t="s">
        <v>143</v>
      </c>
      <c r="AH23" s="1421"/>
      <c r="AI23" s="1478"/>
    </row>
    <row r="24" spans="1:35" s="11" customFormat="1" ht="24.95" customHeight="1">
      <c r="A24" s="252">
        <v>10</v>
      </c>
      <c r="B24" s="1428"/>
      <c r="C24" s="1426"/>
      <c r="D24" s="1426"/>
      <c r="E24" s="1426"/>
      <c r="F24" s="1426"/>
      <c r="G24" s="1426"/>
      <c r="H24" s="1426"/>
      <c r="I24" s="1426"/>
      <c r="J24" s="1422" t="s">
        <v>133</v>
      </c>
      <c r="K24" s="1422"/>
      <c r="L24" s="1422"/>
      <c r="M24" s="1426"/>
      <c r="N24" s="1426"/>
      <c r="O24" s="1427"/>
      <c r="P24" s="1423"/>
      <c r="Q24" s="1423"/>
      <c r="R24" s="1423"/>
      <c r="S24" s="1423"/>
      <c r="T24" s="1423"/>
      <c r="U24" s="1423"/>
      <c r="V24" s="1423"/>
      <c r="W24" s="1423"/>
      <c r="X24" s="1423"/>
      <c r="Y24" s="1423"/>
      <c r="Z24" s="1423"/>
      <c r="AA24" s="1423"/>
      <c r="AB24" s="1423"/>
      <c r="AC24" s="1423"/>
      <c r="AD24" s="1423"/>
      <c r="AE24" s="1423"/>
      <c r="AF24" s="1423"/>
      <c r="AG24" s="1468" t="s">
        <v>143</v>
      </c>
      <c r="AH24" s="1426"/>
      <c r="AI24" s="1469"/>
    </row>
    <row r="25" spans="1:35" s="11" customFormat="1" ht="15" customHeight="1">
      <c r="A25" s="1493" t="s">
        <v>146</v>
      </c>
      <c r="B25" s="1493"/>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3"/>
      <c r="AH25" s="1493"/>
      <c r="AI25" s="1493"/>
    </row>
    <row r="26" spans="1:35" s="11" customFormat="1" ht="1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row>
    <row r="27" spans="1:35" s="11" customFormat="1" ht="15" customHeight="1">
      <c r="A27" s="142" t="s">
        <v>425</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row>
    <row r="28" spans="1:35" s="11" customFormat="1" ht="15" customHeight="1">
      <c r="A28" s="141"/>
      <c r="B28" s="1435" t="s">
        <v>426</v>
      </c>
      <c r="C28" s="1435"/>
      <c r="D28" s="1435"/>
      <c r="E28" s="1435"/>
      <c r="F28" s="1435"/>
      <c r="G28" s="1435"/>
      <c r="H28" s="1435"/>
      <c r="I28" s="1435"/>
      <c r="J28" s="1435"/>
      <c r="K28" s="141"/>
      <c r="L28" s="1437" t="s">
        <v>750</v>
      </c>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row>
    <row r="29" spans="1:35" s="11" customFormat="1" ht="15" customHeight="1">
      <c r="A29" s="141"/>
      <c r="B29" s="1436" t="s">
        <v>427</v>
      </c>
      <c r="C29" s="1436"/>
      <c r="D29" s="1436"/>
      <c r="E29" s="1436"/>
      <c r="F29" s="1436"/>
      <c r="G29" s="1436"/>
      <c r="H29" s="1436"/>
      <c r="I29" s="1436"/>
      <c r="J29" s="1436"/>
      <c r="K29" s="141"/>
      <c r="L29" s="1323" t="s">
        <v>428</v>
      </c>
      <c r="M29" s="1323"/>
      <c r="N29" s="1323"/>
      <c r="O29" s="1323"/>
      <c r="P29" s="1323"/>
      <c r="Q29" s="1323"/>
      <c r="R29" s="1323"/>
      <c r="S29" s="1323"/>
      <c r="T29" s="1323"/>
      <c r="U29" s="1323"/>
      <c r="V29" s="1323"/>
      <c r="W29" s="1323"/>
      <c r="X29" s="1323"/>
      <c r="Y29" s="1323"/>
      <c r="Z29" s="1323"/>
      <c r="AA29" s="1323"/>
      <c r="AB29" s="1323"/>
      <c r="AC29" s="1323"/>
      <c r="AD29" s="1323"/>
      <c r="AE29" s="1323"/>
      <c r="AF29" s="1323"/>
      <c r="AG29" s="1323"/>
      <c r="AH29" s="1323"/>
      <c r="AI29" s="1323"/>
    </row>
    <row r="30" spans="1:35" ht="20.100000000000001" customHeight="1">
      <c r="B30" s="1438"/>
      <c r="C30" s="1438"/>
      <c r="D30" s="1438"/>
      <c r="E30" s="1438"/>
      <c r="F30" s="1438"/>
      <c r="G30" s="1438"/>
      <c r="H30" s="1438"/>
      <c r="I30" s="1438"/>
      <c r="J30" s="1438"/>
    </row>
    <row r="31" spans="1:35" ht="20.100000000000001" customHeight="1">
      <c r="A31" s="144" t="s">
        <v>858</v>
      </c>
    </row>
    <row r="32" spans="1:35" ht="19.5" customHeight="1">
      <c r="B32" s="143" t="s">
        <v>193</v>
      </c>
      <c r="C32" s="1439" t="s">
        <v>859</v>
      </c>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row>
    <row r="33" spans="1:35" s="437" customFormat="1" ht="19.5" customHeight="1">
      <c r="A33" s="67"/>
      <c r="B33" s="143" t="s">
        <v>194</v>
      </c>
      <c r="C33" s="1440" t="s">
        <v>860</v>
      </c>
      <c r="D33" s="1440"/>
      <c r="E33" s="1440"/>
      <c r="F33" s="1440"/>
      <c r="G33" s="1440"/>
      <c r="H33" s="1440"/>
      <c r="I33" s="1440"/>
      <c r="J33" s="1440"/>
      <c r="K33" s="1440"/>
      <c r="L33" s="1440"/>
      <c r="M33" s="1440"/>
      <c r="N33" s="1440"/>
      <c r="O33" s="1440"/>
      <c r="P33" s="1440"/>
      <c r="Q33" s="1440"/>
      <c r="R33" s="1440"/>
      <c r="S33" s="1440"/>
      <c r="T33" s="1440"/>
      <c r="U33" s="1440"/>
      <c r="V33" s="1440"/>
      <c r="W33" s="1440"/>
      <c r="X33" s="1440"/>
      <c r="Y33" s="1440"/>
      <c r="Z33" s="1440"/>
      <c r="AA33" s="1440"/>
      <c r="AB33" s="1440"/>
      <c r="AC33" s="1440"/>
      <c r="AD33" s="1440"/>
      <c r="AE33" s="1440"/>
      <c r="AF33" s="1440"/>
      <c r="AG33" s="1440"/>
      <c r="AH33" s="1440"/>
      <c r="AI33" s="1440"/>
    </row>
    <row r="34" spans="1:35" ht="27" customHeight="1">
      <c r="B34" s="143" t="s">
        <v>195</v>
      </c>
      <c r="C34" s="1433" t="s">
        <v>861</v>
      </c>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row>
    <row r="35" spans="1:35" ht="20.100000000000001" customHeight="1">
      <c r="B35" s="143" t="s">
        <v>196</v>
      </c>
      <c r="C35" s="67" t="s">
        <v>431</v>
      </c>
    </row>
    <row r="36" spans="1:35" ht="14.25" thickBot="1"/>
    <row r="37" spans="1:35" ht="13.5" customHeight="1">
      <c r="A37" s="1429" t="s">
        <v>848</v>
      </c>
      <c r="B37" s="924"/>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1430"/>
    </row>
    <row r="38" spans="1:35" ht="13.5" customHeight="1">
      <c r="A38" s="1431"/>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3"/>
    </row>
    <row r="39" spans="1:35" ht="13.5" customHeight="1" thickBot="1">
      <c r="A39" s="928"/>
      <c r="B39" s="925"/>
      <c r="C39" s="925"/>
      <c r="D39" s="925"/>
      <c r="E39" s="925"/>
      <c r="F39" s="925"/>
      <c r="G39" s="925"/>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1432"/>
    </row>
    <row r="40" spans="1:35" ht="6" customHeight="1"/>
  </sheetData>
  <mergeCells count="91">
    <mergeCell ref="P20:AF20"/>
    <mergeCell ref="P21:AF21"/>
    <mergeCell ref="P17:AF17"/>
    <mergeCell ref="P18:AF18"/>
    <mergeCell ref="A25:AI25"/>
    <mergeCell ref="AG18:AI18"/>
    <mergeCell ref="AG19:AI19"/>
    <mergeCell ref="AG20:AI20"/>
    <mergeCell ref="AG21:AI21"/>
    <mergeCell ref="AG22:AI22"/>
    <mergeCell ref="M20:O20"/>
    <mergeCell ref="J20:L20"/>
    <mergeCell ref="B20:I20"/>
    <mergeCell ref="J23:L23"/>
    <mergeCell ref="P24:AF24"/>
    <mergeCell ref="AG23:AI23"/>
    <mergeCell ref="AG24:AI24"/>
    <mergeCell ref="P19:AF19"/>
    <mergeCell ref="A6:C7"/>
    <mergeCell ref="AG13:AI14"/>
    <mergeCell ref="AG15:AI15"/>
    <mergeCell ref="AG16:AI16"/>
    <mergeCell ref="AG17:AI17"/>
    <mergeCell ref="D6:Q7"/>
    <mergeCell ref="A8:C9"/>
    <mergeCell ref="D8:E8"/>
    <mergeCell ref="F8:Q8"/>
    <mergeCell ref="F9:Q9"/>
    <mergeCell ref="B17:I17"/>
    <mergeCell ref="R6:T7"/>
    <mergeCell ref="U6:AA7"/>
    <mergeCell ref="AC6:AI7"/>
    <mergeCell ref="AB6:AB7"/>
    <mergeCell ref="U8:V8"/>
    <mergeCell ref="U9:V9"/>
    <mergeCell ref="W8:AI8"/>
    <mergeCell ref="W9:AI9"/>
    <mergeCell ref="A11:AI11"/>
    <mergeCell ref="B16:I16"/>
    <mergeCell ref="J16:L16"/>
    <mergeCell ref="M16:O16"/>
    <mergeCell ref="A12:AI12"/>
    <mergeCell ref="P13:AF14"/>
    <mergeCell ref="P15:AF15"/>
    <mergeCell ref="P16:AF16"/>
    <mergeCell ref="B18:I18"/>
    <mergeCell ref="B19:I19"/>
    <mergeCell ref="M17:O17"/>
    <mergeCell ref="M18:O18"/>
    <mergeCell ref="M19:O19"/>
    <mergeCell ref="J17:L17"/>
    <mergeCell ref="J19:L19"/>
    <mergeCell ref="J18:L18"/>
    <mergeCell ref="AK3:AL5"/>
    <mergeCell ref="AK7:AL9"/>
    <mergeCell ref="A13:A14"/>
    <mergeCell ref="A1:AI3"/>
    <mergeCell ref="M15:O15"/>
    <mergeCell ref="B13:I14"/>
    <mergeCell ref="B15:I15"/>
    <mergeCell ref="J15:L15"/>
    <mergeCell ref="D9:E9"/>
    <mergeCell ref="R8:T9"/>
    <mergeCell ref="A5:D5"/>
    <mergeCell ref="E5:G5"/>
    <mergeCell ref="I5:J5"/>
    <mergeCell ref="L5:M5"/>
    <mergeCell ref="J13:L14"/>
    <mergeCell ref="M13:O14"/>
    <mergeCell ref="A37:AI39"/>
    <mergeCell ref="C34:AI34"/>
    <mergeCell ref="B28:J28"/>
    <mergeCell ref="B29:J29"/>
    <mergeCell ref="L28:AI28"/>
    <mergeCell ref="L29:AI29"/>
    <mergeCell ref="B30:J30"/>
    <mergeCell ref="C32:AI32"/>
    <mergeCell ref="C33:AI33"/>
    <mergeCell ref="B21:I21"/>
    <mergeCell ref="B22:I22"/>
    <mergeCell ref="B23:I23"/>
    <mergeCell ref="J24:L24"/>
    <mergeCell ref="P22:AF22"/>
    <mergeCell ref="P23:AF23"/>
    <mergeCell ref="M21:O21"/>
    <mergeCell ref="J21:L21"/>
    <mergeCell ref="J22:L22"/>
    <mergeCell ref="M22:O22"/>
    <mergeCell ref="M24:O24"/>
    <mergeCell ref="M23:O23"/>
    <mergeCell ref="B24:I24"/>
  </mergeCells>
  <phoneticPr fontId="3"/>
  <hyperlinks>
    <hyperlink ref="AK3:AL5" location="目次!B18" display="目次へ" xr:uid="{00000000-0004-0000-0700-000000000000}"/>
    <hyperlink ref="AK7:AL9" location="①【2ヵ月前】利用申込書!A1" display="利用申込書へ" xr:uid="{00000000-0004-0000-0700-000001000000}"/>
  </hyperlink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9525</xdr:colOff>
                    <xdr:row>0</xdr:row>
                    <xdr:rowOff>104775</xdr:rowOff>
                  </from>
                  <to>
                    <xdr:col>26</xdr:col>
                    <xdr:colOff>171450</xdr:colOff>
                    <xdr:row>1</xdr:row>
                    <xdr:rowOff>76200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9525</xdr:colOff>
                    <xdr:row>1</xdr:row>
                    <xdr:rowOff>104775</xdr:rowOff>
                  </from>
                  <to>
                    <xdr:col>25</xdr:col>
                    <xdr:colOff>95250</xdr:colOff>
                    <xdr:row>2</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リスト!$M$3:$M$5</xm:f>
          </x14:formula1>
          <xm:sqref>AG15:AG24</xm:sqref>
        </x14:dataValidation>
        <x14:dataValidation type="list" allowBlank="1" showInputMessage="1" showErrorMessage="1" xr:uid="{00000000-0002-0000-0700-000003000000}">
          <x14:formula1>
            <xm:f>リスト!$J$3:$J$5</xm:f>
          </x14:formula1>
          <xm:sqref>J15:J24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AM51"/>
  <sheetViews>
    <sheetView showGridLines="0" showZeros="0" view="pageBreakPreview" zoomScaleNormal="100" zoomScaleSheetLayoutView="100" workbookViewId="0">
      <selection activeCell="A50" sqref="A50:AI51"/>
    </sheetView>
  </sheetViews>
  <sheetFormatPr defaultRowHeight="13.5"/>
  <cols>
    <col min="1" max="35" width="2.625" style="67" customWidth="1"/>
    <col min="36" max="36" width="3.625" customWidth="1"/>
    <col min="38" max="38" width="10.5" bestFit="1" customWidth="1"/>
  </cols>
  <sheetData>
    <row r="1" spans="1:39" ht="13.5" customHeight="1">
      <c r="A1" s="856" t="s">
        <v>330</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3"/>
      <c r="AK1" s="3"/>
      <c r="AL1" s="3"/>
      <c r="AM1" s="3"/>
    </row>
    <row r="2" spans="1:39" ht="13.5" customHeight="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3"/>
      <c r="AK2" s="3"/>
      <c r="AL2" s="3"/>
      <c r="AM2" s="3"/>
    </row>
    <row r="3" spans="1:39"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3"/>
      <c r="AK3" s="632" t="s">
        <v>600</v>
      </c>
      <c r="AL3" s="633"/>
      <c r="AM3" s="3"/>
    </row>
    <row r="4" spans="1:39" ht="13.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3"/>
      <c r="AK4" s="634"/>
      <c r="AL4" s="635"/>
      <c r="AM4" s="3"/>
    </row>
    <row r="5" spans="1:39" ht="13.5" customHeight="1" thickBot="1">
      <c r="B5" s="857" t="s">
        <v>348</v>
      </c>
      <c r="C5" s="857"/>
      <c r="D5" s="857"/>
      <c r="E5" s="857"/>
      <c r="F5" s="1522"/>
      <c r="G5" s="1522"/>
      <c r="H5" s="1522"/>
      <c r="I5" s="479" t="s">
        <v>9</v>
      </c>
      <c r="J5" s="1522"/>
      <c r="K5" s="1522"/>
      <c r="L5" s="479" t="s">
        <v>10</v>
      </c>
      <c r="M5" s="691"/>
      <c r="N5" s="691"/>
      <c r="O5" s="479" t="s">
        <v>11</v>
      </c>
      <c r="AD5" s="472"/>
      <c r="AE5" s="472"/>
      <c r="AF5" s="472"/>
      <c r="AG5" s="472"/>
      <c r="AH5" s="502" t="s">
        <v>899</v>
      </c>
      <c r="AI5" s="117"/>
      <c r="AJ5" s="3"/>
      <c r="AK5" s="636"/>
      <c r="AL5" s="637"/>
      <c r="AM5" s="3"/>
    </row>
    <row r="6" spans="1:39" ht="13.5" customHeight="1" thickBot="1">
      <c r="A6" s="117"/>
      <c r="B6" s="145" t="s">
        <v>434</v>
      </c>
      <c r="C6" s="1523" t="s">
        <v>862</v>
      </c>
      <c r="D6" s="1523"/>
      <c r="E6" s="1523"/>
      <c r="F6" s="1523"/>
      <c r="G6" s="1523"/>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4"/>
      <c r="AI6" s="117"/>
      <c r="AJ6" s="3"/>
      <c r="AK6" s="3"/>
      <c r="AL6" s="3"/>
      <c r="AM6" s="3"/>
    </row>
    <row r="7" spans="1:39" ht="26.25" customHeight="1">
      <c r="A7" s="117"/>
      <c r="B7" s="146"/>
      <c r="C7" s="1525"/>
      <c r="D7" s="1525"/>
      <c r="E7" s="1525"/>
      <c r="F7" s="1525"/>
      <c r="G7" s="1525"/>
      <c r="H7" s="1525"/>
      <c r="I7" s="1525"/>
      <c r="J7" s="1525"/>
      <c r="K7" s="1525"/>
      <c r="L7" s="1525"/>
      <c r="M7" s="1525"/>
      <c r="N7" s="1525"/>
      <c r="O7" s="1525"/>
      <c r="P7" s="1525"/>
      <c r="Q7" s="1525"/>
      <c r="R7" s="1525"/>
      <c r="S7" s="1525"/>
      <c r="T7" s="1525"/>
      <c r="U7" s="1525"/>
      <c r="V7" s="1525"/>
      <c r="W7" s="1525"/>
      <c r="X7" s="1525"/>
      <c r="Y7" s="1525"/>
      <c r="Z7" s="1525"/>
      <c r="AA7" s="1525"/>
      <c r="AB7" s="1525"/>
      <c r="AC7" s="1525"/>
      <c r="AD7" s="1525"/>
      <c r="AE7" s="1525"/>
      <c r="AF7" s="1525"/>
      <c r="AG7" s="1525"/>
      <c r="AH7" s="1526"/>
      <c r="AI7" s="117"/>
      <c r="AJ7" s="3"/>
      <c r="AK7" s="632" t="s">
        <v>602</v>
      </c>
      <c r="AL7" s="633"/>
      <c r="AM7" s="3"/>
    </row>
    <row r="8" spans="1:39" ht="32.25" customHeight="1">
      <c r="A8" s="117"/>
      <c r="B8" s="503" t="s">
        <v>434</v>
      </c>
      <c r="C8" s="1520" t="s">
        <v>911</v>
      </c>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1"/>
      <c r="AI8" s="117"/>
      <c r="AJ8" s="3"/>
      <c r="AK8" s="634"/>
      <c r="AL8" s="635"/>
      <c r="AM8" s="3"/>
    </row>
    <row r="9" spans="1:39" ht="32.25" customHeight="1" thickBot="1">
      <c r="A9" s="117"/>
      <c r="B9" s="147"/>
      <c r="C9" s="1520"/>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1"/>
      <c r="AI9" s="117"/>
      <c r="AJ9" s="3"/>
      <c r="AK9" s="636"/>
      <c r="AL9" s="637"/>
      <c r="AM9" s="3"/>
    </row>
    <row r="10" spans="1:39" ht="15" customHeight="1" thickBot="1">
      <c r="A10" s="117"/>
      <c r="B10" s="148" t="s">
        <v>434</v>
      </c>
      <c r="C10" s="1536" t="s">
        <v>435</v>
      </c>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6"/>
      <c r="AF10" s="1536"/>
      <c r="AG10" s="1536"/>
      <c r="AH10" s="1537"/>
      <c r="AI10" s="117"/>
      <c r="AJ10" s="3"/>
      <c r="AK10" s="3"/>
      <c r="AL10" s="3"/>
      <c r="AM10" s="3"/>
    </row>
    <row r="11" spans="1:39" ht="13.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3"/>
      <c r="AK11" s="3"/>
      <c r="AL11" s="3"/>
      <c r="AM11" s="3"/>
    </row>
    <row r="12" spans="1:39" ht="13.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3"/>
      <c r="AK12" s="3"/>
      <c r="AL12" s="3"/>
      <c r="AM12" s="3"/>
    </row>
    <row r="13" spans="1:39" ht="13.5" customHeight="1">
      <c r="A13" s="103" t="s">
        <v>437</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3"/>
      <c r="AK13" s="3"/>
      <c r="AL13" s="3"/>
      <c r="AM13" s="3"/>
    </row>
    <row r="14" spans="1:39" ht="13.5" customHeight="1">
      <c r="A14" s="117"/>
      <c r="B14" s="1020" t="s">
        <v>21</v>
      </c>
      <c r="C14" s="1021"/>
      <c r="D14" s="1021"/>
      <c r="E14" s="1021"/>
      <c r="F14" s="1078"/>
      <c r="G14" s="1007">
        <f>①【2ヵ月前】利用申込書!D6</f>
        <v>0</v>
      </c>
      <c r="H14" s="1007"/>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8"/>
      <c r="AI14" s="117"/>
      <c r="AJ14" s="3"/>
      <c r="AK14" s="3"/>
      <c r="AL14" s="3"/>
      <c r="AM14" s="3"/>
    </row>
    <row r="15" spans="1:39" ht="13.5" customHeight="1">
      <c r="A15" s="117"/>
      <c r="B15" s="1540"/>
      <c r="C15" s="1327"/>
      <c r="D15" s="1327"/>
      <c r="E15" s="1327"/>
      <c r="F15" s="1328"/>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10"/>
      <c r="AI15" s="117"/>
      <c r="AJ15" s="3"/>
      <c r="AK15" s="3"/>
      <c r="AL15" s="3"/>
      <c r="AM15" s="3"/>
    </row>
    <row r="16" spans="1:39" ht="18" customHeight="1">
      <c r="A16" s="117"/>
      <c r="B16" s="1460" t="s">
        <v>123</v>
      </c>
      <c r="C16" s="1509"/>
      <c r="D16" s="1509"/>
      <c r="E16" s="1509"/>
      <c r="F16" s="1461"/>
      <c r="G16" s="1538" t="str">
        <f>IFERROR(DATE(①【2ヵ月前】利用申込書!G12,①【2ヵ月前】利用申込書!K12,①【2ヵ月前】利用申込書!N12)," ")</f>
        <v xml:space="preserve"> </v>
      </c>
      <c r="H16" s="1538"/>
      <c r="I16" s="1538"/>
      <c r="J16" s="1538"/>
      <c r="K16" s="1538"/>
      <c r="L16" s="1538"/>
      <c r="M16" s="1538"/>
      <c r="N16" s="1539" t="s">
        <v>31</v>
      </c>
      <c r="O16" s="1539"/>
      <c r="P16" s="1538" t="str">
        <f>IFERROR(DATE(①【2ヵ月前】利用申込書!G13,①【2ヵ月前】利用申込書!K13,①【2ヵ月前】利用申込書!N13)," ")</f>
        <v xml:space="preserve"> </v>
      </c>
      <c r="Q16" s="1538"/>
      <c r="R16" s="1538"/>
      <c r="S16" s="1538"/>
      <c r="T16" s="1538"/>
      <c r="U16" s="1538"/>
      <c r="V16" s="1538"/>
      <c r="W16" s="1538"/>
      <c r="X16" s="1538"/>
      <c r="Y16" s="1538"/>
      <c r="Z16" s="1538"/>
      <c r="AA16" s="1538"/>
      <c r="AB16" s="1538"/>
      <c r="AC16" s="1538"/>
      <c r="AD16" s="1538"/>
      <c r="AE16" s="1538"/>
      <c r="AF16" s="1538"/>
      <c r="AG16" s="1538"/>
      <c r="AH16" s="1541"/>
      <c r="AI16" s="117"/>
      <c r="AJ16" s="3"/>
      <c r="AK16" s="3"/>
      <c r="AL16" s="3"/>
      <c r="AM16" s="3"/>
    </row>
    <row r="17" spans="1:36" ht="18" customHeight="1">
      <c r="B17" s="1022" t="s">
        <v>436</v>
      </c>
      <c r="C17" s="1023"/>
      <c r="D17" s="1023"/>
      <c r="E17" s="1023"/>
      <c r="F17" s="1317"/>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3"/>
    </row>
    <row r="19" spans="1:36">
      <c r="A19" s="139" t="s">
        <v>439</v>
      </c>
    </row>
    <row r="20" spans="1:36" ht="18" customHeight="1">
      <c r="A20" s="139"/>
      <c r="B20" s="1351" t="s">
        <v>441</v>
      </c>
      <c r="C20" s="1351"/>
      <c r="D20" s="1351"/>
      <c r="E20" s="1351"/>
      <c r="F20" s="1351"/>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row>
    <row r="21" spans="1:36" ht="18" customHeight="1">
      <c r="A21" s="139"/>
      <c r="B21" s="1351" t="s">
        <v>440</v>
      </c>
      <c r="C21" s="1351"/>
      <c r="D21" s="1351"/>
      <c r="E21" s="1351"/>
      <c r="F21" s="1351"/>
      <c r="G21" s="1362" t="s">
        <v>438</v>
      </c>
      <c r="H21" s="1362"/>
      <c r="I21" s="1501"/>
      <c r="J21" s="1501"/>
      <c r="K21" s="1501"/>
      <c r="L21" s="1501"/>
      <c r="M21" s="1501"/>
      <c r="N21" s="1501"/>
      <c r="O21" s="1501"/>
      <c r="P21" s="1501"/>
      <c r="Q21" s="1501"/>
      <c r="R21" s="1501"/>
      <c r="S21" s="1501"/>
      <c r="T21" s="1501"/>
      <c r="U21" s="1362" t="s">
        <v>424</v>
      </c>
      <c r="V21" s="1362"/>
      <c r="W21" s="1501"/>
      <c r="X21" s="1501"/>
      <c r="Y21" s="1501"/>
      <c r="Z21" s="1501"/>
      <c r="AA21" s="1501"/>
      <c r="AB21" s="1501"/>
      <c r="AC21" s="1501"/>
      <c r="AD21" s="1501"/>
      <c r="AE21" s="1501"/>
      <c r="AF21" s="1501"/>
      <c r="AG21" s="1501"/>
      <c r="AH21" s="1501"/>
    </row>
    <row r="22" spans="1:36">
      <c r="A22" s="139"/>
    </row>
    <row r="23" spans="1:36" s="437" customFormat="1">
      <c r="A23" s="139" t="s">
        <v>912</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6" s="49" customFormat="1" ht="15" customHeight="1">
      <c r="A24" s="438"/>
      <c r="B24" s="439" t="s">
        <v>18</v>
      </c>
      <c r="C24" s="1527" t="s">
        <v>930</v>
      </c>
      <c r="D24" s="1527"/>
      <c r="E24" s="1527"/>
      <c r="F24" s="1527"/>
      <c r="G24" s="1510" t="s">
        <v>144</v>
      </c>
      <c r="H24" s="1510"/>
      <c r="I24" s="1527" t="s">
        <v>931</v>
      </c>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49" t="s">
        <v>24</v>
      </c>
    </row>
    <row r="25" spans="1:36" s="49" customFormat="1" ht="15" customHeight="1">
      <c r="A25" s="438"/>
      <c r="B25" s="439" t="s">
        <v>18</v>
      </c>
      <c r="C25" s="1527" t="s">
        <v>429</v>
      </c>
      <c r="D25" s="1527"/>
      <c r="E25" s="1527"/>
      <c r="F25" s="1527"/>
      <c r="G25" s="1510" t="s">
        <v>144</v>
      </c>
      <c r="H25" s="1510"/>
      <c r="I25" s="1527" t="s">
        <v>932</v>
      </c>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row>
    <row r="26" spans="1:36" s="49" customFormat="1" ht="15" customHeight="1">
      <c r="A26" s="438"/>
      <c r="B26" s="439" t="s">
        <v>18</v>
      </c>
      <c r="C26" s="1527" t="s">
        <v>430</v>
      </c>
      <c r="D26" s="1527"/>
      <c r="E26" s="1527"/>
      <c r="F26" s="1527"/>
      <c r="G26" s="1510" t="s">
        <v>144</v>
      </c>
      <c r="H26" s="1510"/>
      <c r="I26" s="1527" t="s">
        <v>863</v>
      </c>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row>
    <row r="27" spans="1:36" s="49" customFormat="1" ht="15" customHeight="1">
      <c r="A27" s="438"/>
      <c r="B27" s="439"/>
      <c r="C27" s="440"/>
      <c r="D27" s="440"/>
      <c r="E27" s="440"/>
      <c r="F27" s="440"/>
      <c r="G27" s="441"/>
      <c r="H27" s="441"/>
      <c r="I27" s="440"/>
      <c r="J27" s="440"/>
      <c r="K27" s="440"/>
      <c r="L27" s="440"/>
      <c r="M27" s="440"/>
      <c r="N27" s="440"/>
      <c r="O27" s="440"/>
      <c r="P27" s="440"/>
      <c r="Q27" s="440"/>
      <c r="R27" s="440"/>
      <c r="S27" s="440"/>
      <c r="T27" s="522"/>
      <c r="U27" s="440"/>
      <c r="V27" s="440"/>
      <c r="W27" s="440"/>
      <c r="X27" s="440"/>
      <c r="Y27" s="440"/>
      <c r="Z27" s="440"/>
      <c r="AA27" s="440"/>
      <c r="AB27" s="440"/>
      <c r="AC27" s="440"/>
      <c r="AD27" s="440"/>
      <c r="AE27" s="440"/>
      <c r="AF27" s="440"/>
      <c r="AG27" s="440"/>
      <c r="AH27" s="440"/>
      <c r="AI27" s="440"/>
    </row>
    <row r="28" spans="1:36" ht="20.100000000000001" customHeight="1">
      <c r="B28" s="1504" t="s">
        <v>147</v>
      </c>
      <c r="C28" s="1505"/>
      <c r="D28" s="1505"/>
      <c r="E28" s="1505"/>
      <c r="F28" s="1505"/>
      <c r="G28" s="1505"/>
      <c r="H28" s="1506"/>
      <c r="I28" s="1528"/>
      <c r="J28" s="1529"/>
      <c r="K28" s="1529"/>
      <c r="L28" s="1529"/>
      <c r="M28" s="1529"/>
      <c r="N28" s="1529"/>
      <c r="O28" s="1529"/>
      <c r="P28" s="1529"/>
      <c r="Q28" s="1529"/>
      <c r="R28" s="1529"/>
      <c r="S28" s="1529"/>
      <c r="T28" s="1529"/>
      <c r="U28" s="1529"/>
      <c r="V28" s="1529"/>
      <c r="W28" s="1529"/>
      <c r="X28" s="1529"/>
      <c r="Y28" s="1529"/>
      <c r="Z28" s="1529"/>
      <c r="AA28" s="1529"/>
      <c r="AB28" s="1529"/>
      <c r="AC28" s="1529"/>
      <c r="AD28" s="1529"/>
      <c r="AE28" s="1529"/>
      <c r="AF28" s="1529"/>
      <c r="AG28" s="1529"/>
      <c r="AH28" s="1530"/>
    </row>
    <row r="29" spans="1:36">
      <c r="B29" s="1336" t="s">
        <v>148</v>
      </c>
      <c r="C29" s="1337"/>
      <c r="D29" s="1337"/>
      <c r="E29" s="1337"/>
      <c r="F29" s="1337"/>
      <c r="G29" s="1337"/>
      <c r="H29" s="1338"/>
      <c r="I29" s="1287"/>
      <c r="J29" s="1287"/>
      <c r="K29" s="1287"/>
      <c r="L29" s="1287"/>
      <c r="M29" s="1287"/>
      <c r="N29" s="1287"/>
      <c r="O29" s="1287"/>
      <c r="P29" s="1287"/>
      <c r="Q29" s="1287"/>
      <c r="R29" s="1287"/>
      <c r="S29" s="1287"/>
      <c r="T29" s="1287"/>
      <c r="U29" s="1287"/>
      <c r="V29" s="1287"/>
      <c r="W29" s="1287"/>
      <c r="X29" s="1287"/>
      <c r="Y29" s="1287"/>
      <c r="Z29" s="1287"/>
      <c r="AA29" s="1287"/>
      <c r="AB29" s="1287"/>
      <c r="AC29" s="1287"/>
      <c r="AD29" s="1287"/>
      <c r="AE29" s="1287"/>
      <c r="AF29" s="1287"/>
      <c r="AG29" s="1287"/>
      <c r="AH29" s="1502"/>
    </row>
    <row r="30" spans="1:36">
      <c r="B30" s="1382"/>
      <c r="C30" s="1383"/>
      <c r="D30" s="1383"/>
      <c r="E30" s="1383"/>
      <c r="F30" s="1383"/>
      <c r="G30" s="1383"/>
      <c r="H30" s="1384"/>
      <c r="I30" s="1302"/>
      <c r="J30" s="1302"/>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503"/>
    </row>
    <row r="31" spans="1:36" ht="20.100000000000001" customHeight="1">
      <c r="B31" s="1550" t="s">
        <v>149</v>
      </c>
      <c r="C31" s="1551"/>
      <c r="D31" s="1551"/>
      <c r="E31" s="1551"/>
      <c r="F31" s="1551"/>
      <c r="G31" s="1551"/>
      <c r="H31" s="1552"/>
      <c r="I31" s="1548"/>
      <c r="J31" s="1548"/>
      <c r="K31" s="1548"/>
      <c r="L31" s="78" t="s">
        <v>61</v>
      </c>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49" t="s">
        <v>62</v>
      </c>
    </row>
    <row r="32" spans="1:36" ht="20.100000000000001" customHeight="1">
      <c r="B32" s="1504" t="s">
        <v>151</v>
      </c>
      <c r="C32" s="1505"/>
      <c r="D32" s="1505"/>
      <c r="E32" s="1505"/>
      <c r="F32" s="1505"/>
      <c r="G32" s="1505"/>
      <c r="H32" s="1505"/>
      <c r="I32" s="1544"/>
      <c r="J32" s="1545"/>
      <c r="K32" s="1545"/>
      <c r="L32" s="1545"/>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6"/>
    </row>
    <row r="33" spans="1:35" ht="20.100000000000001" customHeight="1">
      <c r="B33" s="1504" t="s">
        <v>687</v>
      </c>
      <c r="C33" s="1505"/>
      <c r="D33" s="1505"/>
      <c r="E33" s="1505"/>
      <c r="F33" s="1505"/>
      <c r="G33" s="1505"/>
      <c r="H33" s="1505"/>
      <c r="I33" s="1505"/>
      <c r="J33" s="1505"/>
      <c r="K33" s="1505"/>
      <c r="L33" s="1505"/>
      <c r="M33" s="1505"/>
      <c r="N33" s="1505"/>
      <c r="O33" s="1505"/>
      <c r="P33" s="1505"/>
      <c r="Q33" s="1505"/>
      <c r="R33" s="1505"/>
      <c r="S33" s="1505"/>
      <c r="T33" s="1505"/>
      <c r="U33" s="1505"/>
      <c r="V33" s="1505"/>
      <c r="W33" s="1505"/>
      <c r="X33" s="1505"/>
      <c r="Y33" s="1506"/>
      <c r="Z33" s="1532"/>
      <c r="AA33" s="1532"/>
      <c r="AB33" s="1532"/>
      <c r="AC33" s="1532"/>
      <c r="AD33" s="1532"/>
      <c r="AE33" s="1532"/>
      <c r="AF33" s="1532"/>
      <c r="AG33" s="1532"/>
      <c r="AH33" s="1553"/>
    </row>
    <row r="34" spans="1:35" ht="20.100000000000001" customHeight="1">
      <c r="B34" s="1554" t="s">
        <v>688</v>
      </c>
      <c r="C34" s="1555"/>
      <c r="D34" s="1555"/>
      <c r="E34" s="1555"/>
      <c r="F34" s="1555"/>
      <c r="G34" s="1555"/>
      <c r="H34" s="1555"/>
      <c r="I34" s="1555"/>
      <c r="J34" s="1555"/>
      <c r="K34" s="1555"/>
      <c r="L34" s="1555"/>
      <c r="M34" s="1555"/>
      <c r="N34" s="1555"/>
      <c r="O34" s="1555"/>
      <c r="P34" s="1555"/>
      <c r="Q34" s="1555"/>
      <c r="R34" s="1555"/>
      <c r="S34" s="1555"/>
      <c r="T34" s="1555"/>
      <c r="U34" s="1555"/>
      <c r="V34" s="1555"/>
      <c r="W34" s="1555"/>
      <c r="X34" s="1555"/>
      <c r="Y34" s="1555"/>
      <c r="Z34" s="1555"/>
      <c r="AA34" s="1555"/>
      <c r="AB34" s="1555"/>
      <c r="AC34" s="1555"/>
      <c r="AD34" s="1555"/>
      <c r="AE34" s="1555"/>
      <c r="AF34" s="1555"/>
      <c r="AG34" s="1555"/>
      <c r="AH34" s="1556"/>
    </row>
    <row r="35" spans="1:35" ht="20.100000000000001" customHeight="1">
      <c r="B35" s="1504" t="s">
        <v>689</v>
      </c>
      <c r="C35" s="1505"/>
      <c r="D35" s="1505"/>
      <c r="E35" s="1505"/>
      <c r="F35" s="1505"/>
      <c r="G35" s="1505"/>
      <c r="H35" s="1505"/>
      <c r="I35" s="1505"/>
      <c r="J35" s="1505"/>
      <c r="K35" s="1505"/>
      <c r="L35" s="1505"/>
      <c r="M35" s="1505"/>
      <c r="N35" s="1505"/>
      <c r="O35" s="1505"/>
      <c r="P35" s="1505"/>
      <c r="Q35" s="1505"/>
      <c r="R35" s="1505"/>
      <c r="S35" s="1506"/>
      <c r="T35" s="1557" t="s">
        <v>933</v>
      </c>
      <c r="U35" s="1557"/>
      <c r="V35" s="1557"/>
      <c r="W35" s="1557"/>
      <c r="X35" s="1557"/>
      <c r="Y35" s="1557"/>
      <c r="Z35" s="1557"/>
      <c r="AA35" s="1557"/>
      <c r="AB35" s="1557"/>
      <c r="AC35" s="1557"/>
      <c r="AD35" s="1557"/>
      <c r="AE35" s="1557"/>
      <c r="AF35" s="1557"/>
      <c r="AG35" s="1557"/>
      <c r="AH35" s="1558"/>
    </row>
    <row r="36" spans="1:35" ht="20.100000000000001" customHeight="1">
      <c r="B36" s="1504" t="s">
        <v>152</v>
      </c>
      <c r="C36" s="1505"/>
      <c r="D36" s="1505"/>
      <c r="E36" s="1505"/>
      <c r="F36" s="1505"/>
      <c r="G36" s="1505"/>
      <c r="H36" s="1505"/>
      <c r="I36" s="1505"/>
      <c r="J36" s="1505"/>
      <c r="K36" s="1505"/>
      <c r="L36" s="1505"/>
      <c r="M36" s="1505"/>
      <c r="N36" s="1506"/>
      <c r="O36" s="318"/>
      <c r="P36" s="319"/>
      <c r="Q36" s="319"/>
      <c r="R36" s="319"/>
      <c r="S36" s="319"/>
      <c r="T36" s="319"/>
      <c r="U36" s="319"/>
      <c r="V36" s="319"/>
      <c r="W36" s="319"/>
      <c r="X36" s="319"/>
      <c r="Y36" s="319"/>
      <c r="Z36" s="319"/>
      <c r="AA36" s="319"/>
      <c r="AB36" s="319"/>
      <c r="AC36" s="319"/>
      <c r="AD36" s="319"/>
      <c r="AE36" s="319"/>
      <c r="AF36" s="319"/>
      <c r="AG36" s="319"/>
      <c r="AH36" s="320"/>
    </row>
    <row r="37" spans="1:35" ht="29.25" customHeight="1">
      <c r="B37" s="1460" t="s">
        <v>844</v>
      </c>
      <c r="C37" s="1509"/>
      <c r="D37" s="1509"/>
      <c r="E37" s="1509"/>
      <c r="F37" s="1509"/>
      <c r="G37" s="1509"/>
      <c r="H37" s="1509"/>
      <c r="I37" s="1509"/>
      <c r="J37" s="1509"/>
      <c r="K37" s="1509"/>
      <c r="L37" s="1509"/>
      <c r="M37" s="1509"/>
      <c r="N37" s="1461"/>
      <c r="O37" s="1531"/>
      <c r="P37" s="1532"/>
      <c r="Q37" s="1532"/>
      <c r="R37" s="1532"/>
      <c r="S37" s="1532"/>
      <c r="T37" s="1532"/>
      <c r="U37" s="1533" t="s">
        <v>934</v>
      </c>
      <c r="V37" s="1534"/>
      <c r="W37" s="1534"/>
      <c r="X37" s="1534"/>
      <c r="Y37" s="1534"/>
      <c r="Z37" s="1534"/>
      <c r="AA37" s="1534"/>
      <c r="AB37" s="1534"/>
      <c r="AC37" s="1534"/>
      <c r="AD37" s="1534"/>
      <c r="AE37" s="1534"/>
      <c r="AF37" s="1534"/>
      <c r="AG37" s="1534"/>
      <c r="AH37" s="1535"/>
    </row>
    <row r="38" spans="1:35" ht="30.75" customHeight="1">
      <c r="B38" s="1460" t="s">
        <v>690</v>
      </c>
      <c r="C38" s="1509"/>
      <c r="D38" s="1509"/>
      <c r="E38" s="1509"/>
      <c r="F38" s="1509"/>
      <c r="G38" s="1509"/>
      <c r="H38" s="1509"/>
      <c r="I38" s="1509"/>
      <c r="J38" s="1509"/>
      <c r="K38" s="1509"/>
      <c r="L38" s="1509"/>
      <c r="M38" s="1509"/>
      <c r="N38" s="1461"/>
      <c r="O38" s="1531"/>
      <c r="P38" s="1532"/>
      <c r="Q38" s="1532"/>
      <c r="R38" s="1532"/>
      <c r="S38" s="1532"/>
      <c r="T38" s="1532"/>
      <c r="U38" s="1533" t="s">
        <v>934</v>
      </c>
      <c r="V38" s="1534"/>
      <c r="W38" s="1534"/>
      <c r="X38" s="1534"/>
      <c r="Y38" s="1534"/>
      <c r="Z38" s="1534"/>
      <c r="AA38" s="1534"/>
      <c r="AB38" s="1534"/>
      <c r="AC38" s="1534"/>
      <c r="AD38" s="1534"/>
      <c r="AE38" s="1534"/>
      <c r="AF38" s="1534"/>
      <c r="AG38" s="1534"/>
      <c r="AH38" s="1535"/>
    </row>
    <row r="40" spans="1:35">
      <c r="A40" s="139" t="s">
        <v>444</v>
      </c>
    </row>
    <row r="41" spans="1:35">
      <c r="B41" s="1362" t="s">
        <v>153</v>
      </c>
      <c r="C41" s="1362"/>
      <c r="D41" s="1362"/>
      <c r="E41" s="1362"/>
      <c r="F41" s="1362"/>
      <c r="G41" s="1362"/>
      <c r="H41" s="1362"/>
      <c r="I41" s="1362" t="s">
        <v>154</v>
      </c>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2"/>
    </row>
    <row r="42" spans="1:35" ht="64.5" customHeight="1">
      <c r="B42" s="1507" t="s">
        <v>691</v>
      </c>
      <c r="C42" s="1508"/>
      <c r="D42" s="1508"/>
      <c r="E42" s="1508"/>
      <c r="F42" s="1508"/>
      <c r="G42" s="1508"/>
      <c r="H42" s="1508"/>
      <c r="I42" s="1547" t="s">
        <v>692</v>
      </c>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row>
    <row r="43" spans="1:35">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row>
    <row r="44" spans="1:35">
      <c r="A44" s="139" t="s">
        <v>445</v>
      </c>
    </row>
    <row r="45" spans="1:35">
      <c r="B45" s="1511"/>
      <c r="C45" s="1512"/>
      <c r="D45" s="1512"/>
      <c r="E45" s="1512"/>
      <c r="F45" s="1512"/>
      <c r="G45" s="1512"/>
      <c r="H45" s="1512"/>
      <c r="I45" s="1512"/>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3"/>
    </row>
    <row r="46" spans="1:35">
      <c r="B46" s="1514"/>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c r="AB46" s="1515"/>
      <c r="AC46" s="1515"/>
      <c r="AD46" s="1515"/>
      <c r="AE46" s="1515"/>
      <c r="AF46" s="1515"/>
      <c r="AG46" s="1515"/>
      <c r="AH46" s="1516"/>
    </row>
    <row r="47" spans="1:35">
      <c r="B47" s="1514"/>
      <c r="C47" s="1515"/>
      <c r="D47" s="1515"/>
      <c r="E47" s="1515"/>
      <c r="F47" s="1515"/>
      <c r="G47" s="1515"/>
      <c r="H47" s="1515"/>
      <c r="I47" s="1515"/>
      <c r="J47" s="1515"/>
      <c r="K47" s="1515"/>
      <c r="L47" s="1515"/>
      <c r="M47" s="1515"/>
      <c r="N47" s="1515"/>
      <c r="O47" s="1515"/>
      <c r="P47" s="1515"/>
      <c r="Q47" s="1515"/>
      <c r="R47" s="1515"/>
      <c r="S47" s="1515"/>
      <c r="T47" s="1515"/>
      <c r="U47" s="1515"/>
      <c r="V47" s="1515"/>
      <c r="W47" s="1515"/>
      <c r="X47" s="1515"/>
      <c r="Y47" s="1515"/>
      <c r="Z47" s="1515"/>
      <c r="AA47" s="1515"/>
      <c r="AB47" s="1515"/>
      <c r="AC47" s="1515"/>
      <c r="AD47" s="1515"/>
      <c r="AE47" s="1515"/>
      <c r="AF47" s="1515"/>
      <c r="AG47" s="1515"/>
      <c r="AH47" s="1516"/>
    </row>
    <row r="48" spans="1:35">
      <c r="B48" s="1517"/>
      <c r="C48" s="1518"/>
      <c r="D48" s="1518"/>
      <c r="E48" s="1518"/>
      <c r="F48" s="1518"/>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9"/>
    </row>
    <row r="49" spans="1:35" ht="14.25" thickBot="1"/>
    <row r="50" spans="1:35" ht="15" customHeight="1">
      <c r="A50" s="1494" t="s">
        <v>849</v>
      </c>
      <c r="B50" s="1495"/>
      <c r="C50" s="1495"/>
      <c r="D50" s="1495"/>
      <c r="E50" s="1495"/>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1495"/>
      <c r="AB50" s="1495"/>
      <c r="AC50" s="1495"/>
      <c r="AD50" s="1495"/>
      <c r="AE50" s="1495"/>
      <c r="AF50" s="1495"/>
      <c r="AG50" s="1495"/>
      <c r="AH50" s="1495"/>
      <c r="AI50" s="1496"/>
    </row>
    <row r="51" spans="1:35" ht="15" customHeight="1" thickBot="1">
      <c r="A51" s="1497"/>
      <c r="B51" s="1498"/>
      <c r="C51" s="1498"/>
      <c r="D51" s="1498"/>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498"/>
      <c r="AA51" s="1498"/>
      <c r="AB51" s="1498"/>
      <c r="AC51" s="1498"/>
      <c r="AD51" s="1498"/>
      <c r="AE51" s="1498"/>
      <c r="AF51" s="1498"/>
      <c r="AG51" s="1498"/>
      <c r="AH51" s="1498"/>
      <c r="AI51" s="1499"/>
    </row>
  </sheetData>
  <mergeCells count="62">
    <mergeCell ref="U38:AH38"/>
    <mergeCell ref="C26:F26"/>
    <mergeCell ref="I42:AH42"/>
    <mergeCell ref="I31:K31"/>
    <mergeCell ref="M31:AG31"/>
    <mergeCell ref="B31:H31"/>
    <mergeCell ref="B33:Y33"/>
    <mergeCell ref="Z33:AH33"/>
    <mergeCell ref="B34:AH34"/>
    <mergeCell ref="B41:H41"/>
    <mergeCell ref="B32:H32"/>
    <mergeCell ref="I41:AH41"/>
    <mergeCell ref="T35:AH35"/>
    <mergeCell ref="B38:N38"/>
    <mergeCell ref="O37:T37"/>
    <mergeCell ref="B35:S35"/>
    <mergeCell ref="O38:T38"/>
    <mergeCell ref="U37:AH37"/>
    <mergeCell ref="C10:AH10"/>
    <mergeCell ref="B16:F16"/>
    <mergeCell ref="G14:AH15"/>
    <mergeCell ref="G16:M16"/>
    <mergeCell ref="N16:O16"/>
    <mergeCell ref="P16:V16"/>
    <mergeCell ref="B14:F15"/>
    <mergeCell ref="W16:AH16"/>
    <mergeCell ref="B17:F17"/>
    <mergeCell ref="G17:AH17"/>
    <mergeCell ref="I32:AH32"/>
    <mergeCell ref="G26:H26"/>
    <mergeCell ref="G24:H24"/>
    <mergeCell ref="C24:F24"/>
    <mergeCell ref="C25:F25"/>
    <mergeCell ref="I26:AI26"/>
    <mergeCell ref="I24:AI24"/>
    <mergeCell ref="I25:AI25"/>
    <mergeCell ref="I28:AH28"/>
    <mergeCell ref="AK3:AL5"/>
    <mergeCell ref="AK7:AL9"/>
    <mergeCell ref="A1:AI3"/>
    <mergeCell ref="C8:AH9"/>
    <mergeCell ref="B5:E5"/>
    <mergeCell ref="F5:H5"/>
    <mergeCell ref="J5:K5"/>
    <mergeCell ref="M5:N5"/>
    <mergeCell ref="C6:AH7"/>
    <mergeCell ref="A50:AI51"/>
    <mergeCell ref="B20:F20"/>
    <mergeCell ref="G20:AH20"/>
    <mergeCell ref="B21:F21"/>
    <mergeCell ref="G21:H21"/>
    <mergeCell ref="I21:T21"/>
    <mergeCell ref="U21:V21"/>
    <mergeCell ref="W21:AH21"/>
    <mergeCell ref="B29:H30"/>
    <mergeCell ref="I29:AH30"/>
    <mergeCell ref="B28:H28"/>
    <mergeCell ref="B42:H42"/>
    <mergeCell ref="B37:N37"/>
    <mergeCell ref="G25:H25"/>
    <mergeCell ref="B45:AH48"/>
    <mergeCell ref="B36:N36"/>
  </mergeCells>
  <phoneticPr fontId="3"/>
  <hyperlinks>
    <hyperlink ref="AK3:AL5" location="目次!B18" display="目次へ" xr:uid="{00000000-0004-0000-0800-000000000000}"/>
    <hyperlink ref="AK7:AL9" location="①【2ヵ月前】利用申込書!A1" display="利用申込書へ" xr:uid="{00000000-0004-0000-0800-000001000000}"/>
  </hyperlinks>
  <pageMargins left="0.51181102362204722" right="0.51181102362204722" top="0.55118110236220474"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23</xdr:col>
                    <xdr:colOff>38100</xdr:colOff>
                    <xdr:row>0</xdr:row>
                    <xdr:rowOff>104775</xdr:rowOff>
                  </from>
                  <to>
                    <xdr:col>28</xdr:col>
                    <xdr:colOff>19050</xdr:colOff>
                    <xdr:row>1</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23</xdr:col>
                    <xdr:colOff>38100</xdr:colOff>
                    <xdr:row>1</xdr:row>
                    <xdr:rowOff>104775</xdr:rowOff>
                  </from>
                  <to>
                    <xdr:col>26</xdr:col>
                    <xdr:colOff>133350</xdr:colOff>
                    <xdr:row>2</xdr:row>
                    <xdr:rowOff>95250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8</xdr:col>
                    <xdr:colOff>19050</xdr:colOff>
                    <xdr:row>30</xdr:row>
                    <xdr:rowOff>47625</xdr:rowOff>
                  </from>
                  <to>
                    <xdr:col>10</xdr:col>
                    <xdr:colOff>180975</xdr:colOff>
                    <xdr:row>30</xdr:row>
                    <xdr:rowOff>200025</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26</xdr:col>
                    <xdr:colOff>19050</xdr:colOff>
                    <xdr:row>28</xdr:row>
                    <xdr:rowOff>47625</xdr:rowOff>
                  </from>
                  <to>
                    <xdr:col>29</xdr:col>
                    <xdr:colOff>57150</xdr:colOff>
                    <xdr:row>29</xdr:row>
                    <xdr:rowOff>123825</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23</xdr:col>
                    <xdr:colOff>38100</xdr:colOff>
                    <xdr:row>28</xdr:row>
                    <xdr:rowOff>47625</xdr:rowOff>
                  </from>
                  <to>
                    <xdr:col>26</xdr:col>
                    <xdr:colOff>76200</xdr:colOff>
                    <xdr:row>29</xdr:row>
                    <xdr:rowOff>123825</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19</xdr:col>
                    <xdr:colOff>95250</xdr:colOff>
                    <xdr:row>28</xdr:row>
                    <xdr:rowOff>47625</xdr:rowOff>
                  </from>
                  <to>
                    <xdr:col>22</xdr:col>
                    <xdr:colOff>133350</xdr:colOff>
                    <xdr:row>29</xdr:row>
                    <xdr:rowOff>123825</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16</xdr:col>
                    <xdr:colOff>123825</xdr:colOff>
                    <xdr:row>28</xdr:row>
                    <xdr:rowOff>47625</xdr:rowOff>
                  </from>
                  <to>
                    <xdr:col>19</xdr:col>
                    <xdr:colOff>161925</xdr:colOff>
                    <xdr:row>29</xdr:row>
                    <xdr:rowOff>123825</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14</xdr:col>
                    <xdr:colOff>0</xdr:colOff>
                    <xdr:row>28</xdr:row>
                    <xdr:rowOff>47625</xdr:rowOff>
                  </from>
                  <to>
                    <xdr:col>17</xdr:col>
                    <xdr:colOff>38100</xdr:colOff>
                    <xdr:row>29</xdr:row>
                    <xdr:rowOff>123825</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11</xdr:col>
                    <xdr:colOff>85725</xdr:colOff>
                    <xdr:row>28</xdr:row>
                    <xdr:rowOff>47625</xdr:rowOff>
                  </from>
                  <to>
                    <xdr:col>14</xdr:col>
                    <xdr:colOff>123825</xdr:colOff>
                    <xdr:row>29</xdr:row>
                    <xdr:rowOff>123825</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8</xdr:col>
                    <xdr:colOff>19050</xdr:colOff>
                    <xdr:row>28</xdr:row>
                    <xdr:rowOff>47625</xdr:rowOff>
                  </from>
                  <to>
                    <xdr:col>11</xdr:col>
                    <xdr:colOff>57150</xdr:colOff>
                    <xdr:row>29</xdr:row>
                    <xdr:rowOff>123825</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28</xdr:col>
                    <xdr:colOff>152400</xdr:colOff>
                    <xdr:row>28</xdr:row>
                    <xdr:rowOff>38100</xdr:rowOff>
                  </from>
                  <to>
                    <xdr:col>31</xdr:col>
                    <xdr:colOff>190500</xdr:colOff>
                    <xdr:row>29</xdr:row>
                    <xdr:rowOff>114300</xdr:rowOff>
                  </to>
                </anchor>
              </controlPr>
            </control>
          </mc:Choice>
        </mc:AlternateContent>
        <mc:AlternateContent xmlns:mc="http://schemas.openxmlformats.org/markup-compatibility/2006">
          <mc:Choice Requires="x14">
            <control shapeId="18452" r:id="rId15" name="Check Box 20">
              <controlPr defaultSize="0" autoFill="0" autoLine="0" autoPict="0">
                <anchor moveWithCells="1">
                  <from>
                    <xdr:col>8</xdr:col>
                    <xdr:colOff>123825</xdr:colOff>
                    <xdr:row>27</xdr:row>
                    <xdr:rowOff>9525</xdr:rowOff>
                  </from>
                  <to>
                    <xdr:col>11</xdr:col>
                    <xdr:colOff>161925</xdr:colOff>
                    <xdr:row>28</xdr:row>
                    <xdr:rowOff>9525</xdr:rowOff>
                  </to>
                </anchor>
              </controlPr>
            </control>
          </mc:Choice>
        </mc:AlternateContent>
        <mc:AlternateContent xmlns:mc="http://schemas.openxmlformats.org/markup-compatibility/2006">
          <mc:Choice Requires="x14">
            <control shapeId="18456" r:id="rId16" name="Check Box 24">
              <controlPr defaultSize="0" autoFill="0" autoLine="0" autoPict="0">
                <anchor moveWithCells="1">
                  <from>
                    <xdr:col>13</xdr:col>
                    <xdr:colOff>190500</xdr:colOff>
                    <xdr:row>27</xdr:row>
                    <xdr:rowOff>9525</xdr:rowOff>
                  </from>
                  <to>
                    <xdr:col>19</xdr:col>
                    <xdr:colOff>66675</xdr:colOff>
                    <xdr:row>28</xdr:row>
                    <xdr:rowOff>9525</xdr:rowOff>
                  </to>
                </anchor>
              </controlPr>
            </control>
          </mc:Choice>
        </mc:AlternateContent>
        <mc:AlternateContent xmlns:mc="http://schemas.openxmlformats.org/markup-compatibility/2006">
          <mc:Choice Requires="x14">
            <control shapeId="18457" r:id="rId17" name="Check Box 25">
              <controlPr defaultSize="0" autoFill="0" autoLine="0" autoPict="0">
                <anchor moveWithCells="1">
                  <from>
                    <xdr:col>18</xdr:col>
                    <xdr:colOff>190500</xdr:colOff>
                    <xdr:row>27</xdr:row>
                    <xdr:rowOff>9525</xdr:rowOff>
                  </from>
                  <to>
                    <xdr:col>24</xdr:col>
                    <xdr:colOff>66675</xdr:colOff>
                    <xdr:row>28</xdr:row>
                    <xdr:rowOff>9525</xdr:rowOff>
                  </to>
                </anchor>
              </controlPr>
            </control>
          </mc:Choice>
        </mc:AlternateContent>
        <mc:AlternateContent xmlns:mc="http://schemas.openxmlformats.org/markup-compatibility/2006">
          <mc:Choice Requires="x14">
            <control shapeId="18458" r:id="rId18" name="Check Box 26">
              <controlPr defaultSize="0" autoFill="0" autoLine="0" autoPict="0">
                <anchor moveWithCells="1">
                  <from>
                    <xdr:col>25</xdr:col>
                    <xdr:colOff>19050</xdr:colOff>
                    <xdr:row>32</xdr:row>
                    <xdr:rowOff>0</xdr:rowOff>
                  </from>
                  <to>
                    <xdr:col>28</xdr:col>
                    <xdr:colOff>57150</xdr:colOff>
                    <xdr:row>33</xdr:row>
                    <xdr:rowOff>0</xdr:rowOff>
                  </to>
                </anchor>
              </controlPr>
            </control>
          </mc:Choice>
        </mc:AlternateContent>
        <mc:AlternateContent xmlns:mc="http://schemas.openxmlformats.org/markup-compatibility/2006">
          <mc:Choice Requires="x14">
            <control shapeId="18459" r:id="rId19" name="Check Box 27">
              <controlPr defaultSize="0" autoFill="0" autoLine="0" autoPict="0">
                <anchor moveWithCells="1">
                  <from>
                    <xdr:col>29</xdr:col>
                    <xdr:colOff>142875</xdr:colOff>
                    <xdr:row>32</xdr:row>
                    <xdr:rowOff>0</xdr:rowOff>
                  </from>
                  <to>
                    <xdr:col>32</xdr:col>
                    <xdr:colOff>180975</xdr:colOff>
                    <xdr:row>33</xdr:row>
                    <xdr:rowOff>0</xdr:rowOff>
                  </to>
                </anchor>
              </controlPr>
            </control>
          </mc:Choice>
        </mc:AlternateContent>
        <mc:AlternateContent xmlns:mc="http://schemas.openxmlformats.org/markup-compatibility/2006">
          <mc:Choice Requires="x14">
            <control shapeId="18460" r:id="rId20" name="Check Box 28">
              <controlPr defaultSize="0" autoFill="0" autoLine="0" autoPict="0">
                <anchor moveWithCells="1">
                  <from>
                    <xdr:col>19</xdr:col>
                    <xdr:colOff>19050</xdr:colOff>
                    <xdr:row>34</xdr:row>
                    <xdr:rowOff>0</xdr:rowOff>
                  </from>
                  <to>
                    <xdr:col>22</xdr:col>
                    <xdr:colOff>57150</xdr:colOff>
                    <xdr:row>35</xdr:row>
                    <xdr:rowOff>0</xdr:rowOff>
                  </to>
                </anchor>
              </controlPr>
            </control>
          </mc:Choice>
        </mc:AlternateContent>
        <mc:AlternateContent xmlns:mc="http://schemas.openxmlformats.org/markup-compatibility/2006">
          <mc:Choice Requires="x14">
            <control shapeId="18461" r:id="rId21" name="Check Box 29">
              <controlPr defaultSize="0" autoFill="0" autoLine="0" autoPict="0">
                <anchor moveWithCells="1">
                  <from>
                    <xdr:col>22</xdr:col>
                    <xdr:colOff>0</xdr:colOff>
                    <xdr:row>34</xdr:row>
                    <xdr:rowOff>0</xdr:rowOff>
                  </from>
                  <to>
                    <xdr:col>25</xdr:col>
                    <xdr:colOff>38100</xdr:colOff>
                    <xdr:row>35</xdr:row>
                    <xdr:rowOff>0</xdr:rowOff>
                  </to>
                </anchor>
              </controlPr>
            </control>
          </mc:Choice>
        </mc:AlternateContent>
        <mc:AlternateContent xmlns:mc="http://schemas.openxmlformats.org/markup-compatibility/2006">
          <mc:Choice Requires="x14">
            <control shapeId="18446" r:id="rId22" name="Check Box 14">
              <controlPr defaultSize="0" autoFill="0" autoLine="0" autoPict="0">
                <anchor moveWithCells="1">
                  <from>
                    <xdr:col>14</xdr:col>
                    <xdr:colOff>9525</xdr:colOff>
                    <xdr:row>36</xdr:row>
                    <xdr:rowOff>47625</xdr:rowOff>
                  </from>
                  <to>
                    <xdr:col>16</xdr:col>
                    <xdr:colOff>171450</xdr:colOff>
                    <xdr:row>36</xdr:row>
                    <xdr:rowOff>200025</xdr:rowOff>
                  </to>
                </anchor>
              </controlPr>
            </control>
          </mc:Choice>
        </mc:AlternateContent>
        <mc:AlternateContent xmlns:mc="http://schemas.openxmlformats.org/markup-compatibility/2006">
          <mc:Choice Requires="x14">
            <control shapeId="18447" r:id="rId23" name="Check Box 15">
              <controlPr defaultSize="0" autoFill="0" autoLine="0" autoPict="0">
                <anchor moveWithCells="1">
                  <from>
                    <xdr:col>16</xdr:col>
                    <xdr:colOff>114300</xdr:colOff>
                    <xdr:row>36</xdr:row>
                    <xdr:rowOff>47625</xdr:rowOff>
                  </from>
                  <to>
                    <xdr:col>19</xdr:col>
                    <xdr:colOff>76200</xdr:colOff>
                    <xdr:row>36</xdr:row>
                    <xdr:rowOff>200025</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14</xdr:col>
                    <xdr:colOff>9525</xdr:colOff>
                    <xdr:row>37</xdr:row>
                    <xdr:rowOff>47625</xdr:rowOff>
                  </from>
                  <to>
                    <xdr:col>16</xdr:col>
                    <xdr:colOff>171450</xdr:colOff>
                    <xdr:row>37</xdr:row>
                    <xdr:rowOff>200025</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16</xdr:col>
                    <xdr:colOff>114300</xdr:colOff>
                    <xdr:row>37</xdr:row>
                    <xdr:rowOff>47625</xdr:rowOff>
                  </from>
                  <to>
                    <xdr:col>19</xdr:col>
                    <xdr:colOff>76200</xdr:colOff>
                    <xdr:row>37</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S34"/>
  <sheetViews>
    <sheetView showGridLines="0" showZeros="0" view="pageBreakPreview" zoomScaleNormal="100" zoomScaleSheetLayoutView="100" workbookViewId="0">
      <selection activeCell="O50" sqref="O50:Q50"/>
    </sheetView>
  </sheetViews>
  <sheetFormatPr defaultRowHeight="13.5"/>
  <cols>
    <col min="1" max="2" width="9" style="67"/>
    <col min="3" max="3" width="4.25" style="67" customWidth="1"/>
    <col min="4" max="4" width="7.5" style="67" customWidth="1"/>
    <col min="5" max="5" width="4.25" style="67" customWidth="1"/>
    <col min="6" max="6" width="7.5" style="67" customWidth="1"/>
    <col min="7" max="7" width="4.25" style="67" customWidth="1"/>
    <col min="8" max="8" width="7.5" style="67" customWidth="1"/>
    <col min="9" max="9" width="4.25" style="67" customWidth="1"/>
    <col min="10" max="10" width="7.5" style="67" customWidth="1"/>
    <col min="11" max="11" width="4.25" style="67" customWidth="1"/>
    <col min="12" max="12" width="7.5" style="67" customWidth="1"/>
    <col min="13" max="13" width="4.25" style="67" customWidth="1"/>
    <col min="14" max="14" width="7.5" style="67" customWidth="1"/>
    <col min="15" max="15" width="4.25" style="67" customWidth="1"/>
    <col min="16" max="16" width="7.5" style="67" customWidth="1"/>
    <col min="17" max="17" width="3.625" customWidth="1"/>
  </cols>
  <sheetData>
    <row r="1" spans="1:19">
      <c r="A1" s="1600" t="s">
        <v>210</v>
      </c>
      <c r="B1" s="1600"/>
      <c r="C1" s="1600"/>
      <c r="D1" s="1600"/>
      <c r="E1" s="1600"/>
      <c r="F1" s="1600"/>
      <c r="G1" s="1600"/>
      <c r="H1" s="1600"/>
      <c r="I1" s="1600"/>
      <c r="J1" s="1600"/>
      <c r="K1" s="1600"/>
      <c r="L1" s="1600"/>
      <c r="M1" s="1600"/>
      <c r="N1" s="1600"/>
      <c r="O1" s="1600"/>
      <c r="P1" s="1600"/>
    </row>
    <row r="2" spans="1:19" ht="14.25" thickBot="1">
      <c r="A2" s="1600"/>
      <c r="B2" s="1600"/>
      <c r="C2" s="1600"/>
      <c r="D2" s="1600"/>
      <c r="E2" s="1600"/>
      <c r="F2" s="1600"/>
      <c r="G2" s="1600"/>
      <c r="H2" s="1600"/>
      <c r="I2" s="1600"/>
      <c r="J2" s="1600"/>
      <c r="K2" s="1600"/>
      <c r="L2" s="1600"/>
      <c r="M2" s="1600"/>
      <c r="N2" s="1600"/>
      <c r="O2" s="1600"/>
      <c r="P2" s="1600"/>
    </row>
    <row r="3" spans="1:19" ht="15.75" customHeight="1">
      <c r="A3" s="307" t="s">
        <v>211</v>
      </c>
      <c r="B3" s="481" t="s">
        <v>17</v>
      </c>
      <c r="C3" s="482"/>
      <c r="D3" s="307" t="s">
        <v>9</v>
      </c>
      <c r="E3" s="482"/>
      <c r="F3" s="307" t="s">
        <v>212</v>
      </c>
      <c r="G3" s="482"/>
      <c r="H3" s="307" t="s">
        <v>11</v>
      </c>
      <c r="R3" s="761" t="s">
        <v>600</v>
      </c>
      <c r="S3" s="763"/>
    </row>
    <row r="4" spans="1:19" ht="15.75" customHeight="1" thickBot="1">
      <c r="A4" s="483" t="s">
        <v>213</v>
      </c>
      <c r="B4" s="1601">
        <f>①【2ヵ月前】利用申込書!D25</f>
        <v>0</v>
      </c>
      <c r="C4" s="1601"/>
      <c r="D4" s="1601"/>
      <c r="E4" s="1601"/>
      <c r="F4" s="1601"/>
      <c r="G4" s="1601"/>
      <c r="H4" s="1601"/>
      <c r="N4" s="474"/>
      <c r="O4" s="474"/>
      <c r="P4" s="473" t="s">
        <v>893</v>
      </c>
      <c r="R4" s="767"/>
      <c r="S4" s="769"/>
    </row>
    <row r="5" spans="1:19" ht="18" thickBot="1">
      <c r="A5" s="1360" t="s">
        <v>21</v>
      </c>
      <c r="B5" s="1360"/>
      <c r="C5" s="1602">
        <f>①【2ヵ月前】利用申込書!D6</f>
        <v>0</v>
      </c>
      <c r="D5" s="1597"/>
      <c r="E5" s="1597"/>
      <c r="F5" s="1597"/>
      <c r="G5" s="1597"/>
      <c r="H5" s="1597"/>
      <c r="I5" s="1597"/>
      <c r="J5" s="1597"/>
      <c r="K5" s="1597"/>
      <c r="L5" s="1603"/>
      <c r="M5" s="1594" t="s">
        <v>214</v>
      </c>
      <c r="N5" s="1596"/>
      <c r="O5" s="1606"/>
      <c r="P5" s="1607"/>
      <c r="R5" s="268"/>
      <c r="S5" s="268"/>
    </row>
    <row r="6" spans="1:19" ht="17.25">
      <c r="A6" s="1360"/>
      <c r="B6" s="1360"/>
      <c r="C6" s="1604"/>
      <c r="D6" s="1598"/>
      <c r="E6" s="1598"/>
      <c r="F6" s="1598"/>
      <c r="G6" s="1598"/>
      <c r="H6" s="1598"/>
      <c r="I6" s="1598"/>
      <c r="J6" s="1598"/>
      <c r="K6" s="1598"/>
      <c r="L6" s="1605"/>
      <c r="M6" s="1594" t="s">
        <v>215</v>
      </c>
      <c r="N6" s="1596"/>
      <c r="O6" s="1606"/>
      <c r="P6" s="1607"/>
      <c r="R6" s="632" t="s">
        <v>602</v>
      </c>
      <c r="S6" s="633"/>
    </row>
    <row r="7" spans="1:19" ht="20.100000000000001" customHeight="1" thickBot="1">
      <c r="A7" s="1345" t="s">
        <v>216</v>
      </c>
      <c r="B7" s="1575"/>
      <c r="C7" s="1346" t="s">
        <v>17</v>
      </c>
      <c r="D7" s="1597">
        <f>①【2ヵ月前】利用申込書!G12</f>
        <v>0</v>
      </c>
      <c r="E7" s="1346" t="s">
        <v>9</v>
      </c>
      <c r="F7" s="1597"/>
      <c r="G7" s="1346" t="s">
        <v>212</v>
      </c>
      <c r="H7" s="1597"/>
      <c r="I7" s="1346" t="s">
        <v>11</v>
      </c>
      <c r="J7" s="1559" t="s">
        <v>715</v>
      </c>
      <c r="K7" s="1559"/>
      <c r="L7" s="356"/>
      <c r="M7" s="374" t="s">
        <v>717</v>
      </c>
      <c r="N7" s="197"/>
      <c r="O7" s="151"/>
      <c r="P7" s="198"/>
      <c r="R7" s="636"/>
      <c r="S7" s="637"/>
    </row>
    <row r="8" spans="1:19" ht="20.100000000000001" customHeight="1">
      <c r="A8" s="1576"/>
      <c r="B8" s="1577"/>
      <c r="C8" s="1584"/>
      <c r="D8" s="1598"/>
      <c r="E8" s="1584"/>
      <c r="F8" s="1598"/>
      <c r="G8" s="1584"/>
      <c r="H8" s="1598"/>
      <c r="I8" s="1584"/>
      <c r="J8" s="1560"/>
      <c r="K8" s="1560"/>
      <c r="L8" s="357"/>
      <c r="M8" s="375" t="s">
        <v>716</v>
      </c>
      <c r="N8" s="354"/>
      <c r="O8" s="152"/>
      <c r="P8" s="355"/>
    </row>
    <row r="9" spans="1:19" ht="20.100000000000001" customHeight="1">
      <c r="A9" s="1345" t="s">
        <v>217</v>
      </c>
      <c r="B9" s="1575"/>
      <c r="C9" s="1345" t="s">
        <v>17</v>
      </c>
      <c r="D9" s="1597">
        <f>①【2ヵ月前】利用申込書!G12</f>
        <v>0</v>
      </c>
      <c r="E9" s="1346" t="s">
        <v>9</v>
      </c>
      <c r="F9" s="1599"/>
      <c r="G9" s="972" t="s">
        <v>212</v>
      </c>
      <c r="H9" s="1599"/>
      <c r="I9" s="972" t="s">
        <v>11</v>
      </c>
      <c r="J9" s="1559" t="s">
        <v>715</v>
      </c>
      <c r="K9" s="1559"/>
      <c r="L9" s="356"/>
      <c r="M9" s="373" t="s">
        <v>717</v>
      </c>
      <c r="N9" s="197"/>
      <c r="O9" s="151"/>
      <c r="P9" s="198"/>
    </row>
    <row r="10" spans="1:19" ht="20.100000000000001" customHeight="1">
      <c r="A10" s="1576"/>
      <c r="B10" s="1577"/>
      <c r="C10" s="1576"/>
      <c r="D10" s="1598"/>
      <c r="E10" s="1584"/>
      <c r="F10" s="1598"/>
      <c r="G10" s="1584"/>
      <c r="H10" s="1598"/>
      <c r="I10" s="1584"/>
      <c r="J10" s="1560"/>
      <c r="K10" s="1560"/>
      <c r="L10" s="357"/>
      <c r="M10" s="375" t="s">
        <v>716</v>
      </c>
      <c r="N10" s="354"/>
      <c r="O10" s="152"/>
      <c r="P10" s="355"/>
    </row>
    <row r="11" spans="1:19" ht="13.5" customHeight="1">
      <c r="A11" s="1360" t="s">
        <v>218</v>
      </c>
      <c r="B11" s="1360"/>
      <c r="C11" s="1360" t="s">
        <v>219</v>
      </c>
      <c r="D11" s="1360"/>
      <c r="E11" s="1360"/>
      <c r="F11" s="1591"/>
      <c r="G11" s="1592"/>
      <c r="H11" s="1593" t="s">
        <v>220</v>
      </c>
      <c r="I11" s="151"/>
      <c r="J11" s="151"/>
      <c r="K11" s="151"/>
      <c r="L11" s="151"/>
      <c r="M11" s="151"/>
      <c r="N11" s="134"/>
      <c r="O11" s="134"/>
      <c r="P11" s="135"/>
    </row>
    <row r="12" spans="1:19">
      <c r="A12" s="1360"/>
      <c r="B12" s="1360"/>
      <c r="C12" s="1360"/>
      <c r="D12" s="1360"/>
      <c r="E12" s="1360"/>
      <c r="F12" s="1591"/>
      <c r="G12" s="1592"/>
      <c r="H12" s="1593"/>
      <c r="I12" s="152"/>
      <c r="J12" s="376" t="s">
        <v>718</v>
      </c>
      <c r="K12" s="152"/>
      <c r="L12" s="152"/>
      <c r="M12" s="152"/>
      <c r="N12" s="137"/>
      <c r="O12" s="137"/>
      <c r="P12" s="138"/>
    </row>
    <row r="13" spans="1:19" ht="14.25" customHeight="1">
      <c r="A13" s="1360"/>
      <c r="B13" s="1360"/>
      <c r="C13" s="1360" t="s">
        <v>221</v>
      </c>
      <c r="D13" s="1360"/>
      <c r="E13" s="1360"/>
      <c r="F13" s="1594" t="s">
        <v>222</v>
      </c>
      <c r="G13" s="1595"/>
      <c r="H13" s="1596" t="s">
        <v>19</v>
      </c>
      <c r="I13" s="1345" t="s">
        <v>223</v>
      </c>
      <c r="J13" s="1346"/>
      <c r="K13" s="1346"/>
      <c r="L13" s="1575"/>
      <c r="M13" s="153" t="s">
        <v>131</v>
      </c>
      <c r="N13" s="150" t="s">
        <v>222</v>
      </c>
      <c r="O13" s="154"/>
      <c r="P13" s="155" t="s">
        <v>19</v>
      </c>
    </row>
    <row r="14" spans="1:19" ht="14.25" customHeight="1">
      <c r="A14" s="1360"/>
      <c r="B14" s="1360"/>
      <c r="C14" s="1360"/>
      <c r="D14" s="1360"/>
      <c r="E14" s="1360"/>
      <c r="F14" s="1594"/>
      <c r="G14" s="1595"/>
      <c r="H14" s="1596"/>
      <c r="I14" s="1576"/>
      <c r="J14" s="1584"/>
      <c r="K14" s="1584"/>
      <c r="L14" s="1577"/>
      <c r="M14" s="80" t="s">
        <v>132</v>
      </c>
      <c r="N14" s="80" t="s">
        <v>222</v>
      </c>
      <c r="O14" s="156"/>
      <c r="P14" s="138" t="s">
        <v>19</v>
      </c>
    </row>
    <row r="15" spans="1:19" ht="14.25" customHeight="1">
      <c r="A15" s="348"/>
      <c r="B15" s="348"/>
      <c r="C15" s="359"/>
      <c r="D15" s="348"/>
      <c r="E15" s="348"/>
      <c r="F15" s="359"/>
      <c r="G15" s="358"/>
      <c r="H15" s="377" t="s">
        <v>719</v>
      </c>
      <c r="I15" s="348"/>
      <c r="J15" s="348"/>
      <c r="K15" s="348"/>
      <c r="L15" s="348"/>
      <c r="M15" s="349"/>
      <c r="N15" s="349"/>
      <c r="O15" s="358"/>
      <c r="P15" s="97"/>
    </row>
    <row r="17" spans="1:16" ht="18.75" customHeight="1">
      <c r="A17" s="1308" t="s">
        <v>224</v>
      </c>
      <c r="B17" s="1575"/>
      <c r="C17" s="157"/>
      <c r="D17" s="1586" t="s">
        <v>225</v>
      </c>
      <c r="E17" s="1586"/>
      <c r="F17" s="1586"/>
      <c r="G17" s="1586"/>
      <c r="H17" s="1586"/>
      <c r="I17" s="1586"/>
      <c r="J17" s="1586"/>
      <c r="K17" s="158"/>
      <c r="L17" s="1586" t="s">
        <v>226</v>
      </c>
      <c r="M17" s="1586"/>
      <c r="N17" s="1586"/>
      <c r="O17" s="1586"/>
      <c r="P17" s="1587"/>
    </row>
    <row r="18" spans="1:16" ht="18.75" customHeight="1">
      <c r="A18" s="971"/>
      <c r="B18" s="1585"/>
      <c r="C18" s="81"/>
      <c r="D18" s="1588" t="s">
        <v>227</v>
      </c>
      <c r="E18" s="1588"/>
      <c r="F18" s="1588"/>
      <c r="G18" s="1588"/>
      <c r="H18" s="1588"/>
      <c r="I18" s="1588"/>
      <c r="J18" s="1588"/>
      <c r="K18" s="159"/>
      <c r="L18" s="1588" t="s">
        <v>228</v>
      </c>
      <c r="M18" s="1588"/>
      <c r="N18" s="1588"/>
      <c r="O18" s="1588"/>
      <c r="P18" s="1589"/>
    </row>
    <row r="19" spans="1:16" ht="18.75" customHeight="1">
      <c r="A19" s="971"/>
      <c r="B19" s="1585"/>
      <c r="C19" s="81"/>
      <c r="D19" s="1590" t="s">
        <v>229</v>
      </c>
      <c r="E19" s="1590"/>
      <c r="F19" s="1590"/>
      <c r="G19" s="1590"/>
      <c r="H19" s="1590"/>
      <c r="I19" s="1590"/>
      <c r="J19" s="1590"/>
      <c r="K19" s="159"/>
      <c r="L19" s="1588" t="s">
        <v>230</v>
      </c>
      <c r="M19" s="1588"/>
      <c r="N19" s="1588"/>
      <c r="O19" s="1588"/>
      <c r="P19" s="1589"/>
    </row>
    <row r="20" spans="1:16" ht="18.75" customHeight="1">
      <c r="A20" s="1569" t="s">
        <v>890</v>
      </c>
      <c r="B20" s="1570"/>
      <c r="C20" s="160"/>
      <c r="D20" s="1573" t="s">
        <v>231</v>
      </c>
      <c r="E20" s="1573"/>
      <c r="F20" s="1573"/>
      <c r="G20" s="151"/>
      <c r="H20" s="1573" t="s">
        <v>232</v>
      </c>
      <c r="I20" s="1573"/>
      <c r="J20" s="1573"/>
      <c r="K20" s="151"/>
      <c r="L20" s="1573" t="s">
        <v>233</v>
      </c>
      <c r="M20" s="1573"/>
      <c r="N20" s="1573"/>
      <c r="O20" s="151"/>
      <c r="P20" s="82"/>
    </row>
    <row r="21" spans="1:16" ht="18.75" customHeight="1">
      <c r="A21" s="1571"/>
      <c r="B21" s="1572"/>
      <c r="C21" s="161"/>
      <c r="D21" s="1323" t="s">
        <v>234</v>
      </c>
      <c r="E21" s="1323"/>
      <c r="F21" s="1323"/>
      <c r="G21" s="162"/>
      <c r="H21" s="1323" t="s">
        <v>235</v>
      </c>
      <c r="I21" s="1323"/>
      <c r="J21" s="1323"/>
      <c r="K21" s="162"/>
      <c r="L21" s="1323" t="s">
        <v>236</v>
      </c>
      <c r="M21" s="1323"/>
      <c r="N21" s="1323"/>
      <c r="O21" s="163"/>
      <c r="P21" s="164"/>
    </row>
    <row r="22" spans="1:16" ht="18.75" customHeight="1">
      <c r="A22" s="613"/>
      <c r="B22" s="615"/>
      <c r="C22" s="162"/>
      <c r="D22" s="78" t="s">
        <v>237</v>
      </c>
      <c r="E22" s="78" t="s">
        <v>238</v>
      </c>
      <c r="F22" s="1574"/>
      <c r="G22" s="1574"/>
      <c r="H22" s="1574"/>
      <c r="I22" s="1574"/>
      <c r="J22" s="1574"/>
      <c r="K22" s="1574"/>
      <c r="L22" s="1574"/>
      <c r="M22" s="1574"/>
      <c r="N22" s="1574"/>
      <c r="O22" s="1574"/>
      <c r="P22" s="165" t="s">
        <v>239</v>
      </c>
    </row>
    <row r="23" spans="1:16" ht="15.75" customHeight="1">
      <c r="A23" s="1345" t="s">
        <v>240</v>
      </c>
      <c r="B23" s="1575"/>
      <c r="C23" s="1578" t="s">
        <v>241</v>
      </c>
      <c r="D23" s="1512"/>
      <c r="E23" s="1512"/>
      <c r="F23" s="1512"/>
      <c r="G23" s="1512"/>
      <c r="H23" s="1512"/>
      <c r="I23" s="1512"/>
      <c r="J23" s="1512"/>
      <c r="K23" s="1512"/>
      <c r="L23" s="1512"/>
      <c r="M23" s="1512"/>
      <c r="N23" s="1512"/>
      <c r="O23" s="1512"/>
      <c r="P23" s="1513"/>
    </row>
    <row r="24" spans="1:16" ht="45" customHeight="1">
      <c r="A24" s="1576"/>
      <c r="B24" s="1577"/>
      <c r="C24" s="1517"/>
      <c r="D24" s="1518"/>
      <c r="E24" s="1518"/>
      <c r="F24" s="1518"/>
      <c r="G24" s="1518"/>
      <c r="H24" s="1518"/>
      <c r="I24" s="1518"/>
      <c r="J24" s="1518"/>
      <c r="K24" s="1518"/>
      <c r="L24" s="1518"/>
      <c r="M24" s="1518"/>
      <c r="N24" s="1518"/>
      <c r="O24" s="1518"/>
      <c r="P24" s="1519"/>
    </row>
    <row r="25" spans="1:16" ht="32.25" customHeight="1">
      <c r="A25" s="1579" t="s">
        <v>242</v>
      </c>
      <c r="B25" s="1580"/>
      <c r="C25" s="1581" t="s">
        <v>243</v>
      </c>
      <c r="D25" s="1582"/>
      <c r="E25" s="166"/>
      <c r="F25" s="167" t="s">
        <v>244</v>
      </c>
      <c r="G25" s="1582" t="s">
        <v>245</v>
      </c>
      <c r="H25" s="1582"/>
      <c r="I25" s="166"/>
      <c r="J25" s="167" t="s">
        <v>244</v>
      </c>
      <c r="K25" s="1583" t="s">
        <v>246</v>
      </c>
      <c r="L25" s="1583"/>
      <c r="M25" s="1583"/>
      <c r="N25" s="1583"/>
      <c r="O25" s="168"/>
      <c r="P25" s="135" t="s">
        <v>244</v>
      </c>
    </row>
    <row r="26" spans="1:16" ht="22.5" customHeight="1">
      <c r="A26" s="1308" t="s">
        <v>247</v>
      </c>
      <c r="B26" s="1309"/>
      <c r="C26" s="1423" t="s">
        <v>248</v>
      </c>
      <c r="D26" s="1423"/>
      <c r="E26" s="1567"/>
      <c r="F26" s="1567"/>
      <c r="G26" s="1567"/>
      <c r="H26" s="1567"/>
      <c r="I26" s="1567"/>
      <c r="J26" s="1567"/>
      <c r="K26" s="1567"/>
      <c r="L26" s="1567"/>
      <c r="M26" s="1567"/>
      <c r="N26" s="1567"/>
      <c r="O26" s="1567"/>
      <c r="P26" s="1567"/>
    </row>
    <row r="27" spans="1:16" ht="90" customHeight="1">
      <c r="A27" s="1311"/>
      <c r="B27" s="1312"/>
      <c r="C27" s="1568" t="s">
        <v>249</v>
      </c>
      <c r="D27" s="1568"/>
      <c r="E27" s="1566"/>
      <c r="F27" s="1566"/>
      <c r="G27" s="1566"/>
      <c r="H27" s="1566"/>
      <c r="I27" s="1566"/>
      <c r="J27" s="1566"/>
      <c r="K27" s="1566"/>
      <c r="L27" s="1566"/>
      <c r="M27" s="1566"/>
      <c r="N27" s="1566"/>
      <c r="O27" s="1566"/>
      <c r="P27" s="1566"/>
    </row>
    <row r="28" spans="1:16" ht="95.25" customHeight="1">
      <c r="A28" s="1311"/>
      <c r="B28" s="1312"/>
      <c r="C28" s="1568"/>
      <c r="D28" s="1568"/>
      <c r="E28" s="1566"/>
      <c r="F28" s="1566"/>
      <c r="G28" s="1566"/>
      <c r="H28" s="1566"/>
      <c r="I28" s="1566"/>
      <c r="J28" s="1566"/>
      <c r="K28" s="1566"/>
      <c r="L28" s="1566"/>
      <c r="M28" s="1566"/>
      <c r="N28" s="1566"/>
      <c r="O28" s="1566"/>
      <c r="P28" s="1566"/>
    </row>
    <row r="29" spans="1:16" ht="30" customHeight="1">
      <c r="A29" s="1311"/>
      <c r="B29" s="1312"/>
      <c r="C29" s="1565" t="s">
        <v>250</v>
      </c>
      <c r="D29" s="1565"/>
      <c r="E29" s="1564"/>
      <c r="F29" s="1564"/>
      <c r="G29" s="1564"/>
      <c r="H29" s="1564"/>
      <c r="I29" s="1564"/>
      <c r="J29" s="1564"/>
      <c r="K29" s="1564"/>
      <c r="L29" s="1564"/>
      <c r="M29" s="1564"/>
      <c r="N29" s="1564"/>
      <c r="O29" s="1564"/>
      <c r="P29" s="1564"/>
    </row>
    <row r="30" spans="1:16" ht="30" customHeight="1">
      <c r="A30" s="1314"/>
      <c r="B30" s="1315"/>
      <c r="C30" s="1565" t="s">
        <v>251</v>
      </c>
      <c r="D30" s="1565"/>
      <c r="E30" s="1564"/>
      <c r="F30" s="1564"/>
      <c r="G30" s="1564"/>
      <c r="H30" s="1564"/>
      <c r="I30" s="1564"/>
      <c r="J30" s="1564"/>
      <c r="K30" s="1564"/>
      <c r="L30" s="1564"/>
      <c r="M30" s="1564"/>
      <c r="N30" s="1564"/>
      <c r="O30" s="1564"/>
      <c r="P30" s="1564"/>
    </row>
    <row r="31" spans="1:16" ht="71.25" customHeight="1">
      <c r="A31" s="1561" t="s">
        <v>252</v>
      </c>
      <c r="B31" s="1561"/>
      <c r="C31" s="1562" t="s">
        <v>253</v>
      </c>
      <c r="D31" s="1562"/>
      <c r="E31" s="1562"/>
      <c r="F31" s="1562"/>
      <c r="G31" s="1562"/>
      <c r="H31" s="1562"/>
      <c r="I31" s="1562"/>
      <c r="J31" s="1562"/>
      <c r="K31" s="1562"/>
      <c r="L31" s="1562"/>
      <c r="M31" s="1562"/>
      <c r="N31" s="1562"/>
      <c r="O31" s="1562"/>
      <c r="P31" s="1562"/>
    </row>
    <row r="32" spans="1:16" ht="13.5" customHeight="1">
      <c r="A32" s="1563" t="s">
        <v>891</v>
      </c>
      <c r="B32" s="1563"/>
      <c r="C32" s="1563"/>
      <c r="D32" s="1563"/>
      <c r="E32" s="1563"/>
      <c r="F32" s="1563"/>
      <c r="G32" s="1563"/>
      <c r="H32" s="1563"/>
      <c r="I32" s="1563"/>
      <c r="J32" s="1563"/>
      <c r="K32" s="1563"/>
      <c r="L32" s="1563"/>
      <c r="M32" s="1563"/>
      <c r="N32" s="1563"/>
      <c r="O32" s="1563"/>
      <c r="P32" s="1563"/>
    </row>
    <row r="33" spans="1:16" ht="13.5" customHeight="1">
      <c r="A33" s="1563"/>
      <c r="B33" s="1563"/>
      <c r="C33" s="1563"/>
      <c r="D33" s="1563"/>
      <c r="E33" s="1563"/>
      <c r="F33" s="1563"/>
      <c r="G33" s="1563"/>
      <c r="H33" s="1563"/>
      <c r="I33" s="1563"/>
      <c r="J33" s="1563"/>
      <c r="K33" s="1563"/>
      <c r="L33" s="1563"/>
      <c r="M33" s="1563"/>
      <c r="N33" s="1563"/>
      <c r="O33" s="1563"/>
      <c r="P33" s="1563"/>
    </row>
    <row r="34" spans="1:16" ht="15.75" customHeight="1">
      <c r="A34" s="1563"/>
      <c r="B34" s="1563"/>
      <c r="C34" s="1563"/>
      <c r="D34" s="1563"/>
      <c r="E34" s="1563"/>
      <c r="F34" s="1563"/>
      <c r="G34" s="1563"/>
      <c r="H34" s="1563"/>
      <c r="I34" s="1563"/>
      <c r="J34" s="1563"/>
      <c r="K34" s="1563"/>
      <c r="L34" s="1563"/>
      <c r="M34" s="1563"/>
      <c r="N34" s="1563"/>
      <c r="O34" s="1563"/>
      <c r="P34" s="1563"/>
    </row>
  </sheetData>
  <mergeCells count="90">
    <mergeCell ref="R3:S4"/>
    <mergeCell ref="A7:B8"/>
    <mergeCell ref="C7:C8"/>
    <mergeCell ref="D7:D8"/>
    <mergeCell ref="E7:E8"/>
    <mergeCell ref="F7:F8"/>
    <mergeCell ref="H7:H8"/>
    <mergeCell ref="I7:I8"/>
    <mergeCell ref="G7:G8"/>
    <mergeCell ref="J7:K8"/>
    <mergeCell ref="R6:S7"/>
    <mergeCell ref="A1:P2"/>
    <mergeCell ref="B4:H4"/>
    <mergeCell ref="A5:B6"/>
    <mergeCell ref="C5:L6"/>
    <mergeCell ref="M5:N5"/>
    <mergeCell ref="O5:P5"/>
    <mergeCell ref="M6:N6"/>
    <mergeCell ref="O6:P6"/>
    <mergeCell ref="I9:I10"/>
    <mergeCell ref="A11:B14"/>
    <mergeCell ref="C11:E12"/>
    <mergeCell ref="F11:G12"/>
    <mergeCell ref="H11:H12"/>
    <mergeCell ref="C13:E14"/>
    <mergeCell ref="F13:F14"/>
    <mergeCell ref="G13:G14"/>
    <mergeCell ref="H13:H14"/>
    <mergeCell ref="A9:B10"/>
    <mergeCell ref="C9:C10"/>
    <mergeCell ref="D9:D10"/>
    <mergeCell ref="E9:E10"/>
    <mergeCell ref="F9:F10"/>
    <mergeCell ref="G9:G10"/>
    <mergeCell ref="H9:H10"/>
    <mergeCell ref="I13:L14"/>
    <mergeCell ref="A17:B19"/>
    <mergeCell ref="D17:J17"/>
    <mergeCell ref="L17:P17"/>
    <mergeCell ref="D18:J18"/>
    <mergeCell ref="L18:P18"/>
    <mergeCell ref="D19:J19"/>
    <mergeCell ref="L19:P19"/>
    <mergeCell ref="M27:N28"/>
    <mergeCell ref="A20:B22"/>
    <mergeCell ref="D20:F20"/>
    <mergeCell ref="H20:J20"/>
    <mergeCell ref="L20:N20"/>
    <mergeCell ref="D21:F21"/>
    <mergeCell ref="H21:J21"/>
    <mergeCell ref="L21:N21"/>
    <mergeCell ref="F22:O22"/>
    <mergeCell ref="A23:B24"/>
    <mergeCell ref="C23:P24"/>
    <mergeCell ref="A25:B25"/>
    <mergeCell ref="C25:D25"/>
    <mergeCell ref="G25:H25"/>
    <mergeCell ref="K25:N25"/>
    <mergeCell ref="E29:F29"/>
    <mergeCell ref="O27:P28"/>
    <mergeCell ref="C26:D26"/>
    <mergeCell ref="E26:F26"/>
    <mergeCell ref="G26:H26"/>
    <mergeCell ref="I26:J26"/>
    <mergeCell ref="K26:L26"/>
    <mergeCell ref="G29:H29"/>
    <mergeCell ref="I29:J29"/>
    <mergeCell ref="M26:N26"/>
    <mergeCell ref="O26:P26"/>
    <mergeCell ref="C27:D28"/>
    <mergeCell ref="E27:F28"/>
    <mergeCell ref="G27:H28"/>
    <mergeCell ref="I27:J28"/>
    <mergeCell ref="K27:L28"/>
    <mergeCell ref="J9:K10"/>
    <mergeCell ref="A31:B31"/>
    <mergeCell ref="C31:P31"/>
    <mergeCell ref="A32:P34"/>
    <mergeCell ref="K29:L29"/>
    <mergeCell ref="M29:N29"/>
    <mergeCell ref="O29:P29"/>
    <mergeCell ref="C30:D30"/>
    <mergeCell ref="E30:F30"/>
    <mergeCell ref="G30:H30"/>
    <mergeCell ref="I30:J30"/>
    <mergeCell ref="K30:L30"/>
    <mergeCell ref="M30:N30"/>
    <mergeCell ref="O30:P30"/>
    <mergeCell ref="A26:B30"/>
    <mergeCell ref="C29:D29"/>
  </mergeCells>
  <phoneticPr fontId="3"/>
  <hyperlinks>
    <hyperlink ref="R3:S4" location="目次!B18" display="目次へ" xr:uid="{00000000-0004-0000-0900-000000000000}"/>
    <hyperlink ref="R6:S7" location="①【2ヵ月前】利用申込書!A1" display="利用申込書へ" xr:uid="{00000000-0004-0000-0900-000001000000}"/>
  </hyperlinks>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76200</xdr:colOff>
                    <xdr:row>19</xdr:row>
                    <xdr:rowOff>19050</xdr:rowOff>
                  </from>
                  <to>
                    <xdr:col>3</xdr:col>
                    <xdr:colOff>0</xdr:colOff>
                    <xdr:row>19</xdr:row>
                    <xdr:rowOff>219075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76200</xdr:colOff>
                    <xdr:row>19</xdr:row>
                    <xdr:rowOff>19050</xdr:rowOff>
                  </from>
                  <to>
                    <xdr:col>7</xdr:col>
                    <xdr:colOff>0</xdr:colOff>
                    <xdr:row>19</xdr:row>
                    <xdr:rowOff>219075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76200</xdr:colOff>
                    <xdr:row>19</xdr:row>
                    <xdr:rowOff>19050</xdr:rowOff>
                  </from>
                  <to>
                    <xdr:col>11</xdr:col>
                    <xdr:colOff>0</xdr:colOff>
                    <xdr:row>19</xdr:row>
                    <xdr:rowOff>219075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76200</xdr:colOff>
                    <xdr:row>20</xdr:row>
                    <xdr:rowOff>19050</xdr:rowOff>
                  </from>
                  <to>
                    <xdr:col>3</xdr:col>
                    <xdr:colOff>0</xdr:colOff>
                    <xdr:row>20</xdr:row>
                    <xdr:rowOff>219075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76200</xdr:colOff>
                    <xdr:row>20</xdr:row>
                    <xdr:rowOff>19050</xdr:rowOff>
                  </from>
                  <to>
                    <xdr:col>7</xdr:col>
                    <xdr:colOff>0</xdr:colOff>
                    <xdr:row>20</xdr:row>
                    <xdr:rowOff>219075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10</xdr:col>
                    <xdr:colOff>76200</xdr:colOff>
                    <xdr:row>20</xdr:row>
                    <xdr:rowOff>19050</xdr:rowOff>
                  </from>
                  <to>
                    <xdr:col>11</xdr:col>
                    <xdr:colOff>0</xdr:colOff>
                    <xdr:row>20</xdr:row>
                    <xdr:rowOff>219075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76200</xdr:colOff>
                    <xdr:row>21</xdr:row>
                    <xdr:rowOff>19050</xdr:rowOff>
                  </from>
                  <to>
                    <xdr:col>3</xdr:col>
                    <xdr:colOff>0</xdr:colOff>
                    <xdr:row>21</xdr:row>
                    <xdr:rowOff>219075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76200</xdr:colOff>
                    <xdr:row>16</xdr:row>
                    <xdr:rowOff>19050</xdr:rowOff>
                  </from>
                  <to>
                    <xdr:col>3</xdr:col>
                    <xdr:colOff>0</xdr:colOff>
                    <xdr:row>16</xdr:row>
                    <xdr:rowOff>219075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xdr:col>
                    <xdr:colOff>76200</xdr:colOff>
                    <xdr:row>17</xdr:row>
                    <xdr:rowOff>9525</xdr:rowOff>
                  </from>
                  <to>
                    <xdr:col>3</xdr:col>
                    <xdr:colOff>0</xdr:colOff>
                    <xdr:row>17</xdr:row>
                    <xdr:rowOff>209550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10</xdr:col>
                    <xdr:colOff>76200</xdr:colOff>
                    <xdr:row>17</xdr:row>
                    <xdr:rowOff>9525</xdr:rowOff>
                  </from>
                  <to>
                    <xdr:col>11</xdr:col>
                    <xdr:colOff>0</xdr:colOff>
                    <xdr:row>17</xdr:row>
                    <xdr:rowOff>209550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76200</xdr:colOff>
                    <xdr:row>18</xdr:row>
                    <xdr:rowOff>9525</xdr:rowOff>
                  </from>
                  <to>
                    <xdr:col>3</xdr:col>
                    <xdr:colOff>0</xdr:colOff>
                    <xdr:row>18</xdr:row>
                    <xdr:rowOff>209550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10</xdr:col>
                    <xdr:colOff>76200</xdr:colOff>
                    <xdr:row>18</xdr:row>
                    <xdr:rowOff>9525</xdr:rowOff>
                  </from>
                  <to>
                    <xdr:col>11</xdr:col>
                    <xdr:colOff>0</xdr:colOff>
                    <xdr:row>18</xdr:row>
                    <xdr:rowOff>209550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10</xdr:col>
                    <xdr:colOff>76200</xdr:colOff>
                    <xdr:row>16</xdr:row>
                    <xdr:rowOff>9525</xdr:rowOff>
                  </from>
                  <to>
                    <xdr:col>11</xdr:col>
                    <xdr:colOff>0</xdr:colOff>
                    <xdr:row>16</xdr:row>
                    <xdr:rowOff>209550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11</xdr:col>
                    <xdr:colOff>371475</xdr:colOff>
                    <xdr:row>6</xdr:row>
                    <xdr:rowOff>9525</xdr:rowOff>
                  </from>
                  <to>
                    <xdr:col>12</xdr:col>
                    <xdr:colOff>47625</xdr:colOff>
                    <xdr:row>6</xdr:row>
                    <xdr:rowOff>209550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11</xdr:col>
                    <xdr:colOff>371475</xdr:colOff>
                    <xdr:row>7</xdr:row>
                    <xdr:rowOff>9525</xdr:rowOff>
                  </from>
                  <to>
                    <xdr:col>12</xdr:col>
                    <xdr:colOff>47625</xdr:colOff>
                    <xdr:row>7</xdr:row>
                    <xdr:rowOff>209550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11</xdr:col>
                    <xdr:colOff>371475</xdr:colOff>
                    <xdr:row>8</xdr:row>
                    <xdr:rowOff>9525</xdr:rowOff>
                  </from>
                  <to>
                    <xdr:col>12</xdr:col>
                    <xdr:colOff>47625</xdr:colOff>
                    <xdr:row>8</xdr:row>
                    <xdr:rowOff>209550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11</xdr:col>
                    <xdr:colOff>371475</xdr:colOff>
                    <xdr:row>9</xdr:row>
                    <xdr:rowOff>9525</xdr:rowOff>
                  </from>
                  <to>
                    <xdr:col>12</xdr:col>
                    <xdr:colOff>47625</xdr:colOff>
                    <xdr:row>9</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81D6-8314-45F5-BEEE-978CF0DCEEA3}">
  <sheetPr>
    <tabColor theme="4" tint="0.39997558519241921"/>
  </sheetPr>
  <dimension ref="A1:AB35"/>
  <sheetViews>
    <sheetView view="pageBreakPreview" zoomScaleNormal="100" zoomScaleSheetLayoutView="100" workbookViewId="0">
      <selection activeCell="J18" sqref="J18"/>
    </sheetView>
  </sheetViews>
  <sheetFormatPr defaultRowHeight="15"/>
  <cols>
    <col min="1" max="1" width="16.875" style="382" customWidth="1"/>
    <col min="2" max="2" width="6.5" style="382" customWidth="1"/>
    <col min="3" max="26" width="6" style="382" customWidth="1"/>
    <col min="27" max="16384" width="9" style="382"/>
  </cols>
  <sheetData>
    <row r="1" spans="1:28" ht="21.75" thickBot="1">
      <c r="A1" s="378" t="s">
        <v>841</v>
      </c>
      <c r="B1" s="378"/>
      <c r="C1" s="378"/>
      <c r="D1" s="378"/>
      <c r="E1" s="379"/>
      <c r="F1" s="380"/>
      <c r="G1" s="380"/>
      <c r="H1" s="380"/>
      <c r="I1" s="380"/>
      <c r="J1" s="380"/>
      <c r="K1" s="380"/>
      <c r="L1" s="380"/>
      <c r="M1" s="380"/>
      <c r="N1" s="381"/>
      <c r="O1" s="381"/>
      <c r="P1" s="381"/>
      <c r="Q1" s="378"/>
      <c r="R1" s="378"/>
      <c r="S1" s="378"/>
      <c r="T1" s="378"/>
      <c r="U1" s="1621" t="s">
        <v>772</v>
      </c>
      <c r="V1" s="1622"/>
      <c r="W1" s="1622"/>
      <c r="X1" s="1623"/>
      <c r="Y1" s="1624"/>
      <c r="Z1" s="1625"/>
    </row>
    <row r="2" spans="1:28" ht="21.75" thickBot="1">
      <c r="A2" s="378"/>
      <c r="B2" s="378"/>
      <c r="C2" s="378"/>
      <c r="D2" s="378"/>
      <c r="E2" s="378"/>
      <c r="F2" s="383"/>
      <c r="G2" s="383"/>
      <c r="H2" s="383"/>
      <c r="I2" s="383"/>
      <c r="J2" s="383"/>
      <c r="K2" s="383"/>
      <c r="L2" s="383"/>
      <c r="M2" s="383"/>
      <c r="N2" s="378"/>
      <c r="O2" s="378"/>
      <c r="P2" s="378"/>
      <c r="Q2" s="378"/>
      <c r="R2" s="378"/>
      <c r="S2" s="378"/>
      <c r="T2" s="378"/>
      <c r="U2" s="383"/>
      <c r="V2" s="383"/>
      <c r="W2" s="383"/>
      <c r="X2" s="409"/>
      <c r="Y2" s="409"/>
      <c r="Z2" s="409"/>
    </row>
    <row r="3" spans="1:28" ht="21" customHeight="1">
      <c r="A3" s="384" t="s">
        <v>21</v>
      </c>
      <c r="B3" s="1620"/>
      <c r="C3" s="1620"/>
      <c r="D3" s="1620"/>
      <c r="E3" s="1620"/>
      <c r="F3" s="1620"/>
      <c r="G3" s="1620"/>
      <c r="H3" s="383"/>
      <c r="I3" s="1626" t="s">
        <v>775</v>
      </c>
      <c r="J3" s="1627"/>
      <c r="K3" s="1627"/>
      <c r="L3" s="1627"/>
      <c r="M3" s="1627"/>
      <c r="N3" s="1627"/>
      <c r="O3" s="1627"/>
      <c r="P3" s="1627"/>
      <c r="Q3" s="1627"/>
      <c r="R3" s="1628"/>
      <c r="S3" s="378"/>
      <c r="T3" s="378"/>
      <c r="U3" s="383"/>
      <c r="V3" s="383"/>
      <c r="W3" s="383"/>
      <c r="X3" s="409"/>
      <c r="Y3" s="409"/>
      <c r="Z3" s="409"/>
    </row>
    <row r="4" spans="1:28" ht="21" customHeight="1">
      <c r="A4" s="384" t="s">
        <v>776</v>
      </c>
      <c r="B4" s="1629"/>
      <c r="C4" s="1620"/>
      <c r="D4" s="1620"/>
      <c r="E4" s="1620"/>
      <c r="F4" s="1620"/>
      <c r="G4" s="1620"/>
      <c r="I4" s="450"/>
      <c r="J4" s="385" t="s">
        <v>19</v>
      </c>
      <c r="K4" s="386" t="s">
        <v>57</v>
      </c>
      <c r="L4" s="452"/>
      <c r="M4" s="387" t="s">
        <v>218</v>
      </c>
      <c r="N4" s="454"/>
      <c r="O4" s="388" t="s">
        <v>19</v>
      </c>
      <c r="P4" s="389" t="s">
        <v>57</v>
      </c>
      <c r="Q4" s="457"/>
      <c r="R4" s="390" t="s">
        <v>218</v>
      </c>
      <c r="U4" s="458"/>
      <c r="V4" s="382" t="s">
        <v>778</v>
      </c>
    </row>
    <row r="5" spans="1:28" ht="21" customHeight="1">
      <c r="A5" s="384" t="s">
        <v>54</v>
      </c>
      <c r="B5" s="1620"/>
      <c r="C5" s="1620"/>
      <c r="D5" s="1620"/>
      <c r="E5" s="1620"/>
      <c r="F5" s="1620"/>
      <c r="G5" s="1620"/>
      <c r="I5" s="450"/>
      <c r="J5" s="385" t="s">
        <v>19</v>
      </c>
      <c r="K5" s="386" t="s">
        <v>57</v>
      </c>
      <c r="L5" s="452"/>
      <c r="M5" s="387" t="s">
        <v>218</v>
      </c>
      <c r="N5" s="455"/>
      <c r="O5" s="385" t="s">
        <v>19</v>
      </c>
      <c r="P5" s="386" t="s">
        <v>57</v>
      </c>
      <c r="Q5" s="452"/>
      <c r="R5" s="391" t="s">
        <v>218</v>
      </c>
      <c r="S5" s="392"/>
      <c r="T5" s="392"/>
      <c r="U5" s="392"/>
      <c r="V5" s="392"/>
      <c r="W5" s="392"/>
      <c r="X5" s="392"/>
      <c r="Y5" s="392"/>
    </row>
    <row r="6" spans="1:28" ht="21" customHeight="1">
      <c r="A6" s="384" t="s">
        <v>779</v>
      </c>
      <c r="B6" s="1619">
        <f>SUM(L4:L7,Q4:Q7)</f>
        <v>0</v>
      </c>
      <c r="C6" s="1619"/>
      <c r="D6" s="1619"/>
      <c r="E6" s="1619"/>
      <c r="F6" s="1619"/>
      <c r="G6" s="1619"/>
      <c r="I6" s="450"/>
      <c r="J6" s="385" t="s">
        <v>19</v>
      </c>
      <c r="K6" s="386" t="s">
        <v>57</v>
      </c>
      <c r="L6" s="452"/>
      <c r="M6" s="387" t="s">
        <v>218</v>
      </c>
      <c r="N6" s="455"/>
      <c r="O6" s="385" t="s">
        <v>19</v>
      </c>
      <c r="P6" s="386" t="s">
        <v>57</v>
      </c>
      <c r="Q6" s="452"/>
      <c r="R6" s="391" t="s">
        <v>218</v>
      </c>
      <c r="S6" s="380"/>
      <c r="T6" s="380"/>
      <c r="U6" s="380"/>
      <c r="V6" s="380"/>
      <c r="W6" s="380"/>
      <c r="X6" s="380"/>
      <c r="Y6" s="380"/>
    </row>
    <row r="7" spans="1:28" ht="21" customHeight="1" thickBot="1">
      <c r="A7" s="384" t="s">
        <v>780</v>
      </c>
      <c r="B7" s="1619">
        <f>I4*L4+I5*L5+I6*L6+I7*L7+N4*Q4+N5*Q5+N6*Q6+N7*Q7</f>
        <v>0</v>
      </c>
      <c r="C7" s="1619"/>
      <c r="D7" s="1619"/>
      <c r="E7" s="1619"/>
      <c r="F7" s="1619"/>
      <c r="G7" s="1619"/>
      <c r="I7" s="451"/>
      <c r="J7" s="393" t="s">
        <v>19</v>
      </c>
      <c r="K7" s="394" t="s">
        <v>57</v>
      </c>
      <c r="L7" s="453"/>
      <c r="M7" s="395" t="s">
        <v>218</v>
      </c>
      <c r="N7" s="456"/>
      <c r="O7" s="393" t="s">
        <v>19</v>
      </c>
      <c r="P7" s="394" t="s">
        <v>57</v>
      </c>
      <c r="Q7" s="453"/>
      <c r="R7" s="396" t="s">
        <v>218</v>
      </c>
      <c r="S7" s="392"/>
      <c r="T7" s="392"/>
      <c r="U7" s="392"/>
      <c r="V7" s="392"/>
      <c r="W7" s="392"/>
      <c r="X7" s="392"/>
      <c r="Y7" s="392"/>
    </row>
    <row r="8" spans="1:28" ht="22.5" customHeight="1" thickBot="1">
      <c r="A8" s="383"/>
      <c r="B8" s="383"/>
      <c r="C8" s="383"/>
      <c r="D8" s="383"/>
      <c r="E8" s="383"/>
      <c r="F8" s="383"/>
      <c r="G8" s="383"/>
      <c r="H8" s="392"/>
      <c r="I8" s="392"/>
      <c r="J8" s="392"/>
      <c r="K8" s="392"/>
      <c r="L8" s="392"/>
      <c r="M8" s="392"/>
      <c r="N8" s="392"/>
      <c r="O8" s="392"/>
      <c r="P8" s="383"/>
      <c r="Q8" s="383"/>
      <c r="R8" s="383"/>
      <c r="S8" s="383"/>
      <c r="T8" s="383"/>
      <c r="U8" s="383"/>
      <c r="V8" s="383"/>
      <c r="W8" s="392"/>
      <c r="X8" s="392"/>
      <c r="Y8" s="392"/>
      <c r="Z8" s="392"/>
      <c r="AA8" s="392"/>
      <c r="AB8" s="392"/>
    </row>
    <row r="9" spans="1:28" ht="22.5" customHeight="1">
      <c r="A9" s="397" t="s">
        <v>781</v>
      </c>
      <c r="B9" s="1617" t="s">
        <v>782</v>
      </c>
      <c r="C9" s="1617"/>
      <c r="D9" s="1617"/>
      <c r="E9" s="1617"/>
      <c r="F9" s="1617" t="s">
        <v>783</v>
      </c>
      <c r="G9" s="1617"/>
      <c r="H9" s="1617"/>
      <c r="I9" s="1617"/>
      <c r="J9" s="1617" t="s">
        <v>784</v>
      </c>
      <c r="K9" s="1617"/>
      <c r="L9" s="1617"/>
      <c r="M9" s="1617"/>
      <c r="N9" s="1617" t="s">
        <v>785</v>
      </c>
      <c r="O9" s="1617"/>
      <c r="P9" s="1617"/>
      <c r="Q9" s="1618"/>
      <c r="R9" s="398"/>
      <c r="S9" s="398"/>
      <c r="T9" s="1611"/>
      <c r="U9" s="1611"/>
      <c r="V9" s="1611"/>
      <c r="W9" s="398"/>
      <c r="X9" s="398"/>
      <c r="Y9" s="398"/>
      <c r="Z9" s="398"/>
      <c r="AA9" s="398"/>
      <c r="AB9" s="380"/>
    </row>
    <row r="10" spans="1:28" ht="47.25" customHeight="1">
      <c r="A10" s="399" t="s">
        <v>786</v>
      </c>
      <c r="B10" s="1612" t="s">
        <v>787</v>
      </c>
      <c r="C10" s="1613"/>
      <c r="D10" s="1613"/>
      <c r="E10" s="1613"/>
      <c r="F10" s="1612" t="s">
        <v>788</v>
      </c>
      <c r="G10" s="1613"/>
      <c r="H10" s="1613"/>
      <c r="I10" s="1613"/>
      <c r="J10" s="1613" t="s">
        <v>789</v>
      </c>
      <c r="K10" s="1613"/>
      <c r="L10" s="1613"/>
      <c r="M10" s="1613"/>
      <c r="N10" s="1612" t="s">
        <v>790</v>
      </c>
      <c r="O10" s="1613"/>
      <c r="P10" s="1613"/>
      <c r="Q10" s="1614"/>
      <c r="R10" s="383"/>
      <c r="S10" s="383"/>
      <c r="T10" s="383"/>
      <c r="U10" s="383"/>
      <c r="V10" s="383"/>
      <c r="W10" s="392"/>
      <c r="X10" s="392"/>
      <c r="Y10" s="392"/>
      <c r="Z10" s="392"/>
      <c r="AA10" s="392"/>
      <c r="AB10" s="392"/>
    </row>
    <row r="11" spans="1:28" ht="29.25" customHeight="1" thickBot="1">
      <c r="A11" s="400" t="s">
        <v>791</v>
      </c>
      <c r="B11" s="1615"/>
      <c r="C11" s="1615"/>
      <c r="D11" s="1615"/>
      <c r="E11" s="1615"/>
      <c r="F11" s="1615"/>
      <c r="G11" s="1615"/>
      <c r="H11" s="1615"/>
      <c r="I11" s="1615"/>
      <c r="J11" s="1615"/>
      <c r="K11" s="1615"/>
      <c r="L11" s="1615"/>
      <c r="M11" s="1615"/>
      <c r="N11" s="1615"/>
      <c r="O11" s="1615"/>
      <c r="P11" s="1615"/>
      <c r="Q11" s="1616"/>
      <c r="R11" s="383"/>
      <c r="S11" s="383"/>
      <c r="T11" s="383"/>
      <c r="U11" s="383"/>
      <c r="V11" s="383"/>
      <c r="W11" s="392"/>
      <c r="X11" s="475"/>
      <c r="Y11" s="476"/>
      <c r="Z11" s="473" t="s">
        <v>893</v>
      </c>
    </row>
    <row r="12" spans="1:28" ht="22.5" customHeight="1">
      <c r="K12" s="392"/>
      <c r="L12" s="392"/>
      <c r="M12" s="392"/>
      <c r="N12" s="392"/>
      <c r="O12" s="392"/>
      <c r="P12" s="392"/>
      <c r="Q12" s="392"/>
      <c r="R12" s="392"/>
      <c r="S12" s="392"/>
      <c r="T12" s="392"/>
      <c r="U12" s="392"/>
      <c r="V12" s="392"/>
      <c r="W12" s="392"/>
      <c r="X12" s="392"/>
    </row>
    <row r="13" spans="1:28" ht="19.5" thickBot="1">
      <c r="A13" s="1608" t="s">
        <v>796</v>
      </c>
      <c r="B13" s="1608"/>
      <c r="C13" s="382" t="s">
        <v>797</v>
      </c>
    </row>
    <row r="14" spans="1:28" ht="21.75" customHeight="1" thickBot="1">
      <c r="A14" s="401"/>
      <c r="B14" s="401" t="s">
        <v>59</v>
      </c>
      <c r="C14" s="402" t="s">
        <v>798</v>
      </c>
      <c r="D14" s="403" t="s">
        <v>799</v>
      </c>
      <c r="E14" s="403" t="s">
        <v>800</v>
      </c>
      <c r="F14" s="403" t="s">
        <v>801</v>
      </c>
      <c r="G14" s="403" t="s">
        <v>802</v>
      </c>
      <c r="H14" s="403" t="s">
        <v>803</v>
      </c>
      <c r="I14" s="403" t="s">
        <v>804</v>
      </c>
      <c r="J14" s="403" t="s">
        <v>805</v>
      </c>
      <c r="K14" s="403" t="s">
        <v>806</v>
      </c>
      <c r="L14" s="403" t="s">
        <v>807</v>
      </c>
      <c r="M14" s="403" t="s">
        <v>808</v>
      </c>
      <c r="N14" s="403" t="s">
        <v>809</v>
      </c>
      <c r="O14" s="403" t="s">
        <v>810</v>
      </c>
      <c r="P14" s="403" t="s">
        <v>811</v>
      </c>
      <c r="Q14" s="403" t="s">
        <v>812</v>
      </c>
      <c r="R14" s="403" t="s">
        <v>813</v>
      </c>
      <c r="S14" s="403" t="s">
        <v>814</v>
      </c>
      <c r="T14" s="403" t="s">
        <v>815</v>
      </c>
      <c r="U14" s="403" t="s">
        <v>816</v>
      </c>
      <c r="V14" s="403" t="s">
        <v>817</v>
      </c>
      <c r="W14" s="403" t="s">
        <v>818</v>
      </c>
      <c r="X14" s="403" t="s">
        <v>819</v>
      </c>
      <c r="Y14" s="403" t="s">
        <v>820</v>
      </c>
      <c r="Z14" s="404" t="s">
        <v>821</v>
      </c>
    </row>
    <row r="15" spans="1:28" ht="19.5" customHeight="1">
      <c r="A15" s="405" t="s">
        <v>822</v>
      </c>
      <c r="B15" s="406">
        <f>SUM(C15:Z15)</f>
        <v>0</v>
      </c>
      <c r="C15" s="459"/>
      <c r="D15" s="460"/>
      <c r="E15" s="460"/>
      <c r="F15" s="460"/>
      <c r="G15" s="460"/>
      <c r="H15" s="460"/>
      <c r="I15" s="460"/>
      <c r="J15" s="460"/>
      <c r="K15" s="460"/>
      <c r="L15" s="460"/>
      <c r="M15" s="460"/>
      <c r="N15" s="460"/>
      <c r="O15" s="460"/>
      <c r="P15" s="460"/>
      <c r="Q15" s="460"/>
      <c r="R15" s="460"/>
      <c r="S15" s="460"/>
      <c r="T15" s="460"/>
      <c r="U15" s="460"/>
      <c r="V15" s="460"/>
      <c r="W15" s="460"/>
      <c r="X15" s="460"/>
      <c r="Y15" s="460"/>
      <c r="Z15" s="461"/>
    </row>
    <row r="16" spans="1:28" ht="19.5" customHeight="1">
      <c r="A16" s="407" t="s">
        <v>823</v>
      </c>
      <c r="B16" s="406">
        <f t="shared" ref="B16:B32" si="0">SUM(C16:Z16)</f>
        <v>0</v>
      </c>
      <c r="C16" s="462"/>
      <c r="D16" s="463"/>
      <c r="E16" s="463"/>
      <c r="F16" s="463"/>
      <c r="G16" s="463"/>
      <c r="H16" s="463"/>
      <c r="I16" s="463"/>
      <c r="J16" s="463"/>
      <c r="K16" s="463"/>
      <c r="L16" s="463"/>
      <c r="M16" s="463"/>
      <c r="N16" s="463"/>
      <c r="O16" s="463"/>
      <c r="P16" s="463"/>
      <c r="Q16" s="463"/>
      <c r="R16" s="463"/>
      <c r="S16" s="463"/>
      <c r="T16" s="463"/>
      <c r="U16" s="463"/>
      <c r="V16" s="463"/>
      <c r="W16" s="463"/>
      <c r="X16" s="463"/>
      <c r="Y16" s="463"/>
      <c r="Z16" s="464"/>
    </row>
    <row r="17" spans="1:26" ht="19.5" customHeight="1">
      <c r="A17" s="407" t="s">
        <v>824</v>
      </c>
      <c r="B17" s="406">
        <f t="shared" si="0"/>
        <v>0</v>
      </c>
      <c r="C17" s="462"/>
      <c r="D17" s="463"/>
      <c r="E17" s="463"/>
      <c r="F17" s="463"/>
      <c r="G17" s="463"/>
      <c r="H17" s="463"/>
      <c r="I17" s="463"/>
      <c r="J17" s="463"/>
      <c r="K17" s="463"/>
      <c r="L17" s="463"/>
      <c r="M17" s="463"/>
      <c r="N17" s="463"/>
      <c r="O17" s="463"/>
      <c r="P17" s="463"/>
      <c r="Q17" s="463"/>
      <c r="R17" s="463"/>
      <c r="S17" s="463"/>
      <c r="T17" s="463"/>
      <c r="U17" s="463"/>
      <c r="V17" s="463"/>
      <c r="W17" s="463"/>
      <c r="X17" s="463"/>
      <c r="Y17" s="463"/>
      <c r="Z17" s="464"/>
    </row>
    <row r="18" spans="1:26" ht="19.5" customHeight="1">
      <c r="A18" s="407" t="s">
        <v>825</v>
      </c>
      <c r="B18" s="406">
        <f t="shared" si="0"/>
        <v>0</v>
      </c>
      <c r="C18" s="462"/>
      <c r="D18" s="463"/>
      <c r="E18" s="463"/>
      <c r="F18" s="463"/>
      <c r="G18" s="463"/>
      <c r="H18" s="463"/>
      <c r="I18" s="463"/>
      <c r="J18" s="463"/>
      <c r="K18" s="463"/>
      <c r="L18" s="463"/>
      <c r="M18" s="463"/>
      <c r="N18" s="463"/>
      <c r="O18" s="463"/>
      <c r="P18" s="463"/>
      <c r="Q18" s="463"/>
      <c r="R18" s="463"/>
      <c r="S18" s="463"/>
      <c r="T18" s="463"/>
      <c r="U18" s="463"/>
      <c r="V18" s="463"/>
      <c r="W18" s="463"/>
      <c r="X18" s="463"/>
      <c r="Y18" s="463"/>
      <c r="Z18" s="464"/>
    </row>
    <row r="19" spans="1:26" ht="19.5" customHeight="1">
      <c r="A19" s="407" t="s">
        <v>826</v>
      </c>
      <c r="B19" s="406">
        <f t="shared" si="0"/>
        <v>0</v>
      </c>
      <c r="C19" s="462"/>
      <c r="D19" s="463"/>
      <c r="E19" s="463"/>
      <c r="F19" s="463"/>
      <c r="G19" s="463"/>
      <c r="H19" s="463"/>
      <c r="I19" s="463"/>
      <c r="J19" s="463"/>
      <c r="K19" s="463"/>
      <c r="L19" s="463"/>
      <c r="M19" s="463"/>
      <c r="N19" s="463"/>
      <c r="O19" s="463"/>
      <c r="P19" s="463"/>
      <c r="Q19" s="463"/>
      <c r="R19" s="463"/>
      <c r="S19" s="463"/>
      <c r="T19" s="463"/>
      <c r="U19" s="463"/>
      <c r="V19" s="463"/>
      <c r="W19" s="463"/>
      <c r="X19" s="463"/>
      <c r="Y19" s="463"/>
      <c r="Z19" s="464"/>
    </row>
    <row r="20" spans="1:26" ht="19.5" customHeight="1">
      <c r="A20" s="407" t="s">
        <v>827</v>
      </c>
      <c r="B20" s="406">
        <f t="shared" si="0"/>
        <v>0</v>
      </c>
      <c r="C20" s="462"/>
      <c r="D20" s="463"/>
      <c r="E20" s="463"/>
      <c r="F20" s="463"/>
      <c r="G20" s="463"/>
      <c r="H20" s="463"/>
      <c r="I20" s="463"/>
      <c r="J20" s="463"/>
      <c r="K20" s="463"/>
      <c r="L20" s="463"/>
      <c r="M20" s="463"/>
      <c r="N20" s="463"/>
      <c r="O20" s="463"/>
      <c r="P20" s="463"/>
      <c r="Q20" s="463"/>
      <c r="R20" s="463"/>
      <c r="S20" s="463"/>
      <c r="T20" s="463"/>
      <c r="U20" s="463"/>
      <c r="V20" s="463"/>
      <c r="W20" s="463"/>
      <c r="X20" s="463"/>
      <c r="Y20" s="463"/>
      <c r="Z20" s="464"/>
    </row>
    <row r="21" spans="1:26" ht="19.5" customHeight="1">
      <c r="A21" s="407" t="s">
        <v>828</v>
      </c>
      <c r="B21" s="406">
        <f t="shared" si="0"/>
        <v>0</v>
      </c>
      <c r="C21" s="462"/>
      <c r="D21" s="463"/>
      <c r="E21" s="463"/>
      <c r="F21" s="463"/>
      <c r="G21" s="463"/>
      <c r="H21" s="463"/>
      <c r="I21" s="463"/>
      <c r="J21" s="463"/>
      <c r="K21" s="463"/>
      <c r="L21" s="463"/>
      <c r="M21" s="463"/>
      <c r="N21" s="463"/>
      <c r="O21" s="463"/>
      <c r="P21" s="463"/>
      <c r="Q21" s="463"/>
      <c r="R21" s="463"/>
      <c r="S21" s="463"/>
      <c r="T21" s="463"/>
      <c r="U21" s="463"/>
      <c r="V21" s="463"/>
      <c r="W21" s="463"/>
      <c r="X21" s="463"/>
      <c r="Y21" s="463"/>
      <c r="Z21" s="464"/>
    </row>
    <row r="22" spans="1:26" ht="19.5" customHeight="1">
      <c r="A22" s="407" t="s">
        <v>829</v>
      </c>
      <c r="B22" s="406">
        <f t="shared" si="0"/>
        <v>0</v>
      </c>
      <c r="C22" s="462"/>
      <c r="D22" s="463"/>
      <c r="E22" s="463"/>
      <c r="F22" s="463"/>
      <c r="G22" s="463"/>
      <c r="H22" s="463"/>
      <c r="I22" s="463"/>
      <c r="J22" s="463"/>
      <c r="K22" s="463"/>
      <c r="L22" s="463"/>
      <c r="M22" s="463"/>
      <c r="N22" s="463"/>
      <c r="O22" s="463"/>
      <c r="P22" s="463"/>
      <c r="Q22" s="463"/>
      <c r="R22" s="463"/>
      <c r="S22" s="463"/>
      <c r="T22" s="463"/>
      <c r="U22" s="463"/>
      <c r="V22" s="463"/>
      <c r="W22" s="463"/>
      <c r="X22" s="463"/>
      <c r="Y22" s="463"/>
      <c r="Z22" s="464"/>
    </row>
    <row r="23" spans="1:26" ht="19.5" customHeight="1">
      <c r="A23" s="407" t="s">
        <v>830</v>
      </c>
      <c r="B23" s="406">
        <f t="shared" si="0"/>
        <v>0</v>
      </c>
      <c r="C23" s="462"/>
      <c r="D23" s="463"/>
      <c r="E23" s="463"/>
      <c r="F23" s="463"/>
      <c r="G23" s="463"/>
      <c r="H23" s="463"/>
      <c r="I23" s="463"/>
      <c r="J23" s="463"/>
      <c r="K23" s="463"/>
      <c r="L23" s="463"/>
      <c r="M23" s="463"/>
      <c r="N23" s="463"/>
      <c r="O23" s="463"/>
      <c r="P23" s="463"/>
      <c r="Q23" s="463"/>
      <c r="R23" s="463"/>
      <c r="S23" s="463"/>
      <c r="T23" s="463"/>
      <c r="U23" s="463"/>
      <c r="V23" s="463"/>
      <c r="W23" s="463"/>
      <c r="X23" s="463"/>
      <c r="Y23" s="463"/>
      <c r="Z23" s="464"/>
    </row>
    <row r="24" spans="1:26" ht="19.5" customHeight="1">
      <c r="A24" s="407" t="s">
        <v>831</v>
      </c>
      <c r="B24" s="406">
        <f t="shared" si="0"/>
        <v>0</v>
      </c>
      <c r="C24" s="462"/>
      <c r="D24" s="463"/>
      <c r="E24" s="463"/>
      <c r="F24" s="463"/>
      <c r="G24" s="463"/>
      <c r="H24" s="463"/>
      <c r="I24" s="463"/>
      <c r="J24" s="463"/>
      <c r="K24" s="463"/>
      <c r="L24" s="463"/>
      <c r="M24" s="463"/>
      <c r="N24" s="463"/>
      <c r="O24" s="463"/>
      <c r="P24" s="463"/>
      <c r="Q24" s="463"/>
      <c r="R24" s="463"/>
      <c r="S24" s="463"/>
      <c r="T24" s="463"/>
      <c r="U24" s="463"/>
      <c r="V24" s="463"/>
      <c r="W24" s="463"/>
      <c r="X24" s="463"/>
      <c r="Y24" s="463"/>
      <c r="Z24" s="464"/>
    </row>
    <row r="25" spans="1:26" ht="19.5" customHeight="1">
      <c r="A25" s="407" t="s">
        <v>832</v>
      </c>
      <c r="B25" s="406">
        <f t="shared" si="0"/>
        <v>0</v>
      </c>
      <c r="C25" s="462"/>
      <c r="D25" s="463"/>
      <c r="E25" s="463"/>
      <c r="F25" s="463"/>
      <c r="G25" s="463"/>
      <c r="H25" s="463"/>
      <c r="I25" s="463"/>
      <c r="J25" s="463"/>
      <c r="K25" s="463"/>
      <c r="L25" s="463"/>
      <c r="M25" s="463"/>
      <c r="N25" s="463"/>
      <c r="O25" s="463"/>
      <c r="P25" s="463"/>
      <c r="Q25" s="463"/>
      <c r="R25" s="463"/>
      <c r="S25" s="463"/>
      <c r="T25" s="463"/>
      <c r="U25" s="463"/>
      <c r="V25" s="463"/>
      <c r="W25" s="463"/>
      <c r="X25" s="463"/>
      <c r="Y25" s="463"/>
      <c r="Z25" s="464"/>
    </row>
    <row r="26" spans="1:26" ht="19.5" customHeight="1">
      <c r="A26" s="407" t="s">
        <v>833</v>
      </c>
      <c r="B26" s="406">
        <f t="shared" si="0"/>
        <v>0</v>
      </c>
      <c r="C26" s="462"/>
      <c r="D26" s="463"/>
      <c r="E26" s="463"/>
      <c r="F26" s="463"/>
      <c r="G26" s="463"/>
      <c r="H26" s="463"/>
      <c r="I26" s="463"/>
      <c r="J26" s="463"/>
      <c r="K26" s="463"/>
      <c r="L26" s="463"/>
      <c r="M26" s="463"/>
      <c r="N26" s="463"/>
      <c r="O26" s="463"/>
      <c r="P26" s="463"/>
      <c r="Q26" s="463"/>
      <c r="R26" s="463"/>
      <c r="S26" s="463"/>
      <c r="T26" s="463"/>
      <c r="U26" s="463"/>
      <c r="V26" s="463"/>
      <c r="W26" s="463"/>
      <c r="X26" s="463"/>
      <c r="Y26" s="463"/>
      <c r="Z26" s="464"/>
    </row>
    <row r="27" spans="1:26" ht="19.5" customHeight="1">
      <c r="A27" s="407" t="s">
        <v>834</v>
      </c>
      <c r="B27" s="406">
        <f t="shared" si="0"/>
        <v>0</v>
      </c>
      <c r="C27" s="462"/>
      <c r="D27" s="463"/>
      <c r="E27" s="463"/>
      <c r="F27" s="463"/>
      <c r="G27" s="463"/>
      <c r="H27" s="463"/>
      <c r="I27" s="463"/>
      <c r="J27" s="463"/>
      <c r="K27" s="463"/>
      <c r="L27" s="463"/>
      <c r="M27" s="463"/>
      <c r="N27" s="463"/>
      <c r="O27" s="463"/>
      <c r="P27" s="463"/>
      <c r="Q27" s="463"/>
      <c r="R27" s="463"/>
      <c r="S27" s="463"/>
      <c r="T27" s="463"/>
      <c r="U27" s="463"/>
      <c r="V27" s="463"/>
      <c r="W27" s="463"/>
      <c r="X27" s="463"/>
      <c r="Y27" s="463"/>
      <c r="Z27" s="464"/>
    </row>
    <row r="28" spans="1:26" ht="19.5" customHeight="1">
      <c r="A28" s="407" t="s">
        <v>835</v>
      </c>
      <c r="B28" s="406">
        <f t="shared" si="0"/>
        <v>0</v>
      </c>
      <c r="C28" s="462"/>
      <c r="D28" s="463"/>
      <c r="E28" s="463"/>
      <c r="F28" s="463"/>
      <c r="G28" s="463"/>
      <c r="H28" s="463"/>
      <c r="I28" s="463"/>
      <c r="J28" s="463"/>
      <c r="K28" s="463"/>
      <c r="L28" s="463"/>
      <c r="M28" s="463"/>
      <c r="N28" s="463"/>
      <c r="O28" s="463"/>
      <c r="P28" s="463"/>
      <c r="Q28" s="463"/>
      <c r="R28" s="463"/>
      <c r="S28" s="463"/>
      <c r="T28" s="463"/>
      <c r="U28" s="463"/>
      <c r="V28" s="463"/>
      <c r="W28" s="463"/>
      <c r="X28" s="463"/>
      <c r="Y28" s="463"/>
      <c r="Z28" s="464"/>
    </row>
    <row r="29" spans="1:26" ht="19.5" customHeight="1">
      <c r="A29" s="407" t="s">
        <v>836</v>
      </c>
      <c r="B29" s="406">
        <f t="shared" si="0"/>
        <v>0</v>
      </c>
      <c r="C29" s="462"/>
      <c r="D29" s="463"/>
      <c r="E29" s="463"/>
      <c r="F29" s="463"/>
      <c r="G29" s="463"/>
      <c r="H29" s="463"/>
      <c r="I29" s="463"/>
      <c r="J29" s="463"/>
      <c r="K29" s="463"/>
      <c r="L29" s="463"/>
      <c r="M29" s="463"/>
      <c r="N29" s="463"/>
      <c r="O29" s="463"/>
      <c r="P29" s="463"/>
      <c r="Q29" s="463"/>
      <c r="R29" s="463"/>
      <c r="S29" s="463"/>
      <c r="T29" s="463"/>
      <c r="U29" s="463"/>
      <c r="V29" s="463"/>
      <c r="W29" s="463"/>
      <c r="X29" s="463"/>
      <c r="Y29" s="463"/>
      <c r="Z29" s="464"/>
    </row>
    <row r="30" spans="1:26" ht="19.5" customHeight="1">
      <c r="A30" s="407" t="s">
        <v>837</v>
      </c>
      <c r="B30" s="406">
        <f t="shared" si="0"/>
        <v>0</v>
      </c>
      <c r="C30" s="462"/>
      <c r="D30" s="463"/>
      <c r="E30" s="463"/>
      <c r="F30" s="463"/>
      <c r="G30" s="463"/>
      <c r="H30" s="463"/>
      <c r="I30" s="463"/>
      <c r="J30" s="463"/>
      <c r="K30" s="463"/>
      <c r="L30" s="463"/>
      <c r="M30" s="463"/>
      <c r="N30" s="463"/>
      <c r="O30" s="463"/>
      <c r="P30" s="463"/>
      <c r="Q30" s="463"/>
      <c r="R30" s="463"/>
      <c r="S30" s="463"/>
      <c r="T30" s="463"/>
      <c r="U30" s="463"/>
      <c r="V30" s="463"/>
      <c r="W30" s="463"/>
      <c r="X30" s="463"/>
      <c r="Y30" s="463"/>
      <c r="Z30" s="464"/>
    </row>
    <row r="31" spans="1:26" ht="19.5" customHeight="1">
      <c r="A31" s="407" t="s">
        <v>838</v>
      </c>
      <c r="B31" s="406">
        <f t="shared" si="0"/>
        <v>0</v>
      </c>
      <c r="C31" s="462"/>
      <c r="D31" s="463"/>
      <c r="E31" s="463"/>
      <c r="F31" s="463"/>
      <c r="G31" s="463"/>
      <c r="H31" s="463"/>
      <c r="I31" s="463"/>
      <c r="J31" s="463"/>
      <c r="K31" s="463"/>
      <c r="L31" s="463"/>
      <c r="M31" s="463"/>
      <c r="N31" s="463"/>
      <c r="O31" s="463"/>
      <c r="P31" s="463"/>
      <c r="Q31" s="463"/>
      <c r="R31" s="463"/>
      <c r="S31" s="463"/>
      <c r="T31" s="463"/>
      <c r="U31" s="463"/>
      <c r="V31" s="463"/>
      <c r="W31" s="463"/>
      <c r="X31" s="463"/>
      <c r="Y31" s="463"/>
      <c r="Z31" s="464"/>
    </row>
    <row r="32" spans="1:26" ht="19.5" customHeight="1" thickBot="1">
      <c r="A32" s="408" t="s">
        <v>839</v>
      </c>
      <c r="B32" s="406">
        <f t="shared" si="0"/>
        <v>0</v>
      </c>
      <c r="C32" s="465"/>
      <c r="D32" s="466"/>
      <c r="E32" s="466"/>
      <c r="F32" s="466"/>
      <c r="G32" s="466"/>
      <c r="H32" s="466"/>
      <c r="I32" s="466"/>
      <c r="J32" s="466"/>
      <c r="K32" s="466"/>
      <c r="L32" s="466"/>
      <c r="M32" s="466"/>
      <c r="N32" s="466"/>
      <c r="O32" s="466"/>
      <c r="P32" s="466"/>
      <c r="Q32" s="466"/>
      <c r="R32" s="466"/>
      <c r="S32" s="466"/>
      <c r="T32" s="466"/>
      <c r="U32" s="466"/>
      <c r="V32" s="466"/>
      <c r="W32" s="466"/>
      <c r="X32" s="466"/>
      <c r="Y32" s="466"/>
      <c r="Z32" s="467"/>
    </row>
    <row r="33" spans="1:26">
      <c r="A33" s="1609" t="s">
        <v>840</v>
      </c>
      <c r="B33" s="1609"/>
      <c r="C33" s="1609"/>
      <c r="D33" s="1609"/>
      <c r="E33" s="1609"/>
      <c r="F33" s="1609"/>
      <c r="G33" s="1609"/>
      <c r="H33" s="1609"/>
      <c r="I33" s="1609"/>
      <c r="J33" s="1609"/>
      <c r="K33" s="1609"/>
      <c r="L33" s="1609"/>
      <c r="M33" s="1609"/>
      <c r="N33" s="1609"/>
      <c r="O33" s="1609"/>
      <c r="P33" s="1609"/>
      <c r="Q33" s="1609"/>
      <c r="R33" s="1609"/>
      <c r="S33" s="1609"/>
      <c r="T33" s="1609"/>
      <c r="U33" s="1609"/>
      <c r="V33" s="1609"/>
      <c r="W33" s="1609"/>
      <c r="X33" s="1609"/>
      <c r="Y33" s="1609"/>
      <c r="Z33" s="1609"/>
    </row>
    <row r="34" spans="1:26">
      <c r="A34" s="1610"/>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row>
    <row r="35" spans="1:26">
      <c r="A35" s="1610"/>
      <c r="B35" s="1610"/>
      <c r="C35" s="1610"/>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row>
  </sheetData>
  <sheetProtection algorithmName="SHA-512" hashValue="2N5Jg8GzxZlQIMQRy/aUV1R1yTV+EQFDvQjDx6ubvreMzlpv73qAFk7VNghAv7Zob+XmwrYaayiXp/8ygRFN7g==" saltValue="2q0Xz0hKKuf/PWBoSrGSXg==" spinCount="100000" sheet="1" objects="1" scenarios="1"/>
  <mergeCells count="23">
    <mergeCell ref="B5:G5"/>
    <mergeCell ref="U1:W1"/>
    <mergeCell ref="X1:Z1"/>
    <mergeCell ref="B3:G3"/>
    <mergeCell ref="I3:R3"/>
    <mergeCell ref="B4:G4"/>
    <mergeCell ref="B6:G6"/>
    <mergeCell ref="B7:G7"/>
    <mergeCell ref="B9:E9"/>
    <mergeCell ref="F9:I9"/>
    <mergeCell ref="J9:M9"/>
    <mergeCell ref="A13:B13"/>
    <mergeCell ref="A33:Z35"/>
    <mergeCell ref="T9:V9"/>
    <mergeCell ref="B10:E10"/>
    <mergeCell ref="F10:I10"/>
    <mergeCell ref="J10:M10"/>
    <mergeCell ref="N10:Q10"/>
    <mergeCell ref="B11:E11"/>
    <mergeCell ref="F11:I11"/>
    <mergeCell ref="J11:M11"/>
    <mergeCell ref="N11:Q11"/>
    <mergeCell ref="N9:Q9"/>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E3F9-FEB6-4DB8-903F-362DB3A799EC}">
  <sheetPr>
    <tabColor rgb="FFFF0000"/>
  </sheetPr>
  <dimension ref="A1:AB35"/>
  <sheetViews>
    <sheetView view="pageBreakPreview" zoomScaleNormal="100" zoomScaleSheetLayoutView="100" workbookViewId="0">
      <selection activeCell="O50" sqref="O50:Q50"/>
    </sheetView>
  </sheetViews>
  <sheetFormatPr defaultRowHeight="15"/>
  <cols>
    <col min="1" max="1" width="16.875" style="382" customWidth="1"/>
    <col min="2" max="2" width="6.5" style="382" customWidth="1"/>
    <col min="3" max="26" width="6" style="382" customWidth="1"/>
    <col min="27" max="16384" width="9" style="382"/>
  </cols>
  <sheetData>
    <row r="1" spans="1:28" ht="21.75" thickBot="1">
      <c r="A1" s="378" t="s">
        <v>771</v>
      </c>
      <c r="B1" s="378"/>
      <c r="C1" s="378"/>
      <c r="D1" s="378"/>
      <c r="E1" s="379"/>
      <c r="F1" s="380"/>
      <c r="G1" s="380"/>
      <c r="H1" s="380"/>
      <c r="I1" s="380"/>
      <c r="J1" s="380"/>
      <c r="K1" s="380"/>
      <c r="L1" s="380"/>
      <c r="M1" s="380"/>
      <c r="N1" s="381"/>
      <c r="O1" s="381"/>
      <c r="P1" s="381"/>
      <c r="Q1" s="378"/>
      <c r="R1" s="378"/>
      <c r="S1" s="378"/>
      <c r="T1" s="378"/>
      <c r="U1" s="1621" t="s">
        <v>772</v>
      </c>
      <c r="V1" s="1622"/>
      <c r="W1" s="1622"/>
      <c r="X1" s="1623">
        <v>45383</v>
      </c>
      <c r="Y1" s="1624"/>
      <c r="Z1" s="1625"/>
    </row>
    <row r="2" spans="1:28" ht="21.75" thickBot="1">
      <c r="A2" s="378"/>
      <c r="B2" s="378"/>
      <c r="C2" s="378"/>
      <c r="D2" s="378"/>
      <c r="E2" s="378"/>
      <c r="F2" s="383"/>
      <c r="G2" s="383"/>
      <c r="H2" s="383"/>
      <c r="I2" s="383"/>
      <c r="J2" s="383"/>
      <c r="K2" s="383"/>
      <c r="L2" s="383"/>
      <c r="M2" s="383"/>
      <c r="N2" s="378"/>
      <c r="O2" s="378"/>
      <c r="P2" s="378"/>
      <c r="Q2" s="378"/>
      <c r="R2" s="378"/>
      <c r="S2" s="378"/>
      <c r="T2" s="378"/>
      <c r="U2" s="1631" t="s">
        <v>773</v>
      </c>
      <c r="V2" s="1632"/>
      <c r="W2" s="1632"/>
      <c r="X2" s="1632"/>
      <c r="Y2" s="1632"/>
      <c r="Z2" s="1632"/>
    </row>
    <row r="3" spans="1:28" ht="21" customHeight="1">
      <c r="A3" s="384" t="s">
        <v>21</v>
      </c>
      <c r="B3" s="1620" t="s">
        <v>774</v>
      </c>
      <c r="C3" s="1620"/>
      <c r="D3" s="1620"/>
      <c r="E3" s="1620"/>
      <c r="F3" s="1620"/>
      <c r="G3" s="1620"/>
      <c r="H3" s="383"/>
      <c r="I3" s="1626" t="s">
        <v>775</v>
      </c>
      <c r="J3" s="1627"/>
      <c r="K3" s="1627"/>
      <c r="L3" s="1627"/>
      <c r="M3" s="1627"/>
      <c r="N3" s="1627"/>
      <c r="O3" s="1627"/>
      <c r="P3" s="1627"/>
      <c r="Q3" s="1627"/>
      <c r="R3" s="1628"/>
      <c r="S3" s="378"/>
      <c r="T3" s="378"/>
      <c r="U3" s="1633"/>
      <c r="V3" s="1633"/>
      <c r="W3" s="1633"/>
      <c r="X3" s="1633"/>
      <c r="Y3" s="1633"/>
      <c r="Z3" s="1633"/>
    </row>
    <row r="4" spans="1:28" ht="21" customHeight="1">
      <c r="A4" s="384" t="s">
        <v>776</v>
      </c>
      <c r="B4" s="1629">
        <v>45395</v>
      </c>
      <c r="C4" s="1620"/>
      <c r="D4" s="1620"/>
      <c r="E4" s="1620"/>
      <c r="F4" s="1620"/>
      <c r="G4" s="1620"/>
      <c r="I4" s="450">
        <v>10</v>
      </c>
      <c r="J4" s="385" t="s">
        <v>19</v>
      </c>
      <c r="K4" s="386" t="s">
        <v>57</v>
      </c>
      <c r="L4" s="452">
        <v>3</v>
      </c>
      <c r="M4" s="387" t="s">
        <v>218</v>
      </c>
      <c r="N4" s="454"/>
      <c r="O4" s="388" t="s">
        <v>19</v>
      </c>
      <c r="P4" s="389" t="s">
        <v>57</v>
      </c>
      <c r="Q4" s="457"/>
      <c r="R4" s="390" t="s">
        <v>218</v>
      </c>
    </row>
    <row r="5" spans="1:28" ht="21" customHeight="1">
      <c r="A5" s="384" t="s">
        <v>54</v>
      </c>
      <c r="B5" s="1620" t="s">
        <v>777</v>
      </c>
      <c r="C5" s="1620"/>
      <c r="D5" s="1620"/>
      <c r="E5" s="1620"/>
      <c r="F5" s="1620"/>
      <c r="G5" s="1620"/>
      <c r="I5" s="450">
        <v>8</v>
      </c>
      <c r="J5" s="385" t="s">
        <v>19</v>
      </c>
      <c r="K5" s="386" t="s">
        <v>57</v>
      </c>
      <c r="L5" s="452">
        <v>2</v>
      </c>
      <c r="M5" s="387" t="s">
        <v>218</v>
      </c>
      <c r="N5" s="455"/>
      <c r="O5" s="385" t="s">
        <v>19</v>
      </c>
      <c r="P5" s="386" t="s">
        <v>57</v>
      </c>
      <c r="Q5" s="452"/>
      <c r="R5" s="391" t="s">
        <v>218</v>
      </c>
      <c r="S5" s="392"/>
      <c r="T5" s="392"/>
      <c r="U5" s="458"/>
      <c r="V5" s="382" t="s">
        <v>778</v>
      </c>
    </row>
    <row r="6" spans="1:28" ht="21" customHeight="1">
      <c r="A6" s="384" t="s">
        <v>779</v>
      </c>
      <c r="B6" s="1619">
        <f>SUM(L4:L7,Q4:Q7)</f>
        <v>6</v>
      </c>
      <c r="C6" s="1619"/>
      <c r="D6" s="1619"/>
      <c r="E6" s="1619"/>
      <c r="F6" s="1619"/>
      <c r="G6" s="1619"/>
      <c r="I6" s="450">
        <v>7</v>
      </c>
      <c r="J6" s="385" t="s">
        <v>19</v>
      </c>
      <c r="K6" s="386" t="s">
        <v>57</v>
      </c>
      <c r="L6" s="452">
        <v>1</v>
      </c>
      <c r="M6" s="387" t="s">
        <v>218</v>
      </c>
      <c r="N6" s="455"/>
      <c r="O6" s="385" t="s">
        <v>19</v>
      </c>
      <c r="P6" s="386" t="s">
        <v>57</v>
      </c>
      <c r="Q6" s="452"/>
      <c r="R6" s="391" t="s">
        <v>218</v>
      </c>
      <c r="S6" s="380"/>
      <c r="T6" s="1630"/>
      <c r="U6" s="1630"/>
      <c r="V6" s="1630"/>
      <c r="W6" s="1630"/>
      <c r="X6" s="1630"/>
      <c r="Y6" s="1630"/>
      <c r="Z6" s="1630"/>
    </row>
    <row r="7" spans="1:28" ht="21" customHeight="1" thickBot="1">
      <c r="A7" s="384" t="s">
        <v>780</v>
      </c>
      <c r="B7" s="1619">
        <f>I4*L4+I5*L5+I6*L6+I7*L7+N4*Q4+N5*Q5+N6*Q6+N7*Q7</f>
        <v>53</v>
      </c>
      <c r="C7" s="1619"/>
      <c r="D7" s="1619"/>
      <c r="E7" s="1619"/>
      <c r="F7" s="1619"/>
      <c r="G7" s="1619"/>
      <c r="I7" s="451"/>
      <c r="J7" s="393" t="s">
        <v>19</v>
      </c>
      <c r="K7" s="394" t="s">
        <v>57</v>
      </c>
      <c r="L7" s="453"/>
      <c r="M7" s="395" t="s">
        <v>218</v>
      </c>
      <c r="N7" s="456"/>
      <c r="O7" s="393" t="s">
        <v>19</v>
      </c>
      <c r="P7" s="394" t="s">
        <v>57</v>
      </c>
      <c r="Q7" s="453"/>
      <c r="R7" s="396" t="s">
        <v>218</v>
      </c>
      <c r="S7" s="392"/>
      <c r="T7" s="1630"/>
      <c r="U7" s="1630"/>
      <c r="V7" s="1630"/>
      <c r="W7" s="1630"/>
      <c r="X7" s="1630"/>
      <c r="Y7" s="1630"/>
      <c r="Z7" s="1630"/>
    </row>
    <row r="8" spans="1:28" ht="22.5" customHeight="1" thickBot="1">
      <c r="A8" s="383"/>
      <c r="B8" s="383"/>
      <c r="C8" s="383"/>
      <c r="D8" s="383"/>
      <c r="E8" s="383"/>
      <c r="F8" s="383"/>
      <c r="G8" s="383"/>
      <c r="H8" s="392"/>
      <c r="I8" s="392"/>
      <c r="J8" s="392"/>
      <c r="K8" s="392"/>
      <c r="L8" s="392"/>
      <c r="M8" s="392"/>
      <c r="N8" s="392"/>
      <c r="O8" s="392"/>
      <c r="P8" s="383"/>
      <c r="Q8" s="383"/>
      <c r="R8" s="383"/>
      <c r="S8" s="383"/>
      <c r="T8" s="1630"/>
      <c r="U8" s="1630"/>
      <c r="V8" s="1630"/>
      <c r="W8" s="1630"/>
      <c r="X8" s="1630"/>
      <c r="Y8" s="1630"/>
      <c r="Z8" s="1630"/>
      <c r="AA8" s="392"/>
      <c r="AB8" s="392"/>
    </row>
    <row r="9" spans="1:28" ht="22.5" customHeight="1">
      <c r="A9" s="397" t="s">
        <v>781</v>
      </c>
      <c r="B9" s="1617" t="s">
        <v>782</v>
      </c>
      <c r="C9" s="1617"/>
      <c r="D9" s="1617"/>
      <c r="E9" s="1617"/>
      <c r="F9" s="1617" t="s">
        <v>783</v>
      </c>
      <c r="G9" s="1617"/>
      <c r="H9" s="1617"/>
      <c r="I9" s="1617"/>
      <c r="J9" s="1617" t="s">
        <v>784</v>
      </c>
      <c r="K9" s="1617"/>
      <c r="L9" s="1617"/>
      <c r="M9" s="1617"/>
      <c r="N9" s="1617" t="s">
        <v>785</v>
      </c>
      <c r="O9" s="1617"/>
      <c r="P9" s="1617"/>
      <c r="Q9" s="1618"/>
      <c r="R9" s="398"/>
      <c r="S9" s="398"/>
      <c r="T9" s="1630"/>
      <c r="U9" s="1630"/>
      <c r="V9" s="1630"/>
      <c r="W9" s="1630"/>
      <c r="X9" s="1630"/>
      <c r="Y9" s="1630"/>
      <c r="Z9" s="1630"/>
      <c r="AA9" s="398"/>
      <c r="AB9" s="380"/>
    </row>
    <row r="10" spans="1:28" ht="47.25" customHeight="1">
      <c r="A10" s="399" t="s">
        <v>786</v>
      </c>
      <c r="B10" s="1612" t="s">
        <v>787</v>
      </c>
      <c r="C10" s="1613"/>
      <c r="D10" s="1613"/>
      <c r="E10" s="1613"/>
      <c r="F10" s="1612" t="s">
        <v>788</v>
      </c>
      <c r="G10" s="1613"/>
      <c r="H10" s="1613"/>
      <c r="I10" s="1613"/>
      <c r="J10" s="1613" t="s">
        <v>789</v>
      </c>
      <c r="K10" s="1613"/>
      <c r="L10" s="1613"/>
      <c r="M10" s="1613"/>
      <c r="N10" s="1612" t="s">
        <v>790</v>
      </c>
      <c r="O10" s="1613"/>
      <c r="P10" s="1613"/>
      <c r="Q10" s="1614"/>
      <c r="R10" s="383"/>
      <c r="S10" s="383"/>
      <c r="T10" s="1630"/>
      <c r="U10" s="1630"/>
      <c r="V10" s="1630"/>
      <c r="W10" s="1630"/>
      <c r="X10" s="1630"/>
      <c r="Y10" s="1630"/>
      <c r="Z10" s="1630"/>
      <c r="AA10" s="392"/>
      <c r="AB10" s="392"/>
    </row>
    <row r="11" spans="1:28" ht="29.25" customHeight="1" thickBot="1">
      <c r="A11" s="400" t="s">
        <v>791</v>
      </c>
      <c r="B11" s="1615" t="s">
        <v>792</v>
      </c>
      <c r="C11" s="1615"/>
      <c r="D11" s="1615"/>
      <c r="E11" s="1615"/>
      <c r="F11" s="1615" t="s">
        <v>793</v>
      </c>
      <c r="G11" s="1615"/>
      <c r="H11" s="1615"/>
      <c r="I11" s="1615"/>
      <c r="J11" s="1615" t="s">
        <v>794</v>
      </c>
      <c r="K11" s="1615"/>
      <c r="L11" s="1615"/>
      <c r="M11" s="1615"/>
      <c r="N11" s="1615" t="s">
        <v>795</v>
      </c>
      <c r="O11" s="1615"/>
      <c r="P11" s="1615"/>
      <c r="Q11" s="1616"/>
      <c r="R11" s="383"/>
      <c r="S11" s="383"/>
      <c r="T11" s="383"/>
      <c r="U11" s="383"/>
      <c r="V11" s="383"/>
      <c r="W11" s="392"/>
      <c r="X11" s="475"/>
      <c r="Y11" s="476"/>
      <c r="Z11" s="473" t="s">
        <v>893</v>
      </c>
    </row>
    <row r="12" spans="1:28" ht="22.5" customHeight="1">
      <c r="K12" s="392"/>
      <c r="L12" s="392"/>
      <c r="M12" s="392"/>
      <c r="N12" s="392"/>
      <c r="O12" s="392"/>
      <c r="P12" s="392"/>
      <c r="Q12" s="392"/>
      <c r="R12" s="392"/>
      <c r="S12" s="392"/>
      <c r="T12" s="392"/>
      <c r="U12" s="392"/>
      <c r="V12" s="392"/>
      <c r="W12" s="392"/>
      <c r="X12" s="392"/>
    </row>
    <row r="13" spans="1:28" ht="19.5" thickBot="1">
      <c r="A13" s="1608" t="s">
        <v>796</v>
      </c>
      <c r="B13" s="1608"/>
      <c r="C13" s="382" t="s">
        <v>797</v>
      </c>
    </row>
    <row r="14" spans="1:28" ht="21.75" customHeight="1" thickBot="1">
      <c r="A14" s="401"/>
      <c r="B14" s="401" t="s">
        <v>59</v>
      </c>
      <c r="C14" s="402" t="s">
        <v>798</v>
      </c>
      <c r="D14" s="403" t="s">
        <v>799</v>
      </c>
      <c r="E14" s="403" t="s">
        <v>800</v>
      </c>
      <c r="F14" s="403" t="s">
        <v>801</v>
      </c>
      <c r="G14" s="403" t="s">
        <v>802</v>
      </c>
      <c r="H14" s="403" t="s">
        <v>803</v>
      </c>
      <c r="I14" s="403" t="s">
        <v>804</v>
      </c>
      <c r="J14" s="403" t="s">
        <v>805</v>
      </c>
      <c r="K14" s="403" t="s">
        <v>806</v>
      </c>
      <c r="L14" s="403" t="s">
        <v>807</v>
      </c>
      <c r="M14" s="403" t="s">
        <v>808</v>
      </c>
      <c r="N14" s="403" t="s">
        <v>809</v>
      </c>
      <c r="O14" s="403" t="s">
        <v>810</v>
      </c>
      <c r="P14" s="403" t="s">
        <v>811</v>
      </c>
      <c r="Q14" s="403" t="s">
        <v>812</v>
      </c>
      <c r="R14" s="403" t="s">
        <v>813</v>
      </c>
      <c r="S14" s="403" t="s">
        <v>814</v>
      </c>
      <c r="T14" s="403" t="s">
        <v>815</v>
      </c>
      <c r="U14" s="403" t="s">
        <v>816</v>
      </c>
      <c r="V14" s="403" t="s">
        <v>817</v>
      </c>
      <c r="W14" s="403" t="s">
        <v>818</v>
      </c>
      <c r="X14" s="403" t="s">
        <v>819</v>
      </c>
      <c r="Y14" s="403" t="s">
        <v>820</v>
      </c>
      <c r="Z14" s="404" t="s">
        <v>821</v>
      </c>
    </row>
    <row r="15" spans="1:28" ht="19.5" customHeight="1">
      <c r="A15" s="405" t="s">
        <v>822</v>
      </c>
      <c r="B15" s="406">
        <f>SUM(C15:Z15)</f>
        <v>53</v>
      </c>
      <c r="C15" s="459">
        <v>10</v>
      </c>
      <c r="D15" s="460">
        <v>10</v>
      </c>
      <c r="E15" s="460">
        <v>10</v>
      </c>
      <c r="F15" s="460">
        <v>8</v>
      </c>
      <c r="G15" s="460">
        <v>8</v>
      </c>
      <c r="H15" s="460">
        <v>7</v>
      </c>
      <c r="I15" s="460"/>
      <c r="J15" s="460"/>
      <c r="K15" s="460"/>
      <c r="L15" s="460"/>
      <c r="M15" s="460"/>
      <c r="N15" s="460"/>
      <c r="O15" s="460"/>
      <c r="P15" s="460"/>
      <c r="Q15" s="460"/>
      <c r="R15" s="460"/>
      <c r="S15" s="460"/>
      <c r="T15" s="460"/>
      <c r="U15" s="460"/>
      <c r="V15" s="460"/>
      <c r="W15" s="460"/>
      <c r="X15" s="460"/>
      <c r="Y15" s="460"/>
      <c r="Z15" s="461"/>
    </row>
    <row r="16" spans="1:28" ht="19.5" customHeight="1">
      <c r="A16" s="407" t="s">
        <v>823</v>
      </c>
      <c r="B16" s="406">
        <f t="shared" ref="B16:B32" si="0">SUM(C16:Z16)</f>
        <v>0</v>
      </c>
      <c r="C16" s="462"/>
      <c r="D16" s="463"/>
      <c r="E16" s="463"/>
      <c r="F16" s="463"/>
      <c r="G16" s="463"/>
      <c r="H16" s="463"/>
      <c r="I16" s="463"/>
      <c r="J16" s="463"/>
      <c r="K16" s="463"/>
      <c r="L16" s="463"/>
      <c r="M16" s="463"/>
      <c r="N16" s="463"/>
      <c r="O16" s="463"/>
      <c r="P16" s="463"/>
      <c r="Q16" s="463"/>
      <c r="R16" s="463"/>
      <c r="S16" s="463"/>
      <c r="T16" s="463"/>
      <c r="U16" s="463"/>
      <c r="V16" s="463"/>
      <c r="W16" s="463"/>
      <c r="X16" s="463"/>
      <c r="Y16" s="463"/>
      <c r="Z16" s="464"/>
    </row>
    <row r="17" spans="1:26" ht="19.5" customHeight="1">
      <c r="A17" s="407" t="s">
        <v>824</v>
      </c>
      <c r="B17" s="406">
        <f t="shared" si="0"/>
        <v>0</v>
      </c>
      <c r="C17" s="462"/>
      <c r="D17" s="463"/>
      <c r="E17" s="463"/>
      <c r="F17" s="463"/>
      <c r="G17" s="463"/>
      <c r="H17" s="463"/>
      <c r="I17" s="463"/>
      <c r="J17" s="463"/>
      <c r="K17" s="463"/>
      <c r="L17" s="463"/>
      <c r="M17" s="463"/>
      <c r="N17" s="463"/>
      <c r="O17" s="463"/>
      <c r="P17" s="463"/>
      <c r="Q17" s="463"/>
      <c r="R17" s="463"/>
      <c r="S17" s="463"/>
      <c r="T17" s="463"/>
      <c r="U17" s="463"/>
      <c r="V17" s="463"/>
      <c r="W17" s="463"/>
      <c r="X17" s="463"/>
      <c r="Y17" s="463"/>
      <c r="Z17" s="464"/>
    </row>
    <row r="18" spans="1:26" ht="19.5" customHeight="1">
      <c r="A18" s="407" t="s">
        <v>825</v>
      </c>
      <c r="B18" s="406">
        <f t="shared" si="0"/>
        <v>0</v>
      </c>
      <c r="C18" s="462"/>
      <c r="D18" s="463"/>
      <c r="E18" s="463"/>
      <c r="F18" s="463"/>
      <c r="G18" s="463"/>
      <c r="H18" s="463"/>
      <c r="I18" s="463"/>
      <c r="J18" s="463"/>
      <c r="K18" s="463"/>
      <c r="L18" s="463"/>
      <c r="M18" s="463"/>
      <c r="N18" s="463"/>
      <c r="O18" s="463"/>
      <c r="P18" s="463"/>
      <c r="Q18" s="463"/>
      <c r="R18" s="463"/>
      <c r="S18" s="463"/>
      <c r="T18" s="463"/>
      <c r="U18" s="463"/>
      <c r="V18" s="463"/>
      <c r="W18" s="463"/>
      <c r="X18" s="463"/>
      <c r="Y18" s="463"/>
      <c r="Z18" s="464"/>
    </row>
    <row r="19" spans="1:26" ht="19.5" customHeight="1">
      <c r="A19" s="407" t="s">
        <v>826</v>
      </c>
      <c r="B19" s="406">
        <f t="shared" si="0"/>
        <v>0</v>
      </c>
      <c r="C19" s="462"/>
      <c r="D19" s="463"/>
      <c r="E19" s="463"/>
      <c r="F19" s="463"/>
      <c r="G19" s="463"/>
      <c r="H19" s="463"/>
      <c r="I19" s="463"/>
      <c r="J19" s="463"/>
      <c r="K19" s="463"/>
      <c r="L19" s="463"/>
      <c r="M19" s="463"/>
      <c r="N19" s="463"/>
      <c r="O19" s="463"/>
      <c r="P19" s="463"/>
      <c r="Q19" s="463"/>
      <c r="R19" s="463"/>
      <c r="S19" s="463"/>
      <c r="T19" s="463"/>
      <c r="U19" s="463"/>
      <c r="V19" s="463"/>
      <c r="W19" s="463"/>
      <c r="X19" s="463"/>
      <c r="Y19" s="463"/>
      <c r="Z19" s="464"/>
    </row>
    <row r="20" spans="1:26" ht="19.5" customHeight="1">
      <c r="A20" s="407" t="s">
        <v>827</v>
      </c>
      <c r="B20" s="406">
        <f t="shared" si="0"/>
        <v>53</v>
      </c>
      <c r="C20" s="462">
        <v>10</v>
      </c>
      <c r="D20" s="463">
        <v>10</v>
      </c>
      <c r="E20" s="463">
        <v>10</v>
      </c>
      <c r="F20" s="463">
        <v>8</v>
      </c>
      <c r="G20" s="463">
        <v>8</v>
      </c>
      <c r="H20" s="463">
        <v>7</v>
      </c>
      <c r="I20" s="463"/>
      <c r="J20" s="463"/>
      <c r="K20" s="463"/>
      <c r="L20" s="463"/>
      <c r="M20" s="463"/>
      <c r="N20" s="463"/>
      <c r="O20" s="463"/>
      <c r="P20" s="463"/>
      <c r="Q20" s="463"/>
      <c r="R20" s="463"/>
      <c r="S20" s="463"/>
      <c r="T20" s="463"/>
      <c r="U20" s="463"/>
      <c r="V20" s="463"/>
      <c r="W20" s="463"/>
      <c r="X20" s="463"/>
      <c r="Y20" s="463"/>
      <c r="Z20" s="464"/>
    </row>
    <row r="21" spans="1:26" ht="19.5" customHeight="1">
      <c r="A21" s="407" t="s">
        <v>828</v>
      </c>
      <c r="B21" s="406">
        <f t="shared" si="0"/>
        <v>6</v>
      </c>
      <c r="C21" s="462">
        <v>1</v>
      </c>
      <c r="D21" s="463">
        <v>1</v>
      </c>
      <c r="E21" s="463">
        <v>1</v>
      </c>
      <c r="F21" s="463">
        <v>1</v>
      </c>
      <c r="G21" s="463">
        <v>1</v>
      </c>
      <c r="H21" s="463">
        <v>1</v>
      </c>
      <c r="I21" s="463"/>
      <c r="J21" s="463"/>
      <c r="K21" s="463"/>
      <c r="L21" s="463"/>
      <c r="M21" s="463"/>
      <c r="N21" s="463"/>
      <c r="O21" s="463"/>
      <c r="P21" s="463"/>
      <c r="Q21" s="463"/>
      <c r="R21" s="463"/>
      <c r="S21" s="463"/>
      <c r="T21" s="463"/>
      <c r="U21" s="463"/>
      <c r="V21" s="463"/>
      <c r="W21" s="463"/>
      <c r="X21" s="463"/>
      <c r="Y21" s="463"/>
      <c r="Z21" s="464"/>
    </row>
    <row r="22" spans="1:26" ht="19.5" customHeight="1">
      <c r="A22" s="407" t="s">
        <v>829</v>
      </c>
      <c r="B22" s="406">
        <f t="shared" si="0"/>
        <v>6</v>
      </c>
      <c r="C22" s="462">
        <v>1</v>
      </c>
      <c r="D22" s="463">
        <v>1</v>
      </c>
      <c r="E22" s="463">
        <v>1</v>
      </c>
      <c r="F22" s="463">
        <v>1</v>
      </c>
      <c r="G22" s="463">
        <v>1</v>
      </c>
      <c r="H22" s="463">
        <v>1</v>
      </c>
      <c r="I22" s="463"/>
      <c r="J22" s="463"/>
      <c r="K22" s="463"/>
      <c r="L22" s="463"/>
      <c r="M22" s="463"/>
      <c r="N22" s="463"/>
      <c r="O22" s="463"/>
      <c r="P22" s="463"/>
      <c r="Q22" s="463"/>
      <c r="R22" s="463"/>
      <c r="S22" s="463"/>
      <c r="T22" s="463"/>
      <c r="U22" s="463"/>
      <c r="V22" s="463"/>
      <c r="W22" s="463"/>
      <c r="X22" s="463"/>
      <c r="Y22" s="463"/>
      <c r="Z22" s="464"/>
    </row>
    <row r="23" spans="1:26" ht="19.5" customHeight="1">
      <c r="A23" s="407" t="s">
        <v>830</v>
      </c>
      <c r="B23" s="406">
        <f t="shared" si="0"/>
        <v>0</v>
      </c>
      <c r="C23" s="462"/>
      <c r="D23" s="463"/>
      <c r="E23" s="463"/>
      <c r="F23" s="463"/>
      <c r="G23" s="463"/>
      <c r="H23" s="463"/>
      <c r="I23" s="463"/>
      <c r="J23" s="463"/>
      <c r="K23" s="463"/>
      <c r="L23" s="463"/>
      <c r="M23" s="463"/>
      <c r="N23" s="463"/>
      <c r="O23" s="463"/>
      <c r="P23" s="463"/>
      <c r="Q23" s="463"/>
      <c r="R23" s="463"/>
      <c r="S23" s="463"/>
      <c r="T23" s="463"/>
      <c r="U23" s="463"/>
      <c r="V23" s="463"/>
      <c r="W23" s="463"/>
      <c r="X23" s="463"/>
      <c r="Y23" s="463"/>
      <c r="Z23" s="464"/>
    </row>
    <row r="24" spans="1:26" ht="19.5" customHeight="1">
      <c r="A24" s="407" t="s">
        <v>831</v>
      </c>
      <c r="B24" s="406">
        <f t="shared" si="0"/>
        <v>12</v>
      </c>
      <c r="C24" s="462">
        <v>2</v>
      </c>
      <c r="D24" s="463">
        <v>2</v>
      </c>
      <c r="E24" s="463">
        <v>2</v>
      </c>
      <c r="F24" s="463">
        <v>2</v>
      </c>
      <c r="G24" s="463">
        <v>2</v>
      </c>
      <c r="H24" s="463">
        <v>2</v>
      </c>
      <c r="I24" s="463"/>
      <c r="J24" s="463"/>
      <c r="K24" s="463"/>
      <c r="L24" s="463"/>
      <c r="M24" s="463"/>
      <c r="N24" s="463"/>
      <c r="O24" s="463"/>
      <c r="P24" s="463"/>
      <c r="Q24" s="463"/>
      <c r="R24" s="463"/>
      <c r="S24" s="463"/>
      <c r="T24" s="463"/>
      <c r="U24" s="463"/>
      <c r="V24" s="463"/>
      <c r="W24" s="463"/>
      <c r="X24" s="463"/>
      <c r="Y24" s="463"/>
      <c r="Z24" s="464"/>
    </row>
    <row r="25" spans="1:26" ht="19.5" customHeight="1">
      <c r="A25" s="407" t="s">
        <v>832</v>
      </c>
      <c r="B25" s="406">
        <f t="shared" si="0"/>
        <v>12</v>
      </c>
      <c r="C25" s="462">
        <v>2</v>
      </c>
      <c r="D25" s="463">
        <v>2</v>
      </c>
      <c r="E25" s="463">
        <v>2</v>
      </c>
      <c r="F25" s="463">
        <v>2</v>
      </c>
      <c r="G25" s="463">
        <v>2</v>
      </c>
      <c r="H25" s="463">
        <v>2</v>
      </c>
      <c r="I25" s="463"/>
      <c r="J25" s="463"/>
      <c r="K25" s="463"/>
      <c r="L25" s="463"/>
      <c r="M25" s="463"/>
      <c r="N25" s="463"/>
      <c r="O25" s="463"/>
      <c r="P25" s="463"/>
      <c r="Q25" s="463"/>
      <c r="R25" s="463"/>
      <c r="S25" s="463"/>
      <c r="T25" s="463"/>
      <c r="U25" s="463"/>
      <c r="V25" s="463"/>
      <c r="W25" s="463"/>
      <c r="X25" s="463"/>
      <c r="Y25" s="463"/>
      <c r="Z25" s="464"/>
    </row>
    <row r="26" spans="1:26" ht="19.5" customHeight="1">
      <c r="A26" s="407" t="s">
        <v>833</v>
      </c>
      <c r="B26" s="406">
        <f t="shared" si="0"/>
        <v>6</v>
      </c>
      <c r="C26" s="462">
        <v>1</v>
      </c>
      <c r="D26" s="463">
        <v>1</v>
      </c>
      <c r="E26" s="463">
        <v>1</v>
      </c>
      <c r="F26" s="463">
        <v>1</v>
      </c>
      <c r="G26" s="463">
        <v>1</v>
      </c>
      <c r="H26" s="463">
        <v>1</v>
      </c>
      <c r="I26" s="463"/>
      <c r="J26" s="463"/>
      <c r="K26" s="463"/>
      <c r="L26" s="463"/>
      <c r="M26" s="463"/>
      <c r="N26" s="463"/>
      <c r="O26" s="463"/>
      <c r="P26" s="463"/>
      <c r="Q26" s="463"/>
      <c r="R26" s="463"/>
      <c r="S26" s="463"/>
      <c r="T26" s="463"/>
      <c r="U26" s="463"/>
      <c r="V26" s="463"/>
      <c r="W26" s="463"/>
      <c r="X26" s="463"/>
      <c r="Y26" s="463"/>
      <c r="Z26" s="464"/>
    </row>
    <row r="27" spans="1:26" ht="19.5" customHeight="1">
      <c r="A27" s="407" t="s">
        <v>834</v>
      </c>
      <c r="B27" s="406">
        <f t="shared" si="0"/>
        <v>6</v>
      </c>
      <c r="C27" s="462">
        <v>1</v>
      </c>
      <c r="D27" s="463">
        <v>1</v>
      </c>
      <c r="E27" s="463">
        <v>1</v>
      </c>
      <c r="F27" s="463">
        <v>1</v>
      </c>
      <c r="G27" s="463">
        <v>1</v>
      </c>
      <c r="H27" s="463">
        <v>1</v>
      </c>
      <c r="I27" s="463"/>
      <c r="J27" s="463"/>
      <c r="K27" s="463"/>
      <c r="L27" s="463"/>
      <c r="M27" s="463"/>
      <c r="N27" s="463"/>
      <c r="O27" s="463"/>
      <c r="P27" s="463"/>
      <c r="Q27" s="463"/>
      <c r="R27" s="463"/>
      <c r="S27" s="463"/>
      <c r="T27" s="463"/>
      <c r="U27" s="463"/>
      <c r="V27" s="463"/>
      <c r="W27" s="463"/>
      <c r="X27" s="463"/>
      <c r="Y27" s="463"/>
      <c r="Z27" s="464"/>
    </row>
    <row r="28" spans="1:26" ht="19.5" customHeight="1">
      <c r="A28" s="407" t="s">
        <v>835</v>
      </c>
      <c r="B28" s="406">
        <f t="shared" si="0"/>
        <v>6</v>
      </c>
      <c r="C28" s="462">
        <v>1</v>
      </c>
      <c r="D28" s="463">
        <v>1</v>
      </c>
      <c r="E28" s="463">
        <v>1</v>
      </c>
      <c r="F28" s="463">
        <v>1</v>
      </c>
      <c r="G28" s="463">
        <v>1</v>
      </c>
      <c r="H28" s="463">
        <v>1</v>
      </c>
      <c r="I28" s="463"/>
      <c r="J28" s="463"/>
      <c r="K28" s="463"/>
      <c r="L28" s="463"/>
      <c r="M28" s="463"/>
      <c r="N28" s="463"/>
      <c r="O28" s="463"/>
      <c r="P28" s="463"/>
      <c r="Q28" s="463"/>
      <c r="R28" s="463"/>
      <c r="S28" s="463"/>
      <c r="T28" s="463"/>
      <c r="U28" s="463"/>
      <c r="V28" s="463"/>
      <c r="W28" s="463"/>
      <c r="X28" s="463"/>
      <c r="Y28" s="463"/>
      <c r="Z28" s="464"/>
    </row>
    <row r="29" spans="1:26" ht="19.5" customHeight="1">
      <c r="A29" s="407" t="s">
        <v>836</v>
      </c>
      <c r="B29" s="406">
        <f t="shared" si="0"/>
        <v>6</v>
      </c>
      <c r="C29" s="462">
        <v>1</v>
      </c>
      <c r="D29" s="463">
        <v>1</v>
      </c>
      <c r="E29" s="463">
        <v>1</v>
      </c>
      <c r="F29" s="463">
        <v>1</v>
      </c>
      <c r="G29" s="463">
        <v>1</v>
      </c>
      <c r="H29" s="463">
        <v>1</v>
      </c>
      <c r="I29" s="463"/>
      <c r="J29" s="463"/>
      <c r="K29" s="463"/>
      <c r="L29" s="463"/>
      <c r="M29" s="463"/>
      <c r="N29" s="463"/>
      <c r="O29" s="463"/>
      <c r="P29" s="463"/>
      <c r="Q29" s="463"/>
      <c r="R29" s="463"/>
      <c r="S29" s="463"/>
      <c r="T29" s="463"/>
      <c r="U29" s="463"/>
      <c r="V29" s="463"/>
      <c r="W29" s="463"/>
      <c r="X29" s="463"/>
      <c r="Y29" s="463"/>
      <c r="Z29" s="464"/>
    </row>
    <row r="30" spans="1:26" ht="19.5" customHeight="1">
      <c r="A30" s="407" t="s">
        <v>837</v>
      </c>
      <c r="B30" s="406">
        <f t="shared" si="0"/>
        <v>6</v>
      </c>
      <c r="C30" s="462">
        <v>1</v>
      </c>
      <c r="D30" s="463">
        <v>1</v>
      </c>
      <c r="E30" s="463">
        <v>1</v>
      </c>
      <c r="F30" s="463">
        <v>1</v>
      </c>
      <c r="G30" s="463">
        <v>1</v>
      </c>
      <c r="H30" s="463">
        <v>1</v>
      </c>
      <c r="I30" s="463"/>
      <c r="J30" s="463"/>
      <c r="K30" s="463"/>
      <c r="L30" s="463"/>
      <c r="M30" s="463"/>
      <c r="N30" s="463"/>
      <c r="O30" s="463"/>
      <c r="P30" s="463"/>
      <c r="Q30" s="463"/>
      <c r="R30" s="463"/>
      <c r="S30" s="463"/>
      <c r="T30" s="463"/>
      <c r="U30" s="463"/>
      <c r="V30" s="463"/>
      <c r="W30" s="463"/>
      <c r="X30" s="463"/>
      <c r="Y30" s="463"/>
      <c r="Z30" s="464"/>
    </row>
    <row r="31" spans="1:26" ht="19.5" customHeight="1">
      <c r="A31" s="407" t="s">
        <v>838</v>
      </c>
      <c r="B31" s="406">
        <f t="shared" si="0"/>
        <v>0</v>
      </c>
      <c r="C31" s="462"/>
      <c r="D31" s="463"/>
      <c r="E31" s="463"/>
      <c r="F31" s="463"/>
      <c r="G31" s="463"/>
      <c r="H31" s="463"/>
      <c r="I31" s="463"/>
      <c r="J31" s="463"/>
      <c r="K31" s="463"/>
      <c r="L31" s="463"/>
      <c r="M31" s="463"/>
      <c r="N31" s="463"/>
      <c r="O31" s="463"/>
      <c r="P31" s="463"/>
      <c r="Q31" s="463"/>
      <c r="R31" s="463"/>
      <c r="S31" s="463"/>
      <c r="T31" s="463"/>
      <c r="U31" s="463"/>
      <c r="V31" s="463"/>
      <c r="W31" s="463"/>
      <c r="X31" s="463"/>
      <c r="Y31" s="463"/>
      <c r="Z31" s="464"/>
    </row>
    <row r="32" spans="1:26" ht="19.5" customHeight="1" thickBot="1">
      <c r="A32" s="408" t="s">
        <v>839</v>
      </c>
      <c r="B32" s="406">
        <f t="shared" si="0"/>
        <v>0</v>
      </c>
      <c r="C32" s="465"/>
      <c r="D32" s="466"/>
      <c r="E32" s="466"/>
      <c r="F32" s="466"/>
      <c r="G32" s="466"/>
      <c r="H32" s="466"/>
      <c r="I32" s="466"/>
      <c r="J32" s="466"/>
      <c r="K32" s="466"/>
      <c r="L32" s="466"/>
      <c r="M32" s="466"/>
      <c r="N32" s="466"/>
      <c r="O32" s="466"/>
      <c r="P32" s="466"/>
      <c r="Q32" s="466"/>
      <c r="R32" s="466"/>
      <c r="S32" s="466"/>
      <c r="T32" s="466"/>
      <c r="U32" s="466"/>
      <c r="V32" s="466"/>
      <c r="W32" s="466"/>
      <c r="X32" s="466"/>
      <c r="Y32" s="466"/>
      <c r="Z32" s="467"/>
    </row>
    <row r="33" spans="1:26" ht="15" customHeight="1">
      <c r="A33" s="1609" t="s">
        <v>840</v>
      </c>
      <c r="B33" s="1609"/>
      <c r="C33" s="1609"/>
      <c r="D33" s="1609"/>
      <c r="E33" s="1609"/>
      <c r="F33" s="1609"/>
      <c r="G33" s="1609"/>
      <c r="H33" s="1609"/>
      <c r="I33" s="1609"/>
      <c r="J33" s="1609"/>
      <c r="K33" s="1609"/>
      <c r="L33" s="1609"/>
      <c r="M33" s="1609"/>
      <c r="N33" s="1609"/>
      <c r="O33" s="1609"/>
      <c r="P33" s="1609"/>
      <c r="Q33" s="1609"/>
      <c r="R33" s="1609"/>
      <c r="S33" s="1609"/>
      <c r="T33" s="1609"/>
      <c r="U33" s="1609"/>
      <c r="V33" s="1609"/>
      <c r="W33" s="1609"/>
      <c r="X33" s="1609"/>
      <c r="Y33" s="1609"/>
      <c r="Z33" s="1609"/>
    </row>
    <row r="34" spans="1:26" ht="15" customHeight="1">
      <c r="A34" s="1610"/>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row>
    <row r="35" spans="1:26">
      <c r="A35" s="1610"/>
      <c r="B35" s="1610"/>
      <c r="C35" s="1610"/>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row>
  </sheetData>
  <mergeCells count="24">
    <mergeCell ref="B4:G4"/>
    <mergeCell ref="U1:W1"/>
    <mergeCell ref="X1:Z1"/>
    <mergeCell ref="U2:Z3"/>
    <mergeCell ref="B3:G3"/>
    <mergeCell ref="I3:R3"/>
    <mergeCell ref="B5:G5"/>
    <mergeCell ref="B6:G6"/>
    <mergeCell ref="T6:Z10"/>
    <mergeCell ref="B7:G7"/>
    <mergeCell ref="B9:E9"/>
    <mergeCell ref="F9:I9"/>
    <mergeCell ref="J9:M9"/>
    <mergeCell ref="N9:Q9"/>
    <mergeCell ref="B10:E10"/>
    <mergeCell ref="F10:I10"/>
    <mergeCell ref="A13:B13"/>
    <mergeCell ref="A33:Z35"/>
    <mergeCell ref="J10:M10"/>
    <mergeCell ref="N10:Q10"/>
    <mergeCell ref="B11:E11"/>
    <mergeCell ref="F11:I11"/>
    <mergeCell ref="J11:M11"/>
    <mergeCell ref="N11:Q11"/>
  </mergeCells>
  <phoneticPr fontId="3"/>
  <pageMargins left="0.70866141732283472" right="0.70866141732283472" top="0.74803149606299213" bottom="0.74803149606299213" header="0.31496062992125984" footer="0.31496062992125984"/>
  <pageSetup paperSize="9" scale="73" orientation="landscape"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5856-FF03-4EA0-984A-48D31168387A}">
  <dimension ref="A1:K120"/>
  <sheetViews>
    <sheetView zoomScaleNormal="100" workbookViewId="0">
      <selection activeCell="O50" sqref="O50:Q50"/>
    </sheetView>
  </sheetViews>
  <sheetFormatPr defaultRowHeight="13.5"/>
  <cols>
    <col min="1" max="1" width="17.875" customWidth="1"/>
    <col min="2" max="2" width="12" customWidth="1"/>
    <col min="3" max="3" width="3.625" customWidth="1"/>
    <col min="4" max="4" width="17.875" customWidth="1"/>
    <col min="5" max="5" width="12" customWidth="1"/>
    <col min="6" max="6" width="3.625" customWidth="1"/>
    <col min="7" max="7" width="17.875" customWidth="1"/>
    <col min="8" max="8" width="12" customWidth="1"/>
    <col min="9" max="9" width="3.75" customWidth="1"/>
    <col min="10" max="10" width="17.875" customWidth="1"/>
    <col min="11" max="11" width="12" customWidth="1"/>
  </cols>
  <sheetData>
    <row r="1" spans="1:11" ht="14.25" thickBot="1">
      <c r="K1" s="473" t="s">
        <v>893</v>
      </c>
    </row>
    <row r="2" spans="1:11" ht="38.25" customHeight="1">
      <c r="A2" s="1634" t="s">
        <v>798</v>
      </c>
      <c r="B2" s="1635"/>
      <c r="C2" s="346"/>
      <c r="D2" s="1634" t="s">
        <v>799</v>
      </c>
      <c r="E2" s="1635"/>
      <c r="F2" s="346"/>
      <c r="G2" s="1634" t="s">
        <v>800</v>
      </c>
      <c r="H2" s="1635"/>
      <c r="I2" s="346"/>
      <c r="J2" s="1634" t="s">
        <v>801</v>
      </c>
      <c r="K2" s="1635"/>
    </row>
    <row r="3" spans="1:11" ht="24" customHeight="1">
      <c r="A3" s="399" t="s">
        <v>822</v>
      </c>
      <c r="B3" s="410">
        <f>⑩【2週間前】野外炊飯活動計画書!C15</f>
        <v>0</v>
      </c>
      <c r="C3" s="11"/>
      <c r="D3" s="399" t="s">
        <v>822</v>
      </c>
      <c r="E3" s="410">
        <f>⑩【2週間前】野外炊飯活動計画書!D15</f>
        <v>0</v>
      </c>
      <c r="F3" s="11"/>
      <c r="G3" s="399" t="s">
        <v>822</v>
      </c>
      <c r="H3" s="410">
        <f>⑩【2週間前】野外炊飯活動計画書!E15</f>
        <v>0</v>
      </c>
      <c r="I3" s="11"/>
      <c r="J3" s="399" t="s">
        <v>822</v>
      </c>
      <c r="K3" s="411">
        <f>⑩【2週間前】野外炊飯活動計画書!F15</f>
        <v>0</v>
      </c>
    </row>
    <row r="4" spans="1:11" ht="24" customHeight="1">
      <c r="A4" s="399" t="s">
        <v>823</v>
      </c>
      <c r="B4" s="410">
        <f>⑩【2週間前】野外炊飯活動計画書!C16</f>
        <v>0</v>
      </c>
      <c r="C4" s="11"/>
      <c r="D4" s="399" t="s">
        <v>823</v>
      </c>
      <c r="E4" s="410">
        <f>⑩【2週間前】野外炊飯活動計画書!D16</f>
        <v>0</v>
      </c>
      <c r="F4" s="11"/>
      <c r="G4" s="399" t="s">
        <v>823</v>
      </c>
      <c r="H4" s="410">
        <f>⑩【2週間前】野外炊飯活動計画書!E16</f>
        <v>0</v>
      </c>
      <c r="I4" s="11"/>
      <c r="J4" s="399" t="s">
        <v>823</v>
      </c>
      <c r="K4" s="411">
        <f>⑩【2週間前】野外炊飯活動計画書!F16</f>
        <v>0</v>
      </c>
    </row>
    <row r="5" spans="1:11" ht="24" customHeight="1">
      <c r="A5" s="399" t="s">
        <v>824</v>
      </c>
      <c r="B5" s="410">
        <f>⑩【2週間前】野外炊飯活動計画書!C17</f>
        <v>0</v>
      </c>
      <c r="C5" s="11"/>
      <c r="D5" s="399" t="s">
        <v>824</v>
      </c>
      <c r="E5" s="410">
        <f>⑩【2週間前】野外炊飯活動計画書!D17</f>
        <v>0</v>
      </c>
      <c r="F5" s="11"/>
      <c r="G5" s="399" t="s">
        <v>824</v>
      </c>
      <c r="H5" s="410">
        <f>⑩【2週間前】野外炊飯活動計画書!E17</f>
        <v>0</v>
      </c>
      <c r="I5" s="11"/>
      <c r="J5" s="399" t="s">
        <v>824</v>
      </c>
      <c r="K5" s="411">
        <f>⑩【2週間前】野外炊飯活動計画書!F17</f>
        <v>0</v>
      </c>
    </row>
    <row r="6" spans="1:11" ht="24" customHeight="1">
      <c r="A6" s="399" t="s">
        <v>825</v>
      </c>
      <c r="B6" s="410">
        <f>⑩【2週間前】野外炊飯活動計画書!C18</f>
        <v>0</v>
      </c>
      <c r="C6" s="11"/>
      <c r="D6" s="399" t="s">
        <v>825</v>
      </c>
      <c r="E6" s="410">
        <f>⑩【2週間前】野外炊飯活動計画書!D18</f>
        <v>0</v>
      </c>
      <c r="F6" s="11"/>
      <c r="G6" s="399" t="s">
        <v>825</v>
      </c>
      <c r="H6" s="410">
        <f>⑩【2週間前】野外炊飯活動計画書!E18</f>
        <v>0</v>
      </c>
      <c r="I6" s="11"/>
      <c r="J6" s="399" t="s">
        <v>825</v>
      </c>
      <c r="K6" s="411">
        <f>⑩【2週間前】野外炊飯活動計画書!F18</f>
        <v>0</v>
      </c>
    </row>
    <row r="7" spans="1:11" ht="24" customHeight="1">
      <c r="A7" s="399" t="s">
        <v>826</v>
      </c>
      <c r="B7" s="410">
        <f>⑩【2週間前】野外炊飯活動計画書!C19</f>
        <v>0</v>
      </c>
      <c r="C7" s="11"/>
      <c r="D7" s="399" t="s">
        <v>826</v>
      </c>
      <c r="E7" s="410">
        <f>⑩【2週間前】野外炊飯活動計画書!D19</f>
        <v>0</v>
      </c>
      <c r="F7" s="11"/>
      <c r="G7" s="399" t="s">
        <v>826</v>
      </c>
      <c r="H7" s="410">
        <f>⑩【2週間前】野外炊飯活動計画書!E19</f>
        <v>0</v>
      </c>
      <c r="I7" s="11"/>
      <c r="J7" s="399" t="s">
        <v>826</v>
      </c>
      <c r="K7" s="411">
        <f>⑩【2週間前】野外炊飯活動計画書!F19</f>
        <v>0</v>
      </c>
    </row>
    <row r="8" spans="1:11" ht="24" customHeight="1">
      <c r="A8" s="399" t="s">
        <v>827</v>
      </c>
      <c r="B8" s="410">
        <f>⑩【2週間前】野外炊飯活動計画書!C20</f>
        <v>0</v>
      </c>
      <c r="C8" s="11"/>
      <c r="D8" s="399" t="s">
        <v>827</v>
      </c>
      <c r="E8" s="410">
        <f>⑩【2週間前】野外炊飯活動計画書!D20</f>
        <v>0</v>
      </c>
      <c r="F8" s="11"/>
      <c r="G8" s="399" t="s">
        <v>827</v>
      </c>
      <c r="H8" s="410">
        <f>⑩【2週間前】野外炊飯活動計画書!E20</f>
        <v>0</v>
      </c>
      <c r="I8" s="11"/>
      <c r="J8" s="399" t="s">
        <v>827</v>
      </c>
      <c r="K8" s="411">
        <f>⑩【2週間前】野外炊飯活動計画書!F20</f>
        <v>0</v>
      </c>
    </row>
    <row r="9" spans="1:11" ht="24" customHeight="1">
      <c r="A9" s="399" t="s">
        <v>828</v>
      </c>
      <c r="B9" s="410">
        <f>⑩【2週間前】野外炊飯活動計画書!C21</f>
        <v>0</v>
      </c>
      <c r="C9" s="11"/>
      <c r="D9" s="399" t="s">
        <v>828</v>
      </c>
      <c r="E9" s="410">
        <f>⑩【2週間前】野外炊飯活動計画書!D21</f>
        <v>0</v>
      </c>
      <c r="F9" s="11"/>
      <c r="G9" s="399" t="s">
        <v>828</v>
      </c>
      <c r="H9" s="410">
        <f>⑩【2週間前】野外炊飯活動計画書!E21</f>
        <v>0</v>
      </c>
      <c r="I9" s="11"/>
      <c r="J9" s="399" t="s">
        <v>828</v>
      </c>
      <c r="K9" s="411">
        <f>⑩【2週間前】野外炊飯活動計画書!F21</f>
        <v>0</v>
      </c>
    </row>
    <row r="10" spans="1:11" ht="24" customHeight="1">
      <c r="A10" s="399" t="s">
        <v>829</v>
      </c>
      <c r="B10" s="410">
        <f>⑩【2週間前】野外炊飯活動計画書!C22</f>
        <v>0</v>
      </c>
      <c r="C10" s="11"/>
      <c r="D10" s="399" t="s">
        <v>829</v>
      </c>
      <c r="E10" s="410">
        <f>⑩【2週間前】野外炊飯活動計画書!D22</f>
        <v>0</v>
      </c>
      <c r="F10" s="11"/>
      <c r="G10" s="399" t="s">
        <v>829</v>
      </c>
      <c r="H10" s="410">
        <f>⑩【2週間前】野外炊飯活動計画書!E22</f>
        <v>0</v>
      </c>
      <c r="I10" s="11"/>
      <c r="J10" s="399" t="s">
        <v>829</v>
      </c>
      <c r="K10" s="411">
        <f>⑩【2週間前】野外炊飯活動計画書!F22</f>
        <v>0</v>
      </c>
    </row>
    <row r="11" spans="1:11" ht="24" customHeight="1">
      <c r="A11" s="399" t="s">
        <v>830</v>
      </c>
      <c r="B11" s="410">
        <f>⑩【2週間前】野外炊飯活動計画書!C23</f>
        <v>0</v>
      </c>
      <c r="C11" s="11"/>
      <c r="D11" s="399" t="s">
        <v>830</v>
      </c>
      <c r="E11" s="410">
        <f>⑩【2週間前】野外炊飯活動計画書!D23</f>
        <v>0</v>
      </c>
      <c r="F11" s="11"/>
      <c r="G11" s="399" t="s">
        <v>830</v>
      </c>
      <c r="H11" s="410">
        <f>⑩【2週間前】野外炊飯活動計画書!E23</f>
        <v>0</v>
      </c>
      <c r="I11" s="11"/>
      <c r="J11" s="399" t="s">
        <v>830</v>
      </c>
      <c r="K11" s="411">
        <f>⑩【2週間前】野外炊飯活動計画書!F23</f>
        <v>0</v>
      </c>
    </row>
    <row r="12" spans="1:11" ht="24" customHeight="1">
      <c r="A12" s="399" t="s">
        <v>831</v>
      </c>
      <c r="B12" s="410">
        <f>⑩【2週間前】野外炊飯活動計画書!C24</f>
        <v>0</v>
      </c>
      <c r="C12" s="11"/>
      <c r="D12" s="399" t="s">
        <v>831</v>
      </c>
      <c r="E12" s="410">
        <f>⑩【2週間前】野外炊飯活動計画書!D24</f>
        <v>0</v>
      </c>
      <c r="F12" s="11"/>
      <c r="G12" s="399" t="s">
        <v>831</v>
      </c>
      <c r="H12" s="410">
        <f>⑩【2週間前】野外炊飯活動計画書!E24</f>
        <v>0</v>
      </c>
      <c r="I12" s="11"/>
      <c r="J12" s="399" t="s">
        <v>831</v>
      </c>
      <c r="K12" s="411">
        <f>⑩【2週間前】野外炊飯活動計画書!F24</f>
        <v>0</v>
      </c>
    </row>
    <row r="13" spans="1:11" ht="24" customHeight="1">
      <c r="A13" s="399" t="s">
        <v>832</v>
      </c>
      <c r="B13" s="410">
        <f>⑩【2週間前】野外炊飯活動計画書!C25</f>
        <v>0</v>
      </c>
      <c r="C13" s="11"/>
      <c r="D13" s="399" t="s">
        <v>832</v>
      </c>
      <c r="E13" s="410">
        <f>⑩【2週間前】野外炊飯活動計画書!D25</f>
        <v>0</v>
      </c>
      <c r="F13" s="11"/>
      <c r="G13" s="399" t="s">
        <v>832</v>
      </c>
      <c r="H13" s="410">
        <f>⑩【2週間前】野外炊飯活動計画書!E25</f>
        <v>0</v>
      </c>
      <c r="I13" s="11"/>
      <c r="J13" s="399" t="s">
        <v>832</v>
      </c>
      <c r="K13" s="411">
        <f>⑩【2週間前】野外炊飯活動計画書!F25</f>
        <v>0</v>
      </c>
    </row>
    <row r="14" spans="1:11" ht="24" customHeight="1">
      <c r="A14" s="399" t="s">
        <v>833</v>
      </c>
      <c r="B14" s="410">
        <f>⑩【2週間前】野外炊飯活動計画書!C26</f>
        <v>0</v>
      </c>
      <c r="C14" s="11"/>
      <c r="D14" s="399" t="s">
        <v>833</v>
      </c>
      <c r="E14" s="410">
        <f>⑩【2週間前】野外炊飯活動計画書!D26</f>
        <v>0</v>
      </c>
      <c r="F14" s="11"/>
      <c r="G14" s="399" t="s">
        <v>833</v>
      </c>
      <c r="H14" s="410">
        <f>⑩【2週間前】野外炊飯活動計画書!E26</f>
        <v>0</v>
      </c>
      <c r="I14" s="11"/>
      <c r="J14" s="399" t="s">
        <v>833</v>
      </c>
      <c r="K14" s="411">
        <f>⑩【2週間前】野外炊飯活動計画書!F26</f>
        <v>0</v>
      </c>
    </row>
    <row r="15" spans="1:11" ht="24" customHeight="1">
      <c r="A15" s="399" t="s">
        <v>834</v>
      </c>
      <c r="B15" s="410">
        <f>⑩【2週間前】野外炊飯活動計画書!C27</f>
        <v>0</v>
      </c>
      <c r="C15" s="11"/>
      <c r="D15" s="399" t="s">
        <v>834</v>
      </c>
      <c r="E15" s="410">
        <f>⑩【2週間前】野外炊飯活動計画書!D27</f>
        <v>0</v>
      </c>
      <c r="F15" s="11"/>
      <c r="G15" s="399" t="s">
        <v>834</v>
      </c>
      <c r="H15" s="410">
        <f>⑩【2週間前】野外炊飯活動計画書!E27</f>
        <v>0</v>
      </c>
      <c r="I15" s="11"/>
      <c r="J15" s="399" t="s">
        <v>834</v>
      </c>
      <c r="K15" s="411">
        <f>⑩【2週間前】野外炊飯活動計画書!F27</f>
        <v>0</v>
      </c>
    </row>
    <row r="16" spans="1:11" ht="24" customHeight="1">
      <c r="A16" s="399" t="s">
        <v>835</v>
      </c>
      <c r="B16" s="410">
        <f>⑩【2週間前】野外炊飯活動計画書!C28</f>
        <v>0</v>
      </c>
      <c r="C16" s="11"/>
      <c r="D16" s="399" t="s">
        <v>835</v>
      </c>
      <c r="E16" s="410">
        <f>⑩【2週間前】野外炊飯活動計画書!D28</f>
        <v>0</v>
      </c>
      <c r="F16" s="11"/>
      <c r="G16" s="399" t="s">
        <v>835</v>
      </c>
      <c r="H16" s="410">
        <f>⑩【2週間前】野外炊飯活動計画書!E28</f>
        <v>0</v>
      </c>
      <c r="I16" s="11"/>
      <c r="J16" s="399" t="s">
        <v>835</v>
      </c>
      <c r="K16" s="411">
        <f>⑩【2週間前】野外炊飯活動計画書!F28</f>
        <v>0</v>
      </c>
    </row>
    <row r="17" spans="1:11" ht="24" customHeight="1">
      <c r="A17" s="399" t="s">
        <v>836</v>
      </c>
      <c r="B17" s="410">
        <f>⑩【2週間前】野外炊飯活動計画書!C29</f>
        <v>0</v>
      </c>
      <c r="C17" s="11"/>
      <c r="D17" s="399" t="s">
        <v>836</v>
      </c>
      <c r="E17" s="410">
        <f>⑩【2週間前】野外炊飯活動計画書!D29</f>
        <v>0</v>
      </c>
      <c r="F17" s="11"/>
      <c r="G17" s="399" t="s">
        <v>836</v>
      </c>
      <c r="H17" s="410">
        <f>⑩【2週間前】野外炊飯活動計画書!E29</f>
        <v>0</v>
      </c>
      <c r="I17" s="11"/>
      <c r="J17" s="399" t="s">
        <v>836</v>
      </c>
      <c r="K17" s="411">
        <f>⑩【2週間前】野外炊飯活動計画書!F29</f>
        <v>0</v>
      </c>
    </row>
    <row r="18" spans="1:11" ht="24" customHeight="1">
      <c r="A18" s="399" t="s">
        <v>837</v>
      </c>
      <c r="B18" s="410">
        <f>⑩【2週間前】野外炊飯活動計画書!C30</f>
        <v>0</v>
      </c>
      <c r="C18" s="11"/>
      <c r="D18" s="399" t="s">
        <v>837</v>
      </c>
      <c r="E18" s="410">
        <f>⑩【2週間前】野外炊飯活動計画書!D30</f>
        <v>0</v>
      </c>
      <c r="F18" s="11"/>
      <c r="G18" s="399" t="s">
        <v>837</v>
      </c>
      <c r="H18" s="410">
        <f>⑩【2週間前】野外炊飯活動計画書!E30</f>
        <v>0</v>
      </c>
      <c r="I18" s="11"/>
      <c r="J18" s="399" t="s">
        <v>837</v>
      </c>
      <c r="K18" s="411">
        <f>⑩【2週間前】野外炊飯活動計画書!F30</f>
        <v>0</v>
      </c>
    </row>
    <row r="19" spans="1:11" ht="24" customHeight="1">
      <c r="A19" s="399" t="s">
        <v>838</v>
      </c>
      <c r="B19" s="410">
        <f>⑩【2週間前】野外炊飯活動計画書!C31</f>
        <v>0</v>
      </c>
      <c r="C19" s="11"/>
      <c r="D19" s="399" t="s">
        <v>838</v>
      </c>
      <c r="E19" s="410">
        <f>⑩【2週間前】野外炊飯活動計画書!D31</f>
        <v>0</v>
      </c>
      <c r="F19" s="11"/>
      <c r="G19" s="399" t="s">
        <v>838</v>
      </c>
      <c r="H19" s="410">
        <f>⑩【2週間前】野外炊飯活動計画書!E31</f>
        <v>0</v>
      </c>
      <c r="I19" s="11"/>
      <c r="J19" s="399" t="s">
        <v>838</v>
      </c>
      <c r="K19" s="411">
        <f>⑩【2週間前】野外炊飯活動計画書!F31</f>
        <v>0</v>
      </c>
    </row>
    <row r="20" spans="1:11" ht="24" customHeight="1" thickBot="1">
      <c r="A20" s="400" t="s">
        <v>839</v>
      </c>
      <c r="B20" s="412">
        <f>⑩【2週間前】野外炊飯活動計画書!C32</f>
        <v>0</v>
      </c>
      <c r="C20" s="11"/>
      <c r="D20" s="400" t="s">
        <v>839</v>
      </c>
      <c r="E20" s="412">
        <f>⑩【2週間前】野外炊飯活動計画書!D32</f>
        <v>0</v>
      </c>
      <c r="F20" s="11"/>
      <c r="G20" s="400" t="s">
        <v>839</v>
      </c>
      <c r="H20" s="412">
        <f>⑩【2週間前】野外炊飯活動計画書!E32</f>
        <v>0</v>
      </c>
      <c r="I20" s="11"/>
      <c r="J20" s="400" t="s">
        <v>839</v>
      </c>
      <c r="K20" s="413">
        <f>⑩【2週間前】野外炊飯活動計画書!F32</f>
        <v>0</v>
      </c>
    </row>
    <row r="21" spans="1:11" ht="14.25" thickBot="1"/>
    <row r="22" spans="1:11" ht="38.25" customHeight="1">
      <c r="A22" s="1634" t="s">
        <v>802</v>
      </c>
      <c r="B22" s="1635"/>
      <c r="C22" s="346"/>
      <c r="D22" s="1634" t="s">
        <v>803</v>
      </c>
      <c r="E22" s="1635"/>
      <c r="F22" s="346"/>
      <c r="G22" s="1634" t="s">
        <v>804</v>
      </c>
      <c r="H22" s="1635"/>
      <c r="I22" s="346"/>
      <c r="J22" s="1634" t="s">
        <v>805</v>
      </c>
      <c r="K22" s="1635"/>
    </row>
    <row r="23" spans="1:11" ht="24" customHeight="1">
      <c r="A23" s="399" t="s">
        <v>822</v>
      </c>
      <c r="B23" s="410">
        <f>⑩【2週間前】野外炊飯活動計画書!G15</f>
        <v>0</v>
      </c>
      <c r="C23" s="11"/>
      <c r="D23" s="399" t="s">
        <v>822</v>
      </c>
      <c r="E23" s="410">
        <f>⑩【2週間前】野外炊飯活動計画書!H15</f>
        <v>0</v>
      </c>
      <c r="F23" s="11"/>
      <c r="G23" s="399" t="s">
        <v>822</v>
      </c>
      <c r="H23" s="410">
        <f>⑩【2週間前】野外炊飯活動計画書!I15</f>
        <v>0</v>
      </c>
      <c r="I23" s="11"/>
      <c r="J23" s="399" t="s">
        <v>822</v>
      </c>
      <c r="K23" s="411">
        <f>⑩【2週間前】野外炊飯活動計画書!J15</f>
        <v>0</v>
      </c>
    </row>
    <row r="24" spans="1:11" ht="24" customHeight="1">
      <c r="A24" s="399" t="s">
        <v>823</v>
      </c>
      <c r="B24" s="410">
        <f>⑩【2週間前】野外炊飯活動計画書!G16</f>
        <v>0</v>
      </c>
      <c r="C24" s="11"/>
      <c r="D24" s="399" t="s">
        <v>823</v>
      </c>
      <c r="E24" s="410">
        <f>⑩【2週間前】野外炊飯活動計画書!H16</f>
        <v>0</v>
      </c>
      <c r="F24" s="11"/>
      <c r="G24" s="399" t="s">
        <v>823</v>
      </c>
      <c r="H24" s="410">
        <f>⑩【2週間前】野外炊飯活動計画書!I16</f>
        <v>0</v>
      </c>
      <c r="I24" s="11"/>
      <c r="J24" s="399" t="s">
        <v>823</v>
      </c>
      <c r="K24" s="411">
        <f>⑩【2週間前】野外炊飯活動計画書!J16</f>
        <v>0</v>
      </c>
    </row>
    <row r="25" spans="1:11" ht="24" customHeight="1">
      <c r="A25" s="399" t="s">
        <v>824</v>
      </c>
      <c r="B25" s="410">
        <f>⑩【2週間前】野外炊飯活動計画書!G17</f>
        <v>0</v>
      </c>
      <c r="C25" s="11"/>
      <c r="D25" s="399" t="s">
        <v>824</v>
      </c>
      <c r="E25" s="410">
        <f>⑩【2週間前】野外炊飯活動計画書!H17</f>
        <v>0</v>
      </c>
      <c r="F25" s="11"/>
      <c r="G25" s="399" t="s">
        <v>824</v>
      </c>
      <c r="H25" s="410">
        <f>⑩【2週間前】野外炊飯活動計画書!I17</f>
        <v>0</v>
      </c>
      <c r="I25" s="11"/>
      <c r="J25" s="399" t="s">
        <v>824</v>
      </c>
      <c r="K25" s="411">
        <f>⑩【2週間前】野外炊飯活動計画書!J17</f>
        <v>0</v>
      </c>
    </row>
    <row r="26" spans="1:11" ht="24" customHeight="1">
      <c r="A26" s="399" t="s">
        <v>825</v>
      </c>
      <c r="B26" s="410">
        <f>⑩【2週間前】野外炊飯活動計画書!G18</f>
        <v>0</v>
      </c>
      <c r="C26" s="11"/>
      <c r="D26" s="399" t="s">
        <v>825</v>
      </c>
      <c r="E26" s="410">
        <f>⑩【2週間前】野外炊飯活動計画書!H18</f>
        <v>0</v>
      </c>
      <c r="F26" s="11"/>
      <c r="G26" s="399" t="s">
        <v>825</v>
      </c>
      <c r="H26" s="410">
        <f>⑩【2週間前】野外炊飯活動計画書!I18</f>
        <v>0</v>
      </c>
      <c r="I26" s="11"/>
      <c r="J26" s="399" t="s">
        <v>825</v>
      </c>
      <c r="K26" s="411">
        <f>⑩【2週間前】野外炊飯活動計画書!J18</f>
        <v>0</v>
      </c>
    </row>
    <row r="27" spans="1:11" ht="24" customHeight="1">
      <c r="A27" s="399" t="s">
        <v>826</v>
      </c>
      <c r="B27" s="410">
        <f>⑩【2週間前】野外炊飯活動計画書!G19</f>
        <v>0</v>
      </c>
      <c r="C27" s="11"/>
      <c r="D27" s="399" t="s">
        <v>826</v>
      </c>
      <c r="E27" s="410">
        <f>⑩【2週間前】野外炊飯活動計画書!H19</f>
        <v>0</v>
      </c>
      <c r="F27" s="11"/>
      <c r="G27" s="399" t="s">
        <v>826</v>
      </c>
      <c r="H27" s="410">
        <f>⑩【2週間前】野外炊飯活動計画書!I19</f>
        <v>0</v>
      </c>
      <c r="I27" s="11"/>
      <c r="J27" s="399" t="s">
        <v>826</v>
      </c>
      <c r="K27" s="411">
        <f>⑩【2週間前】野外炊飯活動計画書!J19</f>
        <v>0</v>
      </c>
    </row>
    <row r="28" spans="1:11" ht="24" customHeight="1">
      <c r="A28" s="399" t="s">
        <v>827</v>
      </c>
      <c r="B28" s="410">
        <f>⑩【2週間前】野外炊飯活動計画書!G20</f>
        <v>0</v>
      </c>
      <c r="C28" s="11"/>
      <c r="D28" s="399" t="s">
        <v>827</v>
      </c>
      <c r="E28" s="410">
        <f>⑩【2週間前】野外炊飯活動計画書!H20</f>
        <v>0</v>
      </c>
      <c r="F28" s="11"/>
      <c r="G28" s="399" t="s">
        <v>827</v>
      </c>
      <c r="H28" s="410">
        <f>⑩【2週間前】野外炊飯活動計画書!I20</f>
        <v>0</v>
      </c>
      <c r="I28" s="11"/>
      <c r="J28" s="399" t="s">
        <v>827</v>
      </c>
      <c r="K28" s="411">
        <f>⑩【2週間前】野外炊飯活動計画書!J20</f>
        <v>0</v>
      </c>
    </row>
    <row r="29" spans="1:11" ht="24" customHeight="1">
      <c r="A29" s="399" t="s">
        <v>828</v>
      </c>
      <c r="B29" s="410">
        <f>⑩【2週間前】野外炊飯活動計画書!G21</f>
        <v>0</v>
      </c>
      <c r="C29" s="11"/>
      <c r="D29" s="399" t="s">
        <v>828</v>
      </c>
      <c r="E29" s="410">
        <f>⑩【2週間前】野外炊飯活動計画書!H21</f>
        <v>0</v>
      </c>
      <c r="F29" s="11"/>
      <c r="G29" s="399" t="s">
        <v>828</v>
      </c>
      <c r="H29" s="410">
        <f>⑩【2週間前】野外炊飯活動計画書!I21</f>
        <v>0</v>
      </c>
      <c r="I29" s="11"/>
      <c r="J29" s="399" t="s">
        <v>828</v>
      </c>
      <c r="K29" s="411">
        <f>⑩【2週間前】野外炊飯活動計画書!J21</f>
        <v>0</v>
      </c>
    </row>
    <row r="30" spans="1:11" ht="24" customHeight="1">
      <c r="A30" s="399" t="s">
        <v>829</v>
      </c>
      <c r="B30" s="410">
        <f>⑩【2週間前】野外炊飯活動計画書!G22</f>
        <v>0</v>
      </c>
      <c r="C30" s="11"/>
      <c r="D30" s="399" t="s">
        <v>829</v>
      </c>
      <c r="E30" s="410">
        <f>⑩【2週間前】野外炊飯活動計画書!H22</f>
        <v>0</v>
      </c>
      <c r="F30" s="11"/>
      <c r="G30" s="399" t="s">
        <v>829</v>
      </c>
      <c r="H30" s="410">
        <f>⑩【2週間前】野外炊飯活動計画書!I22</f>
        <v>0</v>
      </c>
      <c r="I30" s="11"/>
      <c r="J30" s="399" t="s">
        <v>829</v>
      </c>
      <c r="K30" s="411">
        <f>⑩【2週間前】野外炊飯活動計画書!J22</f>
        <v>0</v>
      </c>
    </row>
    <row r="31" spans="1:11" ht="24" customHeight="1">
      <c r="A31" s="399" t="s">
        <v>830</v>
      </c>
      <c r="B31" s="410">
        <f>⑩【2週間前】野外炊飯活動計画書!G23</f>
        <v>0</v>
      </c>
      <c r="C31" s="11"/>
      <c r="D31" s="399" t="s">
        <v>830</v>
      </c>
      <c r="E31" s="410">
        <f>⑩【2週間前】野外炊飯活動計画書!H23</f>
        <v>0</v>
      </c>
      <c r="F31" s="11"/>
      <c r="G31" s="399" t="s">
        <v>830</v>
      </c>
      <c r="H31" s="410">
        <f>⑩【2週間前】野外炊飯活動計画書!I23</f>
        <v>0</v>
      </c>
      <c r="I31" s="11"/>
      <c r="J31" s="399" t="s">
        <v>830</v>
      </c>
      <c r="K31" s="411">
        <f>⑩【2週間前】野外炊飯活動計画書!J23</f>
        <v>0</v>
      </c>
    </row>
    <row r="32" spans="1:11" ht="24" customHeight="1">
      <c r="A32" s="399" t="s">
        <v>831</v>
      </c>
      <c r="B32" s="410">
        <f>⑩【2週間前】野外炊飯活動計画書!G24</f>
        <v>0</v>
      </c>
      <c r="C32" s="11"/>
      <c r="D32" s="399" t="s">
        <v>831</v>
      </c>
      <c r="E32" s="410">
        <f>⑩【2週間前】野外炊飯活動計画書!H24</f>
        <v>0</v>
      </c>
      <c r="F32" s="11"/>
      <c r="G32" s="399" t="s">
        <v>831</v>
      </c>
      <c r="H32" s="410">
        <f>⑩【2週間前】野外炊飯活動計画書!I24</f>
        <v>0</v>
      </c>
      <c r="I32" s="11"/>
      <c r="J32" s="399" t="s">
        <v>831</v>
      </c>
      <c r="K32" s="411">
        <f>⑩【2週間前】野外炊飯活動計画書!J24</f>
        <v>0</v>
      </c>
    </row>
    <row r="33" spans="1:11" ht="24" customHeight="1">
      <c r="A33" s="399" t="s">
        <v>832</v>
      </c>
      <c r="B33" s="410">
        <f>⑩【2週間前】野外炊飯活動計画書!G25</f>
        <v>0</v>
      </c>
      <c r="C33" s="11"/>
      <c r="D33" s="399" t="s">
        <v>832</v>
      </c>
      <c r="E33" s="410">
        <f>⑩【2週間前】野外炊飯活動計画書!H25</f>
        <v>0</v>
      </c>
      <c r="F33" s="11"/>
      <c r="G33" s="399" t="s">
        <v>832</v>
      </c>
      <c r="H33" s="410">
        <f>⑩【2週間前】野外炊飯活動計画書!I25</f>
        <v>0</v>
      </c>
      <c r="I33" s="11"/>
      <c r="J33" s="399" t="s">
        <v>832</v>
      </c>
      <c r="K33" s="411">
        <f>⑩【2週間前】野外炊飯活動計画書!J25</f>
        <v>0</v>
      </c>
    </row>
    <row r="34" spans="1:11" ht="24" customHeight="1">
      <c r="A34" s="399" t="s">
        <v>833</v>
      </c>
      <c r="B34" s="410">
        <f>⑩【2週間前】野外炊飯活動計画書!G26</f>
        <v>0</v>
      </c>
      <c r="C34" s="11"/>
      <c r="D34" s="399" t="s">
        <v>833</v>
      </c>
      <c r="E34" s="410">
        <f>⑩【2週間前】野外炊飯活動計画書!H26</f>
        <v>0</v>
      </c>
      <c r="F34" s="11"/>
      <c r="G34" s="399" t="s">
        <v>833</v>
      </c>
      <c r="H34" s="410">
        <f>⑩【2週間前】野外炊飯活動計画書!I26</f>
        <v>0</v>
      </c>
      <c r="I34" s="11"/>
      <c r="J34" s="399" t="s">
        <v>833</v>
      </c>
      <c r="K34" s="411">
        <f>⑩【2週間前】野外炊飯活動計画書!J26</f>
        <v>0</v>
      </c>
    </row>
    <row r="35" spans="1:11" ht="24" customHeight="1">
      <c r="A35" s="399" t="s">
        <v>834</v>
      </c>
      <c r="B35" s="410">
        <f>⑩【2週間前】野外炊飯活動計画書!G27</f>
        <v>0</v>
      </c>
      <c r="C35" s="11"/>
      <c r="D35" s="399" t="s">
        <v>834</v>
      </c>
      <c r="E35" s="410">
        <f>⑩【2週間前】野外炊飯活動計画書!H27</f>
        <v>0</v>
      </c>
      <c r="F35" s="11"/>
      <c r="G35" s="399" t="s">
        <v>834</v>
      </c>
      <c r="H35" s="410">
        <f>⑩【2週間前】野外炊飯活動計画書!I27</f>
        <v>0</v>
      </c>
      <c r="I35" s="11"/>
      <c r="J35" s="399" t="s">
        <v>834</v>
      </c>
      <c r="K35" s="411">
        <f>⑩【2週間前】野外炊飯活動計画書!J27</f>
        <v>0</v>
      </c>
    </row>
    <row r="36" spans="1:11" ht="24" customHeight="1">
      <c r="A36" s="399" t="s">
        <v>835</v>
      </c>
      <c r="B36" s="410">
        <f>⑩【2週間前】野外炊飯活動計画書!G28</f>
        <v>0</v>
      </c>
      <c r="C36" s="11"/>
      <c r="D36" s="399" t="s">
        <v>835</v>
      </c>
      <c r="E36" s="410">
        <f>⑩【2週間前】野外炊飯活動計画書!H28</f>
        <v>0</v>
      </c>
      <c r="F36" s="11"/>
      <c r="G36" s="399" t="s">
        <v>835</v>
      </c>
      <c r="H36" s="410">
        <f>⑩【2週間前】野外炊飯活動計画書!I28</f>
        <v>0</v>
      </c>
      <c r="I36" s="11"/>
      <c r="J36" s="399" t="s">
        <v>835</v>
      </c>
      <c r="K36" s="411">
        <f>⑩【2週間前】野外炊飯活動計画書!J28</f>
        <v>0</v>
      </c>
    </row>
    <row r="37" spans="1:11" ht="24" customHeight="1">
      <c r="A37" s="399" t="s">
        <v>836</v>
      </c>
      <c r="B37" s="410">
        <f>⑩【2週間前】野外炊飯活動計画書!G29</f>
        <v>0</v>
      </c>
      <c r="C37" s="11"/>
      <c r="D37" s="399" t="s">
        <v>836</v>
      </c>
      <c r="E37" s="410">
        <f>⑩【2週間前】野外炊飯活動計画書!H29</f>
        <v>0</v>
      </c>
      <c r="F37" s="11"/>
      <c r="G37" s="399" t="s">
        <v>836</v>
      </c>
      <c r="H37" s="410">
        <f>⑩【2週間前】野外炊飯活動計画書!I29</f>
        <v>0</v>
      </c>
      <c r="I37" s="11"/>
      <c r="J37" s="399" t="s">
        <v>836</v>
      </c>
      <c r="K37" s="411">
        <f>⑩【2週間前】野外炊飯活動計画書!J29</f>
        <v>0</v>
      </c>
    </row>
    <row r="38" spans="1:11" ht="24" customHeight="1">
      <c r="A38" s="399" t="s">
        <v>837</v>
      </c>
      <c r="B38" s="410">
        <f>⑩【2週間前】野外炊飯活動計画書!G30</f>
        <v>0</v>
      </c>
      <c r="C38" s="11"/>
      <c r="D38" s="399" t="s">
        <v>837</v>
      </c>
      <c r="E38" s="410">
        <f>⑩【2週間前】野外炊飯活動計画書!H30</f>
        <v>0</v>
      </c>
      <c r="F38" s="11"/>
      <c r="G38" s="399" t="s">
        <v>837</v>
      </c>
      <c r="H38" s="410">
        <f>⑩【2週間前】野外炊飯活動計画書!I30</f>
        <v>0</v>
      </c>
      <c r="I38" s="11"/>
      <c r="J38" s="399" t="s">
        <v>837</v>
      </c>
      <c r="K38" s="411">
        <f>⑩【2週間前】野外炊飯活動計画書!J30</f>
        <v>0</v>
      </c>
    </row>
    <row r="39" spans="1:11" ht="24" customHeight="1">
      <c r="A39" s="399" t="s">
        <v>838</v>
      </c>
      <c r="B39" s="410">
        <f>⑩【2週間前】野外炊飯活動計画書!G31</f>
        <v>0</v>
      </c>
      <c r="C39" s="11"/>
      <c r="D39" s="399" t="s">
        <v>838</v>
      </c>
      <c r="E39" s="410">
        <f>⑩【2週間前】野外炊飯活動計画書!H31</f>
        <v>0</v>
      </c>
      <c r="F39" s="11"/>
      <c r="G39" s="399" t="s">
        <v>838</v>
      </c>
      <c r="H39" s="410">
        <f>⑩【2週間前】野外炊飯活動計画書!I31</f>
        <v>0</v>
      </c>
      <c r="I39" s="11"/>
      <c r="J39" s="399" t="s">
        <v>838</v>
      </c>
      <c r="K39" s="411">
        <f>⑩【2週間前】野外炊飯活動計画書!J31</f>
        <v>0</v>
      </c>
    </row>
    <row r="40" spans="1:11" ht="24" customHeight="1" thickBot="1">
      <c r="A40" s="400" t="s">
        <v>839</v>
      </c>
      <c r="B40" s="412">
        <f>⑩【2週間前】野外炊飯活動計画書!G32</f>
        <v>0</v>
      </c>
      <c r="C40" s="11"/>
      <c r="D40" s="400" t="s">
        <v>839</v>
      </c>
      <c r="E40" s="412">
        <f>⑩【2週間前】野外炊飯活動計画書!H32</f>
        <v>0</v>
      </c>
      <c r="F40" s="11"/>
      <c r="G40" s="400" t="s">
        <v>839</v>
      </c>
      <c r="H40" s="412">
        <f>⑩【2週間前】野外炊飯活動計画書!I32</f>
        <v>0</v>
      </c>
      <c r="I40" s="11"/>
      <c r="J40" s="400" t="s">
        <v>839</v>
      </c>
      <c r="K40" s="413">
        <f>⑩【2週間前】野外炊飯活動計画書!J32</f>
        <v>0</v>
      </c>
    </row>
    <row r="41" spans="1:11" ht="18" customHeight="1" thickBot="1"/>
    <row r="42" spans="1:11" ht="38.25" customHeight="1">
      <c r="A42" s="1634" t="s">
        <v>806</v>
      </c>
      <c r="B42" s="1635"/>
      <c r="C42" s="346"/>
      <c r="D42" s="1634" t="s">
        <v>807</v>
      </c>
      <c r="E42" s="1635"/>
      <c r="F42" s="346"/>
      <c r="G42" s="1634" t="s">
        <v>808</v>
      </c>
      <c r="H42" s="1635"/>
      <c r="I42" s="346"/>
      <c r="J42" s="1634" t="s">
        <v>809</v>
      </c>
      <c r="K42" s="1635"/>
    </row>
    <row r="43" spans="1:11" ht="24" customHeight="1">
      <c r="A43" s="399" t="s">
        <v>822</v>
      </c>
      <c r="B43" s="410">
        <f>⑩【2週間前】野外炊飯活動計画書!K15</f>
        <v>0</v>
      </c>
      <c r="C43" s="11"/>
      <c r="D43" s="399" t="s">
        <v>822</v>
      </c>
      <c r="E43" s="410">
        <f>⑩【2週間前】野外炊飯活動計画書!L15</f>
        <v>0</v>
      </c>
      <c r="F43" s="11"/>
      <c r="G43" s="399" t="s">
        <v>822</v>
      </c>
      <c r="H43" s="410">
        <f>⑩【2週間前】野外炊飯活動計画書!M15</f>
        <v>0</v>
      </c>
      <c r="I43" s="11"/>
      <c r="J43" s="399" t="s">
        <v>822</v>
      </c>
      <c r="K43" s="411">
        <f>⑩【2週間前】野外炊飯活動計画書!N15</f>
        <v>0</v>
      </c>
    </row>
    <row r="44" spans="1:11" ht="24" customHeight="1">
      <c r="A44" s="399" t="s">
        <v>823</v>
      </c>
      <c r="B44" s="410">
        <f>⑩【2週間前】野外炊飯活動計画書!K16</f>
        <v>0</v>
      </c>
      <c r="C44" s="11"/>
      <c r="D44" s="399" t="s">
        <v>823</v>
      </c>
      <c r="E44" s="410">
        <f>⑩【2週間前】野外炊飯活動計画書!L16</f>
        <v>0</v>
      </c>
      <c r="F44" s="11"/>
      <c r="G44" s="399" t="s">
        <v>823</v>
      </c>
      <c r="H44" s="410">
        <f>⑩【2週間前】野外炊飯活動計画書!M16</f>
        <v>0</v>
      </c>
      <c r="I44" s="11"/>
      <c r="J44" s="399" t="s">
        <v>823</v>
      </c>
      <c r="K44" s="411">
        <f>⑩【2週間前】野外炊飯活動計画書!N16</f>
        <v>0</v>
      </c>
    </row>
    <row r="45" spans="1:11" ht="24" customHeight="1">
      <c r="A45" s="399" t="s">
        <v>824</v>
      </c>
      <c r="B45" s="410">
        <f>⑩【2週間前】野外炊飯活動計画書!K17</f>
        <v>0</v>
      </c>
      <c r="C45" s="11"/>
      <c r="D45" s="399" t="s">
        <v>824</v>
      </c>
      <c r="E45" s="410">
        <f>⑩【2週間前】野外炊飯活動計画書!L17</f>
        <v>0</v>
      </c>
      <c r="F45" s="11"/>
      <c r="G45" s="399" t="s">
        <v>824</v>
      </c>
      <c r="H45" s="410">
        <f>⑩【2週間前】野外炊飯活動計画書!M17</f>
        <v>0</v>
      </c>
      <c r="I45" s="11"/>
      <c r="J45" s="399" t="s">
        <v>824</v>
      </c>
      <c r="K45" s="411">
        <f>⑩【2週間前】野外炊飯活動計画書!N17</f>
        <v>0</v>
      </c>
    </row>
    <row r="46" spans="1:11" ht="24" customHeight="1">
      <c r="A46" s="399" t="s">
        <v>825</v>
      </c>
      <c r="B46" s="410">
        <f>⑩【2週間前】野外炊飯活動計画書!K18</f>
        <v>0</v>
      </c>
      <c r="C46" s="11"/>
      <c r="D46" s="399" t="s">
        <v>825</v>
      </c>
      <c r="E46" s="410">
        <f>⑩【2週間前】野外炊飯活動計画書!L18</f>
        <v>0</v>
      </c>
      <c r="F46" s="11"/>
      <c r="G46" s="399" t="s">
        <v>825</v>
      </c>
      <c r="H46" s="410">
        <f>⑩【2週間前】野外炊飯活動計画書!M18</f>
        <v>0</v>
      </c>
      <c r="I46" s="11"/>
      <c r="J46" s="399" t="s">
        <v>825</v>
      </c>
      <c r="K46" s="411">
        <f>⑩【2週間前】野外炊飯活動計画書!N18</f>
        <v>0</v>
      </c>
    </row>
    <row r="47" spans="1:11" ht="24" customHeight="1">
      <c r="A47" s="399" t="s">
        <v>826</v>
      </c>
      <c r="B47" s="410">
        <f>⑩【2週間前】野外炊飯活動計画書!K19</f>
        <v>0</v>
      </c>
      <c r="C47" s="11"/>
      <c r="D47" s="399" t="s">
        <v>826</v>
      </c>
      <c r="E47" s="410">
        <f>⑩【2週間前】野外炊飯活動計画書!L19</f>
        <v>0</v>
      </c>
      <c r="F47" s="11"/>
      <c r="G47" s="399" t="s">
        <v>826</v>
      </c>
      <c r="H47" s="410">
        <f>⑩【2週間前】野外炊飯活動計画書!M19</f>
        <v>0</v>
      </c>
      <c r="I47" s="11"/>
      <c r="J47" s="399" t="s">
        <v>826</v>
      </c>
      <c r="K47" s="411">
        <f>⑩【2週間前】野外炊飯活動計画書!N19</f>
        <v>0</v>
      </c>
    </row>
    <row r="48" spans="1:11" ht="24" customHeight="1">
      <c r="A48" s="399" t="s">
        <v>827</v>
      </c>
      <c r="B48" s="410">
        <f>⑩【2週間前】野外炊飯活動計画書!K20</f>
        <v>0</v>
      </c>
      <c r="C48" s="11"/>
      <c r="D48" s="399" t="s">
        <v>827</v>
      </c>
      <c r="E48" s="410">
        <f>⑩【2週間前】野外炊飯活動計画書!L20</f>
        <v>0</v>
      </c>
      <c r="F48" s="11"/>
      <c r="G48" s="399" t="s">
        <v>827</v>
      </c>
      <c r="H48" s="410">
        <f>⑩【2週間前】野外炊飯活動計画書!M20</f>
        <v>0</v>
      </c>
      <c r="I48" s="11"/>
      <c r="J48" s="399" t="s">
        <v>827</v>
      </c>
      <c r="K48" s="411">
        <f>⑩【2週間前】野外炊飯活動計画書!N20</f>
        <v>0</v>
      </c>
    </row>
    <row r="49" spans="1:11" ht="24" customHeight="1">
      <c r="A49" s="399" t="s">
        <v>828</v>
      </c>
      <c r="B49" s="410">
        <f>⑩【2週間前】野外炊飯活動計画書!K21</f>
        <v>0</v>
      </c>
      <c r="C49" s="11"/>
      <c r="D49" s="399" t="s">
        <v>828</v>
      </c>
      <c r="E49" s="410">
        <f>⑩【2週間前】野外炊飯活動計画書!L21</f>
        <v>0</v>
      </c>
      <c r="F49" s="11"/>
      <c r="G49" s="399" t="s">
        <v>828</v>
      </c>
      <c r="H49" s="410">
        <f>⑩【2週間前】野外炊飯活動計画書!M21</f>
        <v>0</v>
      </c>
      <c r="I49" s="11"/>
      <c r="J49" s="399" t="s">
        <v>828</v>
      </c>
      <c r="K49" s="411">
        <f>⑩【2週間前】野外炊飯活動計画書!N21</f>
        <v>0</v>
      </c>
    </row>
    <row r="50" spans="1:11" ht="24" customHeight="1">
      <c r="A50" s="399" t="s">
        <v>829</v>
      </c>
      <c r="B50" s="410">
        <f>⑩【2週間前】野外炊飯活動計画書!K22</f>
        <v>0</v>
      </c>
      <c r="C50" s="11"/>
      <c r="D50" s="399" t="s">
        <v>829</v>
      </c>
      <c r="E50" s="410">
        <f>⑩【2週間前】野外炊飯活動計画書!L22</f>
        <v>0</v>
      </c>
      <c r="F50" s="11"/>
      <c r="G50" s="399" t="s">
        <v>829</v>
      </c>
      <c r="H50" s="410">
        <f>⑩【2週間前】野外炊飯活動計画書!M22</f>
        <v>0</v>
      </c>
      <c r="I50" s="11"/>
      <c r="J50" s="399" t="s">
        <v>829</v>
      </c>
      <c r="K50" s="411">
        <f>⑩【2週間前】野外炊飯活動計画書!N22</f>
        <v>0</v>
      </c>
    </row>
    <row r="51" spans="1:11" ht="24" customHeight="1">
      <c r="A51" s="399" t="s">
        <v>830</v>
      </c>
      <c r="B51" s="410">
        <f>⑩【2週間前】野外炊飯活動計画書!K23</f>
        <v>0</v>
      </c>
      <c r="C51" s="11"/>
      <c r="D51" s="399" t="s">
        <v>830</v>
      </c>
      <c r="E51" s="410">
        <f>⑩【2週間前】野外炊飯活動計画書!L23</f>
        <v>0</v>
      </c>
      <c r="F51" s="11"/>
      <c r="G51" s="399" t="s">
        <v>830</v>
      </c>
      <c r="H51" s="410">
        <f>⑩【2週間前】野外炊飯活動計画書!M23</f>
        <v>0</v>
      </c>
      <c r="I51" s="11"/>
      <c r="J51" s="399" t="s">
        <v>830</v>
      </c>
      <c r="K51" s="411">
        <f>⑩【2週間前】野外炊飯活動計画書!N23</f>
        <v>0</v>
      </c>
    </row>
    <row r="52" spans="1:11" ht="24" customHeight="1">
      <c r="A52" s="399" t="s">
        <v>831</v>
      </c>
      <c r="B52" s="410">
        <f>⑩【2週間前】野外炊飯活動計画書!K24</f>
        <v>0</v>
      </c>
      <c r="C52" s="11"/>
      <c r="D52" s="399" t="s">
        <v>831</v>
      </c>
      <c r="E52" s="410">
        <f>⑩【2週間前】野外炊飯活動計画書!L24</f>
        <v>0</v>
      </c>
      <c r="F52" s="11"/>
      <c r="G52" s="399" t="s">
        <v>831</v>
      </c>
      <c r="H52" s="410">
        <f>⑩【2週間前】野外炊飯活動計画書!M24</f>
        <v>0</v>
      </c>
      <c r="I52" s="11"/>
      <c r="J52" s="399" t="s">
        <v>831</v>
      </c>
      <c r="K52" s="411">
        <f>⑩【2週間前】野外炊飯活動計画書!N24</f>
        <v>0</v>
      </c>
    </row>
    <row r="53" spans="1:11" ht="24" customHeight="1">
      <c r="A53" s="399" t="s">
        <v>832</v>
      </c>
      <c r="B53" s="410">
        <f>⑩【2週間前】野外炊飯活動計画書!K25</f>
        <v>0</v>
      </c>
      <c r="C53" s="11"/>
      <c r="D53" s="399" t="s">
        <v>832</v>
      </c>
      <c r="E53" s="410">
        <f>⑩【2週間前】野外炊飯活動計画書!L25</f>
        <v>0</v>
      </c>
      <c r="F53" s="11"/>
      <c r="G53" s="399" t="s">
        <v>832</v>
      </c>
      <c r="H53" s="410">
        <f>⑩【2週間前】野外炊飯活動計画書!M25</f>
        <v>0</v>
      </c>
      <c r="I53" s="11"/>
      <c r="J53" s="399" t="s">
        <v>832</v>
      </c>
      <c r="K53" s="411">
        <f>⑩【2週間前】野外炊飯活動計画書!N25</f>
        <v>0</v>
      </c>
    </row>
    <row r="54" spans="1:11" ht="24" customHeight="1">
      <c r="A54" s="399" t="s">
        <v>833</v>
      </c>
      <c r="B54" s="410">
        <f>⑩【2週間前】野外炊飯活動計画書!K26</f>
        <v>0</v>
      </c>
      <c r="C54" s="11"/>
      <c r="D54" s="399" t="s">
        <v>833</v>
      </c>
      <c r="E54" s="410">
        <f>⑩【2週間前】野外炊飯活動計画書!L26</f>
        <v>0</v>
      </c>
      <c r="F54" s="11"/>
      <c r="G54" s="399" t="s">
        <v>833</v>
      </c>
      <c r="H54" s="410">
        <f>⑩【2週間前】野外炊飯活動計画書!M26</f>
        <v>0</v>
      </c>
      <c r="I54" s="11"/>
      <c r="J54" s="399" t="s">
        <v>833</v>
      </c>
      <c r="K54" s="411">
        <f>⑩【2週間前】野外炊飯活動計画書!N26</f>
        <v>0</v>
      </c>
    </row>
    <row r="55" spans="1:11" ht="24" customHeight="1">
      <c r="A55" s="399" t="s">
        <v>834</v>
      </c>
      <c r="B55" s="410">
        <f>⑩【2週間前】野外炊飯活動計画書!K27</f>
        <v>0</v>
      </c>
      <c r="C55" s="11"/>
      <c r="D55" s="399" t="s">
        <v>834</v>
      </c>
      <c r="E55" s="410">
        <f>⑩【2週間前】野外炊飯活動計画書!L27</f>
        <v>0</v>
      </c>
      <c r="F55" s="11"/>
      <c r="G55" s="399" t="s">
        <v>834</v>
      </c>
      <c r="H55" s="410">
        <f>⑩【2週間前】野外炊飯活動計画書!M27</f>
        <v>0</v>
      </c>
      <c r="I55" s="11"/>
      <c r="J55" s="399" t="s">
        <v>834</v>
      </c>
      <c r="K55" s="411">
        <f>⑩【2週間前】野外炊飯活動計画書!N27</f>
        <v>0</v>
      </c>
    </row>
    <row r="56" spans="1:11" ht="24" customHeight="1">
      <c r="A56" s="399" t="s">
        <v>835</v>
      </c>
      <c r="B56" s="410">
        <f>⑩【2週間前】野外炊飯活動計画書!K28</f>
        <v>0</v>
      </c>
      <c r="C56" s="11"/>
      <c r="D56" s="399" t="s">
        <v>835</v>
      </c>
      <c r="E56" s="410">
        <f>⑩【2週間前】野外炊飯活動計画書!L28</f>
        <v>0</v>
      </c>
      <c r="F56" s="11"/>
      <c r="G56" s="399" t="s">
        <v>835</v>
      </c>
      <c r="H56" s="410">
        <f>⑩【2週間前】野外炊飯活動計画書!M28</f>
        <v>0</v>
      </c>
      <c r="I56" s="11"/>
      <c r="J56" s="399" t="s">
        <v>835</v>
      </c>
      <c r="K56" s="411">
        <f>⑩【2週間前】野外炊飯活動計画書!N28</f>
        <v>0</v>
      </c>
    </row>
    <row r="57" spans="1:11" ht="24" customHeight="1">
      <c r="A57" s="399" t="s">
        <v>836</v>
      </c>
      <c r="B57" s="410">
        <f>⑩【2週間前】野外炊飯活動計画書!K29</f>
        <v>0</v>
      </c>
      <c r="C57" s="11"/>
      <c r="D57" s="399" t="s">
        <v>836</v>
      </c>
      <c r="E57" s="410">
        <f>⑩【2週間前】野外炊飯活動計画書!L29</f>
        <v>0</v>
      </c>
      <c r="F57" s="11"/>
      <c r="G57" s="399" t="s">
        <v>836</v>
      </c>
      <c r="H57" s="410">
        <f>⑩【2週間前】野外炊飯活動計画書!M29</f>
        <v>0</v>
      </c>
      <c r="I57" s="11"/>
      <c r="J57" s="399" t="s">
        <v>836</v>
      </c>
      <c r="K57" s="411">
        <f>⑩【2週間前】野外炊飯活動計画書!N29</f>
        <v>0</v>
      </c>
    </row>
    <row r="58" spans="1:11" ht="24" customHeight="1">
      <c r="A58" s="399" t="s">
        <v>837</v>
      </c>
      <c r="B58" s="410">
        <f>⑩【2週間前】野外炊飯活動計画書!K30</f>
        <v>0</v>
      </c>
      <c r="C58" s="11"/>
      <c r="D58" s="399" t="s">
        <v>837</v>
      </c>
      <c r="E58" s="410">
        <f>⑩【2週間前】野外炊飯活動計画書!L30</f>
        <v>0</v>
      </c>
      <c r="F58" s="11"/>
      <c r="G58" s="399" t="s">
        <v>837</v>
      </c>
      <c r="H58" s="410">
        <f>⑩【2週間前】野外炊飯活動計画書!M30</f>
        <v>0</v>
      </c>
      <c r="I58" s="11"/>
      <c r="J58" s="399" t="s">
        <v>837</v>
      </c>
      <c r="K58" s="411">
        <f>⑩【2週間前】野外炊飯活動計画書!N30</f>
        <v>0</v>
      </c>
    </row>
    <row r="59" spans="1:11" ht="24" customHeight="1">
      <c r="A59" s="399" t="s">
        <v>838</v>
      </c>
      <c r="B59" s="410">
        <f>⑩【2週間前】野外炊飯活動計画書!K31</f>
        <v>0</v>
      </c>
      <c r="C59" s="11"/>
      <c r="D59" s="399" t="s">
        <v>838</v>
      </c>
      <c r="E59" s="410">
        <f>⑩【2週間前】野外炊飯活動計画書!L31</f>
        <v>0</v>
      </c>
      <c r="F59" s="11"/>
      <c r="G59" s="399" t="s">
        <v>838</v>
      </c>
      <c r="H59" s="410">
        <f>⑩【2週間前】野外炊飯活動計画書!M31</f>
        <v>0</v>
      </c>
      <c r="I59" s="11"/>
      <c r="J59" s="399" t="s">
        <v>838</v>
      </c>
      <c r="K59" s="411">
        <f>⑩【2週間前】野外炊飯活動計画書!N31</f>
        <v>0</v>
      </c>
    </row>
    <row r="60" spans="1:11" ht="24" customHeight="1" thickBot="1">
      <c r="A60" s="400" t="s">
        <v>839</v>
      </c>
      <c r="B60" s="412">
        <f>⑩【2週間前】野外炊飯活動計画書!K32</f>
        <v>0</v>
      </c>
      <c r="C60" s="11"/>
      <c r="D60" s="400" t="s">
        <v>839</v>
      </c>
      <c r="E60" s="412">
        <f>⑩【2週間前】野外炊飯活動計画書!L32</f>
        <v>0</v>
      </c>
      <c r="F60" s="11"/>
      <c r="G60" s="400" t="s">
        <v>839</v>
      </c>
      <c r="H60" s="412">
        <f>⑩【2週間前】野外炊飯活動計画書!M32</f>
        <v>0</v>
      </c>
      <c r="I60" s="11"/>
      <c r="J60" s="400" t="s">
        <v>839</v>
      </c>
      <c r="K60" s="413">
        <f>⑩【2週間前】野外炊飯活動計画書!N32</f>
        <v>0</v>
      </c>
    </row>
    <row r="61" spans="1:11" ht="14.25" thickBot="1"/>
    <row r="62" spans="1:11" ht="38.25" customHeight="1">
      <c r="A62" s="1634" t="s">
        <v>810</v>
      </c>
      <c r="B62" s="1635"/>
      <c r="C62" s="346"/>
      <c r="D62" s="1634" t="s">
        <v>811</v>
      </c>
      <c r="E62" s="1635"/>
      <c r="F62" s="346"/>
      <c r="G62" s="1634" t="s">
        <v>812</v>
      </c>
      <c r="H62" s="1635"/>
      <c r="I62" s="346"/>
      <c r="J62" s="1634" t="s">
        <v>813</v>
      </c>
      <c r="K62" s="1635"/>
    </row>
    <row r="63" spans="1:11" ht="24" customHeight="1">
      <c r="A63" s="399" t="s">
        <v>822</v>
      </c>
      <c r="B63" s="410">
        <f>⑩【2週間前】野外炊飯活動計画書!O15</f>
        <v>0</v>
      </c>
      <c r="C63" s="11"/>
      <c r="D63" s="399" t="s">
        <v>822</v>
      </c>
      <c r="E63" s="410">
        <f>⑩【2週間前】野外炊飯活動計画書!P15</f>
        <v>0</v>
      </c>
      <c r="F63" s="11"/>
      <c r="G63" s="399" t="s">
        <v>822</v>
      </c>
      <c r="H63" s="410">
        <f>⑩【2週間前】野外炊飯活動計画書!Q15</f>
        <v>0</v>
      </c>
      <c r="I63" s="11"/>
      <c r="J63" s="399" t="s">
        <v>822</v>
      </c>
      <c r="K63" s="411">
        <f>⑩【2週間前】野外炊飯活動計画書!R15</f>
        <v>0</v>
      </c>
    </row>
    <row r="64" spans="1:11" ht="24" customHeight="1">
      <c r="A64" s="399" t="s">
        <v>823</v>
      </c>
      <c r="B64" s="410">
        <f>⑩【2週間前】野外炊飯活動計画書!O16</f>
        <v>0</v>
      </c>
      <c r="C64" s="11"/>
      <c r="D64" s="399" t="s">
        <v>823</v>
      </c>
      <c r="E64" s="410">
        <f>⑩【2週間前】野外炊飯活動計画書!P16</f>
        <v>0</v>
      </c>
      <c r="F64" s="11"/>
      <c r="G64" s="399" t="s">
        <v>823</v>
      </c>
      <c r="H64" s="410">
        <f>⑩【2週間前】野外炊飯活動計画書!Q16</f>
        <v>0</v>
      </c>
      <c r="I64" s="11"/>
      <c r="J64" s="399" t="s">
        <v>823</v>
      </c>
      <c r="K64" s="411">
        <f>⑩【2週間前】野外炊飯活動計画書!R16</f>
        <v>0</v>
      </c>
    </row>
    <row r="65" spans="1:11" ht="24" customHeight="1">
      <c r="A65" s="399" t="s">
        <v>824</v>
      </c>
      <c r="B65" s="410">
        <f>⑩【2週間前】野外炊飯活動計画書!O17</f>
        <v>0</v>
      </c>
      <c r="C65" s="11"/>
      <c r="D65" s="399" t="s">
        <v>824</v>
      </c>
      <c r="E65" s="410">
        <f>⑩【2週間前】野外炊飯活動計画書!P17</f>
        <v>0</v>
      </c>
      <c r="F65" s="11"/>
      <c r="G65" s="399" t="s">
        <v>824</v>
      </c>
      <c r="H65" s="410">
        <f>⑩【2週間前】野外炊飯活動計画書!Q17</f>
        <v>0</v>
      </c>
      <c r="I65" s="11"/>
      <c r="J65" s="399" t="s">
        <v>824</v>
      </c>
      <c r="K65" s="411">
        <f>⑩【2週間前】野外炊飯活動計画書!R17</f>
        <v>0</v>
      </c>
    </row>
    <row r="66" spans="1:11" ht="24" customHeight="1">
      <c r="A66" s="399" t="s">
        <v>825</v>
      </c>
      <c r="B66" s="410">
        <f>⑩【2週間前】野外炊飯活動計画書!O18</f>
        <v>0</v>
      </c>
      <c r="C66" s="11"/>
      <c r="D66" s="399" t="s">
        <v>825</v>
      </c>
      <c r="E66" s="410">
        <f>⑩【2週間前】野外炊飯活動計画書!P18</f>
        <v>0</v>
      </c>
      <c r="F66" s="11"/>
      <c r="G66" s="399" t="s">
        <v>825</v>
      </c>
      <c r="H66" s="410">
        <f>⑩【2週間前】野外炊飯活動計画書!Q18</f>
        <v>0</v>
      </c>
      <c r="I66" s="11"/>
      <c r="J66" s="399" t="s">
        <v>825</v>
      </c>
      <c r="K66" s="411">
        <f>⑩【2週間前】野外炊飯活動計画書!R18</f>
        <v>0</v>
      </c>
    </row>
    <row r="67" spans="1:11" ht="24" customHeight="1">
      <c r="A67" s="399" t="s">
        <v>826</v>
      </c>
      <c r="B67" s="410">
        <f>⑩【2週間前】野外炊飯活動計画書!O19</f>
        <v>0</v>
      </c>
      <c r="C67" s="11"/>
      <c r="D67" s="399" t="s">
        <v>826</v>
      </c>
      <c r="E67" s="410">
        <f>⑩【2週間前】野外炊飯活動計画書!P19</f>
        <v>0</v>
      </c>
      <c r="F67" s="11"/>
      <c r="G67" s="399" t="s">
        <v>826</v>
      </c>
      <c r="H67" s="410">
        <f>⑩【2週間前】野外炊飯活動計画書!Q19</f>
        <v>0</v>
      </c>
      <c r="I67" s="11"/>
      <c r="J67" s="399" t="s">
        <v>826</v>
      </c>
      <c r="K67" s="411">
        <f>⑩【2週間前】野外炊飯活動計画書!R19</f>
        <v>0</v>
      </c>
    </row>
    <row r="68" spans="1:11" ht="24" customHeight="1">
      <c r="A68" s="399" t="s">
        <v>827</v>
      </c>
      <c r="B68" s="410">
        <f>⑩【2週間前】野外炊飯活動計画書!O20</f>
        <v>0</v>
      </c>
      <c r="C68" s="11"/>
      <c r="D68" s="399" t="s">
        <v>827</v>
      </c>
      <c r="E68" s="410">
        <f>⑩【2週間前】野外炊飯活動計画書!P20</f>
        <v>0</v>
      </c>
      <c r="F68" s="11"/>
      <c r="G68" s="399" t="s">
        <v>827</v>
      </c>
      <c r="H68" s="410">
        <f>⑩【2週間前】野外炊飯活動計画書!Q20</f>
        <v>0</v>
      </c>
      <c r="I68" s="11"/>
      <c r="J68" s="399" t="s">
        <v>827</v>
      </c>
      <c r="K68" s="411">
        <f>⑩【2週間前】野外炊飯活動計画書!R20</f>
        <v>0</v>
      </c>
    </row>
    <row r="69" spans="1:11" ht="24" customHeight="1">
      <c r="A69" s="399" t="s">
        <v>828</v>
      </c>
      <c r="B69" s="410">
        <f>⑩【2週間前】野外炊飯活動計画書!O21</f>
        <v>0</v>
      </c>
      <c r="C69" s="11"/>
      <c r="D69" s="399" t="s">
        <v>828</v>
      </c>
      <c r="E69" s="410">
        <f>⑩【2週間前】野外炊飯活動計画書!P21</f>
        <v>0</v>
      </c>
      <c r="F69" s="11"/>
      <c r="G69" s="399" t="s">
        <v>828</v>
      </c>
      <c r="H69" s="410">
        <f>⑩【2週間前】野外炊飯活動計画書!Q21</f>
        <v>0</v>
      </c>
      <c r="I69" s="11"/>
      <c r="J69" s="399" t="s">
        <v>828</v>
      </c>
      <c r="K69" s="411">
        <f>⑩【2週間前】野外炊飯活動計画書!R21</f>
        <v>0</v>
      </c>
    </row>
    <row r="70" spans="1:11" ht="24" customHeight="1">
      <c r="A70" s="399" t="s">
        <v>829</v>
      </c>
      <c r="B70" s="410">
        <f>⑩【2週間前】野外炊飯活動計画書!O22</f>
        <v>0</v>
      </c>
      <c r="C70" s="11"/>
      <c r="D70" s="399" t="s">
        <v>829</v>
      </c>
      <c r="E70" s="410">
        <f>⑩【2週間前】野外炊飯活動計画書!P22</f>
        <v>0</v>
      </c>
      <c r="F70" s="11"/>
      <c r="G70" s="399" t="s">
        <v>829</v>
      </c>
      <c r="H70" s="410">
        <f>⑩【2週間前】野外炊飯活動計画書!Q22</f>
        <v>0</v>
      </c>
      <c r="I70" s="11"/>
      <c r="J70" s="399" t="s">
        <v>829</v>
      </c>
      <c r="K70" s="411">
        <f>⑩【2週間前】野外炊飯活動計画書!R22</f>
        <v>0</v>
      </c>
    </row>
    <row r="71" spans="1:11" ht="24" customHeight="1">
      <c r="A71" s="399" t="s">
        <v>830</v>
      </c>
      <c r="B71" s="410">
        <f>⑩【2週間前】野外炊飯活動計画書!O23</f>
        <v>0</v>
      </c>
      <c r="C71" s="11"/>
      <c r="D71" s="399" t="s">
        <v>830</v>
      </c>
      <c r="E71" s="410">
        <f>⑩【2週間前】野外炊飯活動計画書!P23</f>
        <v>0</v>
      </c>
      <c r="F71" s="11"/>
      <c r="G71" s="399" t="s">
        <v>830</v>
      </c>
      <c r="H71" s="410">
        <f>⑩【2週間前】野外炊飯活動計画書!Q23</f>
        <v>0</v>
      </c>
      <c r="I71" s="11"/>
      <c r="J71" s="399" t="s">
        <v>830</v>
      </c>
      <c r="K71" s="411">
        <f>⑩【2週間前】野外炊飯活動計画書!R23</f>
        <v>0</v>
      </c>
    </row>
    <row r="72" spans="1:11" ht="24" customHeight="1">
      <c r="A72" s="399" t="s">
        <v>831</v>
      </c>
      <c r="B72" s="410">
        <f>⑩【2週間前】野外炊飯活動計画書!O24</f>
        <v>0</v>
      </c>
      <c r="C72" s="11"/>
      <c r="D72" s="399" t="s">
        <v>831</v>
      </c>
      <c r="E72" s="410">
        <f>⑩【2週間前】野外炊飯活動計画書!P24</f>
        <v>0</v>
      </c>
      <c r="F72" s="11"/>
      <c r="G72" s="399" t="s">
        <v>831</v>
      </c>
      <c r="H72" s="410">
        <f>⑩【2週間前】野外炊飯活動計画書!Q24</f>
        <v>0</v>
      </c>
      <c r="I72" s="11"/>
      <c r="J72" s="399" t="s">
        <v>831</v>
      </c>
      <c r="K72" s="411">
        <f>⑩【2週間前】野外炊飯活動計画書!R24</f>
        <v>0</v>
      </c>
    </row>
    <row r="73" spans="1:11" ht="24" customHeight="1">
      <c r="A73" s="399" t="s">
        <v>832</v>
      </c>
      <c r="B73" s="410">
        <f>⑩【2週間前】野外炊飯活動計画書!O25</f>
        <v>0</v>
      </c>
      <c r="C73" s="11"/>
      <c r="D73" s="399" t="s">
        <v>832</v>
      </c>
      <c r="E73" s="410">
        <f>⑩【2週間前】野外炊飯活動計画書!P25</f>
        <v>0</v>
      </c>
      <c r="F73" s="11"/>
      <c r="G73" s="399" t="s">
        <v>832</v>
      </c>
      <c r="H73" s="410">
        <f>⑩【2週間前】野外炊飯活動計画書!Q25</f>
        <v>0</v>
      </c>
      <c r="I73" s="11"/>
      <c r="J73" s="399" t="s">
        <v>832</v>
      </c>
      <c r="K73" s="411">
        <f>⑩【2週間前】野外炊飯活動計画書!R25</f>
        <v>0</v>
      </c>
    </row>
    <row r="74" spans="1:11" ht="24" customHeight="1">
      <c r="A74" s="399" t="s">
        <v>833</v>
      </c>
      <c r="B74" s="410">
        <f>⑩【2週間前】野外炊飯活動計画書!O26</f>
        <v>0</v>
      </c>
      <c r="C74" s="11"/>
      <c r="D74" s="399" t="s">
        <v>833</v>
      </c>
      <c r="E74" s="410">
        <f>⑩【2週間前】野外炊飯活動計画書!P26</f>
        <v>0</v>
      </c>
      <c r="F74" s="11"/>
      <c r="G74" s="399" t="s">
        <v>833</v>
      </c>
      <c r="H74" s="410">
        <f>⑩【2週間前】野外炊飯活動計画書!Q26</f>
        <v>0</v>
      </c>
      <c r="I74" s="11"/>
      <c r="J74" s="399" t="s">
        <v>833</v>
      </c>
      <c r="K74" s="411">
        <f>⑩【2週間前】野外炊飯活動計画書!R26</f>
        <v>0</v>
      </c>
    </row>
    <row r="75" spans="1:11" ht="24" customHeight="1">
      <c r="A75" s="399" t="s">
        <v>834</v>
      </c>
      <c r="B75" s="410">
        <f>⑩【2週間前】野外炊飯活動計画書!O27</f>
        <v>0</v>
      </c>
      <c r="C75" s="11"/>
      <c r="D75" s="399" t="s">
        <v>834</v>
      </c>
      <c r="E75" s="410">
        <f>⑩【2週間前】野外炊飯活動計画書!P27</f>
        <v>0</v>
      </c>
      <c r="F75" s="11"/>
      <c r="G75" s="399" t="s">
        <v>834</v>
      </c>
      <c r="H75" s="410">
        <f>⑩【2週間前】野外炊飯活動計画書!Q27</f>
        <v>0</v>
      </c>
      <c r="I75" s="11"/>
      <c r="J75" s="399" t="s">
        <v>834</v>
      </c>
      <c r="K75" s="411">
        <f>⑩【2週間前】野外炊飯活動計画書!R27</f>
        <v>0</v>
      </c>
    </row>
    <row r="76" spans="1:11" ht="24" customHeight="1">
      <c r="A76" s="399" t="s">
        <v>835</v>
      </c>
      <c r="B76" s="410">
        <f>⑩【2週間前】野外炊飯活動計画書!O28</f>
        <v>0</v>
      </c>
      <c r="C76" s="11"/>
      <c r="D76" s="399" t="s">
        <v>835</v>
      </c>
      <c r="E76" s="410">
        <f>⑩【2週間前】野外炊飯活動計画書!P28</f>
        <v>0</v>
      </c>
      <c r="F76" s="11"/>
      <c r="G76" s="399" t="s">
        <v>835</v>
      </c>
      <c r="H76" s="410">
        <f>⑩【2週間前】野外炊飯活動計画書!Q28</f>
        <v>0</v>
      </c>
      <c r="I76" s="11"/>
      <c r="J76" s="399" t="s">
        <v>835</v>
      </c>
      <c r="K76" s="411">
        <f>⑩【2週間前】野外炊飯活動計画書!R28</f>
        <v>0</v>
      </c>
    </row>
    <row r="77" spans="1:11" ht="24" customHeight="1">
      <c r="A77" s="399" t="s">
        <v>836</v>
      </c>
      <c r="B77" s="410">
        <f>⑩【2週間前】野外炊飯活動計画書!O29</f>
        <v>0</v>
      </c>
      <c r="C77" s="11"/>
      <c r="D77" s="399" t="s">
        <v>836</v>
      </c>
      <c r="E77" s="410">
        <f>⑩【2週間前】野外炊飯活動計画書!P29</f>
        <v>0</v>
      </c>
      <c r="F77" s="11"/>
      <c r="G77" s="399" t="s">
        <v>836</v>
      </c>
      <c r="H77" s="410">
        <f>⑩【2週間前】野外炊飯活動計画書!Q29</f>
        <v>0</v>
      </c>
      <c r="I77" s="11"/>
      <c r="J77" s="399" t="s">
        <v>836</v>
      </c>
      <c r="K77" s="411">
        <f>⑩【2週間前】野外炊飯活動計画書!R29</f>
        <v>0</v>
      </c>
    </row>
    <row r="78" spans="1:11" ht="24" customHeight="1">
      <c r="A78" s="399" t="s">
        <v>837</v>
      </c>
      <c r="B78" s="410">
        <f>⑩【2週間前】野外炊飯活動計画書!O30</f>
        <v>0</v>
      </c>
      <c r="C78" s="11"/>
      <c r="D78" s="399" t="s">
        <v>837</v>
      </c>
      <c r="E78" s="410">
        <f>⑩【2週間前】野外炊飯活動計画書!P30</f>
        <v>0</v>
      </c>
      <c r="F78" s="11"/>
      <c r="G78" s="399" t="s">
        <v>837</v>
      </c>
      <c r="H78" s="410">
        <f>⑩【2週間前】野外炊飯活動計画書!Q30</f>
        <v>0</v>
      </c>
      <c r="I78" s="11"/>
      <c r="J78" s="399" t="s">
        <v>837</v>
      </c>
      <c r="K78" s="411">
        <f>⑩【2週間前】野外炊飯活動計画書!R30</f>
        <v>0</v>
      </c>
    </row>
    <row r="79" spans="1:11" ht="24" customHeight="1">
      <c r="A79" s="399" t="s">
        <v>838</v>
      </c>
      <c r="B79" s="410">
        <f>⑩【2週間前】野外炊飯活動計画書!O31</f>
        <v>0</v>
      </c>
      <c r="C79" s="11"/>
      <c r="D79" s="399" t="s">
        <v>838</v>
      </c>
      <c r="E79" s="410">
        <f>⑩【2週間前】野外炊飯活動計画書!P31</f>
        <v>0</v>
      </c>
      <c r="F79" s="11"/>
      <c r="G79" s="399" t="s">
        <v>838</v>
      </c>
      <c r="H79" s="410">
        <f>⑩【2週間前】野外炊飯活動計画書!Q31</f>
        <v>0</v>
      </c>
      <c r="I79" s="11"/>
      <c r="J79" s="399" t="s">
        <v>838</v>
      </c>
      <c r="K79" s="411">
        <f>⑩【2週間前】野外炊飯活動計画書!R31</f>
        <v>0</v>
      </c>
    </row>
    <row r="80" spans="1:11" ht="24" customHeight="1" thickBot="1">
      <c r="A80" s="400" t="s">
        <v>839</v>
      </c>
      <c r="B80" s="412">
        <f>⑩【2週間前】野外炊飯活動計画書!O32</f>
        <v>0</v>
      </c>
      <c r="C80" s="11"/>
      <c r="D80" s="400" t="s">
        <v>839</v>
      </c>
      <c r="E80" s="412">
        <f>⑩【2週間前】野外炊飯活動計画書!P32</f>
        <v>0</v>
      </c>
      <c r="F80" s="11"/>
      <c r="G80" s="400" t="s">
        <v>839</v>
      </c>
      <c r="H80" s="412">
        <f>⑩【2週間前】野外炊飯活動計画書!Q32</f>
        <v>0</v>
      </c>
      <c r="I80" s="11"/>
      <c r="J80" s="400" t="s">
        <v>839</v>
      </c>
      <c r="K80" s="413">
        <f>⑩【2週間前】野外炊飯活動計画書!R32</f>
        <v>0</v>
      </c>
    </row>
    <row r="81" spans="1:11" ht="14.25" thickBot="1"/>
    <row r="82" spans="1:11" ht="38.25" customHeight="1">
      <c r="A82" s="1634" t="s">
        <v>814</v>
      </c>
      <c r="B82" s="1635"/>
      <c r="C82" s="346"/>
      <c r="D82" s="1634" t="s">
        <v>815</v>
      </c>
      <c r="E82" s="1635"/>
      <c r="F82" s="346"/>
      <c r="G82" s="1634" t="s">
        <v>816</v>
      </c>
      <c r="H82" s="1635"/>
      <c r="I82" s="346"/>
      <c r="J82" s="1634" t="s">
        <v>817</v>
      </c>
      <c r="K82" s="1635"/>
    </row>
    <row r="83" spans="1:11" ht="23.25" customHeight="1">
      <c r="A83" s="399" t="s">
        <v>822</v>
      </c>
      <c r="B83" s="410">
        <f>⑩【2週間前】野外炊飯活動計画書!S15</f>
        <v>0</v>
      </c>
      <c r="C83" s="11"/>
      <c r="D83" s="399" t="s">
        <v>822</v>
      </c>
      <c r="E83" s="410">
        <f>⑩【2週間前】野外炊飯活動計画書!T15</f>
        <v>0</v>
      </c>
      <c r="F83" s="11"/>
      <c r="G83" s="399" t="s">
        <v>822</v>
      </c>
      <c r="H83" s="410">
        <f>⑩【2週間前】野外炊飯活動計画書!U15</f>
        <v>0</v>
      </c>
      <c r="I83" s="11"/>
      <c r="J83" s="399" t="s">
        <v>822</v>
      </c>
      <c r="K83" s="411">
        <f>⑩【2週間前】野外炊飯活動計画書!V15</f>
        <v>0</v>
      </c>
    </row>
    <row r="84" spans="1:11" ht="23.25" customHeight="1">
      <c r="A84" s="399" t="s">
        <v>823</v>
      </c>
      <c r="B84" s="410">
        <f>⑩【2週間前】野外炊飯活動計画書!S16</f>
        <v>0</v>
      </c>
      <c r="C84" s="11"/>
      <c r="D84" s="399" t="s">
        <v>823</v>
      </c>
      <c r="E84" s="410">
        <f>⑩【2週間前】野外炊飯活動計画書!T16</f>
        <v>0</v>
      </c>
      <c r="F84" s="11"/>
      <c r="G84" s="399" t="s">
        <v>823</v>
      </c>
      <c r="H84" s="410">
        <f>⑩【2週間前】野外炊飯活動計画書!U16</f>
        <v>0</v>
      </c>
      <c r="I84" s="11"/>
      <c r="J84" s="399" t="s">
        <v>823</v>
      </c>
      <c r="K84" s="411">
        <f>⑩【2週間前】野外炊飯活動計画書!V16</f>
        <v>0</v>
      </c>
    </row>
    <row r="85" spans="1:11" ht="23.25" customHeight="1">
      <c r="A85" s="399" t="s">
        <v>824</v>
      </c>
      <c r="B85" s="410">
        <f>⑩【2週間前】野外炊飯活動計画書!S17</f>
        <v>0</v>
      </c>
      <c r="C85" s="11"/>
      <c r="D85" s="399" t="s">
        <v>824</v>
      </c>
      <c r="E85" s="410">
        <f>⑩【2週間前】野外炊飯活動計画書!T17</f>
        <v>0</v>
      </c>
      <c r="F85" s="11"/>
      <c r="G85" s="399" t="s">
        <v>824</v>
      </c>
      <c r="H85" s="410">
        <f>⑩【2週間前】野外炊飯活動計画書!U17</f>
        <v>0</v>
      </c>
      <c r="I85" s="11"/>
      <c r="J85" s="399" t="s">
        <v>824</v>
      </c>
      <c r="K85" s="411">
        <f>⑩【2週間前】野外炊飯活動計画書!V17</f>
        <v>0</v>
      </c>
    </row>
    <row r="86" spans="1:11" ht="23.25" customHeight="1">
      <c r="A86" s="399" t="s">
        <v>825</v>
      </c>
      <c r="B86" s="410">
        <f>⑩【2週間前】野外炊飯活動計画書!S18</f>
        <v>0</v>
      </c>
      <c r="C86" s="11"/>
      <c r="D86" s="399" t="s">
        <v>825</v>
      </c>
      <c r="E86" s="410">
        <f>⑩【2週間前】野外炊飯活動計画書!T18</f>
        <v>0</v>
      </c>
      <c r="F86" s="11"/>
      <c r="G86" s="399" t="s">
        <v>825</v>
      </c>
      <c r="H86" s="410">
        <f>⑩【2週間前】野外炊飯活動計画書!U18</f>
        <v>0</v>
      </c>
      <c r="I86" s="11"/>
      <c r="J86" s="399" t="s">
        <v>825</v>
      </c>
      <c r="K86" s="411">
        <f>⑩【2週間前】野外炊飯活動計画書!V18</f>
        <v>0</v>
      </c>
    </row>
    <row r="87" spans="1:11" ht="23.25" customHeight="1">
      <c r="A87" s="399" t="s">
        <v>826</v>
      </c>
      <c r="B87" s="410">
        <f>⑩【2週間前】野外炊飯活動計画書!S19</f>
        <v>0</v>
      </c>
      <c r="C87" s="11"/>
      <c r="D87" s="399" t="s">
        <v>826</v>
      </c>
      <c r="E87" s="410">
        <f>⑩【2週間前】野外炊飯活動計画書!T19</f>
        <v>0</v>
      </c>
      <c r="F87" s="11"/>
      <c r="G87" s="399" t="s">
        <v>826</v>
      </c>
      <c r="H87" s="410">
        <f>⑩【2週間前】野外炊飯活動計画書!U19</f>
        <v>0</v>
      </c>
      <c r="I87" s="11"/>
      <c r="J87" s="399" t="s">
        <v>826</v>
      </c>
      <c r="K87" s="411">
        <f>⑩【2週間前】野外炊飯活動計画書!V19</f>
        <v>0</v>
      </c>
    </row>
    <row r="88" spans="1:11" ht="23.25" customHeight="1">
      <c r="A88" s="399" t="s">
        <v>827</v>
      </c>
      <c r="B88" s="410">
        <f>⑩【2週間前】野外炊飯活動計画書!S20</f>
        <v>0</v>
      </c>
      <c r="C88" s="11"/>
      <c r="D88" s="399" t="s">
        <v>827</v>
      </c>
      <c r="E88" s="410">
        <f>⑩【2週間前】野外炊飯活動計画書!T20</f>
        <v>0</v>
      </c>
      <c r="F88" s="11"/>
      <c r="G88" s="399" t="s">
        <v>827</v>
      </c>
      <c r="H88" s="410">
        <f>⑩【2週間前】野外炊飯活動計画書!U20</f>
        <v>0</v>
      </c>
      <c r="I88" s="11"/>
      <c r="J88" s="399" t="s">
        <v>827</v>
      </c>
      <c r="K88" s="411">
        <f>⑩【2週間前】野外炊飯活動計画書!V20</f>
        <v>0</v>
      </c>
    </row>
    <row r="89" spans="1:11" ht="23.25" customHeight="1">
      <c r="A89" s="399" t="s">
        <v>828</v>
      </c>
      <c r="B89" s="410">
        <f>⑩【2週間前】野外炊飯活動計画書!S21</f>
        <v>0</v>
      </c>
      <c r="C89" s="11"/>
      <c r="D89" s="399" t="s">
        <v>828</v>
      </c>
      <c r="E89" s="410">
        <f>⑩【2週間前】野外炊飯活動計画書!T21</f>
        <v>0</v>
      </c>
      <c r="F89" s="11"/>
      <c r="G89" s="399" t="s">
        <v>828</v>
      </c>
      <c r="H89" s="410">
        <f>⑩【2週間前】野外炊飯活動計画書!U21</f>
        <v>0</v>
      </c>
      <c r="I89" s="11"/>
      <c r="J89" s="399" t="s">
        <v>828</v>
      </c>
      <c r="K89" s="411">
        <f>⑩【2週間前】野外炊飯活動計画書!V21</f>
        <v>0</v>
      </c>
    </row>
    <row r="90" spans="1:11" ht="23.25" customHeight="1">
      <c r="A90" s="399" t="s">
        <v>829</v>
      </c>
      <c r="B90" s="410">
        <f>⑩【2週間前】野外炊飯活動計画書!S22</f>
        <v>0</v>
      </c>
      <c r="C90" s="11"/>
      <c r="D90" s="399" t="s">
        <v>829</v>
      </c>
      <c r="E90" s="410">
        <f>⑩【2週間前】野外炊飯活動計画書!T22</f>
        <v>0</v>
      </c>
      <c r="F90" s="11"/>
      <c r="G90" s="399" t="s">
        <v>829</v>
      </c>
      <c r="H90" s="410">
        <f>⑩【2週間前】野外炊飯活動計画書!U22</f>
        <v>0</v>
      </c>
      <c r="I90" s="11"/>
      <c r="J90" s="399" t="s">
        <v>829</v>
      </c>
      <c r="K90" s="411">
        <f>⑩【2週間前】野外炊飯活動計画書!V22</f>
        <v>0</v>
      </c>
    </row>
    <row r="91" spans="1:11" ht="23.25" customHeight="1">
      <c r="A91" s="399" t="s">
        <v>830</v>
      </c>
      <c r="B91" s="410">
        <f>⑩【2週間前】野外炊飯活動計画書!S23</f>
        <v>0</v>
      </c>
      <c r="C91" s="11"/>
      <c r="D91" s="399" t="s">
        <v>830</v>
      </c>
      <c r="E91" s="410">
        <f>⑩【2週間前】野外炊飯活動計画書!T23</f>
        <v>0</v>
      </c>
      <c r="F91" s="11"/>
      <c r="G91" s="399" t="s">
        <v>830</v>
      </c>
      <c r="H91" s="410">
        <f>⑩【2週間前】野外炊飯活動計画書!U23</f>
        <v>0</v>
      </c>
      <c r="I91" s="11"/>
      <c r="J91" s="399" t="s">
        <v>830</v>
      </c>
      <c r="K91" s="411">
        <f>⑩【2週間前】野外炊飯活動計画書!V23</f>
        <v>0</v>
      </c>
    </row>
    <row r="92" spans="1:11" ht="23.25" customHeight="1">
      <c r="A92" s="399" t="s">
        <v>831</v>
      </c>
      <c r="B92" s="410">
        <f>⑩【2週間前】野外炊飯活動計画書!S24</f>
        <v>0</v>
      </c>
      <c r="C92" s="11"/>
      <c r="D92" s="399" t="s">
        <v>831</v>
      </c>
      <c r="E92" s="410">
        <f>⑩【2週間前】野外炊飯活動計画書!T24</f>
        <v>0</v>
      </c>
      <c r="F92" s="11"/>
      <c r="G92" s="399" t="s">
        <v>831</v>
      </c>
      <c r="H92" s="410">
        <f>⑩【2週間前】野外炊飯活動計画書!U24</f>
        <v>0</v>
      </c>
      <c r="I92" s="11"/>
      <c r="J92" s="399" t="s">
        <v>831</v>
      </c>
      <c r="K92" s="411">
        <f>⑩【2週間前】野外炊飯活動計画書!V24</f>
        <v>0</v>
      </c>
    </row>
    <row r="93" spans="1:11" ht="23.25" customHeight="1">
      <c r="A93" s="399" t="s">
        <v>832</v>
      </c>
      <c r="B93" s="410">
        <f>⑩【2週間前】野外炊飯活動計画書!S25</f>
        <v>0</v>
      </c>
      <c r="C93" s="11"/>
      <c r="D93" s="399" t="s">
        <v>832</v>
      </c>
      <c r="E93" s="410">
        <f>⑩【2週間前】野外炊飯活動計画書!T25</f>
        <v>0</v>
      </c>
      <c r="F93" s="11"/>
      <c r="G93" s="399" t="s">
        <v>832</v>
      </c>
      <c r="H93" s="410">
        <f>⑩【2週間前】野外炊飯活動計画書!U25</f>
        <v>0</v>
      </c>
      <c r="I93" s="11"/>
      <c r="J93" s="399" t="s">
        <v>832</v>
      </c>
      <c r="K93" s="411">
        <f>⑩【2週間前】野外炊飯活動計画書!V25</f>
        <v>0</v>
      </c>
    </row>
    <row r="94" spans="1:11" ht="23.25" customHeight="1">
      <c r="A94" s="399" t="s">
        <v>833</v>
      </c>
      <c r="B94" s="410">
        <f>⑩【2週間前】野外炊飯活動計画書!S26</f>
        <v>0</v>
      </c>
      <c r="C94" s="11"/>
      <c r="D94" s="399" t="s">
        <v>833</v>
      </c>
      <c r="E94" s="410">
        <f>⑩【2週間前】野外炊飯活動計画書!T26</f>
        <v>0</v>
      </c>
      <c r="F94" s="11"/>
      <c r="G94" s="399" t="s">
        <v>833</v>
      </c>
      <c r="H94" s="410">
        <f>⑩【2週間前】野外炊飯活動計画書!U26</f>
        <v>0</v>
      </c>
      <c r="I94" s="11"/>
      <c r="J94" s="399" t="s">
        <v>833</v>
      </c>
      <c r="K94" s="411">
        <f>⑩【2週間前】野外炊飯活動計画書!V26</f>
        <v>0</v>
      </c>
    </row>
    <row r="95" spans="1:11" ht="23.25" customHeight="1">
      <c r="A95" s="399" t="s">
        <v>834</v>
      </c>
      <c r="B95" s="410">
        <f>⑩【2週間前】野外炊飯活動計画書!S27</f>
        <v>0</v>
      </c>
      <c r="C95" s="11"/>
      <c r="D95" s="399" t="s">
        <v>834</v>
      </c>
      <c r="E95" s="410">
        <f>⑩【2週間前】野外炊飯活動計画書!T27</f>
        <v>0</v>
      </c>
      <c r="F95" s="11"/>
      <c r="G95" s="399" t="s">
        <v>834</v>
      </c>
      <c r="H95" s="410">
        <f>⑩【2週間前】野外炊飯活動計画書!U27</f>
        <v>0</v>
      </c>
      <c r="I95" s="11"/>
      <c r="J95" s="399" t="s">
        <v>834</v>
      </c>
      <c r="K95" s="411">
        <f>⑩【2週間前】野外炊飯活動計画書!V27</f>
        <v>0</v>
      </c>
    </row>
    <row r="96" spans="1:11" ht="23.25" customHeight="1">
      <c r="A96" s="399" t="s">
        <v>835</v>
      </c>
      <c r="B96" s="410">
        <f>⑩【2週間前】野外炊飯活動計画書!S28</f>
        <v>0</v>
      </c>
      <c r="C96" s="11"/>
      <c r="D96" s="399" t="s">
        <v>835</v>
      </c>
      <c r="E96" s="410">
        <f>⑩【2週間前】野外炊飯活動計画書!T28</f>
        <v>0</v>
      </c>
      <c r="F96" s="11"/>
      <c r="G96" s="399" t="s">
        <v>835</v>
      </c>
      <c r="H96" s="410">
        <f>⑩【2週間前】野外炊飯活動計画書!U28</f>
        <v>0</v>
      </c>
      <c r="I96" s="11"/>
      <c r="J96" s="399" t="s">
        <v>835</v>
      </c>
      <c r="K96" s="411">
        <f>⑩【2週間前】野外炊飯活動計画書!V28</f>
        <v>0</v>
      </c>
    </row>
    <row r="97" spans="1:11" ht="23.25" customHeight="1">
      <c r="A97" s="399" t="s">
        <v>836</v>
      </c>
      <c r="B97" s="410">
        <f>⑩【2週間前】野外炊飯活動計画書!S29</f>
        <v>0</v>
      </c>
      <c r="C97" s="11"/>
      <c r="D97" s="399" t="s">
        <v>836</v>
      </c>
      <c r="E97" s="410">
        <f>⑩【2週間前】野外炊飯活動計画書!T29</f>
        <v>0</v>
      </c>
      <c r="F97" s="11"/>
      <c r="G97" s="399" t="s">
        <v>836</v>
      </c>
      <c r="H97" s="410">
        <f>⑩【2週間前】野外炊飯活動計画書!U29</f>
        <v>0</v>
      </c>
      <c r="I97" s="11"/>
      <c r="J97" s="399" t="s">
        <v>836</v>
      </c>
      <c r="K97" s="411">
        <f>⑩【2週間前】野外炊飯活動計画書!V29</f>
        <v>0</v>
      </c>
    </row>
    <row r="98" spans="1:11" ht="23.25" customHeight="1">
      <c r="A98" s="399" t="s">
        <v>837</v>
      </c>
      <c r="B98" s="410">
        <f>⑩【2週間前】野外炊飯活動計画書!S30</f>
        <v>0</v>
      </c>
      <c r="C98" s="11"/>
      <c r="D98" s="399" t="s">
        <v>837</v>
      </c>
      <c r="E98" s="410">
        <f>⑩【2週間前】野外炊飯活動計画書!T30</f>
        <v>0</v>
      </c>
      <c r="F98" s="11"/>
      <c r="G98" s="399" t="s">
        <v>837</v>
      </c>
      <c r="H98" s="410">
        <f>⑩【2週間前】野外炊飯活動計画書!U30</f>
        <v>0</v>
      </c>
      <c r="I98" s="11"/>
      <c r="J98" s="399" t="s">
        <v>837</v>
      </c>
      <c r="K98" s="411">
        <f>⑩【2週間前】野外炊飯活動計画書!V30</f>
        <v>0</v>
      </c>
    </row>
    <row r="99" spans="1:11" ht="23.25" customHeight="1">
      <c r="A99" s="399" t="s">
        <v>838</v>
      </c>
      <c r="B99" s="410">
        <f>⑩【2週間前】野外炊飯活動計画書!S31</f>
        <v>0</v>
      </c>
      <c r="C99" s="11"/>
      <c r="D99" s="399" t="s">
        <v>838</v>
      </c>
      <c r="E99" s="410">
        <f>⑩【2週間前】野外炊飯活動計画書!T31</f>
        <v>0</v>
      </c>
      <c r="F99" s="11"/>
      <c r="G99" s="399" t="s">
        <v>838</v>
      </c>
      <c r="H99" s="410">
        <f>⑩【2週間前】野外炊飯活動計画書!U31</f>
        <v>0</v>
      </c>
      <c r="I99" s="11"/>
      <c r="J99" s="399" t="s">
        <v>838</v>
      </c>
      <c r="K99" s="411">
        <f>⑩【2週間前】野外炊飯活動計画書!V31</f>
        <v>0</v>
      </c>
    </row>
    <row r="100" spans="1:11" ht="23.25" customHeight="1" thickBot="1">
      <c r="A100" s="400" t="s">
        <v>839</v>
      </c>
      <c r="B100" s="412">
        <f>⑩【2週間前】野外炊飯活動計画書!S32</f>
        <v>0</v>
      </c>
      <c r="C100" s="11"/>
      <c r="D100" s="400" t="s">
        <v>839</v>
      </c>
      <c r="E100" s="412">
        <f>⑩【2週間前】野外炊飯活動計画書!T32</f>
        <v>0</v>
      </c>
      <c r="F100" s="11"/>
      <c r="G100" s="400" t="s">
        <v>839</v>
      </c>
      <c r="H100" s="412">
        <f>⑩【2週間前】野外炊飯活動計画書!U32</f>
        <v>0</v>
      </c>
      <c r="I100" s="11"/>
      <c r="J100" s="400" t="s">
        <v>839</v>
      </c>
      <c r="K100" s="413">
        <f>⑩【2週間前】野外炊飯活動計画書!V32</f>
        <v>0</v>
      </c>
    </row>
    <row r="101" spans="1:11" ht="14.25" thickBot="1"/>
    <row r="102" spans="1:11" ht="38.25" customHeight="1">
      <c r="A102" s="1634" t="s">
        <v>818</v>
      </c>
      <c r="B102" s="1635"/>
      <c r="C102" s="346"/>
      <c r="D102" s="1634" t="s">
        <v>819</v>
      </c>
      <c r="E102" s="1635"/>
      <c r="F102" s="346"/>
      <c r="G102" s="1634" t="s">
        <v>820</v>
      </c>
      <c r="H102" s="1635"/>
      <c r="I102" s="346"/>
      <c r="J102" s="1634" t="s">
        <v>821</v>
      </c>
      <c r="K102" s="1635"/>
    </row>
    <row r="103" spans="1:11" ht="23.25" customHeight="1">
      <c r="A103" s="399" t="s">
        <v>822</v>
      </c>
      <c r="B103" s="410">
        <f>⑩【2週間前】野外炊飯活動計画書!W15</f>
        <v>0</v>
      </c>
      <c r="C103" s="11"/>
      <c r="D103" s="399" t="s">
        <v>822</v>
      </c>
      <c r="E103" s="410">
        <f>⑩【2週間前】野外炊飯活動計画書!X15</f>
        <v>0</v>
      </c>
      <c r="F103" s="11"/>
      <c r="G103" s="399" t="s">
        <v>822</v>
      </c>
      <c r="H103" s="410">
        <f>⑩【2週間前】野外炊飯活動計画書!Y15</f>
        <v>0</v>
      </c>
      <c r="I103" s="11"/>
      <c r="J103" s="399" t="s">
        <v>822</v>
      </c>
      <c r="K103" s="411">
        <f>⑩【2週間前】野外炊飯活動計画書!Z15</f>
        <v>0</v>
      </c>
    </row>
    <row r="104" spans="1:11" ht="23.25" customHeight="1">
      <c r="A104" s="399" t="s">
        <v>823</v>
      </c>
      <c r="B104" s="410">
        <f>⑩【2週間前】野外炊飯活動計画書!W16</f>
        <v>0</v>
      </c>
      <c r="C104" s="11"/>
      <c r="D104" s="399" t="s">
        <v>823</v>
      </c>
      <c r="E104" s="410">
        <f>⑩【2週間前】野外炊飯活動計画書!X16</f>
        <v>0</v>
      </c>
      <c r="F104" s="11"/>
      <c r="G104" s="399" t="s">
        <v>823</v>
      </c>
      <c r="H104" s="410">
        <f>⑩【2週間前】野外炊飯活動計画書!Y16</f>
        <v>0</v>
      </c>
      <c r="I104" s="11"/>
      <c r="J104" s="399" t="s">
        <v>823</v>
      </c>
      <c r="K104" s="411">
        <f>⑩【2週間前】野外炊飯活動計画書!Z16</f>
        <v>0</v>
      </c>
    </row>
    <row r="105" spans="1:11" ht="23.25" customHeight="1">
      <c r="A105" s="399" t="s">
        <v>824</v>
      </c>
      <c r="B105" s="410">
        <f>⑩【2週間前】野外炊飯活動計画書!W17</f>
        <v>0</v>
      </c>
      <c r="C105" s="11"/>
      <c r="D105" s="399" t="s">
        <v>824</v>
      </c>
      <c r="E105" s="410">
        <f>⑩【2週間前】野外炊飯活動計画書!X17</f>
        <v>0</v>
      </c>
      <c r="F105" s="11"/>
      <c r="G105" s="399" t="s">
        <v>824</v>
      </c>
      <c r="H105" s="410">
        <f>⑩【2週間前】野外炊飯活動計画書!Y17</f>
        <v>0</v>
      </c>
      <c r="I105" s="11"/>
      <c r="J105" s="399" t="s">
        <v>824</v>
      </c>
      <c r="K105" s="411">
        <f>⑩【2週間前】野外炊飯活動計画書!Z17</f>
        <v>0</v>
      </c>
    </row>
    <row r="106" spans="1:11" ht="23.25" customHeight="1">
      <c r="A106" s="399" t="s">
        <v>825</v>
      </c>
      <c r="B106" s="410">
        <f>⑩【2週間前】野外炊飯活動計画書!W18</f>
        <v>0</v>
      </c>
      <c r="C106" s="11"/>
      <c r="D106" s="399" t="s">
        <v>825</v>
      </c>
      <c r="E106" s="410">
        <f>⑩【2週間前】野外炊飯活動計画書!X18</f>
        <v>0</v>
      </c>
      <c r="F106" s="11"/>
      <c r="G106" s="399" t="s">
        <v>825</v>
      </c>
      <c r="H106" s="410">
        <f>⑩【2週間前】野外炊飯活動計画書!Y18</f>
        <v>0</v>
      </c>
      <c r="I106" s="11"/>
      <c r="J106" s="399" t="s">
        <v>825</v>
      </c>
      <c r="K106" s="411">
        <f>⑩【2週間前】野外炊飯活動計画書!Z18</f>
        <v>0</v>
      </c>
    </row>
    <row r="107" spans="1:11" ht="23.25" customHeight="1">
      <c r="A107" s="399" t="s">
        <v>826</v>
      </c>
      <c r="B107" s="410">
        <f>⑩【2週間前】野外炊飯活動計画書!W19</f>
        <v>0</v>
      </c>
      <c r="C107" s="11"/>
      <c r="D107" s="399" t="s">
        <v>826</v>
      </c>
      <c r="E107" s="410">
        <f>⑩【2週間前】野外炊飯活動計画書!X19</f>
        <v>0</v>
      </c>
      <c r="F107" s="11"/>
      <c r="G107" s="399" t="s">
        <v>826</v>
      </c>
      <c r="H107" s="410">
        <f>⑩【2週間前】野外炊飯活動計画書!Y19</f>
        <v>0</v>
      </c>
      <c r="I107" s="11"/>
      <c r="J107" s="399" t="s">
        <v>826</v>
      </c>
      <c r="K107" s="411">
        <f>⑩【2週間前】野外炊飯活動計画書!Z19</f>
        <v>0</v>
      </c>
    </row>
    <row r="108" spans="1:11" ht="23.25" customHeight="1">
      <c r="A108" s="399" t="s">
        <v>827</v>
      </c>
      <c r="B108" s="410">
        <f>⑩【2週間前】野外炊飯活動計画書!W20</f>
        <v>0</v>
      </c>
      <c r="C108" s="11"/>
      <c r="D108" s="399" t="s">
        <v>827</v>
      </c>
      <c r="E108" s="410">
        <f>⑩【2週間前】野外炊飯活動計画書!X20</f>
        <v>0</v>
      </c>
      <c r="F108" s="11"/>
      <c r="G108" s="399" t="s">
        <v>827</v>
      </c>
      <c r="H108" s="410">
        <f>⑩【2週間前】野外炊飯活動計画書!Y20</f>
        <v>0</v>
      </c>
      <c r="I108" s="11"/>
      <c r="J108" s="399" t="s">
        <v>827</v>
      </c>
      <c r="K108" s="411">
        <f>⑩【2週間前】野外炊飯活動計画書!Z20</f>
        <v>0</v>
      </c>
    </row>
    <row r="109" spans="1:11" ht="23.25" customHeight="1">
      <c r="A109" s="399" t="s">
        <v>828</v>
      </c>
      <c r="B109" s="410">
        <f>⑩【2週間前】野外炊飯活動計画書!W21</f>
        <v>0</v>
      </c>
      <c r="C109" s="11"/>
      <c r="D109" s="399" t="s">
        <v>828</v>
      </c>
      <c r="E109" s="410">
        <f>⑩【2週間前】野外炊飯活動計画書!X21</f>
        <v>0</v>
      </c>
      <c r="F109" s="11"/>
      <c r="G109" s="399" t="s">
        <v>828</v>
      </c>
      <c r="H109" s="410">
        <f>⑩【2週間前】野外炊飯活動計画書!Y21</f>
        <v>0</v>
      </c>
      <c r="I109" s="11"/>
      <c r="J109" s="399" t="s">
        <v>828</v>
      </c>
      <c r="K109" s="411">
        <f>⑩【2週間前】野外炊飯活動計画書!Z21</f>
        <v>0</v>
      </c>
    </row>
    <row r="110" spans="1:11" ht="23.25" customHeight="1">
      <c r="A110" s="399" t="s">
        <v>829</v>
      </c>
      <c r="B110" s="410">
        <f>⑩【2週間前】野外炊飯活動計画書!W22</f>
        <v>0</v>
      </c>
      <c r="C110" s="11"/>
      <c r="D110" s="399" t="s">
        <v>829</v>
      </c>
      <c r="E110" s="410">
        <f>⑩【2週間前】野外炊飯活動計画書!X22</f>
        <v>0</v>
      </c>
      <c r="F110" s="11"/>
      <c r="G110" s="399" t="s">
        <v>829</v>
      </c>
      <c r="H110" s="410">
        <f>⑩【2週間前】野外炊飯活動計画書!Y22</f>
        <v>0</v>
      </c>
      <c r="I110" s="11"/>
      <c r="J110" s="399" t="s">
        <v>829</v>
      </c>
      <c r="K110" s="411">
        <f>⑩【2週間前】野外炊飯活動計画書!Z22</f>
        <v>0</v>
      </c>
    </row>
    <row r="111" spans="1:11" ht="23.25" customHeight="1">
      <c r="A111" s="399" t="s">
        <v>830</v>
      </c>
      <c r="B111" s="410">
        <f>⑩【2週間前】野外炊飯活動計画書!W23</f>
        <v>0</v>
      </c>
      <c r="C111" s="11"/>
      <c r="D111" s="399" t="s">
        <v>830</v>
      </c>
      <c r="E111" s="410">
        <f>⑩【2週間前】野外炊飯活動計画書!X23</f>
        <v>0</v>
      </c>
      <c r="F111" s="11"/>
      <c r="G111" s="399" t="s">
        <v>830</v>
      </c>
      <c r="H111" s="410">
        <f>⑩【2週間前】野外炊飯活動計画書!Y23</f>
        <v>0</v>
      </c>
      <c r="I111" s="11"/>
      <c r="J111" s="399" t="s">
        <v>830</v>
      </c>
      <c r="K111" s="411">
        <f>⑩【2週間前】野外炊飯活動計画書!Z23</f>
        <v>0</v>
      </c>
    </row>
    <row r="112" spans="1:11" ht="23.25" customHeight="1">
      <c r="A112" s="399" t="s">
        <v>831</v>
      </c>
      <c r="B112" s="410">
        <f>⑩【2週間前】野外炊飯活動計画書!W24</f>
        <v>0</v>
      </c>
      <c r="C112" s="11"/>
      <c r="D112" s="399" t="s">
        <v>831</v>
      </c>
      <c r="E112" s="410">
        <f>⑩【2週間前】野外炊飯活動計画書!X24</f>
        <v>0</v>
      </c>
      <c r="F112" s="11"/>
      <c r="G112" s="399" t="s">
        <v>831</v>
      </c>
      <c r="H112" s="410">
        <f>⑩【2週間前】野外炊飯活動計画書!Y24</f>
        <v>0</v>
      </c>
      <c r="I112" s="11"/>
      <c r="J112" s="399" t="s">
        <v>831</v>
      </c>
      <c r="K112" s="411">
        <f>⑩【2週間前】野外炊飯活動計画書!Z24</f>
        <v>0</v>
      </c>
    </row>
    <row r="113" spans="1:11" ht="23.25" customHeight="1">
      <c r="A113" s="399" t="s">
        <v>832</v>
      </c>
      <c r="B113" s="410">
        <f>⑩【2週間前】野外炊飯活動計画書!W25</f>
        <v>0</v>
      </c>
      <c r="C113" s="11"/>
      <c r="D113" s="399" t="s">
        <v>832</v>
      </c>
      <c r="E113" s="410">
        <f>⑩【2週間前】野外炊飯活動計画書!X25</f>
        <v>0</v>
      </c>
      <c r="F113" s="11"/>
      <c r="G113" s="399" t="s">
        <v>832</v>
      </c>
      <c r="H113" s="410">
        <f>⑩【2週間前】野外炊飯活動計画書!Y25</f>
        <v>0</v>
      </c>
      <c r="I113" s="11"/>
      <c r="J113" s="399" t="s">
        <v>832</v>
      </c>
      <c r="K113" s="411">
        <f>⑩【2週間前】野外炊飯活動計画書!Z25</f>
        <v>0</v>
      </c>
    </row>
    <row r="114" spans="1:11" ht="23.25" customHeight="1">
      <c r="A114" s="399" t="s">
        <v>833</v>
      </c>
      <c r="B114" s="410">
        <f>⑩【2週間前】野外炊飯活動計画書!W26</f>
        <v>0</v>
      </c>
      <c r="C114" s="11"/>
      <c r="D114" s="399" t="s">
        <v>833</v>
      </c>
      <c r="E114" s="410">
        <f>⑩【2週間前】野外炊飯活動計画書!X26</f>
        <v>0</v>
      </c>
      <c r="F114" s="11"/>
      <c r="G114" s="399" t="s">
        <v>833</v>
      </c>
      <c r="H114" s="410">
        <f>⑩【2週間前】野外炊飯活動計画書!Y26</f>
        <v>0</v>
      </c>
      <c r="I114" s="11"/>
      <c r="J114" s="399" t="s">
        <v>833</v>
      </c>
      <c r="K114" s="411">
        <f>⑩【2週間前】野外炊飯活動計画書!Z26</f>
        <v>0</v>
      </c>
    </row>
    <row r="115" spans="1:11" ht="23.25" customHeight="1">
      <c r="A115" s="399" t="s">
        <v>834</v>
      </c>
      <c r="B115" s="410">
        <f>⑩【2週間前】野外炊飯活動計画書!W27</f>
        <v>0</v>
      </c>
      <c r="C115" s="11"/>
      <c r="D115" s="399" t="s">
        <v>834</v>
      </c>
      <c r="E115" s="410">
        <f>⑩【2週間前】野外炊飯活動計画書!X27</f>
        <v>0</v>
      </c>
      <c r="F115" s="11"/>
      <c r="G115" s="399" t="s">
        <v>834</v>
      </c>
      <c r="H115" s="410">
        <f>⑩【2週間前】野外炊飯活動計画書!Y27</f>
        <v>0</v>
      </c>
      <c r="I115" s="11"/>
      <c r="J115" s="399" t="s">
        <v>834</v>
      </c>
      <c r="K115" s="411">
        <f>⑩【2週間前】野外炊飯活動計画書!Z27</f>
        <v>0</v>
      </c>
    </row>
    <row r="116" spans="1:11" ht="23.25" customHeight="1">
      <c r="A116" s="399" t="s">
        <v>835</v>
      </c>
      <c r="B116" s="410">
        <f>⑩【2週間前】野外炊飯活動計画書!W28</f>
        <v>0</v>
      </c>
      <c r="C116" s="11"/>
      <c r="D116" s="399" t="s">
        <v>835</v>
      </c>
      <c r="E116" s="410">
        <f>⑩【2週間前】野外炊飯活動計画書!X28</f>
        <v>0</v>
      </c>
      <c r="F116" s="11"/>
      <c r="G116" s="399" t="s">
        <v>835</v>
      </c>
      <c r="H116" s="410">
        <f>⑩【2週間前】野外炊飯活動計画書!Y28</f>
        <v>0</v>
      </c>
      <c r="I116" s="11"/>
      <c r="J116" s="399" t="s">
        <v>835</v>
      </c>
      <c r="K116" s="411">
        <f>⑩【2週間前】野外炊飯活動計画書!Z28</f>
        <v>0</v>
      </c>
    </row>
    <row r="117" spans="1:11" ht="23.25" customHeight="1">
      <c r="A117" s="399" t="s">
        <v>836</v>
      </c>
      <c r="B117" s="410">
        <f>⑩【2週間前】野外炊飯活動計画書!W29</f>
        <v>0</v>
      </c>
      <c r="C117" s="11"/>
      <c r="D117" s="399" t="s">
        <v>836</v>
      </c>
      <c r="E117" s="410">
        <f>⑩【2週間前】野外炊飯活動計画書!X29</f>
        <v>0</v>
      </c>
      <c r="F117" s="11"/>
      <c r="G117" s="399" t="s">
        <v>836</v>
      </c>
      <c r="H117" s="410">
        <f>⑩【2週間前】野外炊飯活動計画書!Y29</f>
        <v>0</v>
      </c>
      <c r="I117" s="11"/>
      <c r="J117" s="399" t="s">
        <v>836</v>
      </c>
      <c r="K117" s="411">
        <f>⑩【2週間前】野外炊飯活動計画書!Z29</f>
        <v>0</v>
      </c>
    </row>
    <row r="118" spans="1:11" ht="23.25" customHeight="1">
      <c r="A118" s="399" t="s">
        <v>837</v>
      </c>
      <c r="B118" s="410">
        <f>⑩【2週間前】野外炊飯活動計画書!W30</f>
        <v>0</v>
      </c>
      <c r="C118" s="11"/>
      <c r="D118" s="399" t="s">
        <v>837</v>
      </c>
      <c r="E118" s="410">
        <f>⑩【2週間前】野外炊飯活動計画書!X30</f>
        <v>0</v>
      </c>
      <c r="F118" s="11"/>
      <c r="G118" s="399" t="s">
        <v>837</v>
      </c>
      <c r="H118" s="410">
        <f>⑩【2週間前】野外炊飯活動計画書!Y30</f>
        <v>0</v>
      </c>
      <c r="I118" s="11"/>
      <c r="J118" s="399" t="s">
        <v>837</v>
      </c>
      <c r="K118" s="411">
        <f>⑩【2週間前】野外炊飯活動計画書!Z30</f>
        <v>0</v>
      </c>
    </row>
    <row r="119" spans="1:11" ht="23.25" customHeight="1">
      <c r="A119" s="399" t="s">
        <v>838</v>
      </c>
      <c r="B119" s="410">
        <f>⑩【2週間前】野外炊飯活動計画書!W31</f>
        <v>0</v>
      </c>
      <c r="C119" s="11"/>
      <c r="D119" s="399" t="s">
        <v>838</v>
      </c>
      <c r="E119" s="410">
        <f>⑩【2週間前】野外炊飯活動計画書!X31</f>
        <v>0</v>
      </c>
      <c r="F119" s="11"/>
      <c r="G119" s="399" t="s">
        <v>838</v>
      </c>
      <c r="H119" s="410">
        <f>⑩【2週間前】野外炊飯活動計画書!Y31</f>
        <v>0</v>
      </c>
      <c r="I119" s="11"/>
      <c r="J119" s="399" t="s">
        <v>838</v>
      </c>
      <c r="K119" s="411">
        <f>⑩【2週間前】野外炊飯活動計画書!Z31</f>
        <v>0</v>
      </c>
    </row>
    <row r="120" spans="1:11" ht="23.25" customHeight="1" thickBot="1">
      <c r="A120" s="400" t="s">
        <v>839</v>
      </c>
      <c r="B120" s="412">
        <f>⑩【2週間前】野外炊飯活動計画書!W32</f>
        <v>0</v>
      </c>
      <c r="C120" s="11"/>
      <c r="D120" s="400" t="s">
        <v>839</v>
      </c>
      <c r="E120" s="412">
        <f>⑩【2週間前】野外炊飯活動計画書!X32</f>
        <v>0</v>
      </c>
      <c r="F120" s="11"/>
      <c r="G120" s="400" t="s">
        <v>839</v>
      </c>
      <c r="H120" s="412">
        <f>⑩【2週間前】野外炊飯活動計画書!Y32</f>
        <v>0</v>
      </c>
      <c r="I120" s="11"/>
      <c r="J120" s="400" t="s">
        <v>839</v>
      </c>
      <c r="K120" s="413">
        <f>⑩【2週間前】野外炊飯活動計画書!Z32</f>
        <v>0</v>
      </c>
    </row>
  </sheetData>
  <mergeCells count="24">
    <mergeCell ref="A2:B2"/>
    <mergeCell ref="D2:E2"/>
    <mergeCell ref="G2:H2"/>
    <mergeCell ref="J2:K2"/>
    <mergeCell ref="A22:B22"/>
    <mergeCell ref="D22:E22"/>
    <mergeCell ref="G22:H22"/>
    <mergeCell ref="J22:K22"/>
    <mergeCell ref="A42:B42"/>
    <mergeCell ref="D42:E42"/>
    <mergeCell ref="G42:H42"/>
    <mergeCell ref="J42:K42"/>
    <mergeCell ref="A62:B62"/>
    <mergeCell ref="D62:E62"/>
    <mergeCell ref="G62:H62"/>
    <mergeCell ref="J62:K62"/>
    <mergeCell ref="A82:B82"/>
    <mergeCell ref="D82:E82"/>
    <mergeCell ref="G82:H82"/>
    <mergeCell ref="J82:K82"/>
    <mergeCell ref="A102:B102"/>
    <mergeCell ref="D102:E102"/>
    <mergeCell ref="G102:H102"/>
    <mergeCell ref="J102:K102"/>
  </mergeCells>
  <phoneticPr fontId="3"/>
  <pageMargins left="0.23622047244094491" right="0.23622047244094491" top="0.74803149606299213" bottom="0.74803149606299213" header="0.31496062992125984" footer="0.31496062992125984"/>
  <pageSetup paperSize="9" orientation="landscape" r:id="rId1"/>
  <rowBreaks count="5" manualBreakCount="5">
    <brk id="21" max="16383" man="1"/>
    <brk id="41" max="16383" man="1"/>
    <brk id="61" max="16383" man="1"/>
    <brk id="81" max="16383" man="1"/>
    <brk id="10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S41"/>
  <sheetViews>
    <sheetView showGridLines="0" showZeros="0" view="pageBreakPreview" zoomScale="90" zoomScaleNormal="100" zoomScaleSheetLayoutView="90" workbookViewId="0">
      <selection activeCell="O50" sqref="O50:Q50"/>
    </sheetView>
  </sheetViews>
  <sheetFormatPr defaultRowHeight="13.5"/>
  <cols>
    <col min="1" max="2" width="9" style="67"/>
    <col min="3" max="3" width="4.25" style="67" customWidth="1"/>
    <col min="4" max="4" width="7.5" style="67" customWidth="1"/>
    <col min="5" max="5" width="4.25" style="67" customWidth="1"/>
    <col min="6" max="6" width="7.5" style="67" customWidth="1"/>
    <col min="7" max="7" width="4.25" style="67" customWidth="1"/>
    <col min="8" max="8" width="7.5" style="67" customWidth="1"/>
    <col min="9" max="9" width="4.25" style="67" customWidth="1"/>
    <col min="10" max="10" width="7.5" style="67" customWidth="1"/>
    <col min="11" max="11" width="4.25" style="67" customWidth="1"/>
    <col min="12" max="12" width="7.5" style="67" customWidth="1"/>
    <col min="13" max="13" width="4.25" style="67" customWidth="1"/>
    <col min="14" max="14" width="7.5" style="67" customWidth="1"/>
    <col min="15" max="15" width="4.25" style="67" customWidth="1"/>
    <col min="16" max="16" width="7.5" style="67" customWidth="1"/>
    <col min="17" max="17" width="3" customWidth="1"/>
  </cols>
  <sheetData>
    <row r="1" spans="1:19">
      <c r="A1" s="1643" t="s">
        <v>720</v>
      </c>
      <c r="B1" s="1643"/>
      <c r="C1" s="1643"/>
      <c r="D1" s="1643"/>
      <c r="E1" s="1643"/>
      <c r="F1" s="1643"/>
      <c r="G1" s="1643"/>
      <c r="H1" s="1643"/>
      <c r="I1" s="1643"/>
      <c r="J1" s="1643"/>
      <c r="K1" s="1643"/>
      <c r="L1" s="1643"/>
      <c r="M1" s="1643"/>
      <c r="N1" s="1643"/>
      <c r="O1" s="1643"/>
      <c r="P1" s="1643"/>
    </row>
    <row r="2" spans="1:19" ht="14.25" thickBot="1">
      <c r="A2" s="1643"/>
      <c r="B2" s="1643"/>
      <c r="C2" s="1643"/>
      <c r="D2" s="1643"/>
      <c r="E2" s="1643"/>
      <c r="F2" s="1643"/>
      <c r="G2" s="1643"/>
      <c r="H2" s="1643"/>
      <c r="I2" s="1643"/>
      <c r="J2" s="1643"/>
      <c r="K2" s="1643"/>
      <c r="L2" s="1643"/>
      <c r="M2" s="1643"/>
      <c r="N2" s="1643"/>
      <c r="O2" s="1643"/>
      <c r="P2" s="1643"/>
    </row>
    <row r="3" spans="1:19" ht="18.75" customHeight="1">
      <c r="A3" s="307" t="s">
        <v>211</v>
      </c>
      <c r="B3" s="307" t="s">
        <v>17</v>
      </c>
      <c r="C3" s="484"/>
      <c r="D3" s="307" t="s">
        <v>9</v>
      </c>
      <c r="E3" s="484"/>
      <c r="F3" s="307" t="s">
        <v>212</v>
      </c>
      <c r="G3" s="484"/>
      <c r="H3" s="307" t="s">
        <v>11</v>
      </c>
      <c r="R3" s="632" t="s">
        <v>601</v>
      </c>
      <c r="S3" s="633"/>
    </row>
    <row r="4" spans="1:19" ht="18.75" customHeight="1" thickBot="1">
      <c r="A4" s="483" t="s">
        <v>213</v>
      </c>
      <c r="B4" s="1601">
        <f>①【2ヵ月前】利用申込書!D25</f>
        <v>0</v>
      </c>
      <c r="C4" s="1601"/>
      <c r="D4" s="1601"/>
      <c r="E4" s="1601"/>
      <c r="F4" s="1601"/>
      <c r="G4" s="1601"/>
      <c r="H4" s="1601"/>
      <c r="O4" s="474"/>
      <c r="P4" s="473" t="s">
        <v>893</v>
      </c>
      <c r="R4" s="636"/>
      <c r="S4" s="637"/>
    </row>
    <row r="5" spans="1:19" ht="5.25" customHeight="1">
      <c r="R5" s="268"/>
      <c r="S5" s="268"/>
    </row>
    <row r="6" spans="1:19" ht="18" thickBot="1">
      <c r="A6" s="1644" t="s">
        <v>21</v>
      </c>
      <c r="B6" s="1644"/>
      <c r="C6" s="1602">
        <f>①【2ヵ月前】利用申込書!D6</f>
        <v>0</v>
      </c>
      <c r="D6" s="1597"/>
      <c r="E6" s="1597"/>
      <c r="F6" s="1597"/>
      <c r="G6" s="1597"/>
      <c r="H6" s="1597"/>
      <c r="I6" s="1597"/>
      <c r="J6" s="1597"/>
      <c r="K6" s="1597"/>
      <c r="L6" s="1603"/>
      <c r="M6" s="1594" t="s">
        <v>214</v>
      </c>
      <c r="N6" s="1596"/>
      <c r="O6" s="1645"/>
      <c r="P6" s="1646"/>
      <c r="R6" s="268"/>
      <c r="S6" s="268"/>
    </row>
    <row r="7" spans="1:19" ht="17.25">
      <c r="A7" s="1644"/>
      <c r="B7" s="1644"/>
      <c r="C7" s="1604"/>
      <c r="D7" s="1598"/>
      <c r="E7" s="1598"/>
      <c r="F7" s="1598"/>
      <c r="G7" s="1598"/>
      <c r="H7" s="1598"/>
      <c r="I7" s="1598"/>
      <c r="J7" s="1598"/>
      <c r="K7" s="1598"/>
      <c r="L7" s="1605"/>
      <c r="M7" s="1594" t="s">
        <v>215</v>
      </c>
      <c r="N7" s="1596"/>
      <c r="O7" s="1645"/>
      <c r="P7" s="1646"/>
      <c r="R7" s="632" t="s">
        <v>602</v>
      </c>
      <c r="S7" s="633"/>
    </row>
    <row r="8" spans="1:19" ht="17.25" customHeight="1" thickBot="1">
      <c r="A8" s="1651" t="s">
        <v>254</v>
      </c>
      <c r="B8" s="1652"/>
      <c r="C8" s="1655" t="s">
        <v>255</v>
      </c>
      <c r="D8" s="1656"/>
      <c r="E8" s="1656"/>
      <c r="F8" s="1656"/>
      <c r="G8" s="1656"/>
      <c r="H8" s="1656"/>
      <c r="I8" s="1656"/>
      <c r="J8" s="1656"/>
      <c r="K8" s="1656"/>
      <c r="L8" s="1656"/>
      <c r="M8" s="1656"/>
      <c r="N8" s="1656"/>
      <c r="O8" s="1656"/>
      <c r="P8" s="1657"/>
      <c r="R8" s="636"/>
      <c r="S8" s="637"/>
    </row>
    <row r="9" spans="1:19" ht="17.25" customHeight="1">
      <c r="A9" s="1653"/>
      <c r="B9" s="1654"/>
      <c r="C9" s="1658"/>
      <c r="D9" s="1659"/>
      <c r="E9" s="1659"/>
      <c r="F9" s="1659"/>
      <c r="G9" s="1659"/>
      <c r="H9" s="1659"/>
      <c r="I9" s="1659"/>
      <c r="J9" s="1659"/>
      <c r="K9" s="1659"/>
      <c r="L9" s="1659"/>
      <c r="M9" s="1659"/>
      <c r="N9" s="1659"/>
      <c r="O9" s="1659"/>
      <c r="P9" s="1660"/>
    </row>
    <row r="10" spans="1:19">
      <c r="A10" s="1651" t="s">
        <v>256</v>
      </c>
      <c r="B10" s="1652"/>
      <c r="C10" s="1346" t="s">
        <v>17</v>
      </c>
      <c r="D10" s="1661">
        <f>①【2ヵ月前】利用申込書!G12</f>
        <v>0</v>
      </c>
      <c r="E10" s="1346" t="s">
        <v>9</v>
      </c>
      <c r="F10" s="1636"/>
      <c r="G10" s="1346" t="s">
        <v>212</v>
      </c>
      <c r="H10" s="1636"/>
      <c r="I10" s="1346" t="s">
        <v>11</v>
      </c>
      <c r="J10" s="1636"/>
      <c r="K10" s="1346" t="s">
        <v>257</v>
      </c>
      <c r="L10" s="1636"/>
      <c r="M10" s="1346" t="s">
        <v>258</v>
      </c>
      <c r="N10" s="1636"/>
      <c r="O10" s="1346" t="s">
        <v>259</v>
      </c>
      <c r="P10" s="1663"/>
    </row>
    <row r="11" spans="1:19">
      <c r="A11" s="1653"/>
      <c r="B11" s="1654"/>
      <c r="C11" s="972"/>
      <c r="D11" s="1662"/>
      <c r="E11" s="972"/>
      <c r="F11" s="1637"/>
      <c r="G11" s="972"/>
      <c r="H11" s="1637"/>
      <c r="I11" s="972"/>
      <c r="J11" s="1637"/>
      <c r="K11" s="972"/>
      <c r="L11" s="1637"/>
      <c r="M11" s="972"/>
      <c r="N11" s="1637"/>
      <c r="O11" s="972"/>
      <c r="P11" s="1664"/>
    </row>
    <row r="12" spans="1:19" ht="21" customHeight="1">
      <c r="A12" s="1644" t="s">
        <v>260</v>
      </c>
      <c r="B12" s="1647"/>
      <c r="C12" s="1594"/>
      <c r="D12" s="1593"/>
      <c r="E12" s="1596"/>
      <c r="F12" s="1345" t="s">
        <v>131</v>
      </c>
      <c r="G12" s="1575"/>
      <c r="H12" s="1346" t="s">
        <v>132</v>
      </c>
      <c r="I12" s="1346"/>
      <c r="J12" s="1345" t="s">
        <v>261</v>
      </c>
      <c r="K12" s="1575"/>
      <c r="L12" s="1346" t="s">
        <v>262</v>
      </c>
      <c r="M12" s="1346"/>
      <c r="N12" s="1345" t="s">
        <v>59</v>
      </c>
      <c r="O12" s="1575"/>
      <c r="P12" s="1640" t="s">
        <v>309</v>
      </c>
    </row>
    <row r="13" spans="1:19" ht="21" customHeight="1">
      <c r="A13" s="1644"/>
      <c r="B13" s="1647"/>
      <c r="C13" s="1594" t="s">
        <v>263</v>
      </c>
      <c r="D13" s="1593"/>
      <c r="E13" s="1593"/>
      <c r="F13" s="206"/>
      <c r="G13" s="169" t="s">
        <v>19</v>
      </c>
      <c r="H13" s="207"/>
      <c r="I13" s="170" t="s">
        <v>19</v>
      </c>
      <c r="J13" s="206"/>
      <c r="K13" s="169" t="s">
        <v>19</v>
      </c>
      <c r="L13" s="207"/>
      <c r="M13" s="170" t="s">
        <v>19</v>
      </c>
      <c r="N13" s="206">
        <f>SUM(F13,H13,J13,L13)</f>
        <v>0</v>
      </c>
      <c r="O13" s="169" t="s">
        <v>19</v>
      </c>
      <c r="P13" s="1641"/>
    </row>
    <row r="14" spans="1:19" ht="21" customHeight="1">
      <c r="A14" s="1644"/>
      <c r="B14" s="1647"/>
      <c r="C14" s="1638" t="s">
        <v>264</v>
      </c>
      <c r="D14" s="1639"/>
      <c r="E14" s="1639"/>
      <c r="F14" s="206"/>
      <c r="G14" s="169" t="s">
        <v>19</v>
      </c>
      <c r="H14" s="207"/>
      <c r="I14" s="170" t="s">
        <v>19</v>
      </c>
      <c r="J14" s="206"/>
      <c r="K14" s="169" t="s">
        <v>19</v>
      </c>
      <c r="L14" s="207"/>
      <c r="M14" s="208" t="s">
        <v>19</v>
      </c>
      <c r="N14" s="206">
        <f>SUM(F14,H14,J14,L14)</f>
        <v>0</v>
      </c>
      <c r="O14" s="169" t="s">
        <v>19</v>
      </c>
      <c r="P14" s="1642"/>
    </row>
    <row r="15" spans="1:19" ht="21" customHeight="1">
      <c r="A15" s="1644"/>
      <c r="B15" s="1647"/>
      <c r="C15" s="1594" t="s">
        <v>219</v>
      </c>
      <c r="D15" s="1593"/>
      <c r="E15" s="1596"/>
      <c r="F15" s="1648"/>
      <c r="G15" s="1649"/>
      <c r="H15" s="1649"/>
      <c r="I15" s="1650"/>
      <c r="J15" s="1695" t="s">
        <v>265</v>
      </c>
      <c r="K15" s="1696"/>
      <c r="L15" s="1699" t="s">
        <v>266</v>
      </c>
      <c r="M15" s="1700"/>
      <c r="N15" s="209">
        <f>SUM(N13:N14)</f>
        <v>0</v>
      </c>
      <c r="O15" s="210" t="s">
        <v>19</v>
      </c>
      <c r="P15" s="138"/>
    </row>
    <row r="16" spans="1:19" ht="22.5" customHeight="1">
      <c r="A16" s="1651" t="s">
        <v>267</v>
      </c>
      <c r="B16" s="1652"/>
      <c r="C16" s="1667" t="s">
        <v>268</v>
      </c>
      <c r="D16" s="1668"/>
      <c r="E16" s="1668"/>
      <c r="F16" s="1668"/>
      <c r="G16" s="171" t="s">
        <v>122</v>
      </c>
      <c r="H16" s="1669"/>
      <c r="I16" s="1670"/>
      <c r="J16" s="1670"/>
      <c r="K16" s="1670"/>
      <c r="L16" s="1671"/>
      <c r="M16" s="171" t="s">
        <v>269</v>
      </c>
      <c r="N16" s="1672"/>
      <c r="O16" s="1673"/>
      <c r="P16" s="1674"/>
    </row>
    <row r="17" spans="1:16" ht="21" customHeight="1">
      <c r="A17" s="1665"/>
      <c r="B17" s="1666"/>
      <c r="C17" s="1675" t="s">
        <v>270</v>
      </c>
      <c r="D17" s="1676"/>
      <c r="E17" s="1676"/>
      <c r="F17" s="1676"/>
      <c r="G17" s="172"/>
      <c r="H17" s="173"/>
      <c r="I17" s="1677" t="s">
        <v>271</v>
      </c>
      <c r="J17" s="1677"/>
      <c r="K17" s="1677"/>
      <c r="L17" s="1677"/>
      <c r="M17" s="174"/>
      <c r="N17" s="174"/>
      <c r="O17" s="174"/>
      <c r="P17" s="175"/>
    </row>
    <row r="18" spans="1:16" ht="21" customHeight="1">
      <c r="A18" s="1665"/>
      <c r="B18" s="1666"/>
      <c r="C18" s="1676"/>
      <c r="D18" s="1676"/>
      <c r="E18" s="1676"/>
      <c r="F18" s="1676"/>
      <c r="G18" s="176"/>
      <c r="H18" s="177"/>
      <c r="I18" s="1677" t="s">
        <v>272</v>
      </c>
      <c r="J18" s="1677"/>
      <c r="K18" s="1677"/>
      <c r="L18" s="1677"/>
      <c r="M18" s="1677"/>
      <c r="N18" s="1677"/>
      <c r="O18" s="1677"/>
      <c r="P18" s="1678"/>
    </row>
    <row r="19" spans="1:16" ht="21" customHeight="1">
      <c r="A19" s="1665"/>
      <c r="B19" s="1666"/>
      <c r="C19" s="1676"/>
      <c r="D19" s="1676"/>
      <c r="E19" s="1676"/>
      <c r="F19" s="1676"/>
      <c r="G19" s="178"/>
      <c r="H19" s="179"/>
      <c r="I19" s="1679" t="s">
        <v>273</v>
      </c>
      <c r="J19" s="1679"/>
      <c r="K19" s="1679"/>
      <c r="L19" s="1679"/>
      <c r="M19" s="1679"/>
      <c r="N19" s="1679"/>
      <c r="O19" s="1679"/>
      <c r="P19" s="1680"/>
    </row>
    <row r="20" spans="1:16" ht="21" customHeight="1">
      <c r="A20" s="1653"/>
      <c r="B20" s="1654"/>
      <c r="C20" s="1676"/>
      <c r="D20" s="1676"/>
      <c r="E20" s="1676"/>
      <c r="F20" s="1676"/>
      <c r="G20" s="1681" t="s">
        <v>274</v>
      </c>
      <c r="H20" s="1682"/>
      <c r="I20" s="1683"/>
      <c r="J20" s="1683"/>
      <c r="K20" s="1683"/>
      <c r="L20" s="1683"/>
      <c r="M20" s="1683"/>
      <c r="N20" s="1683"/>
      <c r="O20" s="1683"/>
      <c r="P20" s="1684"/>
    </row>
    <row r="21" spans="1:16" ht="22.5" customHeight="1">
      <c r="A21" s="1647" t="s">
        <v>275</v>
      </c>
      <c r="B21" s="1685"/>
      <c r="C21" s="211"/>
      <c r="D21" s="211" t="s">
        <v>276</v>
      </c>
      <c r="E21" s="211" t="s">
        <v>277</v>
      </c>
      <c r="F21" s="212"/>
      <c r="G21" s="213" t="s">
        <v>212</v>
      </c>
      <c r="H21" s="212"/>
      <c r="I21" s="174" t="s">
        <v>11</v>
      </c>
      <c r="J21" s="212"/>
      <c r="K21" s="174" t="s">
        <v>278</v>
      </c>
      <c r="L21" s="174"/>
      <c r="M21" s="174"/>
      <c r="N21" s="174" t="s">
        <v>279</v>
      </c>
      <c r="O21" s="174"/>
      <c r="P21" s="169"/>
    </row>
    <row r="22" spans="1:16" ht="24" customHeight="1">
      <c r="A22" s="1686" t="s">
        <v>280</v>
      </c>
      <c r="B22" s="1652"/>
      <c r="C22" s="1687" t="s">
        <v>281</v>
      </c>
      <c r="D22" s="1360"/>
      <c r="E22" s="1360"/>
      <c r="F22" s="1360"/>
      <c r="G22" s="1688"/>
      <c r="H22" s="1688"/>
      <c r="I22" s="1688"/>
      <c r="J22" s="1688"/>
      <c r="K22" s="1688"/>
      <c r="L22" s="1688"/>
      <c r="M22" s="1688"/>
      <c r="N22" s="1688"/>
      <c r="O22" s="1688"/>
      <c r="P22" s="1688"/>
    </row>
    <row r="23" spans="1:16" ht="24" customHeight="1">
      <c r="A23" s="1665"/>
      <c r="B23" s="1666"/>
      <c r="C23" s="1360"/>
      <c r="D23" s="1360"/>
      <c r="E23" s="1360"/>
      <c r="F23" s="1360"/>
      <c r="G23" s="1688"/>
      <c r="H23" s="1688"/>
      <c r="I23" s="1688"/>
      <c r="J23" s="1688"/>
      <c r="K23" s="1688"/>
      <c r="L23" s="1688"/>
      <c r="M23" s="1688"/>
      <c r="N23" s="1688"/>
      <c r="O23" s="1688"/>
      <c r="P23" s="1688"/>
    </row>
    <row r="24" spans="1:16" ht="24" customHeight="1">
      <c r="A24" s="1665"/>
      <c r="B24" s="1666"/>
      <c r="C24" s="1687" t="s">
        <v>282</v>
      </c>
      <c r="D24" s="1360"/>
      <c r="E24" s="1360"/>
      <c r="F24" s="1360"/>
      <c r="G24" s="1688"/>
      <c r="H24" s="1688"/>
      <c r="I24" s="1688"/>
      <c r="J24" s="1688"/>
      <c r="K24" s="1688"/>
      <c r="L24" s="1688"/>
      <c r="M24" s="1688"/>
      <c r="N24" s="1688"/>
      <c r="O24" s="1688"/>
      <c r="P24" s="1688"/>
    </row>
    <row r="25" spans="1:16" ht="24" customHeight="1">
      <c r="A25" s="1665"/>
      <c r="B25" s="1666"/>
      <c r="C25" s="1360"/>
      <c r="D25" s="1360"/>
      <c r="E25" s="1360"/>
      <c r="F25" s="1360"/>
      <c r="G25" s="1688"/>
      <c r="H25" s="1688"/>
      <c r="I25" s="1688"/>
      <c r="J25" s="1688"/>
      <c r="K25" s="1688"/>
      <c r="L25" s="1688"/>
      <c r="M25" s="1688"/>
      <c r="N25" s="1688"/>
      <c r="O25" s="1688"/>
      <c r="P25" s="1688"/>
    </row>
    <row r="26" spans="1:16" ht="23.25" customHeight="1">
      <c r="A26" s="1653"/>
      <c r="B26" s="1654"/>
      <c r="C26" s="1576" t="s">
        <v>283</v>
      </c>
      <c r="D26" s="1584"/>
      <c r="E26" s="1584"/>
      <c r="F26" s="1584"/>
      <c r="G26" s="181" t="s">
        <v>122</v>
      </c>
      <c r="H26" s="1689"/>
      <c r="I26" s="1690"/>
      <c r="J26" s="1690"/>
      <c r="K26" s="1690"/>
      <c r="L26" s="1691"/>
      <c r="M26" s="180" t="s">
        <v>269</v>
      </c>
      <c r="N26" s="1692"/>
      <c r="O26" s="1693"/>
      <c r="P26" s="1694"/>
    </row>
    <row r="27" spans="1:16" ht="21" customHeight="1">
      <c r="A27" s="1686" t="s">
        <v>284</v>
      </c>
      <c r="B27" s="1703"/>
      <c r="C27" s="182"/>
      <c r="D27" s="166" t="s">
        <v>285</v>
      </c>
      <c r="E27" s="182"/>
      <c r="F27" s="166" t="s">
        <v>286</v>
      </c>
      <c r="G27" s="182"/>
      <c r="H27" s="166" t="s">
        <v>287</v>
      </c>
      <c r="I27" s="182"/>
      <c r="J27" s="166" t="s">
        <v>288</v>
      </c>
      <c r="K27" s="182"/>
      <c r="L27" s="166" t="s">
        <v>289</v>
      </c>
      <c r="M27" s="183"/>
      <c r="N27" s="184"/>
      <c r="O27" s="183"/>
      <c r="P27" s="185"/>
    </row>
    <row r="28" spans="1:16" ht="21" customHeight="1">
      <c r="A28" s="1704"/>
      <c r="B28" s="1705"/>
      <c r="C28" s="186"/>
      <c r="D28" s="187" t="s">
        <v>290</v>
      </c>
      <c r="E28" s="186"/>
      <c r="F28" s="1708" t="s">
        <v>291</v>
      </c>
      <c r="G28" s="1708"/>
      <c r="H28" s="1708"/>
      <c r="I28" s="188"/>
      <c r="J28" s="1708" t="s">
        <v>292</v>
      </c>
      <c r="K28" s="1708"/>
      <c r="L28" s="189"/>
      <c r="M28" s="189"/>
      <c r="N28" s="189"/>
      <c r="O28" s="189"/>
      <c r="P28" s="190"/>
    </row>
    <row r="29" spans="1:16" ht="21" customHeight="1">
      <c r="A29" s="1704"/>
      <c r="B29" s="1705"/>
      <c r="C29" s="1709" t="s">
        <v>293</v>
      </c>
      <c r="D29" s="1708"/>
      <c r="E29" s="1708"/>
      <c r="F29" s="1708"/>
      <c r="G29" s="189"/>
      <c r="H29" s="189"/>
      <c r="I29" s="189"/>
      <c r="J29" s="189"/>
      <c r="K29" s="189"/>
      <c r="L29" s="189"/>
      <c r="M29" s="189"/>
      <c r="N29" s="189"/>
      <c r="O29" s="189"/>
      <c r="P29" s="190"/>
    </row>
    <row r="30" spans="1:16" ht="21" customHeight="1">
      <c r="A30" s="1706"/>
      <c r="B30" s="1707"/>
      <c r="C30" s="191"/>
      <c r="D30" s="192" t="s">
        <v>294</v>
      </c>
      <c r="E30" s="191"/>
      <c r="F30" s="192" t="s">
        <v>295</v>
      </c>
      <c r="G30" s="191"/>
      <c r="H30" s="192" t="s">
        <v>296</v>
      </c>
      <c r="I30" s="191"/>
      <c r="J30" s="192" t="s">
        <v>297</v>
      </c>
      <c r="K30" s="191"/>
      <c r="L30" s="192" t="s">
        <v>298</v>
      </c>
      <c r="M30" s="193"/>
      <c r="N30" s="1710" t="s">
        <v>299</v>
      </c>
      <c r="O30" s="1710"/>
      <c r="P30" s="1711"/>
    </row>
    <row r="31" spans="1:16" ht="22.5" customHeight="1">
      <c r="A31" s="1686" t="s">
        <v>300</v>
      </c>
      <c r="B31" s="1703"/>
      <c r="C31" s="194"/>
      <c r="D31" s="1712" t="s">
        <v>301</v>
      </c>
      <c r="E31" s="1712"/>
      <c r="F31" s="1712"/>
      <c r="G31" s="195"/>
      <c r="H31" s="196" t="s">
        <v>302</v>
      </c>
      <c r="I31" s="195"/>
      <c r="J31" s="196" t="s">
        <v>141</v>
      </c>
      <c r="K31" s="197"/>
      <c r="L31" s="197"/>
      <c r="M31" s="197"/>
      <c r="N31" s="197"/>
      <c r="O31" s="197"/>
      <c r="P31" s="198"/>
    </row>
    <row r="32" spans="1:16" ht="22.5" customHeight="1">
      <c r="A32" s="1704"/>
      <c r="B32" s="1705"/>
      <c r="C32" s="199"/>
      <c r="D32" s="1713" t="s">
        <v>303</v>
      </c>
      <c r="E32" s="1713"/>
      <c r="F32" s="1713"/>
      <c r="G32" s="1713"/>
      <c r="H32" s="1713"/>
      <c r="I32" s="1713"/>
      <c r="J32" s="1713"/>
      <c r="K32" s="200"/>
      <c r="L32" s="200"/>
      <c r="M32" s="200"/>
      <c r="N32" s="200"/>
      <c r="O32" s="200"/>
      <c r="P32" s="201"/>
    </row>
    <row r="33" spans="1:16" ht="22.5" customHeight="1">
      <c r="A33" s="1704"/>
      <c r="B33" s="1705"/>
      <c r="C33" s="199"/>
      <c r="D33" s="1713" t="s">
        <v>304</v>
      </c>
      <c r="E33" s="1713"/>
      <c r="F33" s="1713"/>
      <c r="G33" s="1713"/>
      <c r="H33" s="1713"/>
      <c r="I33" s="202"/>
      <c r="J33" s="203" t="s">
        <v>305</v>
      </c>
      <c r="K33" s="202"/>
      <c r="L33" s="203" t="s">
        <v>306</v>
      </c>
      <c r="M33" s="202"/>
      <c r="N33" s="203" t="s">
        <v>307</v>
      </c>
      <c r="O33" s="202"/>
      <c r="P33" s="204" t="s">
        <v>141</v>
      </c>
    </row>
    <row r="34" spans="1:16" ht="22.5" customHeight="1">
      <c r="A34" s="1704"/>
      <c r="B34" s="1705"/>
      <c r="C34" s="199"/>
      <c r="D34" s="1713" t="s">
        <v>308</v>
      </c>
      <c r="E34" s="1713"/>
      <c r="F34" s="1713"/>
      <c r="G34" s="1713"/>
      <c r="H34" s="1713"/>
      <c r="I34" s="200"/>
      <c r="J34" s="205"/>
      <c r="K34" s="200"/>
      <c r="L34" s="200"/>
      <c r="M34" s="200"/>
      <c r="N34" s="200"/>
      <c r="O34" s="200"/>
      <c r="P34" s="201"/>
    </row>
    <row r="35" spans="1:16" ht="22.5" customHeight="1">
      <c r="A35" s="1704"/>
      <c r="B35" s="1705"/>
      <c r="C35" s="199"/>
      <c r="D35" s="1697" t="s">
        <v>310</v>
      </c>
      <c r="E35" s="1697"/>
      <c r="F35" s="1697"/>
      <c r="G35" s="1697"/>
      <c r="H35" s="1697"/>
      <c r="I35" s="1697"/>
      <c r="J35" s="1697"/>
      <c r="K35" s="1697"/>
      <c r="L35" s="1697"/>
      <c r="M35" s="1697"/>
      <c r="N35" s="1697"/>
      <c r="O35" s="1697"/>
      <c r="P35" s="1698"/>
    </row>
    <row r="36" spans="1:16" ht="13.5" customHeight="1">
      <c r="A36" s="1701" t="s">
        <v>615</v>
      </c>
      <c r="B36" s="1701"/>
      <c r="C36" s="1701"/>
      <c r="D36" s="1701"/>
      <c r="E36" s="1701"/>
      <c r="F36" s="1701"/>
      <c r="G36" s="1701"/>
      <c r="H36" s="1701"/>
      <c r="I36" s="1701"/>
      <c r="J36" s="1701"/>
      <c r="K36" s="1701"/>
      <c r="L36" s="1701"/>
      <c r="M36" s="1701"/>
      <c r="N36" s="1701"/>
      <c r="O36" s="1701"/>
      <c r="P36" s="1701"/>
    </row>
    <row r="37" spans="1:16" ht="13.5" customHeight="1">
      <c r="A37" s="1702"/>
      <c r="B37" s="1702"/>
      <c r="C37" s="1702"/>
      <c r="D37" s="1702"/>
      <c r="E37" s="1702"/>
      <c r="F37" s="1702"/>
      <c r="G37" s="1702"/>
      <c r="H37" s="1702"/>
      <c r="I37" s="1702"/>
      <c r="J37" s="1702"/>
      <c r="K37" s="1702"/>
      <c r="L37" s="1702"/>
      <c r="M37" s="1702"/>
      <c r="N37" s="1702"/>
      <c r="O37" s="1702"/>
      <c r="P37" s="1702"/>
    </row>
    <row r="38" spans="1:16" ht="13.5" customHeight="1">
      <c r="A38" s="1702"/>
      <c r="B38" s="1702"/>
      <c r="C38" s="1702"/>
      <c r="D38" s="1702"/>
      <c r="E38" s="1702"/>
      <c r="F38" s="1702"/>
      <c r="G38" s="1702"/>
      <c r="H38" s="1702"/>
      <c r="I38" s="1702"/>
      <c r="J38" s="1702"/>
      <c r="K38" s="1702"/>
      <c r="L38" s="1702"/>
      <c r="M38" s="1702"/>
      <c r="N38" s="1702"/>
      <c r="O38" s="1702"/>
      <c r="P38" s="1702"/>
    </row>
    <row r="39" spans="1:16" ht="13.5" customHeight="1">
      <c r="A39" s="1702"/>
      <c r="B39" s="1702"/>
      <c r="C39" s="1702"/>
      <c r="D39" s="1702"/>
      <c r="E39" s="1702"/>
      <c r="F39" s="1702"/>
      <c r="G39" s="1702"/>
      <c r="H39" s="1702"/>
      <c r="I39" s="1702"/>
      <c r="J39" s="1702"/>
      <c r="K39" s="1702"/>
      <c r="L39" s="1702"/>
      <c r="M39" s="1702"/>
      <c r="N39" s="1702"/>
      <c r="O39" s="1702"/>
      <c r="P39" s="1702"/>
    </row>
    <row r="40" spans="1:16">
      <c r="A40" s="1702"/>
      <c r="B40" s="1702"/>
      <c r="C40" s="1702"/>
      <c r="D40" s="1702"/>
      <c r="E40" s="1702"/>
      <c r="F40" s="1702"/>
      <c r="G40" s="1702"/>
      <c r="H40" s="1702"/>
      <c r="I40" s="1702"/>
      <c r="J40" s="1702"/>
      <c r="K40" s="1702"/>
      <c r="L40" s="1702"/>
      <c r="M40" s="1702"/>
      <c r="N40" s="1702"/>
      <c r="O40" s="1702"/>
      <c r="P40" s="1702"/>
    </row>
    <row r="41" spans="1:16">
      <c r="A41" s="1702"/>
      <c r="B41" s="1702"/>
      <c r="C41" s="1702"/>
      <c r="D41" s="1702"/>
      <c r="E41" s="1702"/>
      <c r="F41" s="1702"/>
      <c r="G41" s="1702"/>
      <c r="H41" s="1702"/>
      <c r="I41" s="1702"/>
      <c r="J41" s="1702"/>
      <c r="K41" s="1702"/>
      <c r="L41" s="1702"/>
      <c r="M41" s="1702"/>
      <c r="N41" s="1702"/>
      <c r="O41" s="1702"/>
      <c r="P41" s="1702"/>
    </row>
  </sheetData>
  <mergeCells count="72">
    <mergeCell ref="A36:P41"/>
    <mergeCell ref="A27:B30"/>
    <mergeCell ref="F28:H28"/>
    <mergeCell ref="J28:K28"/>
    <mergeCell ref="C29:F29"/>
    <mergeCell ref="N30:P30"/>
    <mergeCell ref="A31:B35"/>
    <mergeCell ref="D31:F31"/>
    <mergeCell ref="D32:J32"/>
    <mergeCell ref="D33:H33"/>
    <mergeCell ref="D34:H34"/>
    <mergeCell ref="J15:K15"/>
    <mergeCell ref="L12:M12"/>
    <mergeCell ref="N12:O12"/>
    <mergeCell ref="C13:E13"/>
    <mergeCell ref="D35:P35"/>
    <mergeCell ref="L15:M15"/>
    <mergeCell ref="J12:K12"/>
    <mergeCell ref="A21:B21"/>
    <mergeCell ref="A22:B26"/>
    <mergeCell ref="C22:F23"/>
    <mergeCell ref="G22:P23"/>
    <mergeCell ref="C24:F25"/>
    <mergeCell ref="G24:P25"/>
    <mergeCell ref="C26:F26"/>
    <mergeCell ref="H26:L26"/>
    <mergeCell ref="N26:P26"/>
    <mergeCell ref="A16:B20"/>
    <mergeCell ref="C16:F16"/>
    <mergeCell ref="H16:L16"/>
    <mergeCell ref="N16:P16"/>
    <mergeCell ref="C17:F20"/>
    <mergeCell ref="I17:L17"/>
    <mergeCell ref="I18:P18"/>
    <mergeCell ref="I19:P19"/>
    <mergeCell ref="G20:H20"/>
    <mergeCell ref="I20:P20"/>
    <mergeCell ref="A12:B15"/>
    <mergeCell ref="C15:E15"/>
    <mergeCell ref="F15:I15"/>
    <mergeCell ref="A8:B9"/>
    <mergeCell ref="C8:P9"/>
    <mergeCell ref="A10:B11"/>
    <mergeCell ref="C10:C11"/>
    <mergeCell ref="D10:D11"/>
    <mergeCell ref="E10:E11"/>
    <mergeCell ref="F10:F11"/>
    <mergeCell ref="G10:G11"/>
    <mergeCell ref="H10:H11"/>
    <mergeCell ref="I10:I11"/>
    <mergeCell ref="P10:P11"/>
    <mergeCell ref="K10:K11"/>
    <mergeCell ref="L10:L11"/>
    <mergeCell ref="A1:P2"/>
    <mergeCell ref="B4:H4"/>
    <mergeCell ref="A6:B7"/>
    <mergeCell ref="C6:L7"/>
    <mergeCell ref="M6:N6"/>
    <mergeCell ref="O6:P6"/>
    <mergeCell ref="M7:N7"/>
    <mergeCell ref="O7:P7"/>
    <mergeCell ref="R3:S4"/>
    <mergeCell ref="J10:J11"/>
    <mergeCell ref="M10:M11"/>
    <mergeCell ref="N10:N11"/>
    <mergeCell ref="C14:E14"/>
    <mergeCell ref="P12:P14"/>
    <mergeCell ref="O10:O11"/>
    <mergeCell ref="C12:E12"/>
    <mergeCell ref="F12:G12"/>
    <mergeCell ref="H12:I12"/>
    <mergeCell ref="R7:S8"/>
  </mergeCells>
  <phoneticPr fontId="3"/>
  <hyperlinks>
    <hyperlink ref="R3:S4" location="目次!B18" display="目次へ" xr:uid="{00000000-0004-0000-0B00-000000000000}"/>
    <hyperlink ref="R7:S8" location="①【2ヵ月前】利用申込書!A1" display="利用申込書へ" xr:uid="{00000000-0004-0000-0B00-000001000000}"/>
  </hyperlinks>
  <pageMargins left="0.25" right="0.25"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57150</xdr:colOff>
                    <xdr:row>29</xdr:row>
                    <xdr:rowOff>38100</xdr:rowOff>
                  </from>
                  <to>
                    <xdr:col>2</xdr:col>
                    <xdr:colOff>304800</xdr:colOff>
                    <xdr:row>29</xdr:row>
                    <xdr:rowOff>238125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57150</xdr:colOff>
                    <xdr:row>26</xdr:row>
                    <xdr:rowOff>38100</xdr:rowOff>
                  </from>
                  <to>
                    <xdr:col>4</xdr:col>
                    <xdr:colOff>304800</xdr:colOff>
                    <xdr:row>26</xdr:row>
                    <xdr:rowOff>238125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57150</xdr:colOff>
                    <xdr:row>27</xdr:row>
                    <xdr:rowOff>38100</xdr:rowOff>
                  </from>
                  <to>
                    <xdr:col>4</xdr:col>
                    <xdr:colOff>304800</xdr:colOff>
                    <xdr:row>27</xdr:row>
                    <xdr:rowOff>238125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57150</xdr:colOff>
                    <xdr:row>26</xdr:row>
                    <xdr:rowOff>38100</xdr:rowOff>
                  </from>
                  <to>
                    <xdr:col>6</xdr:col>
                    <xdr:colOff>304800</xdr:colOff>
                    <xdr:row>26</xdr:row>
                    <xdr:rowOff>238125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57150</xdr:colOff>
                    <xdr:row>26</xdr:row>
                    <xdr:rowOff>38100</xdr:rowOff>
                  </from>
                  <to>
                    <xdr:col>8</xdr:col>
                    <xdr:colOff>304800</xdr:colOff>
                    <xdr:row>26</xdr:row>
                    <xdr:rowOff>238125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57150</xdr:colOff>
                    <xdr:row>29</xdr:row>
                    <xdr:rowOff>38100</xdr:rowOff>
                  </from>
                  <to>
                    <xdr:col>4</xdr:col>
                    <xdr:colOff>304800</xdr:colOff>
                    <xdr:row>29</xdr:row>
                    <xdr:rowOff>238125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57150</xdr:colOff>
                    <xdr:row>29</xdr:row>
                    <xdr:rowOff>38100</xdr:rowOff>
                  </from>
                  <to>
                    <xdr:col>6</xdr:col>
                    <xdr:colOff>304800</xdr:colOff>
                    <xdr:row>29</xdr:row>
                    <xdr:rowOff>238125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8</xdr:col>
                    <xdr:colOff>57150</xdr:colOff>
                    <xdr:row>29</xdr:row>
                    <xdr:rowOff>38100</xdr:rowOff>
                  </from>
                  <to>
                    <xdr:col>8</xdr:col>
                    <xdr:colOff>304800</xdr:colOff>
                    <xdr:row>29</xdr:row>
                    <xdr:rowOff>238125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10</xdr:col>
                    <xdr:colOff>57150</xdr:colOff>
                    <xdr:row>29</xdr:row>
                    <xdr:rowOff>38100</xdr:rowOff>
                  </from>
                  <to>
                    <xdr:col>10</xdr:col>
                    <xdr:colOff>304800</xdr:colOff>
                    <xdr:row>29</xdr:row>
                    <xdr:rowOff>238125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xdr:col>
                    <xdr:colOff>57150</xdr:colOff>
                    <xdr:row>30</xdr:row>
                    <xdr:rowOff>38100</xdr:rowOff>
                  </from>
                  <to>
                    <xdr:col>2</xdr:col>
                    <xdr:colOff>304800</xdr:colOff>
                    <xdr:row>30</xdr:row>
                    <xdr:rowOff>238125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2</xdr:col>
                    <xdr:colOff>57150</xdr:colOff>
                    <xdr:row>31</xdr:row>
                    <xdr:rowOff>38100</xdr:rowOff>
                  </from>
                  <to>
                    <xdr:col>2</xdr:col>
                    <xdr:colOff>304800</xdr:colOff>
                    <xdr:row>31</xdr:row>
                    <xdr:rowOff>238125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xdr:col>
                    <xdr:colOff>57150</xdr:colOff>
                    <xdr:row>32</xdr:row>
                    <xdr:rowOff>38100</xdr:rowOff>
                  </from>
                  <to>
                    <xdr:col>2</xdr:col>
                    <xdr:colOff>304800</xdr:colOff>
                    <xdr:row>32</xdr:row>
                    <xdr:rowOff>238125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2</xdr:col>
                    <xdr:colOff>57150</xdr:colOff>
                    <xdr:row>33</xdr:row>
                    <xdr:rowOff>38100</xdr:rowOff>
                  </from>
                  <to>
                    <xdr:col>2</xdr:col>
                    <xdr:colOff>304800</xdr:colOff>
                    <xdr:row>33</xdr:row>
                    <xdr:rowOff>238125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xdr:col>
                    <xdr:colOff>57150</xdr:colOff>
                    <xdr:row>34</xdr:row>
                    <xdr:rowOff>38100</xdr:rowOff>
                  </from>
                  <to>
                    <xdr:col>2</xdr:col>
                    <xdr:colOff>304800</xdr:colOff>
                    <xdr:row>34</xdr:row>
                    <xdr:rowOff>238125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8</xdr:col>
                    <xdr:colOff>57150</xdr:colOff>
                    <xdr:row>32</xdr:row>
                    <xdr:rowOff>38100</xdr:rowOff>
                  </from>
                  <to>
                    <xdr:col>8</xdr:col>
                    <xdr:colOff>304800</xdr:colOff>
                    <xdr:row>32</xdr:row>
                    <xdr:rowOff>238125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10</xdr:col>
                    <xdr:colOff>57150</xdr:colOff>
                    <xdr:row>32</xdr:row>
                    <xdr:rowOff>38100</xdr:rowOff>
                  </from>
                  <to>
                    <xdr:col>10</xdr:col>
                    <xdr:colOff>304800</xdr:colOff>
                    <xdr:row>32</xdr:row>
                    <xdr:rowOff>238125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12</xdr:col>
                    <xdr:colOff>57150</xdr:colOff>
                    <xdr:row>32</xdr:row>
                    <xdr:rowOff>38100</xdr:rowOff>
                  </from>
                  <to>
                    <xdr:col>12</xdr:col>
                    <xdr:colOff>304800</xdr:colOff>
                    <xdr:row>32</xdr:row>
                    <xdr:rowOff>238125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14</xdr:col>
                    <xdr:colOff>57150</xdr:colOff>
                    <xdr:row>32</xdr:row>
                    <xdr:rowOff>38100</xdr:rowOff>
                  </from>
                  <to>
                    <xdr:col>14</xdr:col>
                    <xdr:colOff>304800</xdr:colOff>
                    <xdr:row>32</xdr:row>
                    <xdr:rowOff>238125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xdr:col>
                    <xdr:colOff>57150</xdr:colOff>
                    <xdr:row>27</xdr:row>
                    <xdr:rowOff>38100</xdr:rowOff>
                  </from>
                  <to>
                    <xdr:col>2</xdr:col>
                    <xdr:colOff>304800</xdr:colOff>
                    <xdr:row>27</xdr:row>
                    <xdr:rowOff>238125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xdr:col>
                    <xdr:colOff>57150</xdr:colOff>
                    <xdr:row>26</xdr:row>
                    <xdr:rowOff>38100</xdr:rowOff>
                  </from>
                  <to>
                    <xdr:col>2</xdr:col>
                    <xdr:colOff>304800</xdr:colOff>
                    <xdr:row>26</xdr:row>
                    <xdr:rowOff>238125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57150</xdr:colOff>
                    <xdr:row>26</xdr:row>
                    <xdr:rowOff>38100</xdr:rowOff>
                  </from>
                  <to>
                    <xdr:col>10</xdr:col>
                    <xdr:colOff>304800</xdr:colOff>
                    <xdr:row>26</xdr:row>
                    <xdr:rowOff>238125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8</xdr:col>
                    <xdr:colOff>57150</xdr:colOff>
                    <xdr:row>27</xdr:row>
                    <xdr:rowOff>28575</xdr:rowOff>
                  </from>
                  <to>
                    <xdr:col>8</xdr:col>
                    <xdr:colOff>304800</xdr:colOff>
                    <xdr:row>27</xdr:row>
                    <xdr:rowOff>228600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7</xdr:col>
                    <xdr:colOff>171450</xdr:colOff>
                    <xdr:row>16</xdr:row>
                    <xdr:rowOff>38100</xdr:rowOff>
                  </from>
                  <to>
                    <xdr:col>7</xdr:col>
                    <xdr:colOff>419100</xdr:colOff>
                    <xdr:row>16</xdr:row>
                    <xdr:rowOff>238125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7</xdr:col>
                    <xdr:colOff>171450</xdr:colOff>
                    <xdr:row>17</xdr:row>
                    <xdr:rowOff>38100</xdr:rowOff>
                  </from>
                  <to>
                    <xdr:col>7</xdr:col>
                    <xdr:colOff>419100</xdr:colOff>
                    <xdr:row>17</xdr:row>
                    <xdr:rowOff>238125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7</xdr:col>
                    <xdr:colOff>171450</xdr:colOff>
                    <xdr:row>18</xdr:row>
                    <xdr:rowOff>38100</xdr:rowOff>
                  </from>
                  <to>
                    <xdr:col>7</xdr:col>
                    <xdr:colOff>419100</xdr:colOff>
                    <xdr:row>18</xdr:row>
                    <xdr:rowOff>238125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xdr:col>
                    <xdr:colOff>57150</xdr:colOff>
                    <xdr:row>20</xdr:row>
                    <xdr:rowOff>38100</xdr:rowOff>
                  </from>
                  <to>
                    <xdr:col>2</xdr:col>
                    <xdr:colOff>304800</xdr:colOff>
                    <xdr:row>20</xdr:row>
                    <xdr:rowOff>238125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12</xdr:col>
                    <xdr:colOff>57150</xdr:colOff>
                    <xdr:row>20</xdr:row>
                    <xdr:rowOff>38100</xdr:rowOff>
                  </from>
                  <to>
                    <xdr:col>12</xdr:col>
                    <xdr:colOff>304800</xdr:colOff>
                    <xdr:row>20</xdr:row>
                    <xdr:rowOff>238125</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xdr:col>
                    <xdr:colOff>257175</xdr:colOff>
                    <xdr:row>7</xdr:row>
                    <xdr:rowOff>133350</xdr:rowOff>
                  </from>
                  <to>
                    <xdr:col>3</xdr:col>
                    <xdr:colOff>180975</xdr:colOff>
                    <xdr:row>8</xdr:row>
                    <xdr:rowOff>114300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7</xdr:col>
                    <xdr:colOff>257175</xdr:colOff>
                    <xdr:row>7</xdr:row>
                    <xdr:rowOff>133350</xdr:rowOff>
                  </from>
                  <to>
                    <xdr:col>7</xdr:col>
                    <xdr:colOff>504825</xdr:colOff>
                    <xdr:row>8</xdr:row>
                    <xdr:rowOff>114300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11</xdr:col>
                    <xdr:colOff>180975</xdr:colOff>
                    <xdr:row>7</xdr:row>
                    <xdr:rowOff>133350</xdr:rowOff>
                  </from>
                  <to>
                    <xdr:col>11</xdr:col>
                    <xdr:colOff>428625</xdr:colOff>
                    <xdr:row>8</xdr:row>
                    <xdr:rowOff>114300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6</xdr:col>
                    <xdr:colOff>57150</xdr:colOff>
                    <xdr:row>30</xdr:row>
                    <xdr:rowOff>38100</xdr:rowOff>
                  </from>
                  <to>
                    <xdr:col>6</xdr:col>
                    <xdr:colOff>304800</xdr:colOff>
                    <xdr:row>30</xdr:row>
                    <xdr:rowOff>238125</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8</xdr:col>
                    <xdr:colOff>57150</xdr:colOff>
                    <xdr:row>30</xdr:row>
                    <xdr:rowOff>38100</xdr:rowOff>
                  </from>
                  <to>
                    <xdr:col>8</xdr:col>
                    <xdr:colOff>304800</xdr:colOff>
                    <xdr:row>30</xdr:row>
                    <xdr:rowOff>238125</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12</xdr:col>
                    <xdr:colOff>57150</xdr:colOff>
                    <xdr:row>29</xdr:row>
                    <xdr:rowOff>38100</xdr:rowOff>
                  </from>
                  <to>
                    <xdr:col>12</xdr:col>
                    <xdr:colOff>304800</xdr:colOff>
                    <xdr:row>29</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BD46"/>
  <sheetViews>
    <sheetView showGridLines="0" showZeros="0" view="pageBreakPreview" zoomScaleNormal="100" zoomScaleSheetLayoutView="100" workbookViewId="0">
      <selection activeCell="AI7" sqref="AI7:AP7"/>
    </sheetView>
  </sheetViews>
  <sheetFormatPr defaultRowHeight="13.5"/>
  <cols>
    <col min="1" max="44" width="2.625" style="116" customWidth="1"/>
    <col min="45" max="45" width="2.625" style="15" customWidth="1"/>
    <col min="46" max="53" width="2.875" style="15" customWidth="1"/>
    <col min="54" max="56" width="2.875" style="15" hidden="1" customWidth="1"/>
    <col min="57" max="80" width="2.875" style="15" customWidth="1"/>
    <col min="81" max="262" width="9" style="15"/>
    <col min="263" max="301" width="3" style="15" customWidth="1"/>
    <col min="302" max="336" width="2.875" style="15" customWidth="1"/>
    <col min="337" max="518" width="9" style="15"/>
    <col min="519" max="557" width="3" style="15" customWidth="1"/>
    <col min="558" max="592" width="2.875" style="15" customWidth="1"/>
    <col min="593" max="774" width="9" style="15"/>
    <col min="775" max="813" width="3" style="15" customWidth="1"/>
    <col min="814" max="848" width="2.875" style="15" customWidth="1"/>
    <col min="849" max="1030" width="9" style="15"/>
    <col min="1031" max="1069" width="3" style="15" customWidth="1"/>
    <col min="1070" max="1104" width="2.875" style="15" customWidth="1"/>
    <col min="1105" max="1286" width="9" style="15"/>
    <col min="1287" max="1325" width="3" style="15" customWidth="1"/>
    <col min="1326" max="1360" width="2.875" style="15" customWidth="1"/>
    <col min="1361" max="1542" width="9" style="15"/>
    <col min="1543" max="1581" width="3" style="15" customWidth="1"/>
    <col min="1582" max="1616" width="2.875" style="15" customWidth="1"/>
    <col min="1617" max="1798" width="9" style="15"/>
    <col min="1799" max="1837" width="3" style="15" customWidth="1"/>
    <col min="1838" max="1872" width="2.875" style="15" customWidth="1"/>
    <col min="1873" max="2054" width="9" style="15"/>
    <col min="2055" max="2093" width="3" style="15" customWidth="1"/>
    <col min="2094" max="2128" width="2.875" style="15" customWidth="1"/>
    <col min="2129" max="2310" width="9" style="15"/>
    <col min="2311" max="2349" width="3" style="15" customWidth="1"/>
    <col min="2350" max="2384" width="2.875" style="15" customWidth="1"/>
    <col min="2385" max="2566" width="9" style="15"/>
    <col min="2567" max="2605" width="3" style="15" customWidth="1"/>
    <col min="2606" max="2640" width="2.875" style="15" customWidth="1"/>
    <col min="2641" max="2822" width="9" style="15"/>
    <col min="2823" max="2861" width="3" style="15" customWidth="1"/>
    <col min="2862" max="2896" width="2.875" style="15" customWidth="1"/>
    <col min="2897" max="3078" width="9" style="15"/>
    <col min="3079" max="3117" width="3" style="15" customWidth="1"/>
    <col min="3118" max="3152" width="2.875" style="15" customWidth="1"/>
    <col min="3153" max="3334" width="9" style="15"/>
    <col min="3335" max="3373" width="3" style="15" customWidth="1"/>
    <col min="3374" max="3408" width="2.875" style="15" customWidth="1"/>
    <col min="3409" max="3590" width="9" style="15"/>
    <col min="3591" max="3629" width="3" style="15" customWidth="1"/>
    <col min="3630" max="3664" width="2.875" style="15" customWidth="1"/>
    <col min="3665" max="3846" width="9" style="15"/>
    <col min="3847" max="3885" width="3" style="15" customWidth="1"/>
    <col min="3886" max="3920" width="2.875" style="15" customWidth="1"/>
    <col min="3921" max="4102" width="9" style="15"/>
    <col min="4103" max="4141" width="3" style="15" customWidth="1"/>
    <col min="4142" max="4176" width="2.875" style="15" customWidth="1"/>
    <col min="4177" max="4358" width="9" style="15"/>
    <col min="4359" max="4397" width="3" style="15" customWidth="1"/>
    <col min="4398" max="4432" width="2.875" style="15" customWidth="1"/>
    <col min="4433" max="4614" width="9" style="15"/>
    <col min="4615" max="4653" width="3" style="15" customWidth="1"/>
    <col min="4654" max="4688" width="2.875" style="15" customWidth="1"/>
    <col min="4689" max="4870" width="9" style="15"/>
    <col min="4871" max="4909" width="3" style="15" customWidth="1"/>
    <col min="4910" max="4944" width="2.875" style="15" customWidth="1"/>
    <col min="4945" max="5126" width="9" style="15"/>
    <col min="5127" max="5165" width="3" style="15" customWidth="1"/>
    <col min="5166" max="5200" width="2.875" style="15" customWidth="1"/>
    <col min="5201" max="5382" width="9" style="15"/>
    <col min="5383" max="5421" width="3" style="15" customWidth="1"/>
    <col min="5422" max="5456" width="2.875" style="15" customWidth="1"/>
    <col min="5457" max="5638" width="9" style="15"/>
    <col min="5639" max="5677" width="3" style="15" customWidth="1"/>
    <col min="5678" max="5712" width="2.875" style="15" customWidth="1"/>
    <col min="5713" max="5894" width="9" style="15"/>
    <col min="5895" max="5933" width="3" style="15" customWidth="1"/>
    <col min="5934" max="5968" width="2.875" style="15" customWidth="1"/>
    <col min="5969" max="6150" width="9" style="15"/>
    <col min="6151" max="6189" width="3" style="15" customWidth="1"/>
    <col min="6190" max="6224" width="2.875" style="15" customWidth="1"/>
    <col min="6225" max="6406" width="9" style="15"/>
    <col min="6407" max="6445" width="3" style="15" customWidth="1"/>
    <col min="6446" max="6480" width="2.875" style="15" customWidth="1"/>
    <col min="6481" max="6662" width="9" style="15"/>
    <col min="6663" max="6701" width="3" style="15" customWidth="1"/>
    <col min="6702" max="6736" width="2.875" style="15" customWidth="1"/>
    <col min="6737" max="6918" width="9" style="15"/>
    <col min="6919" max="6957" width="3" style="15" customWidth="1"/>
    <col min="6958" max="6992" width="2.875" style="15" customWidth="1"/>
    <col min="6993" max="7174" width="9" style="15"/>
    <col min="7175" max="7213" width="3" style="15" customWidth="1"/>
    <col min="7214" max="7248" width="2.875" style="15" customWidth="1"/>
    <col min="7249" max="7430" width="9" style="15"/>
    <col min="7431" max="7469" width="3" style="15" customWidth="1"/>
    <col min="7470" max="7504" width="2.875" style="15" customWidth="1"/>
    <col min="7505" max="7686" width="9" style="15"/>
    <col min="7687" max="7725" width="3" style="15" customWidth="1"/>
    <col min="7726" max="7760" width="2.875" style="15" customWidth="1"/>
    <col min="7761" max="7942" width="9" style="15"/>
    <col min="7943" max="7981" width="3" style="15" customWidth="1"/>
    <col min="7982" max="8016" width="2.875" style="15" customWidth="1"/>
    <col min="8017" max="8198" width="9" style="15"/>
    <col min="8199" max="8237" width="3" style="15" customWidth="1"/>
    <col min="8238" max="8272" width="2.875" style="15" customWidth="1"/>
    <col min="8273" max="8454" width="9" style="15"/>
    <col min="8455" max="8493" width="3" style="15" customWidth="1"/>
    <col min="8494" max="8528" width="2.875" style="15" customWidth="1"/>
    <col min="8529" max="8710" width="9" style="15"/>
    <col min="8711" max="8749" width="3" style="15" customWidth="1"/>
    <col min="8750" max="8784" width="2.875" style="15" customWidth="1"/>
    <col min="8785" max="8966" width="9" style="15"/>
    <col min="8967" max="9005" width="3" style="15" customWidth="1"/>
    <col min="9006" max="9040" width="2.875" style="15" customWidth="1"/>
    <col min="9041" max="9222" width="9" style="15"/>
    <col min="9223" max="9261" width="3" style="15" customWidth="1"/>
    <col min="9262" max="9296" width="2.875" style="15" customWidth="1"/>
    <col min="9297" max="9478" width="9" style="15"/>
    <col min="9479" max="9517" width="3" style="15" customWidth="1"/>
    <col min="9518" max="9552" width="2.875" style="15" customWidth="1"/>
    <col min="9553" max="9734" width="9" style="15"/>
    <col min="9735" max="9773" width="3" style="15" customWidth="1"/>
    <col min="9774" max="9808" width="2.875" style="15" customWidth="1"/>
    <col min="9809" max="9990" width="9" style="15"/>
    <col min="9991" max="10029" width="3" style="15" customWidth="1"/>
    <col min="10030" max="10064" width="2.875" style="15" customWidth="1"/>
    <col min="10065" max="10246" width="9" style="15"/>
    <col min="10247" max="10285" width="3" style="15" customWidth="1"/>
    <col min="10286" max="10320" width="2.875" style="15" customWidth="1"/>
    <col min="10321" max="10502" width="9" style="15"/>
    <col min="10503" max="10541" width="3" style="15" customWidth="1"/>
    <col min="10542" max="10576" width="2.875" style="15" customWidth="1"/>
    <col min="10577" max="10758" width="9" style="15"/>
    <col min="10759" max="10797" width="3" style="15" customWidth="1"/>
    <col min="10798" max="10832" width="2.875" style="15" customWidth="1"/>
    <col min="10833" max="11014" width="9" style="15"/>
    <col min="11015" max="11053" width="3" style="15" customWidth="1"/>
    <col min="11054" max="11088" width="2.875" style="15" customWidth="1"/>
    <col min="11089" max="11270" width="9" style="15"/>
    <col min="11271" max="11309" width="3" style="15" customWidth="1"/>
    <col min="11310" max="11344" width="2.875" style="15" customWidth="1"/>
    <col min="11345" max="11526" width="9" style="15"/>
    <col min="11527" max="11565" width="3" style="15" customWidth="1"/>
    <col min="11566" max="11600" width="2.875" style="15" customWidth="1"/>
    <col min="11601" max="11782" width="9" style="15"/>
    <col min="11783" max="11821" width="3" style="15" customWidth="1"/>
    <col min="11822" max="11856" width="2.875" style="15" customWidth="1"/>
    <col min="11857" max="12038" width="9" style="15"/>
    <col min="12039" max="12077" width="3" style="15" customWidth="1"/>
    <col min="12078" max="12112" width="2.875" style="15" customWidth="1"/>
    <col min="12113" max="12294" width="9" style="15"/>
    <col min="12295" max="12333" width="3" style="15" customWidth="1"/>
    <col min="12334" max="12368" width="2.875" style="15" customWidth="1"/>
    <col min="12369" max="12550" width="9" style="15"/>
    <col min="12551" max="12589" width="3" style="15" customWidth="1"/>
    <col min="12590" max="12624" width="2.875" style="15" customWidth="1"/>
    <col min="12625" max="12806" width="9" style="15"/>
    <col min="12807" max="12845" width="3" style="15" customWidth="1"/>
    <col min="12846" max="12880" width="2.875" style="15" customWidth="1"/>
    <col min="12881" max="13062" width="9" style="15"/>
    <col min="13063" max="13101" width="3" style="15" customWidth="1"/>
    <col min="13102" max="13136" width="2.875" style="15" customWidth="1"/>
    <col min="13137" max="13318" width="9" style="15"/>
    <col min="13319" max="13357" width="3" style="15" customWidth="1"/>
    <col min="13358" max="13392" width="2.875" style="15" customWidth="1"/>
    <col min="13393" max="13574" width="9" style="15"/>
    <col min="13575" max="13613" width="3" style="15" customWidth="1"/>
    <col min="13614" max="13648" width="2.875" style="15" customWidth="1"/>
    <col min="13649" max="13830" width="9" style="15"/>
    <col min="13831" max="13869" width="3" style="15" customWidth="1"/>
    <col min="13870" max="13904" width="2.875" style="15" customWidth="1"/>
    <col min="13905" max="14086" width="9" style="15"/>
    <col min="14087" max="14125" width="3" style="15" customWidth="1"/>
    <col min="14126" max="14160" width="2.875" style="15" customWidth="1"/>
    <col min="14161" max="14342" width="9" style="15"/>
    <col min="14343" max="14381" width="3" style="15" customWidth="1"/>
    <col min="14382" max="14416" width="2.875" style="15" customWidth="1"/>
    <col min="14417" max="14598" width="9" style="15"/>
    <col min="14599" max="14637" width="3" style="15" customWidth="1"/>
    <col min="14638" max="14672" width="2.875" style="15" customWidth="1"/>
    <col min="14673" max="14854" width="9" style="15"/>
    <col min="14855" max="14893" width="3" style="15" customWidth="1"/>
    <col min="14894" max="14928" width="2.875" style="15" customWidth="1"/>
    <col min="14929" max="15110" width="9" style="15"/>
    <col min="15111" max="15149" width="3" style="15" customWidth="1"/>
    <col min="15150" max="15184" width="2.875" style="15" customWidth="1"/>
    <col min="15185" max="15366" width="9" style="15"/>
    <col min="15367" max="15405" width="3" style="15" customWidth="1"/>
    <col min="15406" max="15440" width="2.875" style="15" customWidth="1"/>
    <col min="15441" max="15622" width="9" style="15"/>
    <col min="15623" max="15661" width="3" style="15" customWidth="1"/>
    <col min="15662" max="15696" width="2.875" style="15" customWidth="1"/>
    <col min="15697" max="15878" width="9" style="15"/>
    <col min="15879" max="15917" width="3" style="15" customWidth="1"/>
    <col min="15918" max="15952" width="2.875" style="15" customWidth="1"/>
    <col min="15953" max="16134" width="9" style="15"/>
    <col min="16135" max="16173" width="3" style="15" customWidth="1"/>
    <col min="16174" max="16208" width="2.875" style="15" customWidth="1"/>
    <col min="16209" max="16384" width="9" style="15"/>
  </cols>
  <sheetData>
    <row r="1" spans="1:54" ht="24.95" customHeight="1">
      <c r="A1" s="1764" t="s">
        <v>935</v>
      </c>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29"/>
    </row>
    <row r="2" spans="1:54" ht="10.5" customHeight="1">
      <c r="A2" s="1765"/>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c r="AH2" s="1765"/>
      <c r="AI2" s="1765"/>
      <c r="AJ2" s="1765"/>
      <c r="AK2" s="1765"/>
      <c r="AL2" s="1765"/>
      <c r="AM2" s="1765"/>
      <c r="AN2" s="1765"/>
      <c r="AO2" s="1765"/>
      <c r="AP2" s="1765"/>
      <c r="AQ2" s="1765"/>
      <c r="AR2" s="1765"/>
    </row>
    <row r="3" spans="1:54" ht="21.75" customHeight="1" thickBot="1">
      <c r="A3" s="1781" t="s">
        <v>850</v>
      </c>
      <c r="B3" s="1781"/>
      <c r="C3" s="1781"/>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1781"/>
      <c r="AB3" s="1781"/>
      <c r="AC3" s="1781"/>
      <c r="AD3" s="1781"/>
      <c r="AE3" s="1781"/>
      <c r="AF3" s="1781"/>
      <c r="AG3" s="446"/>
      <c r="AH3" s="446"/>
      <c r="AI3" s="446"/>
      <c r="AJ3" s="446"/>
      <c r="AK3" s="446"/>
      <c r="AL3" s="446"/>
      <c r="AM3" s="446"/>
      <c r="AN3" s="477"/>
      <c r="AO3" s="477"/>
      <c r="AP3" s="477"/>
      <c r="AQ3" s="477"/>
      <c r="AR3" s="473" t="s">
        <v>899</v>
      </c>
    </row>
    <row r="4" spans="1:54" s="16" customFormat="1" ht="31.5" customHeight="1" thickBot="1">
      <c r="A4" s="1766" t="s">
        <v>181</v>
      </c>
      <c r="B4" s="1767"/>
      <c r="C4" s="1767"/>
      <c r="D4" s="1767"/>
      <c r="E4" s="1768"/>
      <c r="F4" s="1776" t="s">
        <v>936</v>
      </c>
      <c r="G4" s="1777"/>
      <c r="H4" s="1777"/>
      <c r="I4" s="1777"/>
      <c r="J4" s="1777"/>
      <c r="K4" s="1777"/>
      <c r="L4" s="1777"/>
      <c r="M4" s="1777"/>
      <c r="N4" s="1777"/>
      <c r="O4" s="1777"/>
      <c r="P4" s="1777"/>
      <c r="Q4" s="1777"/>
      <c r="R4" s="1777"/>
      <c r="S4" s="1777"/>
      <c r="T4" s="1777"/>
      <c r="U4" s="1777"/>
      <c r="V4" s="1777"/>
      <c r="W4" s="1777"/>
      <c r="X4" s="1777"/>
      <c r="Y4" s="1777"/>
      <c r="Z4" s="1777"/>
      <c r="AA4" s="1777"/>
      <c r="AB4" s="1777"/>
      <c r="AC4" s="1777"/>
      <c r="AD4" s="1777"/>
      <c r="AE4" s="1777"/>
      <c r="AF4" s="1777"/>
      <c r="AG4" s="1777"/>
      <c r="AH4" s="1777"/>
      <c r="AI4" s="1777"/>
      <c r="AJ4" s="1777"/>
      <c r="AK4" s="1777"/>
      <c r="AL4" s="1777"/>
      <c r="AM4" s="1777"/>
      <c r="AN4" s="1777"/>
      <c r="AO4" s="1777"/>
      <c r="AP4" s="1777"/>
      <c r="AQ4" s="1777"/>
      <c r="AR4" s="1778"/>
      <c r="AU4" s="1751" t="s">
        <v>600</v>
      </c>
      <c r="AV4" s="1752"/>
      <c r="AW4" s="1752"/>
      <c r="AX4" s="1752"/>
      <c r="AY4" s="1753"/>
    </row>
    <row r="5" spans="1:54" s="16" customFormat="1" ht="31.5" customHeight="1" thickBot="1">
      <c r="A5" s="1769" t="s">
        <v>182</v>
      </c>
      <c r="B5" s="1770"/>
      <c r="C5" s="1770"/>
      <c r="D5" s="1770"/>
      <c r="E5" s="1771"/>
      <c r="F5" s="1775">
        <f>①【2ヵ月前】利用申込書!G12</f>
        <v>0</v>
      </c>
      <c r="G5" s="1757"/>
      <c r="H5" s="1757"/>
      <c r="I5" s="214" t="s">
        <v>175</v>
      </c>
      <c r="J5" s="1757">
        <f>①【2ヵ月前】利用申込書!K12</f>
        <v>0</v>
      </c>
      <c r="K5" s="1757"/>
      <c r="L5" s="214" t="s">
        <v>176</v>
      </c>
      <c r="M5" s="1757">
        <f>①【2ヵ月前】利用申込書!N12</f>
        <v>0</v>
      </c>
      <c r="N5" s="1757"/>
      <c r="O5" s="214" t="s">
        <v>177</v>
      </c>
      <c r="P5" s="214"/>
      <c r="Q5" s="214"/>
      <c r="R5" s="214"/>
      <c r="S5" s="214" t="s">
        <v>178</v>
      </c>
      <c r="T5" s="1757" t="str">
        <f>①【2ヵ月前】利用申込書!R12</f>
        <v/>
      </c>
      <c r="U5" s="1757"/>
      <c r="V5" s="214" t="s">
        <v>179</v>
      </c>
      <c r="W5" s="1779" t="s">
        <v>180</v>
      </c>
      <c r="X5" s="1779"/>
      <c r="Y5" s="1757">
        <f>①【2ヵ月前】利用申込書!G13</f>
        <v>0</v>
      </c>
      <c r="Z5" s="1757"/>
      <c r="AA5" s="1757"/>
      <c r="AB5" s="214" t="s">
        <v>175</v>
      </c>
      <c r="AC5" s="1757">
        <f>①【2ヵ月前】利用申込書!K13</f>
        <v>0</v>
      </c>
      <c r="AD5" s="1757"/>
      <c r="AE5" s="214" t="s">
        <v>176</v>
      </c>
      <c r="AF5" s="1757">
        <f>①【2ヵ月前】利用申込書!N13</f>
        <v>0</v>
      </c>
      <c r="AG5" s="1757"/>
      <c r="AH5" s="214" t="s">
        <v>177</v>
      </c>
      <c r="AI5" s="214" t="s">
        <v>178</v>
      </c>
      <c r="AJ5" s="1757" t="str">
        <f>①【2ヵ月前】利用申込書!R13</f>
        <v/>
      </c>
      <c r="AK5" s="1757"/>
      <c r="AL5" s="214" t="s">
        <v>179</v>
      </c>
      <c r="AM5" s="215"/>
      <c r="AN5" s="215"/>
      <c r="AO5" s="215"/>
      <c r="AP5" s="216"/>
      <c r="AQ5" s="217"/>
      <c r="AR5" s="218"/>
      <c r="AU5" s="288"/>
      <c r="AV5" s="288"/>
      <c r="AW5" s="288"/>
      <c r="AX5" s="288"/>
      <c r="AY5" s="288"/>
    </row>
    <row r="6" spans="1:54" s="16" customFormat="1" ht="31.5" customHeight="1" thickBot="1">
      <c r="A6" s="1769" t="s">
        <v>183</v>
      </c>
      <c r="B6" s="1770"/>
      <c r="C6" s="1770"/>
      <c r="D6" s="1770"/>
      <c r="E6" s="1771"/>
      <c r="F6" s="1787">
        <f>①【2ヵ月前】利用申込書!D25</f>
        <v>0</v>
      </c>
      <c r="G6" s="1788"/>
      <c r="H6" s="1788"/>
      <c r="I6" s="1788"/>
      <c r="J6" s="1788"/>
      <c r="K6" s="1788"/>
      <c r="L6" s="1788"/>
      <c r="M6" s="1788"/>
      <c r="N6" s="1788"/>
      <c r="O6" s="1788"/>
      <c r="P6" s="1788"/>
      <c r="Q6" s="1788"/>
      <c r="R6" s="1788"/>
      <c r="S6" s="1788"/>
      <c r="T6" s="1789"/>
      <c r="U6" s="1754" t="s">
        <v>329</v>
      </c>
      <c r="V6" s="1755"/>
      <c r="W6" s="1755"/>
      <c r="X6" s="1755"/>
      <c r="Y6" s="1755"/>
      <c r="Z6" s="1755"/>
      <c r="AA6" s="1755"/>
      <c r="AB6" s="1755"/>
      <c r="AC6" s="1755"/>
      <c r="AD6" s="1756"/>
      <c r="AE6" s="1216"/>
      <c r="AF6" s="1216"/>
      <c r="AG6" s="1216"/>
      <c r="AH6" s="1216"/>
      <c r="AI6" s="1216"/>
      <c r="AJ6" s="1216"/>
      <c r="AK6" s="1216"/>
      <c r="AL6" s="1216"/>
      <c r="AM6" s="1216"/>
      <c r="AN6" s="1216"/>
      <c r="AO6" s="1216"/>
      <c r="AP6" s="1216"/>
      <c r="AQ6" s="1216"/>
      <c r="AR6" s="1218"/>
      <c r="AU6" s="1751" t="s">
        <v>602</v>
      </c>
      <c r="AV6" s="1752"/>
      <c r="AW6" s="1752"/>
      <c r="AX6" s="1752"/>
      <c r="AY6" s="1753"/>
    </row>
    <row r="7" spans="1:54" s="16" customFormat="1" ht="31.5" customHeight="1" thickBot="1">
      <c r="A7" s="1772" t="s">
        <v>184</v>
      </c>
      <c r="B7" s="1773"/>
      <c r="C7" s="1773"/>
      <c r="D7" s="1773"/>
      <c r="E7" s="1774"/>
      <c r="F7" s="1790" t="s">
        <v>199</v>
      </c>
      <c r="G7" s="1758"/>
      <c r="H7" s="1758"/>
      <c r="I7" s="1758"/>
      <c r="J7" s="1758">
        <f>COUNTIF($K$11:$M$35,"男")+COUNTIF($AH$11:$AJ$35,"男")</f>
        <v>0</v>
      </c>
      <c r="K7" s="1758"/>
      <c r="L7" s="1758"/>
      <c r="M7" s="1758"/>
      <c r="N7" s="1758"/>
      <c r="O7" s="1758" t="s">
        <v>200</v>
      </c>
      <c r="P7" s="1758"/>
      <c r="Q7" s="1759"/>
      <c r="R7" s="1758" t="s">
        <v>201</v>
      </c>
      <c r="S7" s="1758"/>
      <c r="T7" s="1758"/>
      <c r="U7" s="1758"/>
      <c r="V7" s="1758">
        <f>COUNTIF($K$11:$M$35,"女")+COUNTIF($AH$11:$AJ$35,"女")</f>
        <v>0</v>
      </c>
      <c r="W7" s="1758"/>
      <c r="X7" s="1758"/>
      <c r="Y7" s="1758"/>
      <c r="Z7" s="1758"/>
      <c r="AA7" s="1758" t="s">
        <v>200</v>
      </c>
      <c r="AB7" s="1758"/>
      <c r="AC7" s="1758"/>
      <c r="AD7" s="1759"/>
      <c r="AE7" s="1758" t="s">
        <v>202</v>
      </c>
      <c r="AF7" s="1758"/>
      <c r="AG7" s="1758"/>
      <c r="AH7" s="1758"/>
      <c r="AI7" s="1758">
        <f>J7+V7</f>
        <v>0</v>
      </c>
      <c r="AJ7" s="1758"/>
      <c r="AK7" s="1758"/>
      <c r="AL7" s="1758"/>
      <c r="AM7" s="1758"/>
      <c r="AN7" s="1758"/>
      <c r="AO7" s="1758"/>
      <c r="AP7" s="1758"/>
      <c r="AQ7" s="1758" t="s">
        <v>200</v>
      </c>
      <c r="AR7" s="1780"/>
    </row>
    <row r="8" spans="1:54" ht="13.5" customHeight="1" thickBo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4"/>
    </row>
    <row r="9" spans="1:54" s="25" customFormat="1">
      <c r="A9" s="1785" t="s">
        <v>203</v>
      </c>
      <c r="B9" s="1737" t="s">
        <v>185</v>
      </c>
      <c r="C9" s="1738"/>
      <c r="D9" s="1738"/>
      <c r="E9" s="1738"/>
      <c r="F9" s="1738"/>
      <c r="G9" s="1738"/>
      <c r="H9" s="1738"/>
      <c r="I9" s="1738"/>
      <c r="J9" s="1739"/>
      <c r="K9" s="1737" t="s">
        <v>186</v>
      </c>
      <c r="L9" s="1738"/>
      <c r="M9" s="1739"/>
      <c r="N9" s="1745" t="s">
        <v>187</v>
      </c>
      <c r="O9" s="1746"/>
      <c r="P9" s="1747"/>
      <c r="Q9" s="1760" t="s">
        <v>204</v>
      </c>
      <c r="R9" s="1738"/>
      <c r="S9" s="1738"/>
      <c r="T9" s="1738"/>
      <c r="U9" s="1761"/>
      <c r="V9" s="220"/>
      <c r="W9" s="111"/>
      <c r="X9" s="1785" t="s">
        <v>203</v>
      </c>
      <c r="Y9" s="1737" t="s">
        <v>185</v>
      </c>
      <c r="Z9" s="1738"/>
      <c r="AA9" s="1738"/>
      <c r="AB9" s="1738"/>
      <c r="AC9" s="1738"/>
      <c r="AD9" s="1738"/>
      <c r="AE9" s="1738"/>
      <c r="AF9" s="1738"/>
      <c r="AG9" s="1739"/>
      <c r="AH9" s="1737" t="s">
        <v>186</v>
      </c>
      <c r="AI9" s="1738"/>
      <c r="AJ9" s="1739"/>
      <c r="AK9" s="1745" t="s">
        <v>187</v>
      </c>
      <c r="AL9" s="1746"/>
      <c r="AM9" s="1747"/>
      <c r="AN9" s="1760" t="s">
        <v>204</v>
      </c>
      <c r="AO9" s="1738"/>
      <c r="AP9" s="1738"/>
      <c r="AQ9" s="1738"/>
      <c r="AR9" s="1761"/>
      <c r="BB9" s="25" t="s">
        <v>663</v>
      </c>
    </row>
    <row r="10" spans="1:54" s="25" customFormat="1" ht="14.25" thickBot="1">
      <c r="A10" s="1786"/>
      <c r="B10" s="1740"/>
      <c r="C10" s="1741"/>
      <c r="D10" s="1741"/>
      <c r="E10" s="1741"/>
      <c r="F10" s="1741"/>
      <c r="G10" s="1741"/>
      <c r="H10" s="1741"/>
      <c r="I10" s="1741"/>
      <c r="J10" s="1742"/>
      <c r="K10" s="1740"/>
      <c r="L10" s="1741"/>
      <c r="M10" s="1742"/>
      <c r="N10" s="1748" t="s">
        <v>188</v>
      </c>
      <c r="O10" s="1749"/>
      <c r="P10" s="1750"/>
      <c r="Q10" s="1762"/>
      <c r="R10" s="1741"/>
      <c r="S10" s="1741"/>
      <c r="T10" s="1741"/>
      <c r="U10" s="1763"/>
      <c r="V10" s="220"/>
      <c r="W10" s="221"/>
      <c r="X10" s="1786"/>
      <c r="Y10" s="1740"/>
      <c r="Z10" s="1741"/>
      <c r="AA10" s="1741"/>
      <c r="AB10" s="1741"/>
      <c r="AC10" s="1741"/>
      <c r="AD10" s="1741"/>
      <c r="AE10" s="1741"/>
      <c r="AF10" s="1741"/>
      <c r="AG10" s="1742"/>
      <c r="AH10" s="1740"/>
      <c r="AI10" s="1741"/>
      <c r="AJ10" s="1742"/>
      <c r="AK10" s="1748" t="s">
        <v>188</v>
      </c>
      <c r="AL10" s="1749"/>
      <c r="AM10" s="1750"/>
      <c r="AN10" s="1762"/>
      <c r="AO10" s="1741"/>
      <c r="AP10" s="1741"/>
      <c r="AQ10" s="1741"/>
      <c r="AR10" s="1763"/>
      <c r="BB10" s="25" t="s">
        <v>664</v>
      </c>
    </row>
    <row r="11" spans="1:54" s="16" customFormat="1" ht="26.1" customHeight="1" thickTop="1">
      <c r="A11" s="222">
        <v>1</v>
      </c>
      <c r="B11" s="1744"/>
      <c r="C11" s="1731"/>
      <c r="D11" s="1731"/>
      <c r="E11" s="1731"/>
      <c r="F11" s="1731"/>
      <c r="G11" s="1731"/>
      <c r="H11" s="1731"/>
      <c r="I11" s="1731"/>
      <c r="J11" s="1743"/>
      <c r="K11" s="1730" t="s">
        <v>133</v>
      </c>
      <c r="L11" s="1731"/>
      <c r="M11" s="1743"/>
      <c r="N11" s="1730"/>
      <c r="O11" s="1731"/>
      <c r="P11" s="1732"/>
      <c r="Q11" s="1782"/>
      <c r="R11" s="1783"/>
      <c r="S11" s="1783"/>
      <c r="T11" s="1783"/>
      <c r="U11" s="1784"/>
      <c r="V11" s="223"/>
      <c r="W11" s="221"/>
      <c r="X11" s="222">
        <v>26</v>
      </c>
      <c r="Y11" s="1744"/>
      <c r="Z11" s="1731"/>
      <c r="AA11" s="1731"/>
      <c r="AB11" s="1731"/>
      <c r="AC11" s="1731"/>
      <c r="AD11" s="1731"/>
      <c r="AE11" s="1731"/>
      <c r="AF11" s="1731"/>
      <c r="AG11" s="1743"/>
      <c r="AH11" s="1730" t="s">
        <v>133</v>
      </c>
      <c r="AI11" s="1731"/>
      <c r="AJ11" s="1743"/>
      <c r="AK11" s="1730"/>
      <c r="AL11" s="1731"/>
      <c r="AM11" s="1732"/>
      <c r="AN11" s="1782"/>
      <c r="AO11" s="1783"/>
      <c r="AP11" s="1783"/>
      <c r="AQ11" s="1783"/>
      <c r="AR11" s="1784"/>
      <c r="BB11" s="16" t="s">
        <v>665</v>
      </c>
    </row>
    <row r="12" spans="1:54" s="16" customFormat="1" ht="26.1" customHeight="1">
      <c r="A12" s="224">
        <v>2</v>
      </c>
      <c r="B12" s="1729"/>
      <c r="C12" s="1716"/>
      <c r="D12" s="1716"/>
      <c r="E12" s="1716"/>
      <c r="F12" s="1716"/>
      <c r="G12" s="1716"/>
      <c r="H12" s="1716"/>
      <c r="I12" s="1716"/>
      <c r="J12" s="1717"/>
      <c r="K12" s="1715" t="s">
        <v>133</v>
      </c>
      <c r="L12" s="1716"/>
      <c r="M12" s="1717"/>
      <c r="N12" s="1715"/>
      <c r="O12" s="1716"/>
      <c r="P12" s="1718"/>
      <c r="Q12" s="1733"/>
      <c r="R12" s="1734"/>
      <c r="S12" s="1734"/>
      <c r="T12" s="1734"/>
      <c r="U12" s="1735"/>
      <c r="V12" s="223"/>
      <c r="W12" s="221"/>
      <c r="X12" s="225">
        <v>27</v>
      </c>
      <c r="Y12" s="1729"/>
      <c r="Z12" s="1716"/>
      <c r="AA12" s="1716"/>
      <c r="AB12" s="1716"/>
      <c r="AC12" s="1716"/>
      <c r="AD12" s="1716"/>
      <c r="AE12" s="1716"/>
      <c r="AF12" s="1716"/>
      <c r="AG12" s="1717"/>
      <c r="AH12" s="1715" t="s">
        <v>133</v>
      </c>
      <c r="AI12" s="1716"/>
      <c r="AJ12" s="1717"/>
      <c r="AK12" s="1715"/>
      <c r="AL12" s="1716"/>
      <c r="AM12" s="1718"/>
      <c r="AN12" s="1733"/>
      <c r="AO12" s="1734"/>
      <c r="AP12" s="1734"/>
      <c r="AQ12" s="1734"/>
      <c r="AR12" s="1735"/>
      <c r="BB12" s="16" t="s">
        <v>666</v>
      </c>
    </row>
    <row r="13" spans="1:54" s="16" customFormat="1" ht="26.1" customHeight="1">
      <c r="A13" s="224">
        <v>3</v>
      </c>
      <c r="B13" s="1729"/>
      <c r="C13" s="1716"/>
      <c r="D13" s="1716"/>
      <c r="E13" s="1716"/>
      <c r="F13" s="1716"/>
      <c r="G13" s="1716"/>
      <c r="H13" s="1716"/>
      <c r="I13" s="1716"/>
      <c r="J13" s="1717"/>
      <c r="K13" s="1715" t="s">
        <v>133</v>
      </c>
      <c r="L13" s="1716"/>
      <c r="M13" s="1717"/>
      <c r="N13" s="1715"/>
      <c r="O13" s="1716"/>
      <c r="P13" s="1718"/>
      <c r="Q13" s="1722"/>
      <c r="R13" s="1723"/>
      <c r="S13" s="1723"/>
      <c r="T13" s="1723"/>
      <c r="U13" s="1724"/>
      <c r="V13" s="223"/>
      <c r="W13" s="221"/>
      <c r="X13" s="225">
        <v>28</v>
      </c>
      <c r="Y13" s="1729"/>
      <c r="Z13" s="1716"/>
      <c r="AA13" s="1716"/>
      <c r="AB13" s="1716"/>
      <c r="AC13" s="1716"/>
      <c r="AD13" s="1716"/>
      <c r="AE13" s="1716"/>
      <c r="AF13" s="1716"/>
      <c r="AG13" s="1717"/>
      <c r="AH13" s="1715" t="s">
        <v>133</v>
      </c>
      <c r="AI13" s="1716"/>
      <c r="AJ13" s="1717"/>
      <c r="AK13" s="1715"/>
      <c r="AL13" s="1716"/>
      <c r="AM13" s="1718"/>
      <c r="AN13" s="1722"/>
      <c r="AO13" s="1723"/>
      <c r="AP13" s="1723"/>
      <c r="AQ13" s="1723"/>
      <c r="AR13" s="1724"/>
      <c r="BB13" s="16" t="s">
        <v>667</v>
      </c>
    </row>
    <row r="14" spans="1:54" s="16" customFormat="1" ht="26.1" customHeight="1">
      <c r="A14" s="224">
        <v>4</v>
      </c>
      <c r="B14" s="1729"/>
      <c r="C14" s="1716"/>
      <c r="D14" s="1716"/>
      <c r="E14" s="1716"/>
      <c r="F14" s="1716"/>
      <c r="G14" s="1716"/>
      <c r="H14" s="1716"/>
      <c r="I14" s="1716"/>
      <c r="J14" s="1717"/>
      <c r="K14" s="1715" t="s">
        <v>133</v>
      </c>
      <c r="L14" s="1716"/>
      <c r="M14" s="1717"/>
      <c r="N14" s="1715"/>
      <c r="O14" s="1716"/>
      <c r="P14" s="1718"/>
      <c r="Q14" s="1722"/>
      <c r="R14" s="1723"/>
      <c r="S14" s="1723"/>
      <c r="T14" s="1723"/>
      <c r="U14" s="1724"/>
      <c r="V14" s="223"/>
      <c r="W14" s="221"/>
      <c r="X14" s="225">
        <v>29</v>
      </c>
      <c r="Y14" s="1729"/>
      <c r="Z14" s="1716"/>
      <c r="AA14" s="1716"/>
      <c r="AB14" s="1716"/>
      <c r="AC14" s="1716"/>
      <c r="AD14" s="1716"/>
      <c r="AE14" s="1716"/>
      <c r="AF14" s="1716"/>
      <c r="AG14" s="1717"/>
      <c r="AH14" s="1715" t="s">
        <v>133</v>
      </c>
      <c r="AI14" s="1716"/>
      <c r="AJ14" s="1717"/>
      <c r="AK14" s="1715"/>
      <c r="AL14" s="1716"/>
      <c r="AM14" s="1718"/>
      <c r="AN14" s="1722"/>
      <c r="AO14" s="1723"/>
      <c r="AP14" s="1723"/>
      <c r="AQ14" s="1723"/>
      <c r="AR14" s="1724"/>
      <c r="BB14" s="16" t="s">
        <v>668</v>
      </c>
    </row>
    <row r="15" spans="1:54" s="16" customFormat="1" ht="26.1" customHeight="1">
      <c r="A15" s="224">
        <v>5</v>
      </c>
      <c r="B15" s="1729"/>
      <c r="C15" s="1716"/>
      <c r="D15" s="1716"/>
      <c r="E15" s="1716"/>
      <c r="F15" s="1716"/>
      <c r="G15" s="1716"/>
      <c r="H15" s="1716"/>
      <c r="I15" s="1716"/>
      <c r="J15" s="1717"/>
      <c r="K15" s="1715" t="s">
        <v>133</v>
      </c>
      <c r="L15" s="1716"/>
      <c r="M15" s="1717"/>
      <c r="N15" s="1715"/>
      <c r="O15" s="1716"/>
      <c r="P15" s="1718"/>
      <c r="Q15" s="1722"/>
      <c r="R15" s="1723"/>
      <c r="S15" s="1723"/>
      <c r="T15" s="1723"/>
      <c r="U15" s="1724"/>
      <c r="V15" s="223"/>
      <c r="W15" s="221"/>
      <c r="X15" s="225">
        <v>30</v>
      </c>
      <c r="Y15" s="1729"/>
      <c r="Z15" s="1716"/>
      <c r="AA15" s="1716"/>
      <c r="AB15" s="1716"/>
      <c r="AC15" s="1716"/>
      <c r="AD15" s="1716"/>
      <c r="AE15" s="1716"/>
      <c r="AF15" s="1716"/>
      <c r="AG15" s="1717"/>
      <c r="AH15" s="1715" t="s">
        <v>133</v>
      </c>
      <c r="AI15" s="1716"/>
      <c r="AJ15" s="1717"/>
      <c r="AK15" s="1715"/>
      <c r="AL15" s="1716"/>
      <c r="AM15" s="1718"/>
      <c r="AN15" s="1722"/>
      <c r="AO15" s="1723"/>
      <c r="AP15" s="1723"/>
      <c r="AQ15" s="1723"/>
      <c r="AR15" s="1724"/>
      <c r="BB15" s="16" t="s">
        <v>669</v>
      </c>
    </row>
    <row r="16" spans="1:54" s="16" customFormat="1" ht="26.1" customHeight="1">
      <c r="A16" s="224">
        <v>6</v>
      </c>
      <c r="B16" s="1729"/>
      <c r="C16" s="1716"/>
      <c r="D16" s="1716"/>
      <c r="E16" s="1716"/>
      <c r="F16" s="1716"/>
      <c r="G16" s="1716"/>
      <c r="H16" s="1716"/>
      <c r="I16" s="1716"/>
      <c r="J16" s="1717"/>
      <c r="K16" s="1715" t="s">
        <v>133</v>
      </c>
      <c r="L16" s="1716"/>
      <c r="M16" s="1717"/>
      <c r="N16" s="1715"/>
      <c r="O16" s="1716"/>
      <c r="P16" s="1718"/>
      <c r="Q16" s="1722"/>
      <c r="R16" s="1723"/>
      <c r="S16" s="1723"/>
      <c r="T16" s="1723"/>
      <c r="U16" s="1724"/>
      <c r="V16" s="223"/>
      <c r="W16" s="221"/>
      <c r="X16" s="225">
        <v>31</v>
      </c>
      <c r="Y16" s="1729"/>
      <c r="Z16" s="1716"/>
      <c r="AA16" s="1716"/>
      <c r="AB16" s="1716"/>
      <c r="AC16" s="1716"/>
      <c r="AD16" s="1716"/>
      <c r="AE16" s="1716"/>
      <c r="AF16" s="1716"/>
      <c r="AG16" s="1717"/>
      <c r="AH16" s="1715" t="s">
        <v>133</v>
      </c>
      <c r="AI16" s="1716"/>
      <c r="AJ16" s="1717"/>
      <c r="AK16" s="1715"/>
      <c r="AL16" s="1716"/>
      <c r="AM16" s="1718"/>
      <c r="AN16" s="1722"/>
      <c r="AO16" s="1723"/>
      <c r="AP16" s="1723"/>
      <c r="AQ16" s="1723"/>
      <c r="AR16" s="1724"/>
      <c r="BB16" s="16" t="s">
        <v>670</v>
      </c>
    </row>
    <row r="17" spans="1:54" s="16" customFormat="1" ht="26.1" customHeight="1">
      <c r="A17" s="224">
        <v>7</v>
      </c>
      <c r="B17" s="1729"/>
      <c r="C17" s="1716"/>
      <c r="D17" s="1716"/>
      <c r="E17" s="1716"/>
      <c r="F17" s="1716"/>
      <c r="G17" s="1716"/>
      <c r="H17" s="1716"/>
      <c r="I17" s="1716"/>
      <c r="J17" s="1717"/>
      <c r="K17" s="1715" t="s">
        <v>133</v>
      </c>
      <c r="L17" s="1716"/>
      <c r="M17" s="1717"/>
      <c r="N17" s="1715"/>
      <c r="O17" s="1716"/>
      <c r="P17" s="1718"/>
      <c r="Q17" s="1722"/>
      <c r="R17" s="1723"/>
      <c r="S17" s="1723"/>
      <c r="T17" s="1723"/>
      <c r="U17" s="1724"/>
      <c r="V17" s="223"/>
      <c r="W17" s="221"/>
      <c r="X17" s="225">
        <v>32</v>
      </c>
      <c r="Y17" s="1729"/>
      <c r="Z17" s="1716"/>
      <c r="AA17" s="1716"/>
      <c r="AB17" s="1716"/>
      <c r="AC17" s="1716"/>
      <c r="AD17" s="1716"/>
      <c r="AE17" s="1716"/>
      <c r="AF17" s="1716"/>
      <c r="AG17" s="1717"/>
      <c r="AH17" s="1715" t="s">
        <v>133</v>
      </c>
      <c r="AI17" s="1716"/>
      <c r="AJ17" s="1717"/>
      <c r="AK17" s="1715"/>
      <c r="AL17" s="1716"/>
      <c r="AM17" s="1718"/>
      <c r="AN17" s="1722"/>
      <c r="AO17" s="1723"/>
      <c r="AP17" s="1723"/>
      <c r="AQ17" s="1723"/>
      <c r="AR17" s="1724"/>
      <c r="BB17" s="16" t="s">
        <v>671</v>
      </c>
    </row>
    <row r="18" spans="1:54" s="16" customFormat="1" ht="26.1" customHeight="1">
      <c r="A18" s="224">
        <v>8</v>
      </c>
      <c r="B18" s="1729"/>
      <c r="C18" s="1716"/>
      <c r="D18" s="1716"/>
      <c r="E18" s="1716"/>
      <c r="F18" s="1716"/>
      <c r="G18" s="1716"/>
      <c r="H18" s="1716"/>
      <c r="I18" s="1716"/>
      <c r="J18" s="1717"/>
      <c r="K18" s="1715" t="s">
        <v>133</v>
      </c>
      <c r="L18" s="1716"/>
      <c r="M18" s="1717"/>
      <c r="N18" s="1715"/>
      <c r="O18" s="1716"/>
      <c r="P18" s="1718"/>
      <c r="Q18" s="1722"/>
      <c r="R18" s="1723"/>
      <c r="S18" s="1723"/>
      <c r="T18" s="1723"/>
      <c r="U18" s="1724"/>
      <c r="V18" s="223"/>
      <c r="W18" s="221"/>
      <c r="X18" s="225">
        <v>33</v>
      </c>
      <c r="Y18" s="1729"/>
      <c r="Z18" s="1716"/>
      <c r="AA18" s="1716"/>
      <c r="AB18" s="1716"/>
      <c r="AC18" s="1716"/>
      <c r="AD18" s="1716"/>
      <c r="AE18" s="1716"/>
      <c r="AF18" s="1716"/>
      <c r="AG18" s="1717"/>
      <c r="AH18" s="1715" t="s">
        <v>133</v>
      </c>
      <c r="AI18" s="1716"/>
      <c r="AJ18" s="1717"/>
      <c r="AK18" s="1715"/>
      <c r="AL18" s="1716"/>
      <c r="AM18" s="1718"/>
      <c r="AN18" s="1722"/>
      <c r="AO18" s="1723"/>
      <c r="AP18" s="1723"/>
      <c r="AQ18" s="1723"/>
      <c r="AR18" s="1724"/>
      <c r="BB18" s="16" t="s">
        <v>672</v>
      </c>
    </row>
    <row r="19" spans="1:54" s="16" customFormat="1" ht="26.1" customHeight="1">
      <c r="A19" s="224">
        <v>9</v>
      </c>
      <c r="B19" s="1729"/>
      <c r="C19" s="1716"/>
      <c r="D19" s="1716"/>
      <c r="E19" s="1716"/>
      <c r="F19" s="1716"/>
      <c r="G19" s="1716"/>
      <c r="H19" s="1716"/>
      <c r="I19" s="1716"/>
      <c r="J19" s="1717"/>
      <c r="K19" s="1715" t="s">
        <v>133</v>
      </c>
      <c r="L19" s="1716"/>
      <c r="M19" s="1717"/>
      <c r="N19" s="1715"/>
      <c r="O19" s="1716"/>
      <c r="P19" s="1718"/>
      <c r="Q19" s="1722"/>
      <c r="R19" s="1723"/>
      <c r="S19" s="1723"/>
      <c r="T19" s="1723"/>
      <c r="U19" s="1724"/>
      <c r="V19" s="223"/>
      <c r="W19" s="221"/>
      <c r="X19" s="225">
        <v>34</v>
      </c>
      <c r="Y19" s="1729"/>
      <c r="Z19" s="1716"/>
      <c r="AA19" s="1716"/>
      <c r="AB19" s="1716"/>
      <c r="AC19" s="1716"/>
      <c r="AD19" s="1716"/>
      <c r="AE19" s="1716"/>
      <c r="AF19" s="1716"/>
      <c r="AG19" s="1717"/>
      <c r="AH19" s="1715" t="s">
        <v>133</v>
      </c>
      <c r="AI19" s="1716"/>
      <c r="AJ19" s="1717"/>
      <c r="AK19" s="1715"/>
      <c r="AL19" s="1716"/>
      <c r="AM19" s="1718"/>
      <c r="AN19" s="1722"/>
      <c r="AO19" s="1723"/>
      <c r="AP19" s="1723"/>
      <c r="AQ19" s="1723"/>
      <c r="AR19" s="1724"/>
      <c r="BB19" s="16" t="s">
        <v>673</v>
      </c>
    </row>
    <row r="20" spans="1:54" s="16" customFormat="1" ht="26.1" customHeight="1">
      <c r="A20" s="224">
        <v>10</v>
      </c>
      <c r="B20" s="1729"/>
      <c r="C20" s="1716"/>
      <c r="D20" s="1716"/>
      <c r="E20" s="1716"/>
      <c r="F20" s="1716"/>
      <c r="G20" s="1716"/>
      <c r="H20" s="1716"/>
      <c r="I20" s="1716"/>
      <c r="J20" s="1717"/>
      <c r="K20" s="1715" t="s">
        <v>133</v>
      </c>
      <c r="L20" s="1716"/>
      <c r="M20" s="1717"/>
      <c r="N20" s="1715"/>
      <c r="O20" s="1716"/>
      <c r="P20" s="1718"/>
      <c r="Q20" s="1722"/>
      <c r="R20" s="1723"/>
      <c r="S20" s="1723"/>
      <c r="T20" s="1723"/>
      <c r="U20" s="1724"/>
      <c r="V20" s="223"/>
      <c r="W20" s="221"/>
      <c r="X20" s="225">
        <v>35</v>
      </c>
      <c r="Y20" s="1729"/>
      <c r="Z20" s="1716"/>
      <c r="AA20" s="1716"/>
      <c r="AB20" s="1716"/>
      <c r="AC20" s="1716"/>
      <c r="AD20" s="1716"/>
      <c r="AE20" s="1716"/>
      <c r="AF20" s="1716"/>
      <c r="AG20" s="1717"/>
      <c r="AH20" s="1715" t="s">
        <v>133</v>
      </c>
      <c r="AI20" s="1716"/>
      <c r="AJ20" s="1717"/>
      <c r="AK20" s="1715"/>
      <c r="AL20" s="1716"/>
      <c r="AM20" s="1718"/>
      <c r="AN20" s="1722"/>
      <c r="AO20" s="1723"/>
      <c r="AP20" s="1723"/>
      <c r="AQ20" s="1723"/>
      <c r="AR20" s="1724"/>
      <c r="BB20" s="16" t="s">
        <v>674</v>
      </c>
    </row>
    <row r="21" spans="1:54" s="16" customFormat="1" ht="26.1" customHeight="1">
      <c r="A21" s="224">
        <v>11</v>
      </c>
      <c r="B21" s="1729"/>
      <c r="C21" s="1716"/>
      <c r="D21" s="1716"/>
      <c r="E21" s="1716"/>
      <c r="F21" s="1716"/>
      <c r="G21" s="1716"/>
      <c r="H21" s="1716"/>
      <c r="I21" s="1716"/>
      <c r="J21" s="1717"/>
      <c r="K21" s="1715" t="s">
        <v>133</v>
      </c>
      <c r="L21" s="1716"/>
      <c r="M21" s="1717"/>
      <c r="N21" s="1715"/>
      <c r="O21" s="1716"/>
      <c r="P21" s="1718"/>
      <c r="Q21" s="1722"/>
      <c r="R21" s="1723"/>
      <c r="S21" s="1723"/>
      <c r="T21" s="1723"/>
      <c r="U21" s="1724"/>
      <c r="V21" s="223"/>
      <c r="W21" s="221"/>
      <c r="X21" s="225">
        <v>36</v>
      </c>
      <c r="Y21" s="1729"/>
      <c r="Z21" s="1716"/>
      <c r="AA21" s="1716"/>
      <c r="AB21" s="1716"/>
      <c r="AC21" s="1716"/>
      <c r="AD21" s="1716"/>
      <c r="AE21" s="1716"/>
      <c r="AF21" s="1716"/>
      <c r="AG21" s="1717"/>
      <c r="AH21" s="1715" t="s">
        <v>133</v>
      </c>
      <c r="AI21" s="1716"/>
      <c r="AJ21" s="1717"/>
      <c r="AK21" s="1715"/>
      <c r="AL21" s="1716"/>
      <c r="AM21" s="1718"/>
      <c r="AN21" s="1722"/>
      <c r="AO21" s="1723"/>
      <c r="AP21" s="1723"/>
      <c r="AQ21" s="1723"/>
      <c r="AR21" s="1724"/>
      <c r="BB21" s="16" t="s">
        <v>675</v>
      </c>
    </row>
    <row r="22" spans="1:54" s="16" customFormat="1" ht="26.1" customHeight="1">
      <c r="A22" s="224">
        <v>12</v>
      </c>
      <c r="B22" s="1729"/>
      <c r="C22" s="1716"/>
      <c r="D22" s="1716"/>
      <c r="E22" s="1716"/>
      <c r="F22" s="1716"/>
      <c r="G22" s="1716"/>
      <c r="H22" s="1716"/>
      <c r="I22" s="1716"/>
      <c r="J22" s="1717"/>
      <c r="K22" s="1715" t="s">
        <v>133</v>
      </c>
      <c r="L22" s="1716"/>
      <c r="M22" s="1717"/>
      <c r="N22" s="1715"/>
      <c r="O22" s="1716"/>
      <c r="P22" s="1718"/>
      <c r="Q22" s="1722"/>
      <c r="R22" s="1723"/>
      <c r="S22" s="1723"/>
      <c r="T22" s="1723"/>
      <c r="U22" s="1724"/>
      <c r="V22" s="223"/>
      <c r="W22" s="221"/>
      <c r="X22" s="225">
        <v>37</v>
      </c>
      <c r="Y22" s="1729"/>
      <c r="Z22" s="1716"/>
      <c r="AA22" s="1716"/>
      <c r="AB22" s="1716"/>
      <c r="AC22" s="1716"/>
      <c r="AD22" s="1716"/>
      <c r="AE22" s="1716"/>
      <c r="AF22" s="1716"/>
      <c r="AG22" s="1717"/>
      <c r="AH22" s="1715" t="s">
        <v>133</v>
      </c>
      <c r="AI22" s="1716"/>
      <c r="AJ22" s="1717"/>
      <c r="AK22" s="1715"/>
      <c r="AL22" s="1716"/>
      <c r="AM22" s="1718"/>
      <c r="AN22" s="1722"/>
      <c r="AO22" s="1723"/>
      <c r="AP22" s="1723"/>
      <c r="AQ22" s="1723"/>
      <c r="AR22" s="1724"/>
      <c r="BB22" s="16" t="s">
        <v>676</v>
      </c>
    </row>
    <row r="23" spans="1:54" s="16" customFormat="1" ht="26.1" customHeight="1">
      <c r="A23" s="224">
        <v>13</v>
      </c>
      <c r="B23" s="1729"/>
      <c r="C23" s="1716"/>
      <c r="D23" s="1716"/>
      <c r="E23" s="1716"/>
      <c r="F23" s="1716"/>
      <c r="G23" s="1716"/>
      <c r="H23" s="1716"/>
      <c r="I23" s="1716"/>
      <c r="J23" s="1717"/>
      <c r="K23" s="1715" t="s">
        <v>133</v>
      </c>
      <c r="L23" s="1716"/>
      <c r="M23" s="1717"/>
      <c r="N23" s="1715"/>
      <c r="O23" s="1716"/>
      <c r="P23" s="1718"/>
      <c r="Q23" s="1722"/>
      <c r="R23" s="1723"/>
      <c r="S23" s="1723"/>
      <c r="T23" s="1723"/>
      <c r="U23" s="1724"/>
      <c r="V23" s="223"/>
      <c r="W23" s="221"/>
      <c r="X23" s="225">
        <v>38</v>
      </c>
      <c r="Y23" s="1729"/>
      <c r="Z23" s="1716"/>
      <c r="AA23" s="1716"/>
      <c r="AB23" s="1716"/>
      <c r="AC23" s="1716"/>
      <c r="AD23" s="1716"/>
      <c r="AE23" s="1716"/>
      <c r="AF23" s="1716"/>
      <c r="AG23" s="1717"/>
      <c r="AH23" s="1715" t="s">
        <v>133</v>
      </c>
      <c r="AI23" s="1716"/>
      <c r="AJ23" s="1717"/>
      <c r="AK23" s="1715"/>
      <c r="AL23" s="1716"/>
      <c r="AM23" s="1718"/>
      <c r="AN23" s="1722"/>
      <c r="AO23" s="1723"/>
      <c r="AP23" s="1723"/>
      <c r="AQ23" s="1723"/>
      <c r="AR23" s="1724"/>
      <c r="BB23" s="16" t="s">
        <v>677</v>
      </c>
    </row>
    <row r="24" spans="1:54" s="16" customFormat="1" ht="26.1" customHeight="1">
      <c r="A24" s="224">
        <v>14</v>
      </c>
      <c r="B24" s="1729"/>
      <c r="C24" s="1716"/>
      <c r="D24" s="1716"/>
      <c r="E24" s="1716"/>
      <c r="F24" s="1716"/>
      <c r="G24" s="1716"/>
      <c r="H24" s="1716"/>
      <c r="I24" s="1716"/>
      <c r="J24" s="1717"/>
      <c r="K24" s="1715" t="s">
        <v>133</v>
      </c>
      <c r="L24" s="1716"/>
      <c r="M24" s="1717"/>
      <c r="N24" s="1715"/>
      <c r="O24" s="1716"/>
      <c r="P24" s="1718"/>
      <c r="Q24" s="1722"/>
      <c r="R24" s="1723"/>
      <c r="S24" s="1723"/>
      <c r="T24" s="1723"/>
      <c r="U24" s="1724"/>
      <c r="V24" s="223"/>
      <c r="W24" s="221"/>
      <c r="X24" s="225">
        <v>39</v>
      </c>
      <c r="Y24" s="1729"/>
      <c r="Z24" s="1716"/>
      <c r="AA24" s="1716"/>
      <c r="AB24" s="1716"/>
      <c r="AC24" s="1716"/>
      <c r="AD24" s="1716"/>
      <c r="AE24" s="1716"/>
      <c r="AF24" s="1716"/>
      <c r="AG24" s="1717"/>
      <c r="AH24" s="1715" t="s">
        <v>133</v>
      </c>
      <c r="AI24" s="1716"/>
      <c r="AJ24" s="1717"/>
      <c r="AK24" s="1715"/>
      <c r="AL24" s="1716"/>
      <c r="AM24" s="1718"/>
      <c r="AN24" s="1722"/>
      <c r="AO24" s="1723"/>
      <c r="AP24" s="1723"/>
      <c r="AQ24" s="1723"/>
      <c r="AR24" s="1724"/>
      <c r="BB24" s="16" t="s">
        <v>678</v>
      </c>
    </row>
    <row r="25" spans="1:54" s="16" customFormat="1" ht="26.1" customHeight="1">
      <c r="A25" s="224">
        <v>15</v>
      </c>
      <c r="B25" s="1729"/>
      <c r="C25" s="1716"/>
      <c r="D25" s="1716"/>
      <c r="E25" s="1716"/>
      <c r="F25" s="1716"/>
      <c r="G25" s="1716"/>
      <c r="H25" s="1716"/>
      <c r="I25" s="1716"/>
      <c r="J25" s="1717"/>
      <c r="K25" s="1715" t="s">
        <v>133</v>
      </c>
      <c r="L25" s="1716"/>
      <c r="M25" s="1717"/>
      <c r="N25" s="1715"/>
      <c r="O25" s="1716"/>
      <c r="P25" s="1718"/>
      <c r="Q25" s="1722"/>
      <c r="R25" s="1723"/>
      <c r="S25" s="1723"/>
      <c r="T25" s="1723"/>
      <c r="U25" s="1724"/>
      <c r="V25" s="223"/>
      <c r="W25" s="221"/>
      <c r="X25" s="225">
        <v>40</v>
      </c>
      <c r="Y25" s="1729"/>
      <c r="Z25" s="1716"/>
      <c r="AA25" s="1716"/>
      <c r="AB25" s="1716"/>
      <c r="AC25" s="1716"/>
      <c r="AD25" s="1716"/>
      <c r="AE25" s="1716"/>
      <c r="AF25" s="1716"/>
      <c r="AG25" s="1717"/>
      <c r="AH25" s="1715" t="s">
        <v>133</v>
      </c>
      <c r="AI25" s="1716"/>
      <c r="AJ25" s="1717"/>
      <c r="AK25" s="1715"/>
      <c r="AL25" s="1716"/>
      <c r="AM25" s="1718"/>
      <c r="AN25" s="1722"/>
      <c r="AO25" s="1723"/>
      <c r="AP25" s="1723"/>
      <c r="AQ25" s="1723"/>
      <c r="AR25" s="1724"/>
    </row>
    <row r="26" spans="1:54" s="16" customFormat="1" ht="26.1" customHeight="1">
      <c r="A26" s="224">
        <v>16</v>
      </c>
      <c r="B26" s="1729"/>
      <c r="C26" s="1716"/>
      <c r="D26" s="1716"/>
      <c r="E26" s="1716"/>
      <c r="F26" s="1716"/>
      <c r="G26" s="1716"/>
      <c r="H26" s="1716"/>
      <c r="I26" s="1716"/>
      <c r="J26" s="1717"/>
      <c r="K26" s="1715" t="s">
        <v>133</v>
      </c>
      <c r="L26" s="1716"/>
      <c r="M26" s="1717"/>
      <c r="N26" s="1715"/>
      <c r="O26" s="1716"/>
      <c r="P26" s="1718"/>
      <c r="Q26" s="1722"/>
      <c r="R26" s="1723"/>
      <c r="S26" s="1723"/>
      <c r="T26" s="1723"/>
      <c r="U26" s="1724"/>
      <c r="V26" s="223"/>
      <c r="W26" s="221"/>
      <c r="X26" s="225">
        <v>41</v>
      </c>
      <c r="Y26" s="1729"/>
      <c r="Z26" s="1716"/>
      <c r="AA26" s="1716"/>
      <c r="AB26" s="1716"/>
      <c r="AC26" s="1716"/>
      <c r="AD26" s="1716"/>
      <c r="AE26" s="1716"/>
      <c r="AF26" s="1716"/>
      <c r="AG26" s="1717"/>
      <c r="AH26" s="1715" t="s">
        <v>133</v>
      </c>
      <c r="AI26" s="1716"/>
      <c r="AJ26" s="1717"/>
      <c r="AK26" s="1715"/>
      <c r="AL26" s="1716"/>
      <c r="AM26" s="1718"/>
      <c r="AN26" s="1722"/>
      <c r="AO26" s="1723"/>
      <c r="AP26" s="1723"/>
      <c r="AQ26" s="1723"/>
      <c r="AR26" s="1724"/>
    </row>
    <row r="27" spans="1:54" s="16" customFormat="1" ht="26.1" customHeight="1">
      <c r="A27" s="224">
        <v>17</v>
      </c>
      <c r="B27" s="1729"/>
      <c r="C27" s="1716"/>
      <c r="D27" s="1716"/>
      <c r="E27" s="1716"/>
      <c r="F27" s="1716"/>
      <c r="G27" s="1716"/>
      <c r="H27" s="1716"/>
      <c r="I27" s="1716"/>
      <c r="J27" s="1717"/>
      <c r="K27" s="1715" t="s">
        <v>133</v>
      </c>
      <c r="L27" s="1716"/>
      <c r="M27" s="1717"/>
      <c r="N27" s="1715"/>
      <c r="O27" s="1716"/>
      <c r="P27" s="1718"/>
      <c r="Q27" s="1722"/>
      <c r="R27" s="1723"/>
      <c r="S27" s="1723"/>
      <c r="T27" s="1723"/>
      <c r="U27" s="1724"/>
      <c r="V27" s="223"/>
      <c r="W27" s="221"/>
      <c r="X27" s="225">
        <v>42</v>
      </c>
      <c r="Y27" s="1729"/>
      <c r="Z27" s="1716"/>
      <c r="AA27" s="1716"/>
      <c r="AB27" s="1716"/>
      <c r="AC27" s="1716"/>
      <c r="AD27" s="1716"/>
      <c r="AE27" s="1716"/>
      <c r="AF27" s="1716"/>
      <c r="AG27" s="1717"/>
      <c r="AH27" s="1715" t="s">
        <v>133</v>
      </c>
      <c r="AI27" s="1716"/>
      <c r="AJ27" s="1717"/>
      <c r="AK27" s="1715"/>
      <c r="AL27" s="1716"/>
      <c r="AM27" s="1718"/>
      <c r="AN27" s="1722"/>
      <c r="AO27" s="1723"/>
      <c r="AP27" s="1723"/>
      <c r="AQ27" s="1723"/>
      <c r="AR27" s="1724"/>
    </row>
    <row r="28" spans="1:54" s="16" customFormat="1" ht="26.1" customHeight="1">
      <c r="A28" s="224">
        <v>18</v>
      </c>
      <c r="B28" s="1729"/>
      <c r="C28" s="1716"/>
      <c r="D28" s="1716"/>
      <c r="E28" s="1716"/>
      <c r="F28" s="1716"/>
      <c r="G28" s="1716"/>
      <c r="H28" s="1716"/>
      <c r="I28" s="1716"/>
      <c r="J28" s="1717"/>
      <c r="K28" s="1715" t="s">
        <v>133</v>
      </c>
      <c r="L28" s="1716"/>
      <c r="M28" s="1717"/>
      <c r="N28" s="1715"/>
      <c r="O28" s="1716"/>
      <c r="P28" s="1718"/>
      <c r="Q28" s="1722"/>
      <c r="R28" s="1723"/>
      <c r="S28" s="1723"/>
      <c r="T28" s="1723"/>
      <c r="U28" s="1724"/>
      <c r="V28" s="223"/>
      <c r="W28" s="221"/>
      <c r="X28" s="225">
        <v>43</v>
      </c>
      <c r="Y28" s="1729"/>
      <c r="Z28" s="1716"/>
      <c r="AA28" s="1716"/>
      <c r="AB28" s="1716"/>
      <c r="AC28" s="1716"/>
      <c r="AD28" s="1716"/>
      <c r="AE28" s="1716"/>
      <c r="AF28" s="1716"/>
      <c r="AG28" s="1717"/>
      <c r="AH28" s="1715" t="s">
        <v>133</v>
      </c>
      <c r="AI28" s="1716"/>
      <c r="AJ28" s="1717"/>
      <c r="AK28" s="1715"/>
      <c r="AL28" s="1716"/>
      <c r="AM28" s="1718"/>
      <c r="AN28" s="1722"/>
      <c r="AO28" s="1723"/>
      <c r="AP28" s="1723"/>
      <c r="AQ28" s="1723"/>
      <c r="AR28" s="1724"/>
    </row>
    <row r="29" spans="1:54" s="16" customFormat="1" ht="26.1" customHeight="1">
      <c r="A29" s="224">
        <v>19</v>
      </c>
      <c r="B29" s="1729"/>
      <c r="C29" s="1716"/>
      <c r="D29" s="1716"/>
      <c r="E29" s="1716"/>
      <c r="F29" s="1716"/>
      <c r="G29" s="1716"/>
      <c r="H29" s="1716"/>
      <c r="I29" s="1716"/>
      <c r="J29" s="1717"/>
      <c r="K29" s="1715" t="s">
        <v>133</v>
      </c>
      <c r="L29" s="1716"/>
      <c r="M29" s="1717"/>
      <c r="N29" s="1715"/>
      <c r="O29" s="1716"/>
      <c r="P29" s="1718"/>
      <c r="Q29" s="1722"/>
      <c r="R29" s="1723"/>
      <c r="S29" s="1723"/>
      <c r="T29" s="1723"/>
      <c r="U29" s="1724"/>
      <c r="V29" s="223"/>
      <c r="W29" s="221"/>
      <c r="X29" s="225">
        <v>44</v>
      </c>
      <c r="Y29" s="1729"/>
      <c r="Z29" s="1716"/>
      <c r="AA29" s="1716"/>
      <c r="AB29" s="1716"/>
      <c r="AC29" s="1716"/>
      <c r="AD29" s="1716"/>
      <c r="AE29" s="1716"/>
      <c r="AF29" s="1716"/>
      <c r="AG29" s="1717"/>
      <c r="AH29" s="1715" t="s">
        <v>133</v>
      </c>
      <c r="AI29" s="1716"/>
      <c r="AJ29" s="1717"/>
      <c r="AK29" s="1715"/>
      <c r="AL29" s="1716"/>
      <c r="AM29" s="1718"/>
      <c r="AN29" s="1722"/>
      <c r="AO29" s="1723"/>
      <c r="AP29" s="1723"/>
      <c r="AQ29" s="1723"/>
      <c r="AR29" s="1724"/>
    </row>
    <row r="30" spans="1:54" s="16" customFormat="1" ht="26.1" customHeight="1">
      <c r="A30" s="224">
        <v>20</v>
      </c>
      <c r="B30" s="1729"/>
      <c r="C30" s="1716"/>
      <c r="D30" s="1716"/>
      <c r="E30" s="1716"/>
      <c r="F30" s="1716"/>
      <c r="G30" s="1716"/>
      <c r="H30" s="1716"/>
      <c r="I30" s="1716"/>
      <c r="J30" s="1717"/>
      <c r="K30" s="1715" t="s">
        <v>133</v>
      </c>
      <c r="L30" s="1716"/>
      <c r="M30" s="1717"/>
      <c r="N30" s="1715"/>
      <c r="O30" s="1716"/>
      <c r="P30" s="1718"/>
      <c r="Q30" s="1722"/>
      <c r="R30" s="1723"/>
      <c r="S30" s="1723"/>
      <c r="T30" s="1723"/>
      <c r="U30" s="1724"/>
      <c r="V30" s="223"/>
      <c r="W30" s="221"/>
      <c r="X30" s="225">
        <v>45</v>
      </c>
      <c r="Y30" s="1729"/>
      <c r="Z30" s="1716"/>
      <c r="AA30" s="1716"/>
      <c r="AB30" s="1716"/>
      <c r="AC30" s="1716"/>
      <c r="AD30" s="1716"/>
      <c r="AE30" s="1716"/>
      <c r="AF30" s="1716"/>
      <c r="AG30" s="1717"/>
      <c r="AH30" s="1715" t="s">
        <v>133</v>
      </c>
      <c r="AI30" s="1716"/>
      <c r="AJ30" s="1717"/>
      <c r="AK30" s="1715"/>
      <c r="AL30" s="1716"/>
      <c r="AM30" s="1718"/>
      <c r="AN30" s="1722"/>
      <c r="AO30" s="1723"/>
      <c r="AP30" s="1723"/>
      <c r="AQ30" s="1723"/>
      <c r="AR30" s="1724"/>
    </row>
    <row r="31" spans="1:54" s="16" customFormat="1" ht="26.1" customHeight="1">
      <c r="A31" s="224">
        <v>21</v>
      </c>
      <c r="B31" s="1729"/>
      <c r="C31" s="1716"/>
      <c r="D31" s="1716"/>
      <c r="E31" s="1716"/>
      <c r="F31" s="1716"/>
      <c r="G31" s="1716"/>
      <c r="H31" s="1716"/>
      <c r="I31" s="1716"/>
      <c r="J31" s="1717"/>
      <c r="K31" s="1715" t="s">
        <v>133</v>
      </c>
      <c r="L31" s="1716"/>
      <c r="M31" s="1717"/>
      <c r="N31" s="1715"/>
      <c r="O31" s="1716"/>
      <c r="P31" s="1718"/>
      <c r="Q31" s="1722"/>
      <c r="R31" s="1723"/>
      <c r="S31" s="1723"/>
      <c r="T31" s="1723"/>
      <c r="U31" s="1724"/>
      <c r="V31" s="223"/>
      <c r="W31" s="221"/>
      <c r="X31" s="225">
        <v>46</v>
      </c>
      <c r="Y31" s="1729"/>
      <c r="Z31" s="1716"/>
      <c r="AA31" s="1716"/>
      <c r="AB31" s="1716"/>
      <c r="AC31" s="1716"/>
      <c r="AD31" s="1716"/>
      <c r="AE31" s="1716"/>
      <c r="AF31" s="1716"/>
      <c r="AG31" s="1717"/>
      <c r="AH31" s="1715" t="s">
        <v>133</v>
      </c>
      <c r="AI31" s="1716"/>
      <c r="AJ31" s="1717"/>
      <c r="AK31" s="1715"/>
      <c r="AL31" s="1716"/>
      <c r="AM31" s="1718"/>
      <c r="AN31" s="1722"/>
      <c r="AO31" s="1723"/>
      <c r="AP31" s="1723"/>
      <c r="AQ31" s="1723"/>
      <c r="AR31" s="1724"/>
    </row>
    <row r="32" spans="1:54" s="16" customFormat="1" ht="26.1" customHeight="1">
      <c r="A32" s="224">
        <v>22</v>
      </c>
      <c r="B32" s="1729"/>
      <c r="C32" s="1716"/>
      <c r="D32" s="1716"/>
      <c r="E32" s="1716"/>
      <c r="F32" s="1716"/>
      <c r="G32" s="1716"/>
      <c r="H32" s="1716"/>
      <c r="I32" s="1716"/>
      <c r="J32" s="1717"/>
      <c r="K32" s="1715" t="s">
        <v>133</v>
      </c>
      <c r="L32" s="1716"/>
      <c r="M32" s="1717"/>
      <c r="N32" s="1715"/>
      <c r="O32" s="1716"/>
      <c r="P32" s="1718"/>
      <c r="Q32" s="1722"/>
      <c r="R32" s="1723"/>
      <c r="S32" s="1723"/>
      <c r="T32" s="1723"/>
      <c r="U32" s="1724"/>
      <c r="V32" s="223"/>
      <c r="W32" s="221"/>
      <c r="X32" s="225">
        <v>47</v>
      </c>
      <c r="Y32" s="1729"/>
      <c r="Z32" s="1716"/>
      <c r="AA32" s="1716"/>
      <c r="AB32" s="1716"/>
      <c r="AC32" s="1716"/>
      <c r="AD32" s="1716"/>
      <c r="AE32" s="1716"/>
      <c r="AF32" s="1716"/>
      <c r="AG32" s="1717"/>
      <c r="AH32" s="1715" t="s">
        <v>133</v>
      </c>
      <c r="AI32" s="1716"/>
      <c r="AJ32" s="1717"/>
      <c r="AK32" s="1715"/>
      <c r="AL32" s="1716"/>
      <c r="AM32" s="1718"/>
      <c r="AN32" s="1722"/>
      <c r="AO32" s="1723"/>
      <c r="AP32" s="1723"/>
      <c r="AQ32" s="1723"/>
      <c r="AR32" s="1724"/>
    </row>
    <row r="33" spans="1:47" s="16" customFormat="1" ht="26.1" customHeight="1">
      <c r="A33" s="224">
        <v>23</v>
      </c>
      <c r="B33" s="1729"/>
      <c r="C33" s="1716"/>
      <c r="D33" s="1716"/>
      <c r="E33" s="1716"/>
      <c r="F33" s="1716"/>
      <c r="G33" s="1716"/>
      <c r="H33" s="1716"/>
      <c r="I33" s="1716"/>
      <c r="J33" s="1717"/>
      <c r="K33" s="1715" t="s">
        <v>133</v>
      </c>
      <c r="L33" s="1716"/>
      <c r="M33" s="1717"/>
      <c r="N33" s="1715"/>
      <c r="O33" s="1716"/>
      <c r="P33" s="1718"/>
      <c r="Q33" s="1722"/>
      <c r="R33" s="1723"/>
      <c r="S33" s="1723"/>
      <c r="T33" s="1723"/>
      <c r="U33" s="1724"/>
      <c r="V33" s="223"/>
      <c r="W33" s="221"/>
      <c r="X33" s="225">
        <v>48</v>
      </c>
      <c r="Y33" s="1729"/>
      <c r="Z33" s="1716"/>
      <c r="AA33" s="1716"/>
      <c r="AB33" s="1716"/>
      <c r="AC33" s="1716"/>
      <c r="AD33" s="1716"/>
      <c r="AE33" s="1716"/>
      <c r="AF33" s="1716"/>
      <c r="AG33" s="1717"/>
      <c r="AH33" s="1715" t="s">
        <v>133</v>
      </c>
      <c r="AI33" s="1716"/>
      <c r="AJ33" s="1717"/>
      <c r="AK33" s="1715"/>
      <c r="AL33" s="1716"/>
      <c r="AM33" s="1718"/>
      <c r="AN33" s="1722"/>
      <c r="AO33" s="1723"/>
      <c r="AP33" s="1723"/>
      <c r="AQ33" s="1723"/>
      <c r="AR33" s="1724"/>
    </row>
    <row r="34" spans="1:47" s="16" customFormat="1" ht="26.1" customHeight="1">
      <c r="A34" s="224">
        <v>24</v>
      </c>
      <c r="B34" s="1729"/>
      <c r="C34" s="1716"/>
      <c r="D34" s="1716"/>
      <c r="E34" s="1716"/>
      <c r="F34" s="1716"/>
      <c r="G34" s="1716"/>
      <c r="H34" s="1716"/>
      <c r="I34" s="1716"/>
      <c r="J34" s="1717"/>
      <c r="K34" s="1715" t="s">
        <v>133</v>
      </c>
      <c r="L34" s="1716"/>
      <c r="M34" s="1717"/>
      <c r="N34" s="1715"/>
      <c r="O34" s="1716"/>
      <c r="P34" s="1718"/>
      <c r="Q34" s="1722"/>
      <c r="R34" s="1723"/>
      <c r="S34" s="1723"/>
      <c r="T34" s="1723"/>
      <c r="U34" s="1724"/>
      <c r="V34" s="223"/>
      <c r="W34" s="221"/>
      <c r="X34" s="225">
        <v>49</v>
      </c>
      <c r="Y34" s="1729"/>
      <c r="Z34" s="1716"/>
      <c r="AA34" s="1716"/>
      <c r="AB34" s="1716"/>
      <c r="AC34" s="1716"/>
      <c r="AD34" s="1716"/>
      <c r="AE34" s="1716"/>
      <c r="AF34" s="1716"/>
      <c r="AG34" s="1717"/>
      <c r="AH34" s="1715" t="s">
        <v>133</v>
      </c>
      <c r="AI34" s="1716"/>
      <c r="AJ34" s="1717"/>
      <c r="AK34" s="1715"/>
      <c r="AL34" s="1716"/>
      <c r="AM34" s="1718"/>
      <c r="AN34" s="1722"/>
      <c r="AO34" s="1723"/>
      <c r="AP34" s="1723"/>
      <c r="AQ34" s="1723"/>
      <c r="AR34" s="1724"/>
    </row>
    <row r="35" spans="1:47" s="16" customFormat="1" ht="26.1" customHeight="1" thickBot="1">
      <c r="A35" s="226">
        <v>25</v>
      </c>
      <c r="B35" s="1736"/>
      <c r="C35" s="1720"/>
      <c r="D35" s="1720"/>
      <c r="E35" s="1720"/>
      <c r="F35" s="1720"/>
      <c r="G35" s="1720"/>
      <c r="H35" s="1720"/>
      <c r="I35" s="1720"/>
      <c r="J35" s="1728"/>
      <c r="K35" s="1719" t="s">
        <v>133</v>
      </c>
      <c r="L35" s="1720"/>
      <c r="M35" s="1728"/>
      <c r="N35" s="1719"/>
      <c r="O35" s="1720"/>
      <c r="P35" s="1721"/>
      <c r="Q35" s="1725"/>
      <c r="R35" s="1726"/>
      <c r="S35" s="1725"/>
      <c r="T35" s="1726"/>
      <c r="U35" s="1727"/>
      <c r="V35" s="223"/>
      <c r="W35" s="221"/>
      <c r="X35" s="227">
        <v>50</v>
      </c>
      <c r="Y35" s="1736"/>
      <c r="Z35" s="1720"/>
      <c r="AA35" s="1720"/>
      <c r="AB35" s="1720"/>
      <c r="AC35" s="1720"/>
      <c r="AD35" s="1720"/>
      <c r="AE35" s="1720"/>
      <c r="AF35" s="1720"/>
      <c r="AG35" s="1728"/>
      <c r="AH35" s="1719" t="s">
        <v>133</v>
      </c>
      <c r="AI35" s="1720"/>
      <c r="AJ35" s="1728"/>
      <c r="AK35" s="1719"/>
      <c r="AL35" s="1720"/>
      <c r="AM35" s="1721"/>
      <c r="AN35" s="1725"/>
      <c r="AO35" s="1726"/>
      <c r="AP35" s="1725"/>
      <c r="AQ35" s="1726"/>
      <c r="AR35" s="1727"/>
    </row>
    <row r="36" spans="1:47" s="28" customFormat="1" ht="17.25">
      <c r="A36" s="1714" t="s">
        <v>875</v>
      </c>
      <c r="B36" s="1714"/>
      <c r="C36" s="1714"/>
      <c r="D36" s="1714"/>
      <c r="E36" s="1714"/>
      <c r="F36" s="1714"/>
      <c r="G36" s="1714"/>
      <c r="H36" s="1714"/>
      <c r="I36" s="1714"/>
      <c r="J36" s="1714"/>
      <c r="K36" s="1714"/>
      <c r="L36" s="1714"/>
      <c r="M36" s="1714"/>
      <c r="N36" s="1714"/>
      <c r="O36" s="1714"/>
      <c r="P36" s="1714"/>
      <c r="Q36" s="1714"/>
      <c r="R36" s="1714"/>
      <c r="S36" s="1714"/>
      <c r="T36" s="1714"/>
      <c r="U36" s="1714"/>
      <c r="V36" s="1714"/>
      <c r="W36" s="1714"/>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14"/>
      <c r="AS36" s="26"/>
      <c r="AT36" s="27"/>
      <c r="AU36" s="27"/>
    </row>
    <row r="37" spans="1:47" s="28" customFormat="1" ht="17.25">
      <c r="A37" s="1714" t="s">
        <v>877</v>
      </c>
      <c r="B37" s="1714"/>
      <c r="C37" s="1714"/>
      <c r="D37" s="1714"/>
      <c r="E37" s="1714"/>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14"/>
      <c r="AS37" s="26"/>
      <c r="AT37" s="27"/>
      <c r="AU37" s="27"/>
    </row>
    <row r="38" spans="1:47" ht="30" customHeight="1">
      <c r="D38" s="221"/>
    </row>
    <row r="39" spans="1:47" ht="24" customHeight="1"/>
    <row r="40" spans="1:47" ht="24" customHeight="1"/>
    <row r="41" spans="1:47" ht="24" customHeight="1"/>
    <row r="42" spans="1:47" ht="24" customHeight="1"/>
    <row r="43" spans="1:47" ht="24" customHeight="1"/>
    <row r="44" spans="1:47" ht="27" customHeight="1"/>
    <row r="45" spans="1:47" ht="27" customHeight="1"/>
    <row r="46" spans="1:47" ht="27" customHeight="1"/>
  </sheetData>
  <mergeCells count="244">
    <mergeCell ref="Q11:U11"/>
    <mergeCell ref="A9:A10"/>
    <mergeCell ref="X9:X10"/>
    <mergeCell ref="AF5:AG5"/>
    <mergeCell ref="AJ5:AK5"/>
    <mergeCell ref="F6:T6"/>
    <mergeCell ref="F7:I7"/>
    <mergeCell ref="J7:N7"/>
    <mergeCell ref="R7:U7"/>
    <mergeCell ref="AE7:AH7"/>
    <mergeCell ref="V7:Z7"/>
    <mergeCell ref="AI7:AP7"/>
    <mergeCell ref="AK9:AM9"/>
    <mergeCell ref="AK10:AM10"/>
    <mergeCell ref="AN9:AR10"/>
    <mergeCell ref="AN11:AR11"/>
    <mergeCell ref="A1:AR2"/>
    <mergeCell ref="A4:E4"/>
    <mergeCell ref="A5:E5"/>
    <mergeCell ref="A6:E6"/>
    <mergeCell ref="A7:E7"/>
    <mergeCell ref="F5:H5"/>
    <mergeCell ref="J5:K5"/>
    <mergeCell ref="M5:N5"/>
    <mergeCell ref="F4:AR4"/>
    <mergeCell ref="T5:U5"/>
    <mergeCell ref="AC5:AD5"/>
    <mergeCell ref="W5:X5"/>
    <mergeCell ref="AQ7:AR7"/>
    <mergeCell ref="A3:AF3"/>
    <mergeCell ref="AU4:AY4"/>
    <mergeCell ref="U6:AD6"/>
    <mergeCell ref="AE6:AR6"/>
    <mergeCell ref="Y5:AA5"/>
    <mergeCell ref="Q32:U32"/>
    <mergeCell ref="Y32:AG32"/>
    <mergeCell ref="N23:P23"/>
    <mergeCell ref="N24:P24"/>
    <mergeCell ref="N21:P21"/>
    <mergeCell ref="N22:P22"/>
    <mergeCell ref="N19:P19"/>
    <mergeCell ref="N20:P20"/>
    <mergeCell ref="N18:P18"/>
    <mergeCell ref="O7:Q7"/>
    <mergeCell ref="AA7:AD7"/>
    <mergeCell ref="AU6:AY6"/>
    <mergeCell ref="N11:P11"/>
    <mergeCell ref="N12:P12"/>
    <mergeCell ref="N13:P13"/>
    <mergeCell ref="N14:P14"/>
    <mergeCell ref="N15:P15"/>
    <mergeCell ref="N16:P16"/>
    <mergeCell ref="N17:P17"/>
    <mergeCell ref="Q9:U10"/>
    <mergeCell ref="A37:AR37"/>
    <mergeCell ref="K9:M10"/>
    <mergeCell ref="B9:J10"/>
    <mergeCell ref="N9:P9"/>
    <mergeCell ref="N10:P10"/>
    <mergeCell ref="K11:M11"/>
    <mergeCell ref="K12:M12"/>
    <mergeCell ref="K13:M13"/>
    <mergeCell ref="K14:M14"/>
    <mergeCell ref="K15:M15"/>
    <mergeCell ref="K16:M16"/>
    <mergeCell ref="K17:M17"/>
    <mergeCell ref="K18:M18"/>
    <mergeCell ref="K19:M19"/>
    <mergeCell ref="K20:M20"/>
    <mergeCell ref="K21:M21"/>
    <mergeCell ref="K22:M22"/>
    <mergeCell ref="K23:M23"/>
    <mergeCell ref="K24:M24"/>
    <mergeCell ref="K25:M25"/>
    <mergeCell ref="K26:M26"/>
    <mergeCell ref="K27:M27"/>
    <mergeCell ref="K28:M28"/>
    <mergeCell ref="K29:M29"/>
    <mergeCell ref="Q12:U12"/>
    <mergeCell ref="Q13:U13"/>
    <mergeCell ref="Q14:U14"/>
    <mergeCell ref="Q15:U15"/>
    <mergeCell ref="Q16:U16"/>
    <mergeCell ref="Q17:U17"/>
    <mergeCell ref="Q18:U18"/>
    <mergeCell ref="Q19:U19"/>
    <mergeCell ref="Q20:U20"/>
    <mergeCell ref="K30:M30"/>
    <mergeCell ref="K31:M31"/>
    <mergeCell ref="Q21:U21"/>
    <mergeCell ref="Q22:U22"/>
    <mergeCell ref="Q23:U23"/>
    <mergeCell ref="Q24:U24"/>
    <mergeCell ref="Q25:U25"/>
    <mergeCell ref="Q26:U26"/>
    <mergeCell ref="Q27:U27"/>
    <mergeCell ref="Q28:U28"/>
    <mergeCell ref="Q29:U29"/>
    <mergeCell ref="Q30:U30"/>
    <mergeCell ref="Q31:U31"/>
    <mergeCell ref="N25:P25"/>
    <mergeCell ref="N26:P26"/>
    <mergeCell ref="N27:P27"/>
    <mergeCell ref="N28:P28"/>
    <mergeCell ref="N29:P29"/>
    <mergeCell ref="N30:P30"/>
    <mergeCell ref="N31:P31"/>
    <mergeCell ref="N32:P32"/>
    <mergeCell ref="N33:P33"/>
    <mergeCell ref="N34:P34"/>
    <mergeCell ref="N35:P35"/>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4:J34"/>
    <mergeCell ref="B35:J35"/>
    <mergeCell ref="Y9:AG10"/>
    <mergeCell ref="Y11:AG11"/>
    <mergeCell ref="Y12:AG12"/>
    <mergeCell ref="Y13:AG13"/>
    <mergeCell ref="Y14:AG14"/>
    <mergeCell ref="Y15:AG15"/>
    <mergeCell ref="Y16:AG16"/>
    <mergeCell ref="Y17:AG17"/>
    <mergeCell ref="Y18:AG18"/>
    <mergeCell ref="Y19:AG19"/>
    <mergeCell ref="Y20:AG20"/>
    <mergeCell ref="Y21:AG21"/>
    <mergeCell ref="Y22:AG22"/>
    <mergeCell ref="Y23:AG23"/>
    <mergeCell ref="Y24:AG24"/>
    <mergeCell ref="Y25:AG25"/>
    <mergeCell ref="Y26:AG26"/>
    <mergeCell ref="Y27:AG27"/>
    <mergeCell ref="Y28:AG28"/>
    <mergeCell ref="Y29:AG29"/>
    <mergeCell ref="AN25:AR25"/>
    <mergeCell ref="AN26:AR26"/>
    <mergeCell ref="AN27:AR27"/>
    <mergeCell ref="AN28:AR28"/>
    <mergeCell ref="AK20:AM20"/>
    <mergeCell ref="Y30:AG30"/>
    <mergeCell ref="Y31:AG31"/>
    <mergeCell ref="Y35:AG35"/>
    <mergeCell ref="AH9:AJ10"/>
    <mergeCell ref="AH11:AJ11"/>
    <mergeCell ref="AH12:AJ12"/>
    <mergeCell ref="AH13:AJ13"/>
    <mergeCell ref="AH14:AJ14"/>
    <mergeCell ref="AH15:AJ15"/>
    <mergeCell ref="AH16:AJ16"/>
    <mergeCell ref="AH17:AJ17"/>
    <mergeCell ref="AH18:AJ18"/>
    <mergeCell ref="AH19:AJ19"/>
    <mergeCell ref="AH20:AJ20"/>
    <mergeCell ref="AH21:AJ21"/>
    <mergeCell ref="AH22:AJ22"/>
    <mergeCell ref="AH23:AJ23"/>
    <mergeCell ref="AH24:AJ24"/>
    <mergeCell ref="AH25:AJ25"/>
    <mergeCell ref="AN12:AR12"/>
    <mergeCell ref="AN13:AR13"/>
    <mergeCell ref="AN14:AR14"/>
    <mergeCell ref="AN15:AR15"/>
    <mergeCell ref="AN16:AR16"/>
    <mergeCell ref="AK21:AM21"/>
    <mergeCell ref="AK22:AM22"/>
    <mergeCell ref="AK23:AM23"/>
    <mergeCell ref="AK24:AM24"/>
    <mergeCell ref="AN17:AR17"/>
    <mergeCell ref="AN18:AR18"/>
    <mergeCell ref="AN19:AR19"/>
    <mergeCell ref="AN20:AR20"/>
    <mergeCell ref="AN21:AR21"/>
    <mergeCell ref="AN22:AR22"/>
    <mergeCell ref="AN23:AR23"/>
    <mergeCell ref="AN24:AR24"/>
    <mergeCell ref="AK25:AM25"/>
    <mergeCell ref="AK26:AM26"/>
    <mergeCell ref="AK27:AM27"/>
    <mergeCell ref="AH33:AJ33"/>
    <mergeCell ref="AK11:AM11"/>
    <mergeCell ref="AK12:AM12"/>
    <mergeCell ref="AK13:AM13"/>
    <mergeCell ref="AK14:AM14"/>
    <mergeCell ref="AK15:AM15"/>
    <mergeCell ref="AK16:AM16"/>
    <mergeCell ref="AK17:AM17"/>
    <mergeCell ref="AK18:AM18"/>
    <mergeCell ref="AK19:AM19"/>
    <mergeCell ref="AK28:AM28"/>
    <mergeCell ref="AK29:AM29"/>
    <mergeCell ref="AK30:AM30"/>
    <mergeCell ref="AK31:AM31"/>
    <mergeCell ref="AK32:AM32"/>
    <mergeCell ref="AK33:AM33"/>
    <mergeCell ref="AH31:AJ31"/>
    <mergeCell ref="AH26:AJ26"/>
    <mergeCell ref="AH27:AJ27"/>
    <mergeCell ref="AH28:AJ28"/>
    <mergeCell ref="AH29:AJ29"/>
    <mergeCell ref="A36:AR36"/>
    <mergeCell ref="AH32:AJ32"/>
    <mergeCell ref="AK34:AM34"/>
    <mergeCell ref="AK35:AM35"/>
    <mergeCell ref="AN29:AR29"/>
    <mergeCell ref="AN30:AR30"/>
    <mergeCell ref="AN31:AR31"/>
    <mergeCell ref="AN32:AR32"/>
    <mergeCell ref="AN33:AR33"/>
    <mergeCell ref="AN34:AR34"/>
    <mergeCell ref="AN35:AR35"/>
    <mergeCell ref="AH34:AJ34"/>
    <mergeCell ref="AH35:AJ35"/>
    <mergeCell ref="Q33:U33"/>
    <mergeCell ref="Q34:U34"/>
    <mergeCell ref="Q35:U35"/>
    <mergeCell ref="Y33:AG33"/>
    <mergeCell ref="Y34:AG34"/>
    <mergeCell ref="K32:M32"/>
    <mergeCell ref="K33:M33"/>
    <mergeCell ref="B33:J33"/>
    <mergeCell ref="K34:M34"/>
    <mergeCell ref="K35:M35"/>
    <mergeCell ref="AH30:AJ30"/>
  </mergeCells>
  <phoneticPr fontId="3"/>
  <dataValidations count="2">
    <dataValidation imeMode="hiragana" allowBlank="1" showInputMessage="1" showErrorMessage="1" sqref="JH4:KN4 TD4:UJ4 ACZ4:AEF4 AMV4:AOB4 AWR4:AXX4 BGN4:BHT4 BQJ4:BRP4 CAF4:CBL4 CKB4:CLH4 CTX4:CVD4 DDT4:DEZ4 DNP4:DOV4 DXL4:DYR4 EHH4:EIN4 ERD4:ESJ4 FAZ4:FCF4 FKV4:FMB4 FUR4:FVX4 GEN4:GFT4 GOJ4:GPP4 GYF4:GZL4 HIB4:HJH4 HRX4:HTD4 IBT4:ICZ4 ILP4:IMV4 IVL4:IWR4 JFH4:JGN4 JPD4:JQJ4 JYZ4:KAF4 KIV4:KKB4 KSR4:KTX4 LCN4:LDT4 LMJ4:LNP4 LWF4:LXL4 MGB4:MHH4 MPX4:MRD4 MZT4:NAZ4 NJP4:NKV4 NTL4:NUR4 ODH4:OEN4 OND4:OOJ4 OWZ4:OYF4 PGV4:PIB4 PQR4:PRX4 QAN4:QBT4 QKJ4:QLP4 QUF4:QVL4 REB4:RFH4 RNX4:RPD4 RXT4:RYZ4 SHP4:SIV4 SRL4:SSR4 TBH4:TCN4 TLD4:TMJ4 TUZ4:TWF4 UEV4:UGB4 UOR4:UPX4 UYN4:UZT4 VIJ4:VJP4 VSF4:VTL4 WCB4:WDH4 WLX4:WND4 WVT4:WWZ4 G65540:AS65540 JI65540:KO65540 TE65540:UK65540 ADA65540:AEG65540 AMW65540:AOC65540 AWS65540:AXY65540 BGO65540:BHU65540 BQK65540:BRQ65540 CAG65540:CBM65540 CKC65540:CLI65540 CTY65540:CVE65540 DDU65540:DFA65540 DNQ65540:DOW65540 DXM65540:DYS65540 EHI65540:EIO65540 ERE65540:ESK65540 FBA65540:FCG65540 FKW65540:FMC65540 FUS65540:FVY65540 GEO65540:GFU65540 GOK65540:GPQ65540 GYG65540:GZM65540 HIC65540:HJI65540 HRY65540:HTE65540 IBU65540:IDA65540 ILQ65540:IMW65540 IVM65540:IWS65540 JFI65540:JGO65540 JPE65540:JQK65540 JZA65540:KAG65540 KIW65540:KKC65540 KSS65540:KTY65540 LCO65540:LDU65540 LMK65540:LNQ65540 LWG65540:LXM65540 MGC65540:MHI65540 MPY65540:MRE65540 MZU65540:NBA65540 NJQ65540:NKW65540 NTM65540:NUS65540 ODI65540:OEO65540 ONE65540:OOK65540 OXA65540:OYG65540 PGW65540:PIC65540 PQS65540:PRY65540 QAO65540:QBU65540 QKK65540:QLQ65540 QUG65540:QVM65540 REC65540:RFI65540 RNY65540:RPE65540 RXU65540:RZA65540 SHQ65540:SIW65540 SRM65540:SSS65540 TBI65540:TCO65540 TLE65540:TMK65540 TVA65540:TWG65540 UEW65540:UGC65540 UOS65540:UPY65540 UYO65540:UZU65540 VIK65540:VJQ65540 VSG65540:VTM65540 WCC65540:WDI65540 WLY65540:WNE65540 WVU65540:WXA65540 G131076:AS131076 JI131076:KO131076 TE131076:UK131076 ADA131076:AEG131076 AMW131076:AOC131076 AWS131076:AXY131076 BGO131076:BHU131076 BQK131076:BRQ131076 CAG131076:CBM131076 CKC131076:CLI131076 CTY131076:CVE131076 DDU131076:DFA131076 DNQ131076:DOW131076 DXM131076:DYS131076 EHI131076:EIO131076 ERE131076:ESK131076 FBA131076:FCG131076 FKW131076:FMC131076 FUS131076:FVY131076 GEO131076:GFU131076 GOK131076:GPQ131076 GYG131076:GZM131076 HIC131076:HJI131076 HRY131076:HTE131076 IBU131076:IDA131076 ILQ131076:IMW131076 IVM131076:IWS131076 JFI131076:JGO131076 JPE131076:JQK131076 JZA131076:KAG131076 KIW131076:KKC131076 KSS131076:KTY131076 LCO131076:LDU131076 LMK131076:LNQ131076 LWG131076:LXM131076 MGC131076:MHI131076 MPY131076:MRE131076 MZU131076:NBA131076 NJQ131076:NKW131076 NTM131076:NUS131076 ODI131076:OEO131076 ONE131076:OOK131076 OXA131076:OYG131076 PGW131076:PIC131076 PQS131076:PRY131076 QAO131076:QBU131076 QKK131076:QLQ131076 QUG131076:QVM131076 REC131076:RFI131076 RNY131076:RPE131076 RXU131076:RZA131076 SHQ131076:SIW131076 SRM131076:SSS131076 TBI131076:TCO131076 TLE131076:TMK131076 TVA131076:TWG131076 UEW131076:UGC131076 UOS131076:UPY131076 UYO131076:UZU131076 VIK131076:VJQ131076 VSG131076:VTM131076 WCC131076:WDI131076 WLY131076:WNE131076 WVU131076:WXA131076 G196612:AS196612 JI196612:KO196612 TE196612:UK196612 ADA196612:AEG196612 AMW196612:AOC196612 AWS196612:AXY196612 BGO196612:BHU196612 BQK196612:BRQ196612 CAG196612:CBM196612 CKC196612:CLI196612 CTY196612:CVE196612 DDU196612:DFA196612 DNQ196612:DOW196612 DXM196612:DYS196612 EHI196612:EIO196612 ERE196612:ESK196612 FBA196612:FCG196612 FKW196612:FMC196612 FUS196612:FVY196612 GEO196612:GFU196612 GOK196612:GPQ196612 GYG196612:GZM196612 HIC196612:HJI196612 HRY196612:HTE196612 IBU196612:IDA196612 ILQ196612:IMW196612 IVM196612:IWS196612 JFI196612:JGO196612 JPE196612:JQK196612 JZA196612:KAG196612 KIW196612:KKC196612 KSS196612:KTY196612 LCO196612:LDU196612 LMK196612:LNQ196612 LWG196612:LXM196612 MGC196612:MHI196612 MPY196612:MRE196612 MZU196612:NBA196612 NJQ196612:NKW196612 NTM196612:NUS196612 ODI196612:OEO196612 ONE196612:OOK196612 OXA196612:OYG196612 PGW196612:PIC196612 PQS196612:PRY196612 QAO196612:QBU196612 QKK196612:QLQ196612 QUG196612:QVM196612 REC196612:RFI196612 RNY196612:RPE196612 RXU196612:RZA196612 SHQ196612:SIW196612 SRM196612:SSS196612 TBI196612:TCO196612 TLE196612:TMK196612 TVA196612:TWG196612 UEW196612:UGC196612 UOS196612:UPY196612 UYO196612:UZU196612 VIK196612:VJQ196612 VSG196612:VTM196612 WCC196612:WDI196612 WLY196612:WNE196612 WVU196612:WXA196612 G262148:AS262148 JI262148:KO262148 TE262148:UK262148 ADA262148:AEG262148 AMW262148:AOC262148 AWS262148:AXY262148 BGO262148:BHU262148 BQK262148:BRQ262148 CAG262148:CBM262148 CKC262148:CLI262148 CTY262148:CVE262148 DDU262148:DFA262148 DNQ262148:DOW262148 DXM262148:DYS262148 EHI262148:EIO262148 ERE262148:ESK262148 FBA262148:FCG262148 FKW262148:FMC262148 FUS262148:FVY262148 GEO262148:GFU262148 GOK262148:GPQ262148 GYG262148:GZM262148 HIC262148:HJI262148 HRY262148:HTE262148 IBU262148:IDA262148 ILQ262148:IMW262148 IVM262148:IWS262148 JFI262148:JGO262148 JPE262148:JQK262148 JZA262148:KAG262148 KIW262148:KKC262148 KSS262148:KTY262148 LCO262148:LDU262148 LMK262148:LNQ262148 LWG262148:LXM262148 MGC262148:MHI262148 MPY262148:MRE262148 MZU262148:NBA262148 NJQ262148:NKW262148 NTM262148:NUS262148 ODI262148:OEO262148 ONE262148:OOK262148 OXA262148:OYG262148 PGW262148:PIC262148 PQS262148:PRY262148 QAO262148:QBU262148 QKK262148:QLQ262148 QUG262148:QVM262148 REC262148:RFI262148 RNY262148:RPE262148 RXU262148:RZA262148 SHQ262148:SIW262148 SRM262148:SSS262148 TBI262148:TCO262148 TLE262148:TMK262148 TVA262148:TWG262148 UEW262148:UGC262148 UOS262148:UPY262148 UYO262148:UZU262148 VIK262148:VJQ262148 VSG262148:VTM262148 WCC262148:WDI262148 WLY262148:WNE262148 WVU262148:WXA262148 G327684:AS327684 JI327684:KO327684 TE327684:UK327684 ADA327684:AEG327684 AMW327684:AOC327684 AWS327684:AXY327684 BGO327684:BHU327684 BQK327684:BRQ327684 CAG327684:CBM327684 CKC327684:CLI327684 CTY327684:CVE327684 DDU327684:DFA327684 DNQ327684:DOW327684 DXM327684:DYS327684 EHI327684:EIO327684 ERE327684:ESK327684 FBA327684:FCG327684 FKW327684:FMC327684 FUS327684:FVY327684 GEO327684:GFU327684 GOK327684:GPQ327684 GYG327684:GZM327684 HIC327684:HJI327684 HRY327684:HTE327684 IBU327684:IDA327684 ILQ327684:IMW327684 IVM327684:IWS327684 JFI327684:JGO327684 JPE327684:JQK327684 JZA327684:KAG327684 KIW327684:KKC327684 KSS327684:KTY327684 LCO327684:LDU327684 LMK327684:LNQ327684 LWG327684:LXM327684 MGC327684:MHI327684 MPY327684:MRE327684 MZU327684:NBA327684 NJQ327684:NKW327684 NTM327684:NUS327684 ODI327684:OEO327684 ONE327684:OOK327684 OXA327684:OYG327684 PGW327684:PIC327684 PQS327684:PRY327684 QAO327684:QBU327684 QKK327684:QLQ327684 QUG327684:QVM327684 REC327684:RFI327684 RNY327684:RPE327684 RXU327684:RZA327684 SHQ327684:SIW327684 SRM327684:SSS327684 TBI327684:TCO327684 TLE327684:TMK327684 TVA327684:TWG327684 UEW327684:UGC327684 UOS327684:UPY327684 UYO327684:UZU327684 VIK327684:VJQ327684 VSG327684:VTM327684 WCC327684:WDI327684 WLY327684:WNE327684 WVU327684:WXA327684 G393220:AS393220 JI393220:KO393220 TE393220:UK393220 ADA393220:AEG393220 AMW393220:AOC393220 AWS393220:AXY393220 BGO393220:BHU393220 BQK393220:BRQ393220 CAG393220:CBM393220 CKC393220:CLI393220 CTY393220:CVE393220 DDU393220:DFA393220 DNQ393220:DOW393220 DXM393220:DYS393220 EHI393220:EIO393220 ERE393220:ESK393220 FBA393220:FCG393220 FKW393220:FMC393220 FUS393220:FVY393220 GEO393220:GFU393220 GOK393220:GPQ393220 GYG393220:GZM393220 HIC393220:HJI393220 HRY393220:HTE393220 IBU393220:IDA393220 ILQ393220:IMW393220 IVM393220:IWS393220 JFI393220:JGO393220 JPE393220:JQK393220 JZA393220:KAG393220 KIW393220:KKC393220 KSS393220:KTY393220 LCO393220:LDU393220 LMK393220:LNQ393220 LWG393220:LXM393220 MGC393220:MHI393220 MPY393220:MRE393220 MZU393220:NBA393220 NJQ393220:NKW393220 NTM393220:NUS393220 ODI393220:OEO393220 ONE393220:OOK393220 OXA393220:OYG393220 PGW393220:PIC393220 PQS393220:PRY393220 QAO393220:QBU393220 QKK393220:QLQ393220 QUG393220:QVM393220 REC393220:RFI393220 RNY393220:RPE393220 RXU393220:RZA393220 SHQ393220:SIW393220 SRM393220:SSS393220 TBI393220:TCO393220 TLE393220:TMK393220 TVA393220:TWG393220 UEW393220:UGC393220 UOS393220:UPY393220 UYO393220:UZU393220 VIK393220:VJQ393220 VSG393220:VTM393220 WCC393220:WDI393220 WLY393220:WNE393220 WVU393220:WXA393220 G458756:AS458756 JI458756:KO458756 TE458756:UK458756 ADA458756:AEG458756 AMW458756:AOC458756 AWS458756:AXY458756 BGO458756:BHU458756 BQK458756:BRQ458756 CAG458756:CBM458756 CKC458756:CLI458756 CTY458756:CVE458756 DDU458756:DFA458756 DNQ458756:DOW458756 DXM458756:DYS458756 EHI458756:EIO458756 ERE458756:ESK458756 FBA458756:FCG458756 FKW458756:FMC458756 FUS458756:FVY458756 GEO458756:GFU458756 GOK458756:GPQ458756 GYG458756:GZM458756 HIC458756:HJI458756 HRY458756:HTE458756 IBU458756:IDA458756 ILQ458756:IMW458756 IVM458756:IWS458756 JFI458756:JGO458756 JPE458756:JQK458756 JZA458756:KAG458756 KIW458756:KKC458756 KSS458756:KTY458756 LCO458756:LDU458756 LMK458756:LNQ458756 LWG458756:LXM458756 MGC458756:MHI458756 MPY458756:MRE458756 MZU458756:NBA458756 NJQ458756:NKW458756 NTM458756:NUS458756 ODI458756:OEO458756 ONE458756:OOK458756 OXA458756:OYG458756 PGW458756:PIC458756 PQS458756:PRY458756 QAO458756:QBU458756 QKK458756:QLQ458756 QUG458756:QVM458756 REC458756:RFI458756 RNY458756:RPE458756 RXU458756:RZA458756 SHQ458756:SIW458756 SRM458756:SSS458756 TBI458756:TCO458756 TLE458756:TMK458756 TVA458756:TWG458756 UEW458756:UGC458756 UOS458756:UPY458756 UYO458756:UZU458756 VIK458756:VJQ458756 VSG458756:VTM458756 WCC458756:WDI458756 WLY458756:WNE458756 WVU458756:WXA458756 G524292:AS524292 JI524292:KO524292 TE524292:UK524292 ADA524292:AEG524292 AMW524292:AOC524292 AWS524292:AXY524292 BGO524292:BHU524292 BQK524292:BRQ524292 CAG524292:CBM524292 CKC524292:CLI524292 CTY524292:CVE524292 DDU524292:DFA524292 DNQ524292:DOW524292 DXM524292:DYS524292 EHI524292:EIO524292 ERE524292:ESK524292 FBA524292:FCG524292 FKW524292:FMC524292 FUS524292:FVY524292 GEO524292:GFU524292 GOK524292:GPQ524292 GYG524292:GZM524292 HIC524292:HJI524292 HRY524292:HTE524292 IBU524292:IDA524292 ILQ524292:IMW524292 IVM524292:IWS524292 JFI524292:JGO524292 JPE524292:JQK524292 JZA524292:KAG524292 KIW524292:KKC524292 KSS524292:KTY524292 LCO524292:LDU524292 LMK524292:LNQ524292 LWG524292:LXM524292 MGC524292:MHI524292 MPY524292:MRE524292 MZU524292:NBA524292 NJQ524292:NKW524292 NTM524292:NUS524292 ODI524292:OEO524292 ONE524292:OOK524292 OXA524292:OYG524292 PGW524292:PIC524292 PQS524292:PRY524292 QAO524292:QBU524292 QKK524292:QLQ524292 QUG524292:QVM524292 REC524292:RFI524292 RNY524292:RPE524292 RXU524292:RZA524292 SHQ524292:SIW524292 SRM524292:SSS524292 TBI524292:TCO524292 TLE524292:TMK524292 TVA524292:TWG524292 UEW524292:UGC524292 UOS524292:UPY524292 UYO524292:UZU524292 VIK524292:VJQ524292 VSG524292:VTM524292 WCC524292:WDI524292 WLY524292:WNE524292 WVU524292:WXA524292 G589828:AS589828 JI589828:KO589828 TE589828:UK589828 ADA589828:AEG589828 AMW589828:AOC589828 AWS589828:AXY589828 BGO589828:BHU589828 BQK589828:BRQ589828 CAG589828:CBM589828 CKC589828:CLI589828 CTY589828:CVE589828 DDU589828:DFA589828 DNQ589828:DOW589828 DXM589828:DYS589828 EHI589828:EIO589828 ERE589828:ESK589828 FBA589828:FCG589828 FKW589828:FMC589828 FUS589828:FVY589828 GEO589828:GFU589828 GOK589828:GPQ589828 GYG589828:GZM589828 HIC589828:HJI589828 HRY589828:HTE589828 IBU589828:IDA589828 ILQ589828:IMW589828 IVM589828:IWS589828 JFI589828:JGO589828 JPE589828:JQK589828 JZA589828:KAG589828 KIW589828:KKC589828 KSS589828:KTY589828 LCO589828:LDU589828 LMK589828:LNQ589828 LWG589828:LXM589828 MGC589828:MHI589828 MPY589828:MRE589828 MZU589828:NBA589828 NJQ589828:NKW589828 NTM589828:NUS589828 ODI589828:OEO589828 ONE589828:OOK589828 OXA589828:OYG589828 PGW589828:PIC589828 PQS589828:PRY589828 QAO589828:QBU589828 QKK589828:QLQ589828 QUG589828:QVM589828 REC589828:RFI589828 RNY589828:RPE589828 RXU589828:RZA589828 SHQ589828:SIW589828 SRM589828:SSS589828 TBI589828:TCO589828 TLE589828:TMK589828 TVA589828:TWG589828 UEW589828:UGC589828 UOS589828:UPY589828 UYO589828:UZU589828 VIK589828:VJQ589828 VSG589828:VTM589828 WCC589828:WDI589828 WLY589828:WNE589828 WVU589828:WXA589828 G655364:AS655364 JI655364:KO655364 TE655364:UK655364 ADA655364:AEG655364 AMW655364:AOC655364 AWS655364:AXY655364 BGO655364:BHU655364 BQK655364:BRQ655364 CAG655364:CBM655364 CKC655364:CLI655364 CTY655364:CVE655364 DDU655364:DFA655364 DNQ655364:DOW655364 DXM655364:DYS655364 EHI655364:EIO655364 ERE655364:ESK655364 FBA655364:FCG655364 FKW655364:FMC655364 FUS655364:FVY655364 GEO655364:GFU655364 GOK655364:GPQ655364 GYG655364:GZM655364 HIC655364:HJI655364 HRY655364:HTE655364 IBU655364:IDA655364 ILQ655364:IMW655364 IVM655364:IWS655364 JFI655364:JGO655364 JPE655364:JQK655364 JZA655364:KAG655364 KIW655364:KKC655364 KSS655364:KTY655364 LCO655364:LDU655364 LMK655364:LNQ655364 LWG655364:LXM655364 MGC655364:MHI655364 MPY655364:MRE655364 MZU655364:NBA655364 NJQ655364:NKW655364 NTM655364:NUS655364 ODI655364:OEO655364 ONE655364:OOK655364 OXA655364:OYG655364 PGW655364:PIC655364 PQS655364:PRY655364 QAO655364:QBU655364 QKK655364:QLQ655364 QUG655364:QVM655364 REC655364:RFI655364 RNY655364:RPE655364 RXU655364:RZA655364 SHQ655364:SIW655364 SRM655364:SSS655364 TBI655364:TCO655364 TLE655364:TMK655364 TVA655364:TWG655364 UEW655364:UGC655364 UOS655364:UPY655364 UYO655364:UZU655364 VIK655364:VJQ655364 VSG655364:VTM655364 WCC655364:WDI655364 WLY655364:WNE655364 WVU655364:WXA655364 G720900:AS720900 JI720900:KO720900 TE720900:UK720900 ADA720900:AEG720900 AMW720900:AOC720900 AWS720900:AXY720900 BGO720900:BHU720900 BQK720900:BRQ720900 CAG720900:CBM720900 CKC720900:CLI720900 CTY720900:CVE720900 DDU720900:DFA720900 DNQ720900:DOW720900 DXM720900:DYS720900 EHI720900:EIO720900 ERE720900:ESK720900 FBA720900:FCG720900 FKW720900:FMC720900 FUS720900:FVY720900 GEO720900:GFU720900 GOK720900:GPQ720900 GYG720900:GZM720900 HIC720900:HJI720900 HRY720900:HTE720900 IBU720900:IDA720900 ILQ720900:IMW720900 IVM720900:IWS720900 JFI720900:JGO720900 JPE720900:JQK720900 JZA720900:KAG720900 KIW720900:KKC720900 KSS720900:KTY720900 LCO720900:LDU720900 LMK720900:LNQ720900 LWG720900:LXM720900 MGC720900:MHI720900 MPY720900:MRE720900 MZU720900:NBA720900 NJQ720900:NKW720900 NTM720900:NUS720900 ODI720900:OEO720900 ONE720900:OOK720900 OXA720900:OYG720900 PGW720900:PIC720900 PQS720900:PRY720900 QAO720900:QBU720900 QKK720900:QLQ720900 QUG720900:QVM720900 REC720900:RFI720900 RNY720900:RPE720900 RXU720900:RZA720900 SHQ720900:SIW720900 SRM720900:SSS720900 TBI720900:TCO720900 TLE720900:TMK720900 TVA720900:TWG720900 UEW720900:UGC720900 UOS720900:UPY720900 UYO720900:UZU720900 VIK720900:VJQ720900 VSG720900:VTM720900 WCC720900:WDI720900 WLY720900:WNE720900 WVU720900:WXA720900 G786436:AS786436 JI786436:KO786436 TE786436:UK786436 ADA786436:AEG786436 AMW786436:AOC786436 AWS786436:AXY786436 BGO786436:BHU786436 BQK786436:BRQ786436 CAG786436:CBM786436 CKC786436:CLI786436 CTY786436:CVE786436 DDU786436:DFA786436 DNQ786436:DOW786436 DXM786436:DYS786436 EHI786436:EIO786436 ERE786436:ESK786436 FBA786436:FCG786436 FKW786436:FMC786436 FUS786436:FVY786436 GEO786436:GFU786436 GOK786436:GPQ786436 GYG786436:GZM786436 HIC786436:HJI786436 HRY786436:HTE786436 IBU786436:IDA786436 ILQ786436:IMW786436 IVM786436:IWS786436 JFI786436:JGO786436 JPE786436:JQK786436 JZA786436:KAG786436 KIW786436:KKC786436 KSS786436:KTY786436 LCO786436:LDU786436 LMK786436:LNQ786436 LWG786436:LXM786436 MGC786436:MHI786436 MPY786436:MRE786436 MZU786436:NBA786436 NJQ786436:NKW786436 NTM786436:NUS786436 ODI786436:OEO786436 ONE786436:OOK786436 OXA786436:OYG786436 PGW786436:PIC786436 PQS786436:PRY786436 QAO786436:QBU786436 QKK786436:QLQ786436 QUG786436:QVM786436 REC786436:RFI786436 RNY786436:RPE786436 RXU786436:RZA786436 SHQ786436:SIW786436 SRM786436:SSS786436 TBI786436:TCO786436 TLE786436:TMK786436 TVA786436:TWG786436 UEW786436:UGC786436 UOS786436:UPY786436 UYO786436:UZU786436 VIK786436:VJQ786436 VSG786436:VTM786436 WCC786436:WDI786436 WLY786436:WNE786436 WVU786436:WXA786436 G851972:AS851972 JI851972:KO851972 TE851972:UK851972 ADA851972:AEG851972 AMW851972:AOC851972 AWS851972:AXY851972 BGO851972:BHU851972 BQK851972:BRQ851972 CAG851972:CBM851972 CKC851972:CLI851972 CTY851972:CVE851972 DDU851972:DFA851972 DNQ851972:DOW851972 DXM851972:DYS851972 EHI851972:EIO851972 ERE851972:ESK851972 FBA851972:FCG851972 FKW851972:FMC851972 FUS851972:FVY851972 GEO851972:GFU851972 GOK851972:GPQ851972 GYG851972:GZM851972 HIC851972:HJI851972 HRY851972:HTE851972 IBU851972:IDA851972 ILQ851972:IMW851972 IVM851972:IWS851972 JFI851972:JGO851972 JPE851972:JQK851972 JZA851972:KAG851972 KIW851972:KKC851972 KSS851972:KTY851972 LCO851972:LDU851972 LMK851972:LNQ851972 LWG851972:LXM851972 MGC851972:MHI851972 MPY851972:MRE851972 MZU851972:NBA851972 NJQ851972:NKW851972 NTM851972:NUS851972 ODI851972:OEO851972 ONE851972:OOK851972 OXA851972:OYG851972 PGW851972:PIC851972 PQS851972:PRY851972 QAO851972:QBU851972 QKK851972:QLQ851972 QUG851972:QVM851972 REC851972:RFI851972 RNY851972:RPE851972 RXU851972:RZA851972 SHQ851972:SIW851972 SRM851972:SSS851972 TBI851972:TCO851972 TLE851972:TMK851972 TVA851972:TWG851972 UEW851972:UGC851972 UOS851972:UPY851972 UYO851972:UZU851972 VIK851972:VJQ851972 VSG851972:VTM851972 WCC851972:WDI851972 WLY851972:WNE851972 WVU851972:WXA851972 G917508:AS917508 JI917508:KO917508 TE917508:UK917508 ADA917508:AEG917508 AMW917508:AOC917508 AWS917508:AXY917508 BGO917508:BHU917508 BQK917508:BRQ917508 CAG917508:CBM917508 CKC917508:CLI917508 CTY917508:CVE917508 DDU917508:DFA917508 DNQ917508:DOW917508 DXM917508:DYS917508 EHI917508:EIO917508 ERE917508:ESK917508 FBA917508:FCG917508 FKW917508:FMC917508 FUS917508:FVY917508 GEO917508:GFU917508 GOK917508:GPQ917508 GYG917508:GZM917508 HIC917508:HJI917508 HRY917508:HTE917508 IBU917508:IDA917508 ILQ917508:IMW917508 IVM917508:IWS917508 JFI917508:JGO917508 JPE917508:JQK917508 JZA917508:KAG917508 KIW917508:KKC917508 KSS917508:KTY917508 LCO917508:LDU917508 LMK917508:LNQ917508 LWG917508:LXM917508 MGC917508:MHI917508 MPY917508:MRE917508 MZU917508:NBA917508 NJQ917508:NKW917508 NTM917508:NUS917508 ODI917508:OEO917508 ONE917508:OOK917508 OXA917508:OYG917508 PGW917508:PIC917508 PQS917508:PRY917508 QAO917508:QBU917508 QKK917508:QLQ917508 QUG917508:QVM917508 REC917508:RFI917508 RNY917508:RPE917508 RXU917508:RZA917508 SHQ917508:SIW917508 SRM917508:SSS917508 TBI917508:TCO917508 TLE917508:TMK917508 TVA917508:TWG917508 UEW917508:UGC917508 UOS917508:UPY917508 UYO917508:UZU917508 VIK917508:VJQ917508 VSG917508:VTM917508 WCC917508:WDI917508 WLY917508:WNE917508 WVU917508:WXA917508 G983044:AS983044 JI983044:KO983044 TE983044:UK983044 ADA983044:AEG983044 AMW983044:AOC983044 AWS983044:AXY983044 BGO983044:BHU983044 BQK983044:BRQ983044 CAG983044:CBM983044 CKC983044:CLI983044 CTY983044:CVE983044 DDU983044:DFA983044 DNQ983044:DOW983044 DXM983044:DYS983044 EHI983044:EIO983044 ERE983044:ESK983044 FBA983044:FCG983044 FKW983044:FMC983044 FUS983044:FVY983044 GEO983044:GFU983044 GOK983044:GPQ983044 GYG983044:GZM983044 HIC983044:HJI983044 HRY983044:HTE983044 IBU983044:IDA983044 ILQ983044:IMW983044 IVM983044:IWS983044 JFI983044:JGO983044 JPE983044:JQK983044 JZA983044:KAG983044 KIW983044:KKC983044 KSS983044:KTY983044 LCO983044:LDU983044 LMK983044:LNQ983044 LWG983044:LXM983044 MGC983044:MHI983044 MPY983044:MRE983044 MZU983044:NBA983044 NJQ983044:NKW983044 NTM983044:NUS983044 ODI983044:OEO983044 ONE983044:OOK983044 OXA983044:OYG983044 PGW983044:PIC983044 PQS983044:PRY983044 QAO983044:QBU983044 QKK983044:QLQ983044 QUG983044:QVM983044 REC983044:RFI983044 RNY983044:RPE983044 RXU983044:RZA983044 SHQ983044:SIW983044 SRM983044:SSS983044 TBI983044:TCO983044 TLE983044:TMK983044 TVA983044:TWG983044 UEW983044:UGC983044 UOS983044:UPY983044 UYO983044:UZU983044 VIK983044:VJQ983044 VSG983044:VTM983044 WCC983044:WDI983044 WLY983044:WNE983044 WVU983044:WXA983044 F4" xr:uid="{00000000-0002-0000-0C00-000000000000}"/>
    <dataValidation type="list" allowBlank="1" showInputMessage="1" sqref="AN11:AN35 Q11:Q35" xr:uid="{8896727E-79B1-4468-98F1-6B6ED615AA5D}">
      <formula1>$BB$8:$BB$24</formula1>
    </dataValidation>
  </dataValidations>
  <hyperlinks>
    <hyperlink ref="AU4:AY4" location="目次!B18" display="目次へ" xr:uid="{00000000-0004-0000-0C00-000000000000}"/>
    <hyperlink ref="AU6:AY6" location="①【2ヵ月前】利用申込書!A1" display="利用申込書へ" xr:uid="{00000000-0004-0000-0C00-000001000000}"/>
  </hyperlinks>
  <printOptions horizontalCentered="1" verticalCentered="1"/>
  <pageMargins left="0.19685039370078741" right="0.19685039370078741" top="0.39370078740157483" bottom="0.19685039370078741" header="0.31496062992125984" footer="0.31496062992125984"/>
  <pageSetup paperSize="9" scale="87"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00000000-0002-0000-0C00-000001000000}">
          <xm:sqref>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M65541:N65541 JO65541:JP65541 TK65541:TL65541 ADG65541:ADH65541 ANC65541:AND65541 AWY65541:AWZ65541 BGU65541:BGV65541 BQQ65541:BQR65541 CAM65541:CAN65541 CKI65541:CKJ65541 CUE65541:CUF65541 DEA65541:DEB65541 DNW65541:DNX65541 DXS65541:DXT65541 EHO65541:EHP65541 ERK65541:ERL65541 FBG65541:FBH65541 FLC65541:FLD65541 FUY65541:FUZ65541 GEU65541:GEV65541 GOQ65541:GOR65541 GYM65541:GYN65541 HII65541:HIJ65541 HSE65541:HSF65541 ICA65541:ICB65541 ILW65541:ILX65541 IVS65541:IVT65541 JFO65541:JFP65541 JPK65541:JPL65541 JZG65541:JZH65541 KJC65541:KJD65541 KSY65541:KSZ65541 LCU65541:LCV65541 LMQ65541:LMR65541 LWM65541:LWN65541 MGI65541:MGJ65541 MQE65541:MQF65541 NAA65541:NAB65541 NJW65541:NJX65541 NTS65541:NTT65541 ODO65541:ODP65541 ONK65541:ONL65541 OXG65541:OXH65541 PHC65541:PHD65541 PQY65541:PQZ65541 QAU65541:QAV65541 QKQ65541:QKR65541 QUM65541:QUN65541 REI65541:REJ65541 ROE65541:ROF65541 RYA65541:RYB65541 SHW65541:SHX65541 SRS65541:SRT65541 TBO65541:TBP65541 TLK65541:TLL65541 TVG65541:TVH65541 UFC65541:UFD65541 UOY65541:UOZ65541 UYU65541:UYV65541 VIQ65541:VIR65541 VSM65541:VSN65541 WCI65541:WCJ65541 WME65541:WMF65541 WWA65541:WWB65541 M131077:N131077 JO131077:JP131077 TK131077:TL131077 ADG131077:ADH131077 ANC131077:AND131077 AWY131077:AWZ131077 BGU131077:BGV131077 BQQ131077:BQR131077 CAM131077:CAN131077 CKI131077:CKJ131077 CUE131077:CUF131077 DEA131077:DEB131077 DNW131077:DNX131077 DXS131077:DXT131077 EHO131077:EHP131077 ERK131077:ERL131077 FBG131077:FBH131077 FLC131077:FLD131077 FUY131077:FUZ131077 GEU131077:GEV131077 GOQ131077:GOR131077 GYM131077:GYN131077 HII131077:HIJ131077 HSE131077:HSF131077 ICA131077:ICB131077 ILW131077:ILX131077 IVS131077:IVT131077 JFO131077:JFP131077 JPK131077:JPL131077 JZG131077:JZH131077 KJC131077:KJD131077 KSY131077:KSZ131077 LCU131077:LCV131077 LMQ131077:LMR131077 LWM131077:LWN131077 MGI131077:MGJ131077 MQE131077:MQF131077 NAA131077:NAB131077 NJW131077:NJX131077 NTS131077:NTT131077 ODO131077:ODP131077 ONK131077:ONL131077 OXG131077:OXH131077 PHC131077:PHD131077 PQY131077:PQZ131077 QAU131077:QAV131077 QKQ131077:QKR131077 QUM131077:QUN131077 REI131077:REJ131077 ROE131077:ROF131077 RYA131077:RYB131077 SHW131077:SHX131077 SRS131077:SRT131077 TBO131077:TBP131077 TLK131077:TLL131077 TVG131077:TVH131077 UFC131077:UFD131077 UOY131077:UOZ131077 UYU131077:UYV131077 VIQ131077:VIR131077 VSM131077:VSN131077 WCI131077:WCJ131077 WME131077:WMF131077 WWA131077:WWB131077 M196613:N196613 JO196613:JP196613 TK196613:TL196613 ADG196613:ADH196613 ANC196613:AND196613 AWY196613:AWZ196613 BGU196613:BGV196613 BQQ196613:BQR196613 CAM196613:CAN196613 CKI196613:CKJ196613 CUE196613:CUF196613 DEA196613:DEB196613 DNW196613:DNX196613 DXS196613:DXT196613 EHO196613:EHP196613 ERK196613:ERL196613 FBG196613:FBH196613 FLC196613:FLD196613 FUY196613:FUZ196613 GEU196613:GEV196613 GOQ196613:GOR196613 GYM196613:GYN196613 HII196613:HIJ196613 HSE196613:HSF196613 ICA196613:ICB196613 ILW196613:ILX196613 IVS196613:IVT196613 JFO196613:JFP196613 JPK196613:JPL196613 JZG196613:JZH196613 KJC196613:KJD196613 KSY196613:KSZ196613 LCU196613:LCV196613 LMQ196613:LMR196613 LWM196613:LWN196613 MGI196613:MGJ196613 MQE196613:MQF196613 NAA196613:NAB196613 NJW196613:NJX196613 NTS196613:NTT196613 ODO196613:ODP196613 ONK196613:ONL196613 OXG196613:OXH196613 PHC196613:PHD196613 PQY196613:PQZ196613 QAU196613:QAV196613 QKQ196613:QKR196613 QUM196613:QUN196613 REI196613:REJ196613 ROE196613:ROF196613 RYA196613:RYB196613 SHW196613:SHX196613 SRS196613:SRT196613 TBO196613:TBP196613 TLK196613:TLL196613 TVG196613:TVH196613 UFC196613:UFD196613 UOY196613:UOZ196613 UYU196613:UYV196613 VIQ196613:VIR196613 VSM196613:VSN196613 WCI196613:WCJ196613 WME196613:WMF196613 WWA196613:WWB196613 M262149:N262149 JO262149:JP262149 TK262149:TL262149 ADG262149:ADH262149 ANC262149:AND262149 AWY262149:AWZ262149 BGU262149:BGV262149 BQQ262149:BQR262149 CAM262149:CAN262149 CKI262149:CKJ262149 CUE262149:CUF262149 DEA262149:DEB262149 DNW262149:DNX262149 DXS262149:DXT262149 EHO262149:EHP262149 ERK262149:ERL262149 FBG262149:FBH262149 FLC262149:FLD262149 FUY262149:FUZ262149 GEU262149:GEV262149 GOQ262149:GOR262149 GYM262149:GYN262149 HII262149:HIJ262149 HSE262149:HSF262149 ICA262149:ICB262149 ILW262149:ILX262149 IVS262149:IVT262149 JFO262149:JFP262149 JPK262149:JPL262149 JZG262149:JZH262149 KJC262149:KJD262149 KSY262149:KSZ262149 LCU262149:LCV262149 LMQ262149:LMR262149 LWM262149:LWN262149 MGI262149:MGJ262149 MQE262149:MQF262149 NAA262149:NAB262149 NJW262149:NJX262149 NTS262149:NTT262149 ODO262149:ODP262149 ONK262149:ONL262149 OXG262149:OXH262149 PHC262149:PHD262149 PQY262149:PQZ262149 QAU262149:QAV262149 QKQ262149:QKR262149 QUM262149:QUN262149 REI262149:REJ262149 ROE262149:ROF262149 RYA262149:RYB262149 SHW262149:SHX262149 SRS262149:SRT262149 TBO262149:TBP262149 TLK262149:TLL262149 TVG262149:TVH262149 UFC262149:UFD262149 UOY262149:UOZ262149 UYU262149:UYV262149 VIQ262149:VIR262149 VSM262149:VSN262149 WCI262149:WCJ262149 WME262149:WMF262149 WWA262149:WWB262149 M327685:N327685 JO327685:JP327685 TK327685:TL327685 ADG327685:ADH327685 ANC327685:AND327685 AWY327685:AWZ327685 BGU327685:BGV327685 BQQ327685:BQR327685 CAM327685:CAN327685 CKI327685:CKJ327685 CUE327685:CUF327685 DEA327685:DEB327685 DNW327685:DNX327685 DXS327685:DXT327685 EHO327685:EHP327685 ERK327685:ERL327685 FBG327685:FBH327685 FLC327685:FLD327685 FUY327685:FUZ327685 GEU327685:GEV327685 GOQ327685:GOR327685 GYM327685:GYN327685 HII327685:HIJ327685 HSE327685:HSF327685 ICA327685:ICB327685 ILW327685:ILX327685 IVS327685:IVT327685 JFO327685:JFP327685 JPK327685:JPL327685 JZG327685:JZH327685 KJC327685:KJD327685 KSY327685:KSZ327685 LCU327685:LCV327685 LMQ327685:LMR327685 LWM327685:LWN327685 MGI327685:MGJ327685 MQE327685:MQF327685 NAA327685:NAB327685 NJW327685:NJX327685 NTS327685:NTT327685 ODO327685:ODP327685 ONK327685:ONL327685 OXG327685:OXH327685 PHC327685:PHD327685 PQY327685:PQZ327685 QAU327685:QAV327685 QKQ327685:QKR327685 QUM327685:QUN327685 REI327685:REJ327685 ROE327685:ROF327685 RYA327685:RYB327685 SHW327685:SHX327685 SRS327685:SRT327685 TBO327685:TBP327685 TLK327685:TLL327685 TVG327685:TVH327685 UFC327685:UFD327685 UOY327685:UOZ327685 UYU327685:UYV327685 VIQ327685:VIR327685 VSM327685:VSN327685 WCI327685:WCJ327685 WME327685:WMF327685 WWA327685:WWB327685 M393221:N393221 JO393221:JP393221 TK393221:TL393221 ADG393221:ADH393221 ANC393221:AND393221 AWY393221:AWZ393221 BGU393221:BGV393221 BQQ393221:BQR393221 CAM393221:CAN393221 CKI393221:CKJ393221 CUE393221:CUF393221 DEA393221:DEB393221 DNW393221:DNX393221 DXS393221:DXT393221 EHO393221:EHP393221 ERK393221:ERL393221 FBG393221:FBH393221 FLC393221:FLD393221 FUY393221:FUZ393221 GEU393221:GEV393221 GOQ393221:GOR393221 GYM393221:GYN393221 HII393221:HIJ393221 HSE393221:HSF393221 ICA393221:ICB393221 ILW393221:ILX393221 IVS393221:IVT393221 JFO393221:JFP393221 JPK393221:JPL393221 JZG393221:JZH393221 KJC393221:KJD393221 KSY393221:KSZ393221 LCU393221:LCV393221 LMQ393221:LMR393221 LWM393221:LWN393221 MGI393221:MGJ393221 MQE393221:MQF393221 NAA393221:NAB393221 NJW393221:NJX393221 NTS393221:NTT393221 ODO393221:ODP393221 ONK393221:ONL393221 OXG393221:OXH393221 PHC393221:PHD393221 PQY393221:PQZ393221 QAU393221:QAV393221 QKQ393221:QKR393221 QUM393221:QUN393221 REI393221:REJ393221 ROE393221:ROF393221 RYA393221:RYB393221 SHW393221:SHX393221 SRS393221:SRT393221 TBO393221:TBP393221 TLK393221:TLL393221 TVG393221:TVH393221 UFC393221:UFD393221 UOY393221:UOZ393221 UYU393221:UYV393221 VIQ393221:VIR393221 VSM393221:VSN393221 WCI393221:WCJ393221 WME393221:WMF393221 WWA393221:WWB393221 M458757:N458757 JO458757:JP458757 TK458757:TL458757 ADG458757:ADH458757 ANC458757:AND458757 AWY458757:AWZ458757 BGU458757:BGV458757 BQQ458757:BQR458757 CAM458757:CAN458757 CKI458757:CKJ458757 CUE458757:CUF458757 DEA458757:DEB458757 DNW458757:DNX458757 DXS458757:DXT458757 EHO458757:EHP458757 ERK458757:ERL458757 FBG458757:FBH458757 FLC458757:FLD458757 FUY458757:FUZ458757 GEU458757:GEV458757 GOQ458757:GOR458757 GYM458757:GYN458757 HII458757:HIJ458757 HSE458757:HSF458757 ICA458757:ICB458757 ILW458757:ILX458757 IVS458757:IVT458757 JFO458757:JFP458757 JPK458757:JPL458757 JZG458757:JZH458757 KJC458757:KJD458757 KSY458757:KSZ458757 LCU458757:LCV458757 LMQ458757:LMR458757 LWM458757:LWN458757 MGI458757:MGJ458757 MQE458757:MQF458757 NAA458757:NAB458757 NJW458757:NJX458757 NTS458757:NTT458757 ODO458757:ODP458757 ONK458757:ONL458757 OXG458757:OXH458757 PHC458757:PHD458757 PQY458757:PQZ458757 QAU458757:QAV458757 QKQ458757:QKR458757 QUM458757:QUN458757 REI458757:REJ458757 ROE458757:ROF458757 RYA458757:RYB458757 SHW458757:SHX458757 SRS458757:SRT458757 TBO458757:TBP458757 TLK458757:TLL458757 TVG458757:TVH458757 UFC458757:UFD458757 UOY458757:UOZ458757 UYU458757:UYV458757 VIQ458757:VIR458757 VSM458757:VSN458757 WCI458757:WCJ458757 WME458757:WMF458757 WWA458757:WWB458757 M524293:N524293 JO524293:JP524293 TK524293:TL524293 ADG524293:ADH524293 ANC524293:AND524293 AWY524293:AWZ524293 BGU524293:BGV524293 BQQ524293:BQR524293 CAM524293:CAN524293 CKI524293:CKJ524293 CUE524293:CUF524293 DEA524293:DEB524293 DNW524293:DNX524293 DXS524293:DXT524293 EHO524293:EHP524293 ERK524293:ERL524293 FBG524293:FBH524293 FLC524293:FLD524293 FUY524293:FUZ524293 GEU524293:GEV524293 GOQ524293:GOR524293 GYM524293:GYN524293 HII524293:HIJ524293 HSE524293:HSF524293 ICA524293:ICB524293 ILW524293:ILX524293 IVS524293:IVT524293 JFO524293:JFP524293 JPK524293:JPL524293 JZG524293:JZH524293 KJC524293:KJD524293 KSY524293:KSZ524293 LCU524293:LCV524293 LMQ524293:LMR524293 LWM524293:LWN524293 MGI524293:MGJ524293 MQE524293:MQF524293 NAA524293:NAB524293 NJW524293:NJX524293 NTS524293:NTT524293 ODO524293:ODP524293 ONK524293:ONL524293 OXG524293:OXH524293 PHC524293:PHD524293 PQY524293:PQZ524293 QAU524293:QAV524293 QKQ524293:QKR524293 QUM524293:QUN524293 REI524293:REJ524293 ROE524293:ROF524293 RYA524293:RYB524293 SHW524293:SHX524293 SRS524293:SRT524293 TBO524293:TBP524293 TLK524293:TLL524293 TVG524293:TVH524293 UFC524293:UFD524293 UOY524293:UOZ524293 UYU524293:UYV524293 VIQ524293:VIR524293 VSM524293:VSN524293 WCI524293:WCJ524293 WME524293:WMF524293 WWA524293:WWB524293 M589829:N589829 JO589829:JP589829 TK589829:TL589829 ADG589829:ADH589829 ANC589829:AND589829 AWY589829:AWZ589829 BGU589829:BGV589829 BQQ589829:BQR589829 CAM589829:CAN589829 CKI589829:CKJ589829 CUE589829:CUF589829 DEA589829:DEB589829 DNW589829:DNX589829 DXS589829:DXT589829 EHO589829:EHP589829 ERK589829:ERL589829 FBG589829:FBH589829 FLC589829:FLD589829 FUY589829:FUZ589829 GEU589829:GEV589829 GOQ589829:GOR589829 GYM589829:GYN589829 HII589829:HIJ589829 HSE589829:HSF589829 ICA589829:ICB589829 ILW589829:ILX589829 IVS589829:IVT589829 JFO589829:JFP589829 JPK589829:JPL589829 JZG589829:JZH589829 KJC589829:KJD589829 KSY589829:KSZ589829 LCU589829:LCV589829 LMQ589829:LMR589829 LWM589829:LWN589829 MGI589829:MGJ589829 MQE589829:MQF589829 NAA589829:NAB589829 NJW589829:NJX589829 NTS589829:NTT589829 ODO589829:ODP589829 ONK589829:ONL589829 OXG589829:OXH589829 PHC589829:PHD589829 PQY589829:PQZ589829 QAU589829:QAV589829 QKQ589829:QKR589829 QUM589829:QUN589829 REI589829:REJ589829 ROE589829:ROF589829 RYA589829:RYB589829 SHW589829:SHX589829 SRS589829:SRT589829 TBO589829:TBP589829 TLK589829:TLL589829 TVG589829:TVH589829 UFC589829:UFD589829 UOY589829:UOZ589829 UYU589829:UYV589829 VIQ589829:VIR589829 VSM589829:VSN589829 WCI589829:WCJ589829 WME589829:WMF589829 WWA589829:WWB589829 M655365:N655365 JO655365:JP655365 TK655365:TL655365 ADG655365:ADH655365 ANC655365:AND655365 AWY655365:AWZ655365 BGU655365:BGV655365 BQQ655365:BQR655365 CAM655365:CAN655365 CKI655365:CKJ655365 CUE655365:CUF655365 DEA655365:DEB655365 DNW655365:DNX655365 DXS655365:DXT655365 EHO655365:EHP655365 ERK655365:ERL655365 FBG655365:FBH655365 FLC655365:FLD655365 FUY655365:FUZ655365 GEU655365:GEV655365 GOQ655365:GOR655365 GYM655365:GYN655365 HII655365:HIJ655365 HSE655365:HSF655365 ICA655365:ICB655365 ILW655365:ILX655365 IVS655365:IVT655365 JFO655365:JFP655365 JPK655365:JPL655365 JZG655365:JZH655365 KJC655365:KJD655365 KSY655365:KSZ655365 LCU655365:LCV655365 LMQ655365:LMR655365 LWM655365:LWN655365 MGI655365:MGJ655365 MQE655365:MQF655365 NAA655365:NAB655365 NJW655365:NJX655365 NTS655365:NTT655365 ODO655365:ODP655365 ONK655365:ONL655365 OXG655365:OXH655365 PHC655365:PHD655365 PQY655365:PQZ655365 QAU655365:QAV655365 QKQ655365:QKR655365 QUM655365:QUN655365 REI655365:REJ655365 ROE655365:ROF655365 RYA655365:RYB655365 SHW655365:SHX655365 SRS655365:SRT655365 TBO655365:TBP655365 TLK655365:TLL655365 TVG655365:TVH655365 UFC655365:UFD655365 UOY655365:UOZ655365 UYU655365:UYV655365 VIQ655365:VIR655365 VSM655365:VSN655365 WCI655365:WCJ655365 WME655365:WMF655365 WWA655365:WWB655365 M720901:N720901 JO720901:JP720901 TK720901:TL720901 ADG720901:ADH720901 ANC720901:AND720901 AWY720901:AWZ720901 BGU720901:BGV720901 BQQ720901:BQR720901 CAM720901:CAN720901 CKI720901:CKJ720901 CUE720901:CUF720901 DEA720901:DEB720901 DNW720901:DNX720901 DXS720901:DXT720901 EHO720901:EHP720901 ERK720901:ERL720901 FBG720901:FBH720901 FLC720901:FLD720901 FUY720901:FUZ720901 GEU720901:GEV720901 GOQ720901:GOR720901 GYM720901:GYN720901 HII720901:HIJ720901 HSE720901:HSF720901 ICA720901:ICB720901 ILW720901:ILX720901 IVS720901:IVT720901 JFO720901:JFP720901 JPK720901:JPL720901 JZG720901:JZH720901 KJC720901:KJD720901 KSY720901:KSZ720901 LCU720901:LCV720901 LMQ720901:LMR720901 LWM720901:LWN720901 MGI720901:MGJ720901 MQE720901:MQF720901 NAA720901:NAB720901 NJW720901:NJX720901 NTS720901:NTT720901 ODO720901:ODP720901 ONK720901:ONL720901 OXG720901:OXH720901 PHC720901:PHD720901 PQY720901:PQZ720901 QAU720901:QAV720901 QKQ720901:QKR720901 QUM720901:QUN720901 REI720901:REJ720901 ROE720901:ROF720901 RYA720901:RYB720901 SHW720901:SHX720901 SRS720901:SRT720901 TBO720901:TBP720901 TLK720901:TLL720901 TVG720901:TVH720901 UFC720901:UFD720901 UOY720901:UOZ720901 UYU720901:UYV720901 VIQ720901:VIR720901 VSM720901:VSN720901 WCI720901:WCJ720901 WME720901:WMF720901 WWA720901:WWB720901 M786437:N786437 JO786437:JP786437 TK786437:TL786437 ADG786437:ADH786437 ANC786437:AND786437 AWY786437:AWZ786437 BGU786437:BGV786437 BQQ786437:BQR786437 CAM786437:CAN786437 CKI786437:CKJ786437 CUE786437:CUF786437 DEA786437:DEB786437 DNW786437:DNX786437 DXS786437:DXT786437 EHO786437:EHP786437 ERK786437:ERL786437 FBG786437:FBH786437 FLC786437:FLD786437 FUY786437:FUZ786437 GEU786437:GEV786437 GOQ786437:GOR786437 GYM786437:GYN786437 HII786437:HIJ786437 HSE786437:HSF786437 ICA786437:ICB786437 ILW786437:ILX786437 IVS786437:IVT786437 JFO786437:JFP786437 JPK786437:JPL786437 JZG786437:JZH786437 KJC786437:KJD786437 KSY786437:KSZ786437 LCU786437:LCV786437 LMQ786437:LMR786437 LWM786437:LWN786437 MGI786437:MGJ786437 MQE786437:MQF786437 NAA786437:NAB786437 NJW786437:NJX786437 NTS786437:NTT786437 ODO786437:ODP786437 ONK786437:ONL786437 OXG786437:OXH786437 PHC786437:PHD786437 PQY786437:PQZ786437 QAU786437:QAV786437 QKQ786437:QKR786437 QUM786437:QUN786437 REI786437:REJ786437 ROE786437:ROF786437 RYA786437:RYB786437 SHW786437:SHX786437 SRS786437:SRT786437 TBO786437:TBP786437 TLK786437:TLL786437 TVG786437:TVH786437 UFC786437:UFD786437 UOY786437:UOZ786437 UYU786437:UYV786437 VIQ786437:VIR786437 VSM786437:VSN786437 WCI786437:WCJ786437 WME786437:WMF786437 WWA786437:WWB786437 M851973:N851973 JO851973:JP851973 TK851973:TL851973 ADG851973:ADH851973 ANC851973:AND851973 AWY851973:AWZ851973 BGU851973:BGV851973 BQQ851973:BQR851973 CAM851973:CAN851973 CKI851973:CKJ851973 CUE851973:CUF851973 DEA851973:DEB851973 DNW851973:DNX851973 DXS851973:DXT851973 EHO851973:EHP851973 ERK851973:ERL851973 FBG851973:FBH851973 FLC851973:FLD851973 FUY851973:FUZ851973 GEU851973:GEV851973 GOQ851973:GOR851973 GYM851973:GYN851973 HII851973:HIJ851973 HSE851973:HSF851973 ICA851973:ICB851973 ILW851973:ILX851973 IVS851973:IVT851973 JFO851973:JFP851973 JPK851973:JPL851973 JZG851973:JZH851973 KJC851973:KJD851973 KSY851973:KSZ851973 LCU851973:LCV851973 LMQ851973:LMR851973 LWM851973:LWN851973 MGI851973:MGJ851973 MQE851973:MQF851973 NAA851973:NAB851973 NJW851973:NJX851973 NTS851973:NTT851973 ODO851973:ODP851973 ONK851973:ONL851973 OXG851973:OXH851973 PHC851973:PHD851973 PQY851973:PQZ851973 QAU851973:QAV851973 QKQ851973:QKR851973 QUM851973:QUN851973 REI851973:REJ851973 ROE851973:ROF851973 RYA851973:RYB851973 SHW851973:SHX851973 SRS851973:SRT851973 TBO851973:TBP851973 TLK851973:TLL851973 TVG851973:TVH851973 UFC851973:UFD851973 UOY851973:UOZ851973 UYU851973:UYV851973 VIQ851973:VIR851973 VSM851973:VSN851973 WCI851973:WCJ851973 WME851973:WMF851973 WWA851973:WWB851973 M917509:N917509 JO917509:JP917509 TK917509:TL917509 ADG917509:ADH917509 ANC917509:AND917509 AWY917509:AWZ917509 BGU917509:BGV917509 BQQ917509:BQR917509 CAM917509:CAN917509 CKI917509:CKJ917509 CUE917509:CUF917509 DEA917509:DEB917509 DNW917509:DNX917509 DXS917509:DXT917509 EHO917509:EHP917509 ERK917509:ERL917509 FBG917509:FBH917509 FLC917509:FLD917509 FUY917509:FUZ917509 GEU917509:GEV917509 GOQ917509:GOR917509 GYM917509:GYN917509 HII917509:HIJ917509 HSE917509:HSF917509 ICA917509:ICB917509 ILW917509:ILX917509 IVS917509:IVT917509 JFO917509:JFP917509 JPK917509:JPL917509 JZG917509:JZH917509 KJC917509:KJD917509 KSY917509:KSZ917509 LCU917509:LCV917509 LMQ917509:LMR917509 LWM917509:LWN917509 MGI917509:MGJ917509 MQE917509:MQF917509 NAA917509:NAB917509 NJW917509:NJX917509 NTS917509:NTT917509 ODO917509:ODP917509 ONK917509:ONL917509 OXG917509:OXH917509 PHC917509:PHD917509 PQY917509:PQZ917509 QAU917509:QAV917509 QKQ917509:QKR917509 QUM917509:QUN917509 REI917509:REJ917509 ROE917509:ROF917509 RYA917509:RYB917509 SHW917509:SHX917509 SRS917509:SRT917509 TBO917509:TBP917509 TLK917509:TLL917509 TVG917509:TVH917509 UFC917509:UFD917509 UOY917509:UOZ917509 UYU917509:UYV917509 VIQ917509:VIR917509 VSM917509:VSN917509 WCI917509:WCJ917509 WME917509:WMF917509 WWA917509:WWB917509 M983045:N983045 JO983045:JP983045 TK983045:TL983045 ADG983045:ADH983045 ANC983045:AND983045 AWY983045:AWZ983045 BGU983045:BGV983045 BQQ983045:BQR983045 CAM983045:CAN983045 CKI983045:CKJ983045 CUE983045:CUF983045 DEA983045:DEB983045 DNW983045:DNX983045 DXS983045:DXT983045 EHO983045:EHP983045 ERK983045:ERL983045 FBG983045:FBH983045 FLC983045:FLD983045 FUY983045:FUZ983045 GEU983045:GEV983045 GOQ983045:GOR983045 GYM983045:GYN983045 HII983045:HIJ983045 HSE983045:HSF983045 ICA983045:ICB983045 ILW983045:ILX983045 IVS983045:IVT983045 JFO983045:JFP983045 JPK983045:JPL983045 JZG983045:JZH983045 KJC983045:KJD983045 KSY983045:KSZ983045 LCU983045:LCV983045 LMQ983045:LMR983045 LWM983045:LWN983045 MGI983045:MGJ983045 MQE983045:MQF983045 NAA983045:NAB983045 NJW983045:NJX983045 NTS983045:NTT983045 ODO983045:ODP983045 ONK983045:ONL983045 OXG983045:OXH983045 PHC983045:PHD983045 PQY983045:PQZ983045 QAU983045:QAV983045 QKQ983045:QKR983045 QUM983045:QUN983045 REI983045:REJ983045 ROE983045:ROF983045 RYA983045:RYB983045 SHW983045:SHX983045 SRS983045:SRT983045 TBO983045:TBP983045 TLK983045:TLL983045 TVG983045:TVH983045 UFC983045:UFD983045 UOY983045:UOZ983045 UYU983045:UYV983045 VIQ983045:VIR983045 VSM983045:VSN983045 WCI983045:WCJ983045 WME983045:WMF983045 WWA983045:WWB983045 JQ5:JR5 TM5:TN5 ADI5:ADJ5 ANE5:ANF5 AXA5:AXB5 BGW5:BGX5 BQS5:BQT5 CAO5:CAP5 CKK5:CKL5 CUG5:CUH5 DEC5:DED5 DNY5:DNZ5 DXU5:DXV5 EHQ5:EHR5 ERM5:ERN5 FBI5:FBJ5 FLE5:FLF5 FVA5:FVB5 GEW5:GEX5 GOS5:GOT5 GYO5:GYP5 HIK5:HIL5 HSG5:HSH5 ICC5:ICD5 ILY5:ILZ5 IVU5:IVV5 JFQ5:JFR5 JPM5:JPN5 JZI5:JZJ5 KJE5:KJF5 KTA5:KTB5 LCW5:LCX5 LMS5:LMT5 LWO5:LWP5 MGK5:MGL5 MQG5:MQH5 NAC5:NAD5 NJY5:NJZ5 NTU5:NTV5 ODQ5:ODR5 ONM5:ONN5 OXI5:OXJ5 PHE5:PHF5 PRA5:PRB5 QAW5:QAX5 QKS5:QKT5 QUO5:QUP5 REK5:REL5 ROG5:ROH5 RYC5:RYD5 SHY5:SHZ5 SRU5:SRV5 TBQ5:TBR5 TLM5:TLN5 TVI5:TVJ5 UFE5:UFF5 UPA5:UPB5 UYW5:UYX5 VIS5:VIT5 VSO5:VSP5 WCK5:WCL5 WMG5:WMH5 WWC5:WWD5 S65541:T65541 JR65541:JS65541 TN65541:TO65541 ADJ65541:ADK65541 ANF65541:ANG65541 AXB65541:AXC65541 BGX65541:BGY65541 BQT65541:BQU65541 CAP65541:CAQ65541 CKL65541:CKM65541 CUH65541:CUI65541 DED65541:DEE65541 DNZ65541:DOA65541 DXV65541:DXW65541 EHR65541:EHS65541 ERN65541:ERO65541 FBJ65541:FBK65541 FLF65541:FLG65541 FVB65541:FVC65541 GEX65541:GEY65541 GOT65541:GOU65541 GYP65541:GYQ65541 HIL65541:HIM65541 HSH65541:HSI65541 ICD65541:ICE65541 ILZ65541:IMA65541 IVV65541:IVW65541 JFR65541:JFS65541 JPN65541:JPO65541 JZJ65541:JZK65541 KJF65541:KJG65541 KTB65541:KTC65541 LCX65541:LCY65541 LMT65541:LMU65541 LWP65541:LWQ65541 MGL65541:MGM65541 MQH65541:MQI65541 NAD65541:NAE65541 NJZ65541:NKA65541 NTV65541:NTW65541 ODR65541:ODS65541 ONN65541:ONO65541 OXJ65541:OXK65541 PHF65541:PHG65541 PRB65541:PRC65541 QAX65541:QAY65541 QKT65541:QKU65541 QUP65541:QUQ65541 REL65541:REM65541 ROH65541:ROI65541 RYD65541:RYE65541 SHZ65541:SIA65541 SRV65541:SRW65541 TBR65541:TBS65541 TLN65541:TLO65541 TVJ65541:TVK65541 UFF65541:UFG65541 UPB65541:UPC65541 UYX65541:UYY65541 VIT65541:VIU65541 VSP65541:VSQ65541 WCL65541:WCM65541 WMH65541:WMI65541 WWD65541:WWE65541 S131077:T131077 JR131077:JS131077 TN131077:TO131077 ADJ131077:ADK131077 ANF131077:ANG131077 AXB131077:AXC131077 BGX131077:BGY131077 BQT131077:BQU131077 CAP131077:CAQ131077 CKL131077:CKM131077 CUH131077:CUI131077 DED131077:DEE131077 DNZ131077:DOA131077 DXV131077:DXW131077 EHR131077:EHS131077 ERN131077:ERO131077 FBJ131077:FBK131077 FLF131077:FLG131077 FVB131077:FVC131077 GEX131077:GEY131077 GOT131077:GOU131077 GYP131077:GYQ131077 HIL131077:HIM131077 HSH131077:HSI131077 ICD131077:ICE131077 ILZ131077:IMA131077 IVV131077:IVW131077 JFR131077:JFS131077 JPN131077:JPO131077 JZJ131077:JZK131077 KJF131077:KJG131077 KTB131077:KTC131077 LCX131077:LCY131077 LMT131077:LMU131077 LWP131077:LWQ131077 MGL131077:MGM131077 MQH131077:MQI131077 NAD131077:NAE131077 NJZ131077:NKA131077 NTV131077:NTW131077 ODR131077:ODS131077 ONN131077:ONO131077 OXJ131077:OXK131077 PHF131077:PHG131077 PRB131077:PRC131077 QAX131077:QAY131077 QKT131077:QKU131077 QUP131077:QUQ131077 REL131077:REM131077 ROH131077:ROI131077 RYD131077:RYE131077 SHZ131077:SIA131077 SRV131077:SRW131077 TBR131077:TBS131077 TLN131077:TLO131077 TVJ131077:TVK131077 UFF131077:UFG131077 UPB131077:UPC131077 UYX131077:UYY131077 VIT131077:VIU131077 VSP131077:VSQ131077 WCL131077:WCM131077 WMH131077:WMI131077 WWD131077:WWE131077 S196613:T196613 JR196613:JS196613 TN196613:TO196613 ADJ196613:ADK196613 ANF196613:ANG196613 AXB196613:AXC196613 BGX196613:BGY196613 BQT196613:BQU196613 CAP196613:CAQ196613 CKL196613:CKM196613 CUH196613:CUI196613 DED196613:DEE196613 DNZ196613:DOA196613 DXV196613:DXW196613 EHR196613:EHS196613 ERN196613:ERO196613 FBJ196613:FBK196613 FLF196613:FLG196613 FVB196613:FVC196613 GEX196613:GEY196613 GOT196613:GOU196613 GYP196613:GYQ196613 HIL196613:HIM196613 HSH196613:HSI196613 ICD196613:ICE196613 ILZ196613:IMA196613 IVV196613:IVW196613 JFR196613:JFS196613 JPN196613:JPO196613 JZJ196613:JZK196613 KJF196613:KJG196613 KTB196613:KTC196613 LCX196613:LCY196613 LMT196613:LMU196613 LWP196613:LWQ196613 MGL196613:MGM196613 MQH196613:MQI196613 NAD196613:NAE196613 NJZ196613:NKA196613 NTV196613:NTW196613 ODR196613:ODS196613 ONN196613:ONO196613 OXJ196613:OXK196613 PHF196613:PHG196613 PRB196613:PRC196613 QAX196613:QAY196613 QKT196613:QKU196613 QUP196613:QUQ196613 REL196613:REM196613 ROH196613:ROI196613 RYD196613:RYE196613 SHZ196613:SIA196613 SRV196613:SRW196613 TBR196613:TBS196613 TLN196613:TLO196613 TVJ196613:TVK196613 UFF196613:UFG196613 UPB196613:UPC196613 UYX196613:UYY196613 VIT196613:VIU196613 VSP196613:VSQ196613 WCL196613:WCM196613 WMH196613:WMI196613 WWD196613:WWE196613 S262149:T262149 JR262149:JS262149 TN262149:TO262149 ADJ262149:ADK262149 ANF262149:ANG262149 AXB262149:AXC262149 BGX262149:BGY262149 BQT262149:BQU262149 CAP262149:CAQ262149 CKL262149:CKM262149 CUH262149:CUI262149 DED262149:DEE262149 DNZ262149:DOA262149 DXV262149:DXW262149 EHR262149:EHS262149 ERN262149:ERO262149 FBJ262149:FBK262149 FLF262149:FLG262149 FVB262149:FVC262149 GEX262149:GEY262149 GOT262149:GOU262149 GYP262149:GYQ262149 HIL262149:HIM262149 HSH262149:HSI262149 ICD262149:ICE262149 ILZ262149:IMA262149 IVV262149:IVW262149 JFR262149:JFS262149 JPN262149:JPO262149 JZJ262149:JZK262149 KJF262149:KJG262149 KTB262149:KTC262149 LCX262149:LCY262149 LMT262149:LMU262149 LWP262149:LWQ262149 MGL262149:MGM262149 MQH262149:MQI262149 NAD262149:NAE262149 NJZ262149:NKA262149 NTV262149:NTW262149 ODR262149:ODS262149 ONN262149:ONO262149 OXJ262149:OXK262149 PHF262149:PHG262149 PRB262149:PRC262149 QAX262149:QAY262149 QKT262149:QKU262149 QUP262149:QUQ262149 REL262149:REM262149 ROH262149:ROI262149 RYD262149:RYE262149 SHZ262149:SIA262149 SRV262149:SRW262149 TBR262149:TBS262149 TLN262149:TLO262149 TVJ262149:TVK262149 UFF262149:UFG262149 UPB262149:UPC262149 UYX262149:UYY262149 VIT262149:VIU262149 VSP262149:VSQ262149 WCL262149:WCM262149 WMH262149:WMI262149 WWD262149:WWE262149 S327685:T327685 JR327685:JS327685 TN327685:TO327685 ADJ327685:ADK327685 ANF327685:ANG327685 AXB327685:AXC327685 BGX327685:BGY327685 BQT327685:BQU327685 CAP327685:CAQ327685 CKL327685:CKM327685 CUH327685:CUI327685 DED327685:DEE327685 DNZ327685:DOA327685 DXV327685:DXW327685 EHR327685:EHS327685 ERN327685:ERO327685 FBJ327685:FBK327685 FLF327685:FLG327685 FVB327685:FVC327685 GEX327685:GEY327685 GOT327685:GOU327685 GYP327685:GYQ327685 HIL327685:HIM327685 HSH327685:HSI327685 ICD327685:ICE327685 ILZ327685:IMA327685 IVV327685:IVW327685 JFR327685:JFS327685 JPN327685:JPO327685 JZJ327685:JZK327685 KJF327685:KJG327685 KTB327685:KTC327685 LCX327685:LCY327685 LMT327685:LMU327685 LWP327685:LWQ327685 MGL327685:MGM327685 MQH327685:MQI327685 NAD327685:NAE327685 NJZ327685:NKA327685 NTV327685:NTW327685 ODR327685:ODS327685 ONN327685:ONO327685 OXJ327685:OXK327685 PHF327685:PHG327685 PRB327685:PRC327685 QAX327685:QAY327685 QKT327685:QKU327685 QUP327685:QUQ327685 REL327685:REM327685 ROH327685:ROI327685 RYD327685:RYE327685 SHZ327685:SIA327685 SRV327685:SRW327685 TBR327685:TBS327685 TLN327685:TLO327685 TVJ327685:TVK327685 UFF327685:UFG327685 UPB327685:UPC327685 UYX327685:UYY327685 VIT327685:VIU327685 VSP327685:VSQ327685 WCL327685:WCM327685 WMH327685:WMI327685 WWD327685:WWE327685 S393221:T393221 JR393221:JS393221 TN393221:TO393221 ADJ393221:ADK393221 ANF393221:ANG393221 AXB393221:AXC393221 BGX393221:BGY393221 BQT393221:BQU393221 CAP393221:CAQ393221 CKL393221:CKM393221 CUH393221:CUI393221 DED393221:DEE393221 DNZ393221:DOA393221 DXV393221:DXW393221 EHR393221:EHS393221 ERN393221:ERO393221 FBJ393221:FBK393221 FLF393221:FLG393221 FVB393221:FVC393221 GEX393221:GEY393221 GOT393221:GOU393221 GYP393221:GYQ393221 HIL393221:HIM393221 HSH393221:HSI393221 ICD393221:ICE393221 ILZ393221:IMA393221 IVV393221:IVW393221 JFR393221:JFS393221 JPN393221:JPO393221 JZJ393221:JZK393221 KJF393221:KJG393221 KTB393221:KTC393221 LCX393221:LCY393221 LMT393221:LMU393221 LWP393221:LWQ393221 MGL393221:MGM393221 MQH393221:MQI393221 NAD393221:NAE393221 NJZ393221:NKA393221 NTV393221:NTW393221 ODR393221:ODS393221 ONN393221:ONO393221 OXJ393221:OXK393221 PHF393221:PHG393221 PRB393221:PRC393221 QAX393221:QAY393221 QKT393221:QKU393221 QUP393221:QUQ393221 REL393221:REM393221 ROH393221:ROI393221 RYD393221:RYE393221 SHZ393221:SIA393221 SRV393221:SRW393221 TBR393221:TBS393221 TLN393221:TLO393221 TVJ393221:TVK393221 UFF393221:UFG393221 UPB393221:UPC393221 UYX393221:UYY393221 VIT393221:VIU393221 VSP393221:VSQ393221 WCL393221:WCM393221 WMH393221:WMI393221 WWD393221:WWE393221 S458757:T458757 JR458757:JS458757 TN458757:TO458757 ADJ458757:ADK458757 ANF458757:ANG458757 AXB458757:AXC458757 BGX458757:BGY458757 BQT458757:BQU458757 CAP458757:CAQ458757 CKL458757:CKM458757 CUH458757:CUI458757 DED458757:DEE458757 DNZ458757:DOA458757 DXV458757:DXW458757 EHR458757:EHS458757 ERN458757:ERO458757 FBJ458757:FBK458757 FLF458757:FLG458757 FVB458757:FVC458757 GEX458757:GEY458757 GOT458757:GOU458757 GYP458757:GYQ458757 HIL458757:HIM458757 HSH458757:HSI458757 ICD458757:ICE458757 ILZ458757:IMA458757 IVV458757:IVW458757 JFR458757:JFS458757 JPN458757:JPO458757 JZJ458757:JZK458757 KJF458757:KJG458757 KTB458757:KTC458757 LCX458757:LCY458757 LMT458757:LMU458757 LWP458757:LWQ458757 MGL458757:MGM458757 MQH458757:MQI458757 NAD458757:NAE458757 NJZ458757:NKA458757 NTV458757:NTW458757 ODR458757:ODS458757 ONN458757:ONO458757 OXJ458757:OXK458757 PHF458757:PHG458757 PRB458757:PRC458757 QAX458757:QAY458757 QKT458757:QKU458757 QUP458757:QUQ458757 REL458757:REM458757 ROH458757:ROI458757 RYD458757:RYE458757 SHZ458757:SIA458757 SRV458757:SRW458757 TBR458757:TBS458757 TLN458757:TLO458757 TVJ458757:TVK458757 UFF458757:UFG458757 UPB458757:UPC458757 UYX458757:UYY458757 VIT458757:VIU458757 VSP458757:VSQ458757 WCL458757:WCM458757 WMH458757:WMI458757 WWD458757:WWE458757 S524293:T524293 JR524293:JS524293 TN524293:TO524293 ADJ524293:ADK524293 ANF524293:ANG524293 AXB524293:AXC524293 BGX524293:BGY524293 BQT524293:BQU524293 CAP524293:CAQ524293 CKL524293:CKM524293 CUH524293:CUI524293 DED524293:DEE524293 DNZ524293:DOA524293 DXV524293:DXW524293 EHR524293:EHS524293 ERN524293:ERO524293 FBJ524293:FBK524293 FLF524293:FLG524293 FVB524293:FVC524293 GEX524293:GEY524293 GOT524293:GOU524293 GYP524293:GYQ524293 HIL524293:HIM524293 HSH524293:HSI524293 ICD524293:ICE524293 ILZ524293:IMA524293 IVV524293:IVW524293 JFR524293:JFS524293 JPN524293:JPO524293 JZJ524293:JZK524293 KJF524293:KJG524293 KTB524293:KTC524293 LCX524293:LCY524293 LMT524293:LMU524293 LWP524293:LWQ524293 MGL524293:MGM524293 MQH524293:MQI524293 NAD524293:NAE524293 NJZ524293:NKA524293 NTV524293:NTW524293 ODR524293:ODS524293 ONN524293:ONO524293 OXJ524293:OXK524293 PHF524293:PHG524293 PRB524293:PRC524293 QAX524293:QAY524293 QKT524293:QKU524293 QUP524293:QUQ524293 REL524293:REM524293 ROH524293:ROI524293 RYD524293:RYE524293 SHZ524293:SIA524293 SRV524293:SRW524293 TBR524293:TBS524293 TLN524293:TLO524293 TVJ524293:TVK524293 UFF524293:UFG524293 UPB524293:UPC524293 UYX524293:UYY524293 VIT524293:VIU524293 VSP524293:VSQ524293 WCL524293:WCM524293 WMH524293:WMI524293 WWD524293:WWE524293 S589829:T589829 JR589829:JS589829 TN589829:TO589829 ADJ589829:ADK589829 ANF589829:ANG589829 AXB589829:AXC589829 BGX589829:BGY589829 BQT589829:BQU589829 CAP589829:CAQ589829 CKL589829:CKM589829 CUH589829:CUI589829 DED589829:DEE589829 DNZ589829:DOA589829 DXV589829:DXW589829 EHR589829:EHS589829 ERN589829:ERO589829 FBJ589829:FBK589829 FLF589829:FLG589829 FVB589829:FVC589829 GEX589829:GEY589829 GOT589829:GOU589829 GYP589829:GYQ589829 HIL589829:HIM589829 HSH589829:HSI589829 ICD589829:ICE589829 ILZ589829:IMA589829 IVV589829:IVW589829 JFR589829:JFS589829 JPN589829:JPO589829 JZJ589829:JZK589829 KJF589829:KJG589829 KTB589829:KTC589829 LCX589829:LCY589829 LMT589829:LMU589829 LWP589829:LWQ589829 MGL589829:MGM589829 MQH589829:MQI589829 NAD589829:NAE589829 NJZ589829:NKA589829 NTV589829:NTW589829 ODR589829:ODS589829 ONN589829:ONO589829 OXJ589829:OXK589829 PHF589829:PHG589829 PRB589829:PRC589829 QAX589829:QAY589829 QKT589829:QKU589829 QUP589829:QUQ589829 REL589829:REM589829 ROH589829:ROI589829 RYD589829:RYE589829 SHZ589829:SIA589829 SRV589829:SRW589829 TBR589829:TBS589829 TLN589829:TLO589829 TVJ589829:TVK589829 UFF589829:UFG589829 UPB589829:UPC589829 UYX589829:UYY589829 VIT589829:VIU589829 VSP589829:VSQ589829 WCL589829:WCM589829 WMH589829:WMI589829 WWD589829:WWE589829 S655365:T655365 JR655365:JS655365 TN655365:TO655365 ADJ655365:ADK655365 ANF655365:ANG655365 AXB655365:AXC655365 BGX655365:BGY655365 BQT655365:BQU655365 CAP655365:CAQ655365 CKL655365:CKM655365 CUH655365:CUI655365 DED655365:DEE655365 DNZ655365:DOA655365 DXV655365:DXW655365 EHR655365:EHS655365 ERN655365:ERO655365 FBJ655365:FBK655365 FLF655365:FLG655365 FVB655365:FVC655365 GEX655365:GEY655365 GOT655365:GOU655365 GYP655365:GYQ655365 HIL655365:HIM655365 HSH655365:HSI655365 ICD655365:ICE655365 ILZ655365:IMA655365 IVV655365:IVW655365 JFR655365:JFS655365 JPN655365:JPO655365 JZJ655365:JZK655365 KJF655365:KJG655365 KTB655365:KTC655365 LCX655365:LCY655365 LMT655365:LMU655365 LWP655365:LWQ655365 MGL655365:MGM655365 MQH655365:MQI655365 NAD655365:NAE655365 NJZ655365:NKA655365 NTV655365:NTW655365 ODR655365:ODS655365 ONN655365:ONO655365 OXJ655365:OXK655365 PHF655365:PHG655365 PRB655365:PRC655365 QAX655365:QAY655365 QKT655365:QKU655365 QUP655365:QUQ655365 REL655365:REM655365 ROH655365:ROI655365 RYD655365:RYE655365 SHZ655365:SIA655365 SRV655365:SRW655365 TBR655365:TBS655365 TLN655365:TLO655365 TVJ655365:TVK655365 UFF655365:UFG655365 UPB655365:UPC655365 UYX655365:UYY655365 VIT655365:VIU655365 VSP655365:VSQ655365 WCL655365:WCM655365 WMH655365:WMI655365 WWD655365:WWE655365 S720901:T720901 JR720901:JS720901 TN720901:TO720901 ADJ720901:ADK720901 ANF720901:ANG720901 AXB720901:AXC720901 BGX720901:BGY720901 BQT720901:BQU720901 CAP720901:CAQ720901 CKL720901:CKM720901 CUH720901:CUI720901 DED720901:DEE720901 DNZ720901:DOA720901 DXV720901:DXW720901 EHR720901:EHS720901 ERN720901:ERO720901 FBJ720901:FBK720901 FLF720901:FLG720901 FVB720901:FVC720901 GEX720901:GEY720901 GOT720901:GOU720901 GYP720901:GYQ720901 HIL720901:HIM720901 HSH720901:HSI720901 ICD720901:ICE720901 ILZ720901:IMA720901 IVV720901:IVW720901 JFR720901:JFS720901 JPN720901:JPO720901 JZJ720901:JZK720901 KJF720901:KJG720901 KTB720901:KTC720901 LCX720901:LCY720901 LMT720901:LMU720901 LWP720901:LWQ720901 MGL720901:MGM720901 MQH720901:MQI720901 NAD720901:NAE720901 NJZ720901:NKA720901 NTV720901:NTW720901 ODR720901:ODS720901 ONN720901:ONO720901 OXJ720901:OXK720901 PHF720901:PHG720901 PRB720901:PRC720901 QAX720901:QAY720901 QKT720901:QKU720901 QUP720901:QUQ720901 REL720901:REM720901 ROH720901:ROI720901 RYD720901:RYE720901 SHZ720901:SIA720901 SRV720901:SRW720901 TBR720901:TBS720901 TLN720901:TLO720901 TVJ720901:TVK720901 UFF720901:UFG720901 UPB720901:UPC720901 UYX720901:UYY720901 VIT720901:VIU720901 VSP720901:VSQ720901 WCL720901:WCM720901 WMH720901:WMI720901 WWD720901:WWE720901 S786437:T786437 JR786437:JS786437 TN786437:TO786437 ADJ786437:ADK786437 ANF786437:ANG786437 AXB786437:AXC786437 BGX786437:BGY786437 BQT786437:BQU786437 CAP786437:CAQ786437 CKL786437:CKM786437 CUH786437:CUI786437 DED786437:DEE786437 DNZ786437:DOA786437 DXV786437:DXW786437 EHR786437:EHS786437 ERN786437:ERO786437 FBJ786437:FBK786437 FLF786437:FLG786437 FVB786437:FVC786437 GEX786437:GEY786437 GOT786437:GOU786437 GYP786437:GYQ786437 HIL786437:HIM786437 HSH786437:HSI786437 ICD786437:ICE786437 ILZ786437:IMA786437 IVV786437:IVW786437 JFR786437:JFS786437 JPN786437:JPO786437 JZJ786437:JZK786437 KJF786437:KJG786437 KTB786437:KTC786437 LCX786437:LCY786437 LMT786437:LMU786437 LWP786437:LWQ786437 MGL786437:MGM786437 MQH786437:MQI786437 NAD786437:NAE786437 NJZ786437:NKA786437 NTV786437:NTW786437 ODR786437:ODS786437 ONN786437:ONO786437 OXJ786437:OXK786437 PHF786437:PHG786437 PRB786437:PRC786437 QAX786437:QAY786437 QKT786437:QKU786437 QUP786437:QUQ786437 REL786437:REM786437 ROH786437:ROI786437 RYD786437:RYE786437 SHZ786437:SIA786437 SRV786437:SRW786437 TBR786437:TBS786437 TLN786437:TLO786437 TVJ786437:TVK786437 UFF786437:UFG786437 UPB786437:UPC786437 UYX786437:UYY786437 VIT786437:VIU786437 VSP786437:VSQ786437 WCL786437:WCM786437 WMH786437:WMI786437 WWD786437:WWE786437 S851973:T851973 JR851973:JS851973 TN851973:TO851973 ADJ851973:ADK851973 ANF851973:ANG851973 AXB851973:AXC851973 BGX851973:BGY851973 BQT851973:BQU851973 CAP851973:CAQ851973 CKL851973:CKM851973 CUH851973:CUI851973 DED851973:DEE851973 DNZ851973:DOA851973 DXV851973:DXW851973 EHR851973:EHS851973 ERN851973:ERO851973 FBJ851973:FBK851973 FLF851973:FLG851973 FVB851973:FVC851973 GEX851973:GEY851973 GOT851973:GOU851973 GYP851973:GYQ851973 HIL851973:HIM851973 HSH851973:HSI851973 ICD851973:ICE851973 ILZ851973:IMA851973 IVV851973:IVW851973 JFR851973:JFS851973 JPN851973:JPO851973 JZJ851973:JZK851973 KJF851973:KJG851973 KTB851973:KTC851973 LCX851973:LCY851973 LMT851973:LMU851973 LWP851973:LWQ851973 MGL851973:MGM851973 MQH851973:MQI851973 NAD851973:NAE851973 NJZ851973:NKA851973 NTV851973:NTW851973 ODR851973:ODS851973 ONN851973:ONO851973 OXJ851973:OXK851973 PHF851973:PHG851973 PRB851973:PRC851973 QAX851973:QAY851973 QKT851973:QKU851973 QUP851973:QUQ851973 REL851973:REM851973 ROH851973:ROI851973 RYD851973:RYE851973 SHZ851973:SIA851973 SRV851973:SRW851973 TBR851973:TBS851973 TLN851973:TLO851973 TVJ851973:TVK851973 UFF851973:UFG851973 UPB851973:UPC851973 UYX851973:UYY851973 VIT851973:VIU851973 VSP851973:VSQ851973 WCL851973:WCM851973 WMH851973:WMI851973 WWD851973:WWE851973 S917509:T917509 JR917509:JS917509 TN917509:TO917509 ADJ917509:ADK917509 ANF917509:ANG917509 AXB917509:AXC917509 BGX917509:BGY917509 BQT917509:BQU917509 CAP917509:CAQ917509 CKL917509:CKM917509 CUH917509:CUI917509 DED917509:DEE917509 DNZ917509:DOA917509 DXV917509:DXW917509 EHR917509:EHS917509 ERN917509:ERO917509 FBJ917509:FBK917509 FLF917509:FLG917509 FVB917509:FVC917509 GEX917509:GEY917509 GOT917509:GOU917509 GYP917509:GYQ917509 HIL917509:HIM917509 HSH917509:HSI917509 ICD917509:ICE917509 ILZ917509:IMA917509 IVV917509:IVW917509 JFR917509:JFS917509 JPN917509:JPO917509 JZJ917509:JZK917509 KJF917509:KJG917509 KTB917509:KTC917509 LCX917509:LCY917509 LMT917509:LMU917509 LWP917509:LWQ917509 MGL917509:MGM917509 MQH917509:MQI917509 NAD917509:NAE917509 NJZ917509:NKA917509 NTV917509:NTW917509 ODR917509:ODS917509 ONN917509:ONO917509 OXJ917509:OXK917509 PHF917509:PHG917509 PRB917509:PRC917509 QAX917509:QAY917509 QKT917509:QKU917509 QUP917509:QUQ917509 REL917509:REM917509 ROH917509:ROI917509 RYD917509:RYE917509 SHZ917509:SIA917509 SRV917509:SRW917509 TBR917509:TBS917509 TLN917509:TLO917509 TVJ917509:TVK917509 UFF917509:UFG917509 UPB917509:UPC917509 UYX917509:UYY917509 VIT917509:VIU917509 VSP917509:VSQ917509 WCL917509:WCM917509 WMH917509:WMI917509 WWD917509:WWE917509 S983045:T983045 JR983045:JS983045 TN983045:TO983045 ADJ983045:ADK983045 ANF983045:ANG983045 AXB983045:AXC983045 BGX983045:BGY983045 BQT983045:BQU983045 CAP983045:CAQ983045 CKL983045:CKM983045 CUH983045:CUI983045 DED983045:DEE983045 DNZ983045:DOA983045 DXV983045:DXW983045 EHR983045:EHS983045 ERN983045:ERO983045 FBJ983045:FBK983045 FLF983045:FLG983045 FVB983045:FVC983045 GEX983045:GEY983045 GOT983045:GOU983045 GYP983045:GYQ983045 HIL983045:HIM983045 HSH983045:HSI983045 ICD983045:ICE983045 ILZ983045:IMA983045 IVV983045:IVW983045 JFR983045:JFS983045 JPN983045:JPO983045 JZJ983045:JZK983045 KJF983045:KJG983045 KTB983045:KTC983045 LCX983045:LCY983045 LMT983045:LMU983045 LWP983045:LWQ983045 MGL983045:MGM983045 MQH983045:MQI983045 NAD983045:NAE983045 NJZ983045:NKA983045 NTV983045:NTW983045 ODR983045:ODS983045 ONN983045:ONO983045 OXJ983045:OXK983045 PHF983045:PHG983045 PRB983045:PRC983045 QAX983045:QAY983045 QKT983045:QKU983045 QUP983045:QUQ983045 REL983045:REM983045 ROH983045:ROI983045 RYD983045:RYE983045 SHZ983045:SIA983045 SRV983045:SRW983045 TBR983045:TBS983045 TLN983045:TLO983045 TVJ983045:TVK983045 UFF983045:UFG983045 UPB983045:UPC983045 UYX983045:UYY983045 VIT983045:VIU983045 VSP983045:VSQ983045 WCL983045:WCM983045 WMH983045:WMI983045 WWD983045:WWE983045 I5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J131077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J196613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J262149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J327685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J393221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J458757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J524293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J589829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J655365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J720901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J786437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J851973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J917509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J983045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JZ5:KA5 TV5:TW5 ADR5:ADS5 ANN5:ANO5 AXJ5:AXK5 BHF5:BHG5 BRB5:BRC5 CAX5:CAY5 CKT5:CKU5 CUP5:CUQ5 DEL5:DEM5 DOH5:DOI5 DYD5:DYE5 EHZ5:EIA5 ERV5:ERW5 FBR5:FBS5 FLN5:FLO5 FVJ5:FVK5 GFF5:GFG5 GPB5:GPC5 GYX5:GYY5 HIT5:HIU5 HSP5:HSQ5 ICL5:ICM5 IMH5:IMI5 IWD5:IWE5 JFZ5:JGA5 JPV5:JPW5 JZR5:JZS5 KJN5:KJO5 KTJ5:KTK5 LDF5:LDG5 LNB5:LNC5 LWX5:LWY5 MGT5:MGU5 MQP5:MQQ5 NAL5:NAM5 NKH5:NKI5 NUD5:NUE5 ODZ5:OEA5 ONV5:ONW5 OXR5:OXS5 PHN5:PHO5 PRJ5:PRK5 QBF5:QBG5 QLB5:QLC5 QUX5:QUY5 RET5:REU5 ROP5:ROQ5 RYL5:RYM5 SIH5:SII5 SSD5:SSE5 TBZ5:TCA5 TLV5:TLW5 TVR5:TVS5 UFN5:UFO5 UPJ5:UPK5 UZF5:UZG5 VJB5:VJC5 VSX5:VSY5 WCT5:WCU5 WMP5:WMQ5 WWL5:WWM5 AB65541:AC65541 KA65541:KB65541 TW65541:TX65541 ADS65541:ADT65541 ANO65541:ANP65541 AXK65541:AXL65541 BHG65541:BHH65541 BRC65541:BRD65541 CAY65541:CAZ65541 CKU65541:CKV65541 CUQ65541:CUR65541 DEM65541:DEN65541 DOI65541:DOJ65541 DYE65541:DYF65541 EIA65541:EIB65541 ERW65541:ERX65541 FBS65541:FBT65541 FLO65541:FLP65541 FVK65541:FVL65541 GFG65541:GFH65541 GPC65541:GPD65541 GYY65541:GYZ65541 HIU65541:HIV65541 HSQ65541:HSR65541 ICM65541:ICN65541 IMI65541:IMJ65541 IWE65541:IWF65541 JGA65541:JGB65541 JPW65541:JPX65541 JZS65541:JZT65541 KJO65541:KJP65541 KTK65541:KTL65541 LDG65541:LDH65541 LNC65541:LND65541 LWY65541:LWZ65541 MGU65541:MGV65541 MQQ65541:MQR65541 NAM65541:NAN65541 NKI65541:NKJ65541 NUE65541:NUF65541 OEA65541:OEB65541 ONW65541:ONX65541 OXS65541:OXT65541 PHO65541:PHP65541 PRK65541:PRL65541 QBG65541:QBH65541 QLC65541:QLD65541 QUY65541:QUZ65541 REU65541:REV65541 ROQ65541:ROR65541 RYM65541:RYN65541 SII65541:SIJ65541 SSE65541:SSF65541 TCA65541:TCB65541 TLW65541:TLX65541 TVS65541:TVT65541 UFO65541:UFP65541 UPK65541:UPL65541 UZG65541:UZH65541 VJC65541:VJD65541 VSY65541:VSZ65541 WCU65541:WCV65541 WMQ65541:WMR65541 WWM65541:WWN65541 AB131077:AC131077 KA131077:KB131077 TW131077:TX131077 ADS131077:ADT131077 ANO131077:ANP131077 AXK131077:AXL131077 BHG131077:BHH131077 BRC131077:BRD131077 CAY131077:CAZ131077 CKU131077:CKV131077 CUQ131077:CUR131077 DEM131077:DEN131077 DOI131077:DOJ131077 DYE131077:DYF131077 EIA131077:EIB131077 ERW131077:ERX131077 FBS131077:FBT131077 FLO131077:FLP131077 FVK131077:FVL131077 GFG131077:GFH131077 GPC131077:GPD131077 GYY131077:GYZ131077 HIU131077:HIV131077 HSQ131077:HSR131077 ICM131077:ICN131077 IMI131077:IMJ131077 IWE131077:IWF131077 JGA131077:JGB131077 JPW131077:JPX131077 JZS131077:JZT131077 KJO131077:KJP131077 KTK131077:KTL131077 LDG131077:LDH131077 LNC131077:LND131077 LWY131077:LWZ131077 MGU131077:MGV131077 MQQ131077:MQR131077 NAM131077:NAN131077 NKI131077:NKJ131077 NUE131077:NUF131077 OEA131077:OEB131077 ONW131077:ONX131077 OXS131077:OXT131077 PHO131077:PHP131077 PRK131077:PRL131077 QBG131077:QBH131077 QLC131077:QLD131077 QUY131077:QUZ131077 REU131077:REV131077 ROQ131077:ROR131077 RYM131077:RYN131077 SII131077:SIJ131077 SSE131077:SSF131077 TCA131077:TCB131077 TLW131077:TLX131077 TVS131077:TVT131077 UFO131077:UFP131077 UPK131077:UPL131077 UZG131077:UZH131077 VJC131077:VJD131077 VSY131077:VSZ131077 WCU131077:WCV131077 WMQ131077:WMR131077 WWM131077:WWN131077 AB196613:AC196613 KA196613:KB196613 TW196613:TX196613 ADS196613:ADT196613 ANO196613:ANP196613 AXK196613:AXL196613 BHG196613:BHH196613 BRC196613:BRD196613 CAY196613:CAZ196613 CKU196613:CKV196613 CUQ196613:CUR196613 DEM196613:DEN196613 DOI196613:DOJ196613 DYE196613:DYF196613 EIA196613:EIB196613 ERW196613:ERX196613 FBS196613:FBT196613 FLO196613:FLP196613 FVK196613:FVL196613 GFG196613:GFH196613 GPC196613:GPD196613 GYY196613:GYZ196613 HIU196613:HIV196613 HSQ196613:HSR196613 ICM196613:ICN196613 IMI196613:IMJ196613 IWE196613:IWF196613 JGA196613:JGB196613 JPW196613:JPX196613 JZS196613:JZT196613 KJO196613:KJP196613 KTK196613:KTL196613 LDG196613:LDH196613 LNC196613:LND196613 LWY196613:LWZ196613 MGU196613:MGV196613 MQQ196613:MQR196613 NAM196613:NAN196613 NKI196613:NKJ196613 NUE196613:NUF196613 OEA196613:OEB196613 ONW196613:ONX196613 OXS196613:OXT196613 PHO196613:PHP196613 PRK196613:PRL196613 QBG196613:QBH196613 QLC196613:QLD196613 QUY196613:QUZ196613 REU196613:REV196613 ROQ196613:ROR196613 RYM196613:RYN196613 SII196613:SIJ196613 SSE196613:SSF196613 TCA196613:TCB196613 TLW196613:TLX196613 TVS196613:TVT196613 UFO196613:UFP196613 UPK196613:UPL196613 UZG196613:UZH196613 VJC196613:VJD196613 VSY196613:VSZ196613 WCU196613:WCV196613 WMQ196613:WMR196613 WWM196613:WWN196613 AB262149:AC262149 KA262149:KB262149 TW262149:TX262149 ADS262149:ADT262149 ANO262149:ANP262149 AXK262149:AXL262149 BHG262149:BHH262149 BRC262149:BRD262149 CAY262149:CAZ262149 CKU262149:CKV262149 CUQ262149:CUR262149 DEM262149:DEN262149 DOI262149:DOJ262149 DYE262149:DYF262149 EIA262149:EIB262149 ERW262149:ERX262149 FBS262149:FBT262149 FLO262149:FLP262149 FVK262149:FVL262149 GFG262149:GFH262149 GPC262149:GPD262149 GYY262149:GYZ262149 HIU262149:HIV262149 HSQ262149:HSR262149 ICM262149:ICN262149 IMI262149:IMJ262149 IWE262149:IWF262149 JGA262149:JGB262149 JPW262149:JPX262149 JZS262149:JZT262149 KJO262149:KJP262149 KTK262149:KTL262149 LDG262149:LDH262149 LNC262149:LND262149 LWY262149:LWZ262149 MGU262149:MGV262149 MQQ262149:MQR262149 NAM262149:NAN262149 NKI262149:NKJ262149 NUE262149:NUF262149 OEA262149:OEB262149 ONW262149:ONX262149 OXS262149:OXT262149 PHO262149:PHP262149 PRK262149:PRL262149 QBG262149:QBH262149 QLC262149:QLD262149 QUY262149:QUZ262149 REU262149:REV262149 ROQ262149:ROR262149 RYM262149:RYN262149 SII262149:SIJ262149 SSE262149:SSF262149 TCA262149:TCB262149 TLW262149:TLX262149 TVS262149:TVT262149 UFO262149:UFP262149 UPK262149:UPL262149 UZG262149:UZH262149 VJC262149:VJD262149 VSY262149:VSZ262149 WCU262149:WCV262149 WMQ262149:WMR262149 WWM262149:WWN262149 AB327685:AC327685 KA327685:KB327685 TW327685:TX327685 ADS327685:ADT327685 ANO327685:ANP327685 AXK327685:AXL327685 BHG327685:BHH327685 BRC327685:BRD327685 CAY327685:CAZ327685 CKU327685:CKV327685 CUQ327685:CUR327685 DEM327685:DEN327685 DOI327685:DOJ327685 DYE327685:DYF327685 EIA327685:EIB327685 ERW327685:ERX327685 FBS327685:FBT327685 FLO327685:FLP327685 FVK327685:FVL327685 GFG327685:GFH327685 GPC327685:GPD327685 GYY327685:GYZ327685 HIU327685:HIV327685 HSQ327685:HSR327685 ICM327685:ICN327685 IMI327685:IMJ327685 IWE327685:IWF327685 JGA327685:JGB327685 JPW327685:JPX327685 JZS327685:JZT327685 KJO327685:KJP327685 KTK327685:KTL327685 LDG327685:LDH327685 LNC327685:LND327685 LWY327685:LWZ327685 MGU327685:MGV327685 MQQ327685:MQR327685 NAM327685:NAN327685 NKI327685:NKJ327685 NUE327685:NUF327685 OEA327685:OEB327685 ONW327685:ONX327685 OXS327685:OXT327685 PHO327685:PHP327685 PRK327685:PRL327685 QBG327685:QBH327685 QLC327685:QLD327685 QUY327685:QUZ327685 REU327685:REV327685 ROQ327685:ROR327685 RYM327685:RYN327685 SII327685:SIJ327685 SSE327685:SSF327685 TCA327685:TCB327685 TLW327685:TLX327685 TVS327685:TVT327685 UFO327685:UFP327685 UPK327685:UPL327685 UZG327685:UZH327685 VJC327685:VJD327685 VSY327685:VSZ327685 WCU327685:WCV327685 WMQ327685:WMR327685 WWM327685:WWN327685 AB393221:AC393221 KA393221:KB393221 TW393221:TX393221 ADS393221:ADT393221 ANO393221:ANP393221 AXK393221:AXL393221 BHG393221:BHH393221 BRC393221:BRD393221 CAY393221:CAZ393221 CKU393221:CKV393221 CUQ393221:CUR393221 DEM393221:DEN393221 DOI393221:DOJ393221 DYE393221:DYF393221 EIA393221:EIB393221 ERW393221:ERX393221 FBS393221:FBT393221 FLO393221:FLP393221 FVK393221:FVL393221 GFG393221:GFH393221 GPC393221:GPD393221 GYY393221:GYZ393221 HIU393221:HIV393221 HSQ393221:HSR393221 ICM393221:ICN393221 IMI393221:IMJ393221 IWE393221:IWF393221 JGA393221:JGB393221 JPW393221:JPX393221 JZS393221:JZT393221 KJO393221:KJP393221 KTK393221:KTL393221 LDG393221:LDH393221 LNC393221:LND393221 LWY393221:LWZ393221 MGU393221:MGV393221 MQQ393221:MQR393221 NAM393221:NAN393221 NKI393221:NKJ393221 NUE393221:NUF393221 OEA393221:OEB393221 ONW393221:ONX393221 OXS393221:OXT393221 PHO393221:PHP393221 PRK393221:PRL393221 QBG393221:QBH393221 QLC393221:QLD393221 QUY393221:QUZ393221 REU393221:REV393221 ROQ393221:ROR393221 RYM393221:RYN393221 SII393221:SIJ393221 SSE393221:SSF393221 TCA393221:TCB393221 TLW393221:TLX393221 TVS393221:TVT393221 UFO393221:UFP393221 UPK393221:UPL393221 UZG393221:UZH393221 VJC393221:VJD393221 VSY393221:VSZ393221 WCU393221:WCV393221 WMQ393221:WMR393221 WWM393221:WWN393221 AB458757:AC458757 KA458757:KB458757 TW458757:TX458757 ADS458757:ADT458757 ANO458757:ANP458757 AXK458757:AXL458757 BHG458757:BHH458757 BRC458757:BRD458757 CAY458757:CAZ458757 CKU458757:CKV458757 CUQ458757:CUR458757 DEM458757:DEN458757 DOI458757:DOJ458757 DYE458757:DYF458757 EIA458757:EIB458757 ERW458757:ERX458757 FBS458757:FBT458757 FLO458757:FLP458757 FVK458757:FVL458757 GFG458757:GFH458757 GPC458757:GPD458757 GYY458757:GYZ458757 HIU458757:HIV458757 HSQ458757:HSR458757 ICM458757:ICN458757 IMI458757:IMJ458757 IWE458757:IWF458757 JGA458757:JGB458757 JPW458757:JPX458757 JZS458757:JZT458757 KJO458757:KJP458757 KTK458757:KTL458757 LDG458757:LDH458757 LNC458757:LND458757 LWY458757:LWZ458757 MGU458757:MGV458757 MQQ458757:MQR458757 NAM458757:NAN458757 NKI458757:NKJ458757 NUE458757:NUF458757 OEA458757:OEB458757 ONW458757:ONX458757 OXS458757:OXT458757 PHO458757:PHP458757 PRK458757:PRL458757 QBG458757:QBH458757 QLC458757:QLD458757 QUY458757:QUZ458757 REU458757:REV458757 ROQ458757:ROR458757 RYM458757:RYN458757 SII458757:SIJ458757 SSE458757:SSF458757 TCA458757:TCB458757 TLW458757:TLX458757 TVS458757:TVT458757 UFO458757:UFP458757 UPK458757:UPL458757 UZG458757:UZH458757 VJC458757:VJD458757 VSY458757:VSZ458757 WCU458757:WCV458757 WMQ458757:WMR458757 WWM458757:WWN458757 AB524293:AC524293 KA524293:KB524293 TW524293:TX524293 ADS524293:ADT524293 ANO524293:ANP524293 AXK524293:AXL524293 BHG524293:BHH524293 BRC524293:BRD524293 CAY524293:CAZ524293 CKU524293:CKV524293 CUQ524293:CUR524293 DEM524293:DEN524293 DOI524293:DOJ524293 DYE524293:DYF524293 EIA524293:EIB524293 ERW524293:ERX524293 FBS524293:FBT524293 FLO524293:FLP524293 FVK524293:FVL524293 GFG524293:GFH524293 GPC524293:GPD524293 GYY524293:GYZ524293 HIU524293:HIV524293 HSQ524293:HSR524293 ICM524293:ICN524293 IMI524293:IMJ524293 IWE524293:IWF524293 JGA524293:JGB524293 JPW524293:JPX524293 JZS524293:JZT524293 KJO524293:KJP524293 KTK524293:KTL524293 LDG524293:LDH524293 LNC524293:LND524293 LWY524293:LWZ524293 MGU524293:MGV524293 MQQ524293:MQR524293 NAM524293:NAN524293 NKI524293:NKJ524293 NUE524293:NUF524293 OEA524293:OEB524293 ONW524293:ONX524293 OXS524293:OXT524293 PHO524293:PHP524293 PRK524293:PRL524293 QBG524293:QBH524293 QLC524293:QLD524293 QUY524293:QUZ524293 REU524293:REV524293 ROQ524293:ROR524293 RYM524293:RYN524293 SII524293:SIJ524293 SSE524293:SSF524293 TCA524293:TCB524293 TLW524293:TLX524293 TVS524293:TVT524293 UFO524293:UFP524293 UPK524293:UPL524293 UZG524293:UZH524293 VJC524293:VJD524293 VSY524293:VSZ524293 WCU524293:WCV524293 WMQ524293:WMR524293 WWM524293:WWN524293 AB589829:AC589829 KA589829:KB589829 TW589829:TX589829 ADS589829:ADT589829 ANO589829:ANP589829 AXK589829:AXL589829 BHG589829:BHH589829 BRC589829:BRD589829 CAY589829:CAZ589829 CKU589829:CKV589829 CUQ589829:CUR589829 DEM589829:DEN589829 DOI589829:DOJ589829 DYE589829:DYF589829 EIA589829:EIB589829 ERW589829:ERX589829 FBS589829:FBT589829 FLO589829:FLP589829 FVK589829:FVL589829 GFG589829:GFH589829 GPC589829:GPD589829 GYY589829:GYZ589829 HIU589829:HIV589829 HSQ589829:HSR589829 ICM589829:ICN589829 IMI589829:IMJ589829 IWE589829:IWF589829 JGA589829:JGB589829 JPW589829:JPX589829 JZS589829:JZT589829 KJO589829:KJP589829 KTK589829:KTL589829 LDG589829:LDH589829 LNC589829:LND589829 LWY589829:LWZ589829 MGU589829:MGV589829 MQQ589829:MQR589829 NAM589829:NAN589829 NKI589829:NKJ589829 NUE589829:NUF589829 OEA589829:OEB589829 ONW589829:ONX589829 OXS589829:OXT589829 PHO589829:PHP589829 PRK589829:PRL589829 QBG589829:QBH589829 QLC589829:QLD589829 QUY589829:QUZ589829 REU589829:REV589829 ROQ589829:ROR589829 RYM589829:RYN589829 SII589829:SIJ589829 SSE589829:SSF589829 TCA589829:TCB589829 TLW589829:TLX589829 TVS589829:TVT589829 UFO589829:UFP589829 UPK589829:UPL589829 UZG589829:UZH589829 VJC589829:VJD589829 VSY589829:VSZ589829 WCU589829:WCV589829 WMQ589829:WMR589829 WWM589829:WWN589829 AB655365:AC655365 KA655365:KB655365 TW655365:TX655365 ADS655365:ADT655365 ANO655365:ANP655365 AXK655365:AXL655365 BHG655365:BHH655365 BRC655365:BRD655365 CAY655365:CAZ655365 CKU655365:CKV655365 CUQ655365:CUR655365 DEM655365:DEN655365 DOI655365:DOJ655365 DYE655365:DYF655365 EIA655365:EIB655365 ERW655365:ERX655365 FBS655365:FBT655365 FLO655365:FLP655365 FVK655365:FVL655365 GFG655365:GFH655365 GPC655365:GPD655365 GYY655365:GYZ655365 HIU655365:HIV655365 HSQ655365:HSR655365 ICM655365:ICN655365 IMI655365:IMJ655365 IWE655365:IWF655365 JGA655365:JGB655365 JPW655365:JPX655365 JZS655365:JZT655365 KJO655365:KJP655365 KTK655365:KTL655365 LDG655365:LDH655365 LNC655365:LND655365 LWY655365:LWZ655365 MGU655365:MGV655365 MQQ655365:MQR655365 NAM655365:NAN655365 NKI655365:NKJ655365 NUE655365:NUF655365 OEA655365:OEB655365 ONW655365:ONX655365 OXS655365:OXT655365 PHO655365:PHP655365 PRK655365:PRL655365 QBG655365:QBH655365 QLC655365:QLD655365 QUY655365:QUZ655365 REU655365:REV655365 ROQ655365:ROR655365 RYM655365:RYN655365 SII655365:SIJ655365 SSE655365:SSF655365 TCA655365:TCB655365 TLW655365:TLX655365 TVS655365:TVT655365 UFO655365:UFP655365 UPK655365:UPL655365 UZG655365:UZH655365 VJC655365:VJD655365 VSY655365:VSZ655365 WCU655365:WCV655365 WMQ655365:WMR655365 WWM655365:WWN655365 AB720901:AC720901 KA720901:KB720901 TW720901:TX720901 ADS720901:ADT720901 ANO720901:ANP720901 AXK720901:AXL720901 BHG720901:BHH720901 BRC720901:BRD720901 CAY720901:CAZ720901 CKU720901:CKV720901 CUQ720901:CUR720901 DEM720901:DEN720901 DOI720901:DOJ720901 DYE720901:DYF720901 EIA720901:EIB720901 ERW720901:ERX720901 FBS720901:FBT720901 FLO720901:FLP720901 FVK720901:FVL720901 GFG720901:GFH720901 GPC720901:GPD720901 GYY720901:GYZ720901 HIU720901:HIV720901 HSQ720901:HSR720901 ICM720901:ICN720901 IMI720901:IMJ720901 IWE720901:IWF720901 JGA720901:JGB720901 JPW720901:JPX720901 JZS720901:JZT720901 KJO720901:KJP720901 KTK720901:KTL720901 LDG720901:LDH720901 LNC720901:LND720901 LWY720901:LWZ720901 MGU720901:MGV720901 MQQ720901:MQR720901 NAM720901:NAN720901 NKI720901:NKJ720901 NUE720901:NUF720901 OEA720901:OEB720901 ONW720901:ONX720901 OXS720901:OXT720901 PHO720901:PHP720901 PRK720901:PRL720901 QBG720901:QBH720901 QLC720901:QLD720901 QUY720901:QUZ720901 REU720901:REV720901 ROQ720901:ROR720901 RYM720901:RYN720901 SII720901:SIJ720901 SSE720901:SSF720901 TCA720901:TCB720901 TLW720901:TLX720901 TVS720901:TVT720901 UFO720901:UFP720901 UPK720901:UPL720901 UZG720901:UZH720901 VJC720901:VJD720901 VSY720901:VSZ720901 WCU720901:WCV720901 WMQ720901:WMR720901 WWM720901:WWN720901 AB786437:AC786437 KA786437:KB786437 TW786437:TX786437 ADS786437:ADT786437 ANO786437:ANP786437 AXK786437:AXL786437 BHG786437:BHH786437 BRC786437:BRD786437 CAY786437:CAZ786437 CKU786437:CKV786437 CUQ786437:CUR786437 DEM786437:DEN786437 DOI786437:DOJ786437 DYE786437:DYF786437 EIA786437:EIB786437 ERW786437:ERX786437 FBS786437:FBT786437 FLO786437:FLP786437 FVK786437:FVL786437 GFG786437:GFH786437 GPC786437:GPD786437 GYY786437:GYZ786437 HIU786437:HIV786437 HSQ786437:HSR786437 ICM786437:ICN786437 IMI786437:IMJ786437 IWE786437:IWF786437 JGA786437:JGB786437 JPW786437:JPX786437 JZS786437:JZT786437 KJO786437:KJP786437 KTK786437:KTL786437 LDG786437:LDH786437 LNC786437:LND786437 LWY786437:LWZ786437 MGU786437:MGV786437 MQQ786437:MQR786437 NAM786437:NAN786437 NKI786437:NKJ786437 NUE786437:NUF786437 OEA786437:OEB786437 ONW786437:ONX786437 OXS786437:OXT786437 PHO786437:PHP786437 PRK786437:PRL786437 QBG786437:QBH786437 QLC786437:QLD786437 QUY786437:QUZ786437 REU786437:REV786437 ROQ786437:ROR786437 RYM786437:RYN786437 SII786437:SIJ786437 SSE786437:SSF786437 TCA786437:TCB786437 TLW786437:TLX786437 TVS786437:TVT786437 UFO786437:UFP786437 UPK786437:UPL786437 UZG786437:UZH786437 VJC786437:VJD786437 VSY786437:VSZ786437 WCU786437:WCV786437 WMQ786437:WMR786437 WWM786437:WWN786437 AB851973:AC851973 KA851973:KB851973 TW851973:TX851973 ADS851973:ADT851973 ANO851973:ANP851973 AXK851973:AXL851973 BHG851973:BHH851973 BRC851973:BRD851973 CAY851973:CAZ851973 CKU851973:CKV851973 CUQ851973:CUR851973 DEM851973:DEN851973 DOI851973:DOJ851973 DYE851973:DYF851973 EIA851973:EIB851973 ERW851973:ERX851973 FBS851973:FBT851973 FLO851973:FLP851973 FVK851973:FVL851973 GFG851973:GFH851973 GPC851973:GPD851973 GYY851973:GYZ851973 HIU851973:HIV851973 HSQ851973:HSR851973 ICM851973:ICN851973 IMI851973:IMJ851973 IWE851973:IWF851973 JGA851973:JGB851973 JPW851973:JPX851973 JZS851973:JZT851973 KJO851973:KJP851973 KTK851973:KTL851973 LDG851973:LDH851973 LNC851973:LND851973 LWY851973:LWZ851973 MGU851973:MGV851973 MQQ851973:MQR851973 NAM851973:NAN851973 NKI851973:NKJ851973 NUE851973:NUF851973 OEA851973:OEB851973 ONW851973:ONX851973 OXS851973:OXT851973 PHO851973:PHP851973 PRK851973:PRL851973 QBG851973:QBH851973 QLC851973:QLD851973 QUY851973:QUZ851973 REU851973:REV851973 ROQ851973:ROR851973 RYM851973:RYN851973 SII851973:SIJ851973 SSE851973:SSF851973 TCA851973:TCB851973 TLW851973:TLX851973 TVS851973:TVT851973 UFO851973:UFP851973 UPK851973:UPL851973 UZG851973:UZH851973 VJC851973:VJD851973 VSY851973:VSZ851973 WCU851973:WCV851973 WMQ851973:WMR851973 WWM851973:WWN851973 AB917509:AC917509 KA917509:KB917509 TW917509:TX917509 ADS917509:ADT917509 ANO917509:ANP917509 AXK917509:AXL917509 BHG917509:BHH917509 BRC917509:BRD917509 CAY917509:CAZ917509 CKU917509:CKV917509 CUQ917509:CUR917509 DEM917509:DEN917509 DOI917509:DOJ917509 DYE917509:DYF917509 EIA917509:EIB917509 ERW917509:ERX917509 FBS917509:FBT917509 FLO917509:FLP917509 FVK917509:FVL917509 GFG917509:GFH917509 GPC917509:GPD917509 GYY917509:GYZ917509 HIU917509:HIV917509 HSQ917509:HSR917509 ICM917509:ICN917509 IMI917509:IMJ917509 IWE917509:IWF917509 JGA917509:JGB917509 JPW917509:JPX917509 JZS917509:JZT917509 KJO917509:KJP917509 KTK917509:KTL917509 LDG917509:LDH917509 LNC917509:LND917509 LWY917509:LWZ917509 MGU917509:MGV917509 MQQ917509:MQR917509 NAM917509:NAN917509 NKI917509:NKJ917509 NUE917509:NUF917509 OEA917509:OEB917509 ONW917509:ONX917509 OXS917509:OXT917509 PHO917509:PHP917509 PRK917509:PRL917509 QBG917509:QBH917509 QLC917509:QLD917509 QUY917509:QUZ917509 REU917509:REV917509 ROQ917509:ROR917509 RYM917509:RYN917509 SII917509:SIJ917509 SSE917509:SSF917509 TCA917509:TCB917509 TLW917509:TLX917509 TVS917509:TVT917509 UFO917509:UFP917509 UPK917509:UPL917509 UZG917509:UZH917509 VJC917509:VJD917509 VSY917509:VSZ917509 WCU917509:WCV917509 WMQ917509:WMR917509 WWM917509:WWN917509 AB983045:AC983045 KA983045:KB983045 TW983045:TX983045 ADS983045:ADT983045 ANO983045:ANP983045 AXK983045:AXL983045 BHG983045:BHH983045 BRC983045:BRD983045 CAY983045:CAZ983045 CKU983045:CKV983045 CUQ983045:CUR983045 DEM983045:DEN983045 DOI983045:DOJ983045 DYE983045:DYF983045 EIA983045:EIB983045 ERW983045:ERX983045 FBS983045:FBT983045 FLO983045:FLP983045 FVK983045:FVL983045 GFG983045:GFH983045 GPC983045:GPD983045 GYY983045:GYZ983045 HIU983045:HIV983045 HSQ983045:HSR983045 ICM983045:ICN983045 IMI983045:IMJ983045 IWE983045:IWF983045 JGA983045:JGB983045 JPW983045:JPX983045 JZS983045:JZT983045 KJO983045:KJP983045 KTK983045:KTL983045 LDG983045:LDH983045 LNC983045:LND983045 LWY983045:LWZ983045 MGU983045:MGV983045 MQQ983045:MQR983045 NAM983045:NAN983045 NKI983045:NKJ983045 NUE983045:NUF983045 OEA983045:OEB983045 ONW983045:ONX983045 OXS983045:OXT983045 PHO983045:PHP983045 PRK983045:PRL983045 QBG983045:QBH983045 QLC983045:QLD983045 QUY983045:QUZ983045 REU983045:REV983045 ROQ983045:ROR983045 RYM983045:RYN983045 SII983045:SIJ983045 SSE983045:SSF983045 TCA983045:TCB983045 TLW983045:TLX983045 TVS983045:TVT983045 UFO983045:UFP983045 UPK983045:UPL983045 UZG983045:UZH983045 VJC983045:VJD983045 VSY983045:VSZ983045 WCU983045:WCV983045 WMQ983045:WMR983045 WWM983045:WWN983045 KC5:KD5 TY5:TZ5 ADU5:ADV5 ANQ5:ANR5 AXM5:AXN5 BHI5:BHJ5 BRE5:BRF5 CBA5:CBB5 CKW5:CKX5 CUS5:CUT5 DEO5:DEP5 DOK5:DOL5 DYG5:DYH5 EIC5:EID5 ERY5:ERZ5 FBU5:FBV5 FLQ5:FLR5 FVM5:FVN5 GFI5:GFJ5 GPE5:GPF5 GZA5:GZB5 HIW5:HIX5 HSS5:HST5 ICO5:ICP5 IMK5:IML5 IWG5:IWH5 JGC5:JGD5 JPY5:JPZ5 JZU5:JZV5 KJQ5:KJR5 KTM5:KTN5 LDI5:LDJ5 LNE5:LNF5 LXA5:LXB5 MGW5:MGX5 MQS5:MQT5 NAO5:NAP5 NKK5:NKL5 NUG5:NUH5 OEC5:OED5 ONY5:ONZ5 OXU5:OXV5 PHQ5:PHR5 PRM5:PRN5 QBI5:QBJ5 QLE5:QLF5 QVA5:QVB5 REW5:REX5 ROS5:ROT5 RYO5:RYP5 SIK5:SIL5 SSG5:SSH5 TCC5:TCD5 TLY5:TLZ5 TVU5:TVV5 UFQ5:UFR5 UPM5:UPN5 UZI5:UZJ5 VJE5:VJF5 VTA5:VTB5 WCW5:WCX5 WMS5:WMT5 WWO5:WWP5 AE65541:AF65541 KD65541:KE65541 TZ65541:UA65541 ADV65541:ADW65541 ANR65541:ANS65541 AXN65541:AXO65541 BHJ65541:BHK65541 BRF65541:BRG65541 CBB65541:CBC65541 CKX65541:CKY65541 CUT65541:CUU65541 DEP65541:DEQ65541 DOL65541:DOM65541 DYH65541:DYI65541 EID65541:EIE65541 ERZ65541:ESA65541 FBV65541:FBW65541 FLR65541:FLS65541 FVN65541:FVO65541 GFJ65541:GFK65541 GPF65541:GPG65541 GZB65541:GZC65541 HIX65541:HIY65541 HST65541:HSU65541 ICP65541:ICQ65541 IML65541:IMM65541 IWH65541:IWI65541 JGD65541:JGE65541 JPZ65541:JQA65541 JZV65541:JZW65541 KJR65541:KJS65541 KTN65541:KTO65541 LDJ65541:LDK65541 LNF65541:LNG65541 LXB65541:LXC65541 MGX65541:MGY65541 MQT65541:MQU65541 NAP65541:NAQ65541 NKL65541:NKM65541 NUH65541:NUI65541 OED65541:OEE65541 ONZ65541:OOA65541 OXV65541:OXW65541 PHR65541:PHS65541 PRN65541:PRO65541 QBJ65541:QBK65541 QLF65541:QLG65541 QVB65541:QVC65541 REX65541:REY65541 ROT65541:ROU65541 RYP65541:RYQ65541 SIL65541:SIM65541 SSH65541:SSI65541 TCD65541:TCE65541 TLZ65541:TMA65541 TVV65541:TVW65541 UFR65541:UFS65541 UPN65541:UPO65541 UZJ65541:UZK65541 VJF65541:VJG65541 VTB65541:VTC65541 WCX65541:WCY65541 WMT65541:WMU65541 WWP65541:WWQ65541 AE131077:AF131077 KD131077:KE131077 TZ131077:UA131077 ADV131077:ADW131077 ANR131077:ANS131077 AXN131077:AXO131077 BHJ131077:BHK131077 BRF131077:BRG131077 CBB131077:CBC131077 CKX131077:CKY131077 CUT131077:CUU131077 DEP131077:DEQ131077 DOL131077:DOM131077 DYH131077:DYI131077 EID131077:EIE131077 ERZ131077:ESA131077 FBV131077:FBW131077 FLR131077:FLS131077 FVN131077:FVO131077 GFJ131077:GFK131077 GPF131077:GPG131077 GZB131077:GZC131077 HIX131077:HIY131077 HST131077:HSU131077 ICP131077:ICQ131077 IML131077:IMM131077 IWH131077:IWI131077 JGD131077:JGE131077 JPZ131077:JQA131077 JZV131077:JZW131077 KJR131077:KJS131077 KTN131077:KTO131077 LDJ131077:LDK131077 LNF131077:LNG131077 LXB131077:LXC131077 MGX131077:MGY131077 MQT131077:MQU131077 NAP131077:NAQ131077 NKL131077:NKM131077 NUH131077:NUI131077 OED131077:OEE131077 ONZ131077:OOA131077 OXV131077:OXW131077 PHR131077:PHS131077 PRN131077:PRO131077 QBJ131077:QBK131077 QLF131077:QLG131077 QVB131077:QVC131077 REX131077:REY131077 ROT131077:ROU131077 RYP131077:RYQ131077 SIL131077:SIM131077 SSH131077:SSI131077 TCD131077:TCE131077 TLZ131077:TMA131077 TVV131077:TVW131077 UFR131077:UFS131077 UPN131077:UPO131077 UZJ131077:UZK131077 VJF131077:VJG131077 VTB131077:VTC131077 WCX131077:WCY131077 WMT131077:WMU131077 WWP131077:WWQ131077 AE196613:AF196613 KD196613:KE196613 TZ196613:UA196613 ADV196613:ADW196613 ANR196613:ANS196613 AXN196613:AXO196613 BHJ196613:BHK196613 BRF196613:BRG196613 CBB196613:CBC196613 CKX196613:CKY196613 CUT196613:CUU196613 DEP196613:DEQ196613 DOL196613:DOM196613 DYH196613:DYI196613 EID196613:EIE196613 ERZ196613:ESA196613 FBV196613:FBW196613 FLR196613:FLS196613 FVN196613:FVO196613 GFJ196613:GFK196613 GPF196613:GPG196613 GZB196613:GZC196613 HIX196613:HIY196613 HST196613:HSU196613 ICP196613:ICQ196613 IML196613:IMM196613 IWH196613:IWI196613 JGD196613:JGE196613 JPZ196613:JQA196613 JZV196613:JZW196613 KJR196613:KJS196613 KTN196613:KTO196613 LDJ196613:LDK196613 LNF196613:LNG196613 LXB196613:LXC196613 MGX196613:MGY196613 MQT196613:MQU196613 NAP196613:NAQ196613 NKL196613:NKM196613 NUH196613:NUI196613 OED196613:OEE196613 ONZ196613:OOA196613 OXV196613:OXW196613 PHR196613:PHS196613 PRN196613:PRO196613 QBJ196613:QBK196613 QLF196613:QLG196613 QVB196613:QVC196613 REX196613:REY196613 ROT196613:ROU196613 RYP196613:RYQ196613 SIL196613:SIM196613 SSH196613:SSI196613 TCD196613:TCE196613 TLZ196613:TMA196613 TVV196613:TVW196613 UFR196613:UFS196613 UPN196613:UPO196613 UZJ196613:UZK196613 VJF196613:VJG196613 VTB196613:VTC196613 WCX196613:WCY196613 WMT196613:WMU196613 WWP196613:WWQ196613 AE262149:AF262149 KD262149:KE262149 TZ262149:UA262149 ADV262149:ADW262149 ANR262149:ANS262149 AXN262149:AXO262149 BHJ262149:BHK262149 BRF262149:BRG262149 CBB262149:CBC262149 CKX262149:CKY262149 CUT262149:CUU262149 DEP262149:DEQ262149 DOL262149:DOM262149 DYH262149:DYI262149 EID262149:EIE262149 ERZ262149:ESA262149 FBV262149:FBW262149 FLR262149:FLS262149 FVN262149:FVO262149 GFJ262149:GFK262149 GPF262149:GPG262149 GZB262149:GZC262149 HIX262149:HIY262149 HST262149:HSU262149 ICP262149:ICQ262149 IML262149:IMM262149 IWH262149:IWI262149 JGD262149:JGE262149 JPZ262149:JQA262149 JZV262149:JZW262149 KJR262149:KJS262149 KTN262149:KTO262149 LDJ262149:LDK262149 LNF262149:LNG262149 LXB262149:LXC262149 MGX262149:MGY262149 MQT262149:MQU262149 NAP262149:NAQ262149 NKL262149:NKM262149 NUH262149:NUI262149 OED262149:OEE262149 ONZ262149:OOA262149 OXV262149:OXW262149 PHR262149:PHS262149 PRN262149:PRO262149 QBJ262149:QBK262149 QLF262149:QLG262149 QVB262149:QVC262149 REX262149:REY262149 ROT262149:ROU262149 RYP262149:RYQ262149 SIL262149:SIM262149 SSH262149:SSI262149 TCD262149:TCE262149 TLZ262149:TMA262149 TVV262149:TVW262149 UFR262149:UFS262149 UPN262149:UPO262149 UZJ262149:UZK262149 VJF262149:VJG262149 VTB262149:VTC262149 WCX262149:WCY262149 WMT262149:WMU262149 WWP262149:WWQ262149 AE327685:AF327685 KD327685:KE327685 TZ327685:UA327685 ADV327685:ADW327685 ANR327685:ANS327685 AXN327685:AXO327685 BHJ327685:BHK327685 BRF327685:BRG327685 CBB327685:CBC327685 CKX327685:CKY327685 CUT327685:CUU327685 DEP327685:DEQ327685 DOL327685:DOM327685 DYH327685:DYI327685 EID327685:EIE327685 ERZ327685:ESA327685 FBV327685:FBW327685 FLR327685:FLS327685 FVN327685:FVO327685 GFJ327685:GFK327685 GPF327685:GPG327685 GZB327685:GZC327685 HIX327685:HIY327685 HST327685:HSU327685 ICP327685:ICQ327685 IML327685:IMM327685 IWH327685:IWI327685 JGD327685:JGE327685 JPZ327685:JQA327685 JZV327685:JZW327685 KJR327685:KJS327685 KTN327685:KTO327685 LDJ327685:LDK327685 LNF327685:LNG327685 LXB327685:LXC327685 MGX327685:MGY327685 MQT327685:MQU327685 NAP327685:NAQ327685 NKL327685:NKM327685 NUH327685:NUI327685 OED327685:OEE327685 ONZ327685:OOA327685 OXV327685:OXW327685 PHR327685:PHS327685 PRN327685:PRO327685 QBJ327685:QBK327685 QLF327685:QLG327685 QVB327685:QVC327685 REX327685:REY327685 ROT327685:ROU327685 RYP327685:RYQ327685 SIL327685:SIM327685 SSH327685:SSI327685 TCD327685:TCE327685 TLZ327685:TMA327685 TVV327685:TVW327685 UFR327685:UFS327685 UPN327685:UPO327685 UZJ327685:UZK327685 VJF327685:VJG327685 VTB327685:VTC327685 WCX327685:WCY327685 WMT327685:WMU327685 WWP327685:WWQ327685 AE393221:AF393221 KD393221:KE393221 TZ393221:UA393221 ADV393221:ADW393221 ANR393221:ANS393221 AXN393221:AXO393221 BHJ393221:BHK393221 BRF393221:BRG393221 CBB393221:CBC393221 CKX393221:CKY393221 CUT393221:CUU393221 DEP393221:DEQ393221 DOL393221:DOM393221 DYH393221:DYI393221 EID393221:EIE393221 ERZ393221:ESA393221 FBV393221:FBW393221 FLR393221:FLS393221 FVN393221:FVO393221 GFJ393221:GFK393221 GPF393221:GPG393221 GZB393221:GZC393221 HIX393221:HIY393221 HST393221:HSU393221 ICP393221:ICQ393221 IML393221:IMM393221 IWH393221:IWI393221 JGD393221:JGE393221 JPZ393221:JQA393221 JZV393221:JZW393221 KJR393221:KJS393221 KTN393221:KTO393221 LDJ393221:LDK393221 LNF393221:LNG393221 LXB393221:LXC393221 MGX393221:MGY393221 MQT393221:MQU393221 NAP393221:NAQ393221 NKL393221:NKM393221 NUH393221:NUI393221 OED393221:OEE393221 ONZ393221:OOA393221 OXV393221:OXW393221 PHR393221:PHS393221 PRN393221:PRO393221 QBJ393221:QBK393221 QLF393221:QLG393221 QVB393221:QVC393221 REX393221:REY393221 ROT393221:ROU393221 RYP393221:RYQ393221 SIL393221:SIM393221 SSH393221:SSI393221 TCD393221:TCE393221 TLZ393221:TMA393221 TVV393221:TVW393221 UFR393221:UFS393221 UPN393221:UPO393221 UZJ393221:UZK393221 VJF393221:VJG393221 VTB393221:VTC393221 WCX393221:WCY393221 WMT393221:WMU393221 WWP393221:WWQ393221 AE458757:AF458757 KD458757:KE458757 TZ458757:UA458757 ADV458757:ADW458757 ANR458757:ANS458757 AXN458757:AXO458757 BHJ458757:BHK458757 BRF458757:BRG458757 CBB458757:CBC458757 CKX458757:CKY458757 CUT458757:CUU458757 DEP458757:DEQ458757 DOL458757:DOM458757 DYH458757:DYI458757 EID458757:EIE458757 ERZ458757:ESA458757 FBV458757:FBW458757 FLR458757:FLS458757 FVN458757:FVO458757 GFJ458757:GFK458757 GPF458757:GPG458757 GZB458757:GZC458757 HIX458757:HIY458757 HST458757:HSU458757 ICP458757:ICQ458757 IML458757:IMM458757 IWH458757:IWI458757 JGD458757:JGE458757 JPZ458757:JQA458757 JZV458757:JZW458757 KJR458757:KJS458757 KTN458757:KTO458757 LDJ458757:LDK458757 LNF458757:LNG458757 LXB458757:LXC458757 MGX458757:MGY458757 MQT458757:MQU458757 NAP458757:NAQ458757 NKL458757:NKM458757 NUH458757:NUI458757 OED458757:OEE458757 ONZ458757:OOA458757 OXV458757:OXW458757 PHR458757:PHS458757 PRN458757:PRO458757 QBJ458757:QBK458757 QLF458757:QLG458757 QVB458757:QVC458757 REX458757:REY458757 ROT458757:ROU458757 RYP458757:RYQ458757 SIL458757:SIM458757 SSH458757:SSI458757 TCD458757:TCE458757 TLZ458757:TMA458757 TVV458757:TVW458757 UFR458757:UFS458757 UPN458757:UPO458757 UZJ458757:UZK458757 VJF458757:VJG458757 VTB458757:VTC458757 WCX458757:WCY458757 WMT458757:WMU458757 WWP458757:WWQ458757 AE524293:AF524293 KD524293:KE524293 TZ524293:UA524293 ADV524293:ADW524293 ANR524293:ANS524293 AXN524293:AXO524293 BHJ524293:BHK524293 BRF524293:BRG524293 CBB524293:CBC524293 CKX524293:CKY524293 CUT524293:CUU524293 DEP524293:DEQ524293 DOL524293:DOM524293 DYH524293:DYI524293 EID524293:EIE524293 ERZ524293:ESA524293 FBV524293:FBW524293 FLR524293:FLS524293 FVN524293:FVO524293 GFJ524293:GFK524293 GPF524293:GPG524293 GZB524293:GZC524293 HIX524293:HIY524293 HST524293:HSU524293 ICP524293:ICQ524293 IML524293:IMM524293 IWH524293:IWI524293 JGD524293:JGE524293 JPZ524293:JQA524293 JZV524293:JZW524293 KJR524293:KJS524293 KTN524293:KTO524293 LDJ524293:LDK524293 LNF524293:LNG524293 LXB524293:LXC524293 MGX524293:MGY524293 MQT524293:MQU524293 NAP524293:NAQ524293 NKL524293:NKM524293 NUH524293:NUI524293 OED524293:OEE524293 ONZ524293:OOA524293 OXV524293:OXW524293 PHR524293:PHS524293 PRN524293:PRO524293 QBJ524293:QBK524293 QLF524293:QLG524293 QVB524293:QVC524293 REX524293:REY524293 ROT524293:ROU524293 RYP524293:RYQ524293 SIL524293:SIM524293 SSH524293:SSI524293 TCD524293:TCE524293 TLZ524293:TMA524293 TVV524293:TVW524293 UFR524293:UFS524293 UPN524293:UPO524293 UZJ524293:UZK524293 VJF524293:VJG524293 VTB524293:VTC524293 WCX524293:WCY524293 WMT524293:WMU524293 WWP524293:WWQ524293 AE589829:AF589829 KD589829:KE589829 TZ589829:UA589829 ADV589829:ADW589829 ANR589829:ANS589829 AXN589829:AXO589829 BHJ589829:BHK589829 BRF589829:BRG589829 CBB589829:CBC589829 CKX589829:CKY589829 CUT589829:CUU589829 DEP589829:DEQ589829 DOL589829:DOM589829 DYH589829:DYI589829 EID589829:EIE589829 ERZ589829:ESA589829 FBV589829:FBW589829 FLR589829:FLS589829 FVN589829:FVO589829 GFJ589829:GFK589829 GPF589829:GPG589829 GZB589829:GZC589829 HIX589829:HIY589829 HST589829:HSU589829 ICP589829:ICQ589829 IML589829:IMM589829 IWH589829:IWI589829 JGD589829:JGE589829 JPZ589829:JQA589829 JZV589829:JZW589829 KJR589829:KJS589829 KTN589829:KTO589829 LDJ589829:LDK589829 LNF589829:LNG589829 LXB589829:LXC589829 MGX589829:MGY589829 MQT589829:MQU589829 NAP589829:NAQ589829 NKL589829:NKM589829 NUH589829:NUI589829 OED589829:OEE589829 ONZ589829:OOA589829 OXV589829:OXW589829 PHR589829:PHS589829 PRN589829:PRO589829 QBJ589829:QBK589829 QLF589829:QLG589829 QVB589829:QVC589829 REX589829:REY589829 ROT589829:ROU589829 RYP589829:RYQ589829 SIL589829:SIM589829 SSH589829:SSI589829 TCD589829:TCE589829 TLZ589829:TMA589829 TVV589829:TVW589829 UFR589829:UFS589829 UPN589829:UPO589829 UZJ589829:UZK589829 VJF589829:VJG589829 VTB589829:VTC589829 WCX589829:WCY589829 WMT589829:WMU589829 WWP589829:WWQ589829 AE655365:AF655365 KD655365:KE655365 TZ655365:UA655365 ADV655365:ADW655365 ANR655365:ANS655365 AXN655365:AXO655365 BHJ655365:BHK655365 BRF655365:BRG655365 CBB655365:CBC655365 CKX655365:CKY655365 CUT655365:CUU655365 DEP655365:DEQ655365 DOL655365:DOM655365 DYH655365:DYI655365 EID655365:EIE655365 ERZ655365:ESA655365 FBV655365:FBW655365 FLR655365:FLS655365 FVN655365:FVO655365 GFJ655365:GFK655365 GPF655365:GPG655365 GZB655365:GZC655365 HIX655365:HIY655365 HST655365:HSU655365 ICP655365:ICQ655365 IML655365:IMM655365 IWH655365:IWI655365 JGD655365:JGE655365 JPZ655365:JQA655365 JZV655365:JZW655365 KJR655365:KJS655365 KTN655365:KTO655365 LDJ655365:LDK655365 LNF655365:LNG655365 LXB655365:LXC655365 MGX655365:MGY655365 MQT655365:MQU655365 NAP655365:NAQ655365 NKL655365:NKM655365 NUH655365:NUI655365 OED655365:OEE655365 ONZ655365:OOA655365 OXV655365:OXW655365 PHR655365:PHS655365 PRN655365:PRO655365 QBJ655365:QBK655365 QLF655365:QLG655365 QVB655365:QVC655365 REX655365:REY655365 ROT655365:ROU655365 RYP655365:RYQ655365 SIL655365:SIM655365 SSH655365:SSI655365 TCD655365:TCE655365 TLZ655365:TMA655365 TVV655365:TVW655365 UFR655365:UFS655365 UPN655365:UPO655365 UZJ655365:UZK655365 VJF655365:VJG655365 VTB655365:VTC655365 WCX655365:WCY655365 WMT655365:WMU655365 WWP655365:WWQ655365 AE720901:AF720901 KD720901:KE720901 TZ720901:UA720901 ADV720901:ADW720901 ANR720901:ANS720901 AXN720901:AXO720901 BHJ720901:BHK720901 BRF720901:BRG720901 CBB720901:CBC720901 CKX720901:CKY720901 CUT720901:CUU720901 DEP720901:DEQ720901 DOL720901:DOM720901 DYH720901:DYI720901 EID720901:EIE720901 ERZ720901:ESA720901 FBV720901:FBW720901 FLR720901:FLS720901 FVN720901:FVO720901 GFJ720901:GFK720901 GPF720901:GPG720901 GZB720901:GZC720901 HIX720901:HIY720901 HST720901:HSU720901 ICP720901:ICQ720901 IML720901:IMM720901 IWH720901:IWI720901 JGD720901:JGE720901 JPZ720901:JQA720901 JZV720901:JZW720901 KJR720901:KJS720901 KTN720901:KTO720901 LDJ720901:LDK720901 LNF720901:LNG720901 LXB720901:LXC720901 MGX720901:MGY720901 MQT720901:MQU720901 NAP720901:NAQ720901 NKL720901:NKM720901 NUH720901:NUI720901 OED720901:OEE720901 ONZ720901:OOA720901 OXV720901:OXW720901 PHR720901:PHS720901 PRN720901:PRO720901 QBJ720901:QBK720901 QLF720901:QLG720901 QVB720901:QVC720901 REX720901:REY720901 ROT720901:ROU720901 RYP720901:RYQ720901 SIL720901:SIM720901 SSH720901:SSI720901 TCD720901:TCE720901 TLZ720901:TMA720901 TVV720901:TVW720901 UFR720901:UFS720901 UPN720901:UPO720901 UZJ720901:UZK720901 VJF720901:VJG720901 VTB720901:VTC720901 WCX720901:WCY720901 WMT720901:WMU720901 WWP720901:WWQ720901 AE786437:AF786437 KD786437:KE786437 TZ786437:UA786437 ADV786437:ADW786437 ANR786437:ANS786437 AXN786437:AXO786437 BHJ786437:BHK786437 BRF786437:BRG786437 CBB786437:CBC786437 CKX786437:CKY786437 CUT786437:CUU786437 DEP786437:DEQ786437 DOL786437:DOM786437 DYH786437:DYI786437 EID786437:EIE786437 ERZ786437:ESA786437 FBV786437:FBW786437 FLR786437:FLS786437 FVN786437:FVO786437 GFJ786437:GFK786437 GPF786437:GPG786437 GZB786437:GZC786437 HIX786437:HIY786437 HST786437:HSU786437 ICP786437:ICQ786437 IML786437:IMM786437 IWH786437:IWI786437 JGD786437:JGE786437 JPZ786437:JQA786437 JZV786437:JZW786437 KJR786437:KJS786437 KTN786437:KTO786437 LDJ786437:LDK786437 LNF786437:LNG786437 LXB786437:LXC786437 MGX786437:MGY786437 MQT786437:MQU786437 NAP786437:NAQ786437 NKL786437:NKM786437 NUH786437:NUI786437 OED786437:OEE786437 ONZ786437:OOA786437 OXV786437:OXW786437 PHR786437:PHS786437 PRN786437:PRO786437 QBJ786437:QBK786437 QLF786437:QLG786437 QVB786437:QVC786437 REX786437:REY786437 ROT786437:ROU786437 RYP786437:RYQ786437 SIL786437:SIM786437 SSH786437:SSI786437 TCD786437:TCE786437 TLZ786437:TMA786437 TVV786437:TVW786437 UFR786437:UFS786437 UPN786437:UPO786437 UZJ786437:UZK786437 VJF786437:VJG786437 VTB786437:VTC786437 WCX786437:WCY786437 WMT786437:WMU786437 WWP786437:WWQ786437 AE851973:AF851973 KD851973:KE851973 TZ851973:UA851973 ADV851973:ADW851973 ANR851973:ANS851973 AXN851973:AXO851973 BHJ851973:BHK851973 BRF851973:BRG851973 CBB851973:CBC851973 CKX851973:CKY851973 CUT851973:CUU851973 DEP851973:DEQ851973 DOL851973:DOM851973 DYH851973:DYI851973 EID851973:EIE851973 ERZ851973:ESA851973 FBV851973:FBW851973 FLR851973:FLS851973 FVN851973:FVO851973 GFJ851973:GFK851973 GPF851973:GPG851973 GZB851973:GZC851973 HIX851973:HIY851973 HST851973:HSU851973 ICP851973:ICQ851973 IML851973:IMM851973 IWH851973:IWI851973 JGD851973:JGE851973 JPZ851973:JQA851973 JZV851973:JZW851973 KJR851973:KJS851973 KTN851973:KTO851973 LDJ851973:LDK851973 LNF851973:LNG851973 LXB851973:LXC851973 MGX851973:MGY851973 MQT851973:MQU851973 NAP851973:NAQ851973 NKL851973:NKM851973 NUH851973:NUI851973 OED851973:OEE851973 ONZ851973:OOA851973 OXV851973:OXW851973 PHR851973:PHS851973 PRN851973:PRO851973 QBJ851973:QBK851973 QLF851973:QLG851973 QVB851973:QVC851973 REX851973:REY851973 ROT851973:ROU851973 RYP851973:RYQ851973 SIL851973:SIM851973 SSH851973:SSI851973 TCD851973:TCE851973 TLZ851973:TMA851973 TVV851973:TVW851973 UFR851973:UFS851973 UPN851973:UPO851973 UZJ851973:UZK851973 VJF851973:VJG851973 VTB851973:VTC851973 WCX851973:WCY851973 WMT851973:WMU851973 WWP851973:WWQ851973 AE917509:AF917509 KD917509:KE917509 TZ917509:UA917509 ADV917509:ADW917509 ANR917509:ANS917509 AXN917509:AXO917509 BHJ917509:BHK917509 BRF917509:BRG917509 CBB917509:CBC917509 CKX917509:CKY917509 CUT917509:CUU917509 DEP917509:DEQ917509 DOL917509:DOM917509 DYH917509:DYI917509 EID917509:EIE917509 ERZ917509:ESA917509 FBV917509:FBW917509 FLR917509:FLS917509 FVN917509:FVO917509 GFJ917509:GFK917509 GPF917509:GPG917509 GZB917509:GZC917509 HIX917509:HIY917509 HST917509:HSU917509 ICP917509:ICQ917509 IML917509:IMM917509 IWH917509:IWI917509 JGD917509:JGE917509 JPZ917509:JQA917509 JZV917509:JZW917509 KJR917509:KJS917509 KTN917509:KTO917509 LDJ917509:LDK917509 LNF917509:LNG917509 LXB917509:LXC917509 MGX917509:MGY917509 MQT917509:MQU917509 NAP917509:NAQ917509 NKL917509:NKM917509 NUH917509:NUI917509 OED917509:OEE917509 ONZ917509:OOA917509 OXV917509:OXW917509 PHR917509:PHS917509 PRN917509:PRO917509 QBJ917509:QBK917509 QLF917509:QLG917509 QVB917509:QVC917509 REX917509:REY917509 ROT917509:ROU917509 RYP917509:RYQ917509 SIL917509:SIM917509 SSH917509:SSI917509 TCD917509:TCE917509 TLZ917509:TMA917509 TVV917509:TVW917509 UFR917509:UFS917509 UPN917509:UPO917509 UZJ917509:UZK917509 VJF917509:VJG917509 VTB917509:VTC917509 WCX917509:WCY917509 WMT917509:WMU917509 WWP917509:WWQ917509 AE983045:AF983045 KD983045:KE983045 TZ983045:UA983045 ADV983045:ADW983045 ANR983045:ANS983045 AXN983045:AXO983045 BHJ983045:BHK983045 BRF983045:BRG983045 CBB983045:CBC983045 CKX983045:CKY983045 CUT983045:CUU983045 DEP983045:DEQ983045 DOL983045:DOM983045 DYH983045:DYI983045 EID983045:EIE983045 ERZ983045:ESA983045 FBV983045:FBW983045 FLR983045:FLS983045 FVN983045:FVO983045 GFJ983045:GFK983045 GPF983045:GPG983045 GZB983045:GZC983045 HIX983045:HIY983045 HST983045:HSU983045 ICP983045:ICQ983045 IML983045:IMM983045 IWH983045:IWI983045 JGD983045:JGE983045 JPZ983045:JQA983045 JZV983045:JZW983045 KJR983045:KJS983045 KTN983045:KTO983045 LDJ983045:LDK983045 LNF983045:LNG983045 LXB983045:LXC983045 MGX983045:MGY983045 MQT983045:MQU983045 NAP983045:NAQ983045 NKL983045:NKM983045 NUH983045:NUI983045 OED983045:OEE983045 ONZ983045:OOA983045 OXV983045:OXW983045 PHR983045:PHS983045 PRN983045:PRO983045 QBJ983045:QBK983045 QLF983045:QLG983045 QVB983045:QVC983045 REX983045:REY983045 ROT983045:ROU983045 RYP983045:RYQ983045 SIL983045:SIM983045 SSH983045:SSI983045 TCD983045:TCE983045 TLZ983045:TMA983045 TVV983045:TVW983045 UFR983045:UFS983045 UPN983045:UPO983045 UZJ983045:UZK983045 VJF983045:VJG983045 VTB983045:VTC983045 WCX983045:WCY983045 WMT983045:WMU983045 WWP983045:WWQ983045 KG5:KH5 UC5:UD5 ADY5:ADZ5 ANU5:ANV5 AXQ5:AXR5 BHM5:BHN5 BRI5:BRJ5 CBE5:CBF5 CLA5:CLB5 CUW5:CUX5 DES5:DET5 DOO5:DOP5 DYK5:DYL5 EIG5:EIH5 ESC5:ESD5 FBY5:FBZ5 FLU5:FLV5 FVQ5:FVR5 GFM5:GFN5 GPI5:GPJ5 GZE5:GZF5 HJA5:HJB5 HSW5:HSX5 ICS5:ICT5 IMO5:IMP5 IWK5:IWL5 JGG5:JGH5 JQC5:JQD5 JZY5:JZZ5 KJU5:KJV5 KTQ5:KTR5 LDM5:LDN5 LNI5:LNJ5 LXE5:LXF5 MHA5:MHB5 MQW5:MQX5 NAS5:NAT5 NKO5:NKP5 NUK5:NUL5 OEG5:OEH5 OOC5:OOD5 OXY5:OXZ5 PHU5:PHV5 PRQ5:PRR5 QBM5:QBN5 QLI5:QLJ5 QVE5:QVF5 RFA5:RFB5 ROW5:ROX5 RYS5:RYT5 SIO5:SIP5 SSK5:SSL5 TCG5:TCH5 TMC5:TMD5 TVY5:TVZ5 UFU5:UFV5 UPQ5:UPR5 UZM5:UZN5 VJI5:VJJ5 VTE5:VTF5 WDA5:WDB5 WMW5:WMX5 WWS5:WWT5 AI65541:AJ65541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AI131077:AJ131077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AI196613:AJ196613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AI262149:AJ262149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AI327685:AJ327685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AI393221:AJ393221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AI458757:AJ458757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AI524293:AJ524293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AI589829:AJ589829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AI655365:AJ655365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AI720901:AJ720901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AI786437:AJ786437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AI851973:AJ851973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AI917509:AJ917509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AI983045:AJ983045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AH5 KJ5:KK5 UF5:UG5 AEB5:AEC5 ANX5:ANY5 AXT5:AXU5 BHP5:BHQ5 BRL5:BRM5 CBH5:CBI5 CLD5:CLE5 CUZ5:CVA5 DEV5:DEW5 DOR5:DOS5 DYN5:DYO5 EIJ5:EIK5 ESF5:ESG5 FCB5:FCC5 FLX5:FLY5 FVT5:FVU5 GFP5:GFQ5 GPL5:GPM5 GZH5:GZI5 HJD5:HJE5 HSZ5:HTA5 ICV5:ICW5 IMR5:IMS5 IWN5:IWO5 JGJ5:JGK5 JQF5:JQG5 KAB5:KAC5 KJX5:KJY5 KTT5:KTU5 LDP5:LDQ5 LNL5:LNM5 LXH5:LXI5 MHD5:MHE5 MQZ5:MRA5 NAV5:NAW5 NKR5:NKS5 NUN5:NUO5 OEJ5:OEK5 OOF5:OOG5 OYB5:OYC5 PHX5:PHY5 PRT5:PRU5 QBP5:QBQ5 QLL5:QLM5 QVH5:QVI5 RFD5:RFE5 ROZ5:RPA5 RYV5:RYW5 SIR5:SIS5 SSN5:SSO5 TCJ5:TCK5 TMF5:TMG5 TWB5:TWC5 UFX5:UFY5 UPT5:UPU5 UZP5:UZQ5 VJL5:VJM5 VTH5:VTI5 WDD5:WDE5 WMZ5:WNA5 WWV5:WWW5 AL65541:AP65541 KK65541:KL65541 UG65541:UH65541 AEC65541:AED65541 ANY65541:ANZ65541 AXU65541:AXV65541 BHQ65541:BHR65541 BRM65541:BRN65541 CBI65541:CBJ65541 CLE65541:CLF65541 CVA65541:CVB65541 DEW65541:DEX65541 DOS65541:DOT65541 DYO65541:DYP65541 EIK65541:EIL65541 ESG65541:ESH65541 FCC65541:FCD65541 FLY65541:FLZ65541 FVU65541:FVV65541 GFQ65541:GFR65541 GPM65541:GPN65541 GZI65541:GZJ65541 HJE65541:HJF65541 HTA65541:HTB65541 ICW65541:ICX65541 IMS65541:IMT65541 IWO65541:IWP65541 JGK65541:JGL65541 JQG65541:JQH65541 KAC65541:KAD65541 KJY65541:KJZ65541 KTU65541:KTV65541 LDQ65541:LDR65541 LNM65541:LNN65541 LXI65541:LXJ65541 MHE65541:MHF65541 MRA65541:MRB65541 NAW65541:NAX65541 NKS65541:NKT65541 NUO65541:NUP65541 OEK65541:OEL65541 OOG65541:OOH65541 OYC65541:OYD65541 PHY65541:PHZ65541 PRU65541:PRV65541 QBQ65541:QBR65541 QLM65541:QLN65541 QVI65541:QVJ65541 RFE65541:RFF65541 RPA65541:RPB65541 RYW65541:RYX65541 SIS65541:SIT65541 SSO65541:SSP65541 TCK65541:TCL65541 TMG65541:TMH65541 TWC65541:TWD65541 UFY65541:UFZ65541 UPU65541:UPV65541 UZQ65541:UZR65541 VJM65541:VJN65541 VTI65541:VTJ65541 WDE65541:WDF65541 WNA65541:WNB65541 WWW65541:WWX65541 AL131077:AP131077 KK131077:KL131077 UG131077:UH131077 AEC131077:AED131077 ANY131077:ANZ131077 AXU131077:AXV131077 BHQ131077:BHR131077 BRM131077:BRN131077 CBI131077:CBJ131077 CLE131077:CLF131077 CVA131077:CVB131077 DEW131077:DEX131077 DOS131077:DOT131077 DYO131077:DYP131077 EIK131077:EIL131077 ESG131077:ESH131077 FCC131077:FCD131077 FLY131077:FLZ131077 FVU131077:FVV131077 GFQ131077:GFR131077 GPM131077:GPN131077 GZI131077:GZJ131077 HJE131077:HJF131077 HTA131077:HTB131077 ICW131077:ICX131077 IMS131077:IMT131077 IWO131077:IWP131077 JGK131077:JGL131077 JQG131077:JQH131077 KAC131077:KAD131077 KJY131077:KJZ131077 KTU131077:KTV131077 LDQ131077:LDR131077 LNM131077:LNN131077 LXI131077:LXJ131077 MHE131077:MHF131077 MRA131077:MRB131077 NAW131077:NAX131077 NKS131077:NKT131077 NUO131077:NUP131077 OEK131077:OEL131077 OOG131077:OOH131077 OYC131077:OYD131077 PHY131077:PHZ131077 PRU131077:PRV131077 QBQ131077:QBR131077 QLM131077:QLN131077 QVI131077:QVJ131077 RFE131077:RFF131077 RPA131077:RPB131077 RYW131077:RYX131077 SIS131077:SIT131077 SSO131077:SSP131077 TCK131077:TCL131077 TMG131077:TMH131077 TWC131077:TWD131077 UFY131077:UFZ131077 UPU131077:UPV131077 UZQ131077:UZR131077 VJM131077:VJN131077 VTI131077:VTJ131077 WDE131077:WDF131077 WNA131077:WNB131077 WWW131077:WWX131077 AL196613:AP196613 KK196613:KL196613 UG196613:UH196613 AEC196613:AED196613 ANY196613:ANZ196613 AXU196613:AXV196613 BHQ196613:BHR196613 BRM196613:BRN196613 CBI196613:CBJ196613 CLE196613:CLF196613 CVA196613:CVB196613 DEW196613:DEX196613 DOS196613:DOT196613 DYO196613:DYP196613 EIK196613:EIL196613 ESG196613:ESH196613 FCC196613:FCD196613 FLY196613:FLZ196613 FVU196613:FVV196613 GFQ196613:GFR196613 GPM196613:GPN196613 GZI196613:GZJ196613 HJE196613:HJF196613 HTA196613:HTB196613 ICW196613:ICX196613 IMS196613:IMT196613 IWO196613:IWP196613 JGK196613:JGL196613 JQG196613:JQH196613 KAC196613:KAD196613 KJY196613:KJZ196613 KTU196613:KTV196613 LDQ196613:LDR196613 LNM196613:LNN196613 LXI196613:LXJ196613 MHE196613:MHF196613 MRA196613:MRB196613 NAW196613:NAX196613 NKS196613:NKT196613 NUO196613:NUP196613 OEK196613:OEL196613 OOG196613:OOH196613 OYC196613:OYD196613 PHY196613:PHZ196613 PRU196613:PRV196613 QBQ196613:QBR196613 QLM196613:QLN196613 QVI196613:QVJ196613 RFE196613:RFF196613 RPA196613:RPB196613 RYW196613:RYX196613 SIS196613:SIT196613 SSO196613:SSP196613 TCK196613:TCL196613 TMG196613:TMH196613 TWC196613:TWD196613 UFY196613:UFZ196613 UPU196613:UPV196613 UZQ196613:UZR196613 VJM196613:VJN196613 VTI196613:VTJ196613 WDE196613:WDF196613 WNA196613:WNB196613 WWW196613:WWX196613 AL262149:AP262149 KK262149:KL262149 UG262149:UH262149 AEC262149:AED262149 ANY262149:ANZ262149 AXU262149:AXV262149 BHQ262149:BHR262149 BRM262149:BRN262149 CBI262149:CBJ262149 CLE262149:CLF262149 CVA262149:CVB262149 DEW262149:DEX262149 DOS262149:DOT262149 DYO262149:DYP262149 EIK262149:EIL262149 ESG262149:ESH262149 FCC262149:FCD262149 FLY262149:FLZ262149 FVU262149:FVV262149 GFQ262149:GFR262149 GPM262149:GPN262149 GZI262149:GZJ262149 HJE262149:HJF262149 HTA262149:HTB262149 ICW262149:ICX262149 IMS262149:IMT262149 IWO262149:IWP262149 JGK262149:JGL262149 JQG262149:JQH262149 KAC262149:KAD262149 KJY262149:KJZ262149 KTU262149:KTV262149 LDQ262149:LDR262149 LNM262149:LNN262149 LXI262149:LXJ262149 MHE262149:MHF262149 MRA262149:MRB262149 NAW262149:NAX262149 NKS262149:NKT262149 NUO262149:NUP262149 OEK262149:OEL262149 OOG262149:OOH262149 OYC262149:OYD262149 PHY262149:PHZ262149 PRU262149:PRV262149 QBQ262149:QBR262149 QLM262149:QLN262149 QVI262149:QVJ262149 RFE262149:RFF262149 RPA262149:RPB262149 RYW262149:RYX262149 SIS262149:SIT262149 SSO262149:SSP262149 TCK262149:TCL262149 TMG262149:TMH262149 TWC262149:TWD262149 UFY262149:UFZ262149 UPU262149:UPV262149 UZQ262149:UZR262149 VJM262149:VJN262149 VTI262149:VTJ262149 WDE262149:WDF262149 WNA262149:WNB262149 WWW262149:WWX262149 AL327685:AP327685 KK327685:KL327685 UG327685:UH327685 AEC327685:AED327685 ANY327685:ANZ327685 AXU327685:AXV327685 BHQ327685:BHR327685 BRM327685:BRN327685 CBI327685:CBJ327685 CLE327685:CLF327685 CVA327685:CVB327685 DEW327685:DEX327685 DOS327685:DOT327685 DYO327685:DYP327685 EIK327685:EIL327685 ESG327685:ESH327685 FCC327685:FCD327685 FLY327685:FLZ327685 FVU327685:FVV327685 GFQ327685:GFR327685 GPM327685:GPN327685 GZI327685:GZJ327685 HJE327685:HJF327685 HTA327685:HTB327685 ICW327685:ICX327685 IMS327685:IMT327685 IWO327685:IWP327685 JGK327685:JGL327685 JQG327685:JQH327685 KAC327685:KAD327685 KJY327685:KJZ327685 KTU327685:KTV327685 LDQ327685:LDR327685 LNM327685:LNN327685 LXI327685:LXJ327685 MHE327685:MHF327685 MRA327685:MRB327685 NAW327685:NAX327685 NKS327685:NKT327685 NUO327685:NUP327685 OEK327685:OEL327685 OOG327685:OOH327685 OYC327685:OYD327685 PHY327685:PHZ327685 PRU327685:PRV327685 QBQ327685:QBR327685 QLM327685:QLN327685 QVI327685:QVJ327685 RFE327685:RFF327685 RPA327685:RPB327685 RYW327685:RYX327685 SIS327685:SIT327685 SSO327685:SSP327685 TCK327685:TCL327685 TMG327685:TMH327685 TWC327685:TWD327685 UFY327685:UFZ327685 UPU327685:UPV327685 UZQ327685:UZR327685 VJM327685:VJN327685 VTI327685:VTJ327685 WDE327685:WDF327685 WNA327685:WNB327685 WWW327685:WWX327685 AL393221:AP393221 KK393221:KL393221 UG393221:UH393221 AEC393221:AED393221 ANY393221:ANZ393221 AXU393221:AXV393221 BHQ393221:BHR393221 BRM393221:BRN393221 CBI393221:CBJ393221 CLE393221:CLF393221 CVA393221:CVB393221 DEW393221:DEX393221 DOS393221:DOT393221 DYO393221:DYP393221 EIK393221:EIL393221 ESG393221:ESH393221 FCC393221:FCD393221 FLY393221:FLZ393221 FVU393221:FVV393221 GFQ393221:GFR393221 GPM393221:GPN393221 GZI393221:GZJ393221 HJE393221:HJF393221 HTA393221:HTB393221 ICW393221:ICX393221 IMS393221:IMT393221 IWO393221:IWP393221 JGK393221:JGL393221 JQG393221:JQH393221 KAC393221:KAD393221 KJY393221:KJZ393221 KTU393221:KTV393221 LDQ393221:LDR393221 LNM393221:LNN393221 LXI393221:LXJ393221 MHE393221:MHF393221 MRA393221:MRB393221 NAW393221:NAX393221 NKS393221:NKT393221 NUO393221:NUP393221 OEK393221:OEL393221 OOG393221:OOH393221 OYC393221:OYD393221 PHY393221:PHZ393221 PRU393221:PRV393221 QBQ393221:QBR393221 QLM393221:QLN393221 QVI393221:QVJ393221 RFE393221:RFF393221 RPA393221:RPB393221 RYW393221:RYX393221 SIS393221:SIT393221 SSO393221:SSP393221 TCK393221:TCL393221 TMG393221:TMH393221 TWC393221:TWD393221 UFY393221:UFZ393221 UPU393221:UPV393221 UZQ393221:UZR393221 VJM393221:VJN393221 VTI393221:VTJ393221 WDE393221:WDF393221 WNA393221:WNB393221 WWW393221:WWX393221 AL458757:AP458757 KK458757:KL458757 UG458757:UH458757 AEC458757:AED458757 ANY458757:ANZ458757 AXU458757:AXV458757 BHQ458757:BHR458757 BRM458757:BRN458757 CBI458757:CBJ458757 CLE458757:CLF458757 CVA458757:CVB458757 DEW458757:DEX458757 DOS458757:DOT458757 DYO458757:DYP458757 EIK458757:EIL458757 ESG458757:ESH458757 FCC458757:FCD458757 FLY458757:FLZ458757 FVU458757:FVV458757 GFQ458757:GFR458757 GPM458757:GPN458757 GZI458757:GZJ458757 HJE458757:HJF458757 HTA458757:HTB458757 ICW458757:ICX458757 IMS458757:IMT458757 IWO458757:IWP458757 JGK458757:JGL458757 JQG458757:JQH458757 KAC458757:KAD458757 KJY458757:KJZ458757 KTU458757:KTV458757 LDQ458757:LDR458757 LNM458757:LNN458757 LXI458757:LXJ458757 MHE458757:MHF458757 MRA458757:MRB458757 NAW458757:NAX458757 NKS458757:NKT458757 NUO458757:NUP458757 OEK458757:OEL458757 OOG458757:OOH458757 OYC458757:OYD458757 PHY458757:PHZ458757 PRU458757:PRV458757 QBQ458757:QBR458757 QLM458757:QLN458757 QVI458757:QVJ458757 RFE458757:RFF458757 RPA458757:RPB458757 RYW458757:RYX458757 SIS458757:SIT458757 SSO458757:SSP458757 TCK458757:TCL458757 TMG458757:TMH458757 TWC458757:TWD458757 UFY458757:UFZ458757 UPU458757:UPV458757 UZQ458757:UZR458757 VJM458757:VJN458757 VTI458757:VTJ458757 WDE458757:WDF458757 WNA458757:WNB458757 WWW458757:WWX458757 AL524293:AP524293 KK524293:KL524293 UG524293:UH524293 AEC524293:AED524293 ANY524293:ANZ524293 AXU524293:AXV524293 BHQ524293:BHR524293 BRM524293:BRN524293 CBI524293:CBJ524293 CLE524293:CLF524293 CVA524293:CVB524293 DEW524293:DEX524293 DOS524293:DOT524293 DYO524293:DYP524293 EIK524293:EIL524293 ESG524293:ESH524293 FCC524293:FCD524293 FLY524293:FLZ524293 FVU524293:FVV524293 GFQ524293:GFR524293 GPM524293:GPN524293 GZI524293:GZJ524293 HJE524293:HJF524293 HTA524293:HTB524293 ICW524293:ICX524293 IMS524293:IMT524293 IWO524293:IWP524293 JGK524293:JGL524293 JQG524293:JQH524293 KAC524293:KAD524293 KJY524293:KJZ524293 KTU524293:KTV524293 LDQ524293:LDR524293 LNM524293:LNN524293 LXI524293:LXJ524293 MHE524293:MHF524293 MRA524293:MRB524293 NAW524293:NAX524293 NKS524293:NKT524293 NUO524293:NUP524293 OEK524293:OEL524293 OOG524293:OOH524293 OYC524293:OYD524293 PHY524293:PHZ524293 PRU524293:PRV524293 QBQ524293:QBR524293 QLM524293:QLN524293 QVI524293:QVJ524293 RFE524293:RFF524293 RPA524293:RPB524293 RYW524293:RYX524293 SIS524293:SIT524293 SSO524293:SSP524293 TCK524293:TCL524293 TMG524293:TMH524293 TWC524293:TWD524293 UFY524293:UFZ524293 UPU524293:UPV524293 UZQ524293:UZR524293 VJM524293:VJN524293 VTI524293:VTJ524293 WDE524293:WDF524293 WNA524293:WNB524293 WWW524293:WWX524293 AL589829:AP589829 KK589829:KL589829 UG589829:UH589829 AEC589829:AED589829 ANY589829:ANZ589829 AXU589829:AXV589829 BHQ589829:BHR589829 BRM589829:BRN589829 CBI589829:CBJ589829 CLE589829:CLF589829 CVA589829:CVB589829 DEW589829:DEX589829 DOS589829:DOT589829 DYO589829:DYP589829 EIK589829:EIL589829 ESG589829:ESH589829 FCC589829:FCD589829 FLY589829:FLZ589829 FVU589829:FVV589829 GFQ589829:GFR589829 GPM589829:GPN589829 GZI589829:GZJ589829 HJE589829:HJF589829 HTA589829:HTB589829 ICW589829:ICX589829 IMS589829:IMT589829 IWO589829:IWP589829 JGK589829:JGL589829 JQG589829:JQH589829 KAC589829:KAD589829 KJY589829:KJZ589829 KTU589829:KTV589829 LDQ589829:LDR589829 LNM589829:LNN589829 LXI589829:LXJ589829 MHE589829:MHF589829 MRA589829:MRB589829 NAW589829:NAX589829 NKS589829:NKT589829 NUO589829:NUP589829 OEK589829:OEL589829 OOG589829:OOH589829 OYC589829:OYD589829 PHY589829:PHZ589829 PRU589829:PRV589829 QBQ589829:QBR589829 QLM589829:QLN589829 QVI589829:QVJ589829 RFE589829:RFF589829 RPA589829:RPB589829 RYW589829:RYX589829 SIS589829:SIT589829 SSO589829:SSP589829 TCK589829:TCL589829 TMG589829:TMH589829 TWC589829:TWD589829 UFY589829:UFZ589829 UPU589829:UPV589829 UZQ589829:UZR589829 VJM589829:VJN589829 VTI589829:VTJ589829 WDE589829:WDF589829 WNA589829:WNB589829 WWW589829:WWX589829 AL655365:AP655365 KK655365:KL655365 UG655365:UH655365 AEC655365:AED655365 ANY655365:ANZ655365 AXU655365:AXV655365 BHQ655365:BHR655365 BRM655365:BRN655365 CBI655365:CBJ655365 CLE655365:CLF655365 CVA655365:CVB655365 DEW655365:DEX655365 DOS655365:DOT655365 DYO655365:DYP655365 EIK655365:EIL655365 ESG655365:ESH655365 FCC655365:FCD655365 FLY655365:FLZ655365 FVU655365:FVV655365 GFQ655365:GFR655365 GPM655365:GPN655365 GZI655365:GZJ655365 HJE655365:HJF655365 HTA655365:HTB655365 ICW655365:ICX655365 IMS655365:IMT655365 IWO655365:IWP655365 JGK655365:JGL655365 JQG655365:JQH655365 KAC655365:KAD655365 KJY655365:KJZ655365 KTU655365:KTV655365 LDQ655365:LDR655365 LNM655365:LNN655365 LXI655365:LXJ655365 MHE655365:MHF655365 MRA655365:MRB655365 NAW655365:NAX655365 NKS655365:NKT655365 NUO655365:NUP655365 OEK655365:OEL655365 OOG655365:OOH655365 OYC655365:OYD655365 PHY655365:PHZ655365 PRU655365:PRV655365 QBQ655365:QBR655365 QLM655365:QLN655365 QVI655365:QVJ655365 RFE655365:RFF655365 RPA655365:RPB655365 RYW655365:RYX655365 SIS655365:SIT655365 SSO655365:SSP655365 TCK655365:TCL655365 TMG655365:TMH655365 TWC655365:TWD655365 UFY655365:UFZ655365 UPU655365:UPV655365 UZQ655365:UZR655365 VJM655365:VJN655365 VTI655365:VTJ655365 WDE655365:WDF655365 WNA655365:WNB655365 WWW655365:WWX655365 AL720901:AP720901 KK720901:KL720901 UG720901:UH720901 AEC720901:AED720901 ANY720901:ANZ720901 AXU720901:AXV720901 BHQ720901:BHR720901 BRM720901:BRN720901 CBI720901:CBJ720901 CLE720901:CLF720901 CVA720901:CVB720901 DEW720901:DEX720901 DOS720901:DOT720901 DYO720901:DYP720901 EIK720901:EIL720901 ESG720901:ESH720901 FCC720901:FCD720901 FLY720901:FLZ720901 FVU720901:FVV720901 GFQ720901:GFR720901 GPM720901:GPN720901 GZI720901:GZJ720901 HJE720901:HJF720901 HTA720901:HTB720901 ICW720901:ICX720901 IMS720901:IMT720901 IWO720901:IWP720901 JGK720901:JGL720901 JQG720901:JQH720901 KAC720901:KAD720901 KJY720901:KJZ720901 KTU720901:KTV720901 LDQ720901:LDR720901 LNM720901:LNN720901 LXI720901:LXJ720901 MHE720901:MHF720901 MRA720901:MRB720901 NAW720901:NAX720901 NKS720901:NKT720901 NUO720901:NUP720901 OEK720901:OEL720901 OOG720901:OOH720901 OYC720901:OYD720901 PHY720901:PHZ720901 PRU720901:PRV720901 QBQ720901:QBR720901 QLM720901:QLN720901 QVI720901:QVJ720901 RFE720901:RFF720901 RPA720901:RPB720901 RYW720901:RYX720901 SIS720901:SIT720901 SSO720901:SSP720901 TCK720901:TCL720901 TMG720901:TMH720901 TWC720901:TWD720901 UFY720901:UFZ720901 UPU720901:UPV720901 UZQ720901:UZR720901 VJM720901:VJN720901 VTI720901:VTJ720901 WDE720901:WDF720901 WNA720901:WNB720901 WWW720901:WWX720901 AL786437:AP786437 KK786437:KL786437 UG786437:UH786437 AEC786437:AED786437 ANY786437:ANZ786437 AXU786437:AXV786437 BHQ786437:BHR786437 BRM786437:BRN786437 CBI786437:CBJ786437 CLE786437:CLF786437 CVA786437:CVB786437 DEW786437:DEX786437 DOS786437:DOT786437 DYO786437:DYP786437 EIK786437:EIL786437 ESG786437:ESH786437 FCC786437:FCD786437 FLY786437:FLZ786437 FVU786437:FVV786437 GFQ786437:GFR786437 GPM786437:GPN786437 GZI786437:GZJ786437 HJE786437:HJF786437 HTA786437:HTB786437 ICW786437:ICX786437 IMS786437:IMT786437 IWO786437:IWP786437 JGK786437:JGL786437 JQG786437:JQH786437 KAC786437:KAD786437 KJY786437:KJZ786437 KTU786437:KTV786437 LDQ786437:LDR786437 LNM786437:LNN786437 LXI786437:LXJ786437 MHE786437:MHF786437 MRA786437:MRB786437 NAW786437:NAX786437 NKS786437:NKT786437 NUO786437:NUP786437 OEK786437:OEL786437 OOG786437:OOH786437 OYC786437:OYD786437 PHY786437:PHZ786437 PRU786437:PRV786437 QBQ786437:QBR786437 QLM786437:QLN786437 QVI786437:QVJ786437 RFE786437:RFF786437 RPA786437:RPB786437 RYW786437:RYX786437 SIS786437:SIT786437 SSO786437:SSP786437 TCK786437:TCL786437 TMG786437:TMH786437 TWC786437:TWD786437 UFY786437:UFZ786437 UPU786437:UPV786437 UZQ786437:UZR786437 VJM786437:VJN786437 VTI786437:VTJ786437 WDE786437:WDF786437 WNA786437:WNB786437 WWW786437:WWX786437 AL851973:AP851973 KK851973:KL851973 UG851973:UH851973 AEC851973:AED851973 ANY851973:ANZ851973 AXU851973:AXV851973 BHQ851973:BHR851973 BRM851973:BRN851973 CBI851973:CBJ851973 CLE851973:CLF851973 CVA851973:CVB851973 DEW851973:DEX851973 DOS851973:DOT851973 DYO851973:DYP851973 EIK851973:EIL851973 ESG851973:ESH851973 FCC851973:FCD851973 FLY851973:FLZ851973 FVU851973:FVV851973 GFQ851973:GFR851973 GPM851973:GPN851973 GZI851973:GZJ851973 HJE851973:HJF851973 HTA851973:HTB851973 ICW851973:ICX851973 IMS851973:IMT851973 IWO851973:IWP851973 JGK851973:JGL851973 JQG851973:JQH851973 KAC851973:KAD851973 KJY851973:KJZ851973 KTU851973:KTV851973 LDQ851973:LDR851973 LNM851973:LNN851973 LXI851973:LXJ851973 MHE851973:MHF851973 MRA851973:MRB851973 NAW851973:NAX851973 NKS851973:NKT851973 NUO851973:NUP851973 OEK851973:OEL851973 OOG851973:OOH851973 OYC851973:OYD851973 PHY851973:PHZ851973 PRU851973:PRV851973 QBQ851973:QBR851973 QLM851973:QLN851973 QVI851973:QVJ851973 RFE851973:RFF851973 RPA851973:RPB851973 RYW851973:RYX851973 SIS851973:SIT851973 SSO851973:SSP851973 TCK851973:TCL851973 TMG851973:TMH851973 TWC851973:TWD851973 UFY851973:UFZ851973 UPU851973:UPV851973 UZQ851973:UZR851973 VJM851973:VJN851973 VTI851973:VTJ851973 WDE851973:WDF851973 WNA851973:WNB851973 WWW851973:WWX851973 AL917509:AP917509 KK917509:KL917509 UG917509:UH917509 AEC917509:AED917509 ANY917509:ANZ917509 AXU917509:AXV917509 BHQ917509:BHR917509 BRM917509:BRN917509 CBI917509:CBJ917509 CLE917509:CLF917509 CVA917509:CVB917509 DEW917509:DEX917509 DOS917509:DOT917509 DYO917509:DYP917509 EIK917509:EIL917509 ESG917509:ESH917509 FCC917509:FCD917509 FLY917509:FLZ917509 FVU917509:FVV917509 GFQ917509:GFR917509 GPM917509:GPN917509 GZI917509:GZJ917509 HJE917509:HJF917509 HTA917509:HTB917509 ICW917509:ICX917509 IMS917509:IMT917509 IWO917509:IWP917509 JGK917509:JGL917509 JQG917509:JQH917509 KAC917509:KAD917509 KJY917509:KJZ917509 KTU917509:KTV917509 LDQ917509:LDR917509 LNM917509:LNN917509 LXI917509:LXJ917509 MHE917509:MHF917509 MRA917509:MRB917509 NAW917509:NAX917509 NKS917509:NKT917509 NUO917509:NUP917509 OEK917509:OEL917509 OOG917509:OOH917509 OYC917509:OYD917509 PHY917509:PHZ917509 PRU917509:PRV917509 QBQ917509:QBR917509 QLM917509:QLN917509 QVI917509:QVJ917509 RFE917509:RFF917509 RPA917509:RPB917509 RYW917509:RYX917509 SIS917509:SIT917509 SSO917509:SSP917509 TCK917509:TCL917509 TMG917509:TMH917509 TWC917509:TWD917509 UFY917509:UFZ917509 UPU917509:UPV917509 UZQ917509:UZR917509 VJM917509:VJN917509 VTI917509:VTJ917509 WDE917509:WDF917509 WNA917509:WNB917509 WWW917509:WWX917509 AL983045:AP983045 KK983045:KL983045 UG983045:UH983045 AEC983045:AED983045 ANY983045:ANZ983045 AXU983045:AXV983045 BHQ983045:BHR983045 BRM983045:BRN983045 CBI983045:CBJ983045 CLE983045:CLF983045 CVA983045:CVB983045 DEW983045:DEX983045 DOS983045:DOT983045 DYO983045:DYP983045 EIK983045:EIL983045 ESG983045:ESH983045 FCC983045:FCD983045 FLY983045:FLZ983045 FVU983045:FVV983045 GFQ983045:GFR983045 GPM983045:GPN983045 GZI983045:GZJ983045 HJE983045:HJF983045 HTA983045:HTB983045 ICW983045:ICX983045 IMS983045:IMT983045 IWO983045:IWP983045 JGK983045:JGL983045 JQG983045:JQH983045 KAC983045:KAD983045 KJY983045:KJZ983045 KTU983045:KTV983045 LDQ983045:LDR983045 LNM983045:LNN983045 LXI983045:LXJ983045 MHE983045:MHF983045 MRA983045:MRB983045 NAW983045:NAX983045 NKS983045:NKT983045 NUO983045:NUP983045 OEK983045:OEL983045 OOG983045:OOH983045 OYC983045:OYD983045 PHY983045:PHZ983045 PRU983045:PRV983045 QBQ983045:QBR983045 QLM983045:QLN983045 QVI983045:QVJ983045 RFE983045:RFF983045 RPA983045:RPB983045 RYW983045:RYX983045 SIS983045:SIT983045 SSO983045:SSP983045 TCK983045:TCL983045 TMG983045:TMH983045 TWC983045:TWD983045 UFY983045:UFZ983045 UPU983045:UPV983045 UZQ983045:UZR983045 VJM983045:VJN983045 VTI983045:VTJ983045 WDE983045:WDF983045 WNA983045:WNB983045 WWW983045:WWX983045 F5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G65541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G131077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G196613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G262149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G327685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G393221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G458757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G524293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G589829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G655365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G720901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G786437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G851973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G917509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G983045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V5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W65541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W131077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W196613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W262149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W327685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W393221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W458757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W524293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W589829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W655365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W720901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W786437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W851973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W917509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W983045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O5:S5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Y65541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Y131077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Y196613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Y262149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Y327685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Y393221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Y458757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Y524293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Y589829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Y655365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Y720901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Y786437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Y851973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Y917509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Y983045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L5:M5 AC5 AJ5</xm:sqref>
        </x14:dataValidation>
        <x14:dataValidation type="list" allowBlank="1" showInputMessage="1" showErrorMessage="1" xr:uid="{00000000-0002-0000-0C00-000002000000}">
          <x14:formula1>
            <xm:f>リスト!$A$3:$A$5</xm:f>
          </x14:formula1>
          <xm:sqref>AH11:AH35 K11:K35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AP37"/>
  <sheetViews>
    <sheetView showGridLines="0" showZeros="0" view="pageBreakPreview" zoomScaleNormal="100" zoomScaleSheetLayoutView="100" workbookViewId="0">
      <selection activeCell="O50" sqref="O50:Q50"/>
    </sheetView>
  </sheetViews>
  <sheetFormatPr defaultRowHeight="13.5"/>
  <cols>
    <col min="1" max="35" width="2.625" style="67" customWidth="1"/>
    <col min="36" max="36" width="3.625" customWidth="1"/>
    <col min="37" max="42" width="2.625" customWidth="1"/>
  </cols>
  <sheetData>
    <row r="1" spans="1:42" ht="13.5" customHeight="1">
      <c r="A1" s="856" t="s">
        <v>679</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3"/>
      <c r="AK1" s="3"/>
      <c r="AL1" s="3"/>
      <c r="AM1" s="3"/>
    </row>
    <row r="2" spans="1:42" ht="13.5" customHeight="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3"/>
      <c r="AK2" s="3"/>
      <c r="AL2" s="3"/>
      <c r="AM2" s="3"/>
    </row>
    <row r="3" spans="1:42" ht="13.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3"/>
      <c r="AK3" s="632" t="s">
        <v>600</v>
      </c>
      <c r="AL3" s="870"/>
      <c r="AM3" s="870"/>
      <c r="AN3" s="870"/>
      <c r="AO3" s="870"/>
      <c r="AP3" s="633"/>
    </row>
    <row r="4" spans="1:42" ht="13.5" customHeight="1">
      <c r="A4" s="65"/>
      <c r="B4" s="66"/>
      <c r="C4" s="1808" t="s">
        <v>157</v>
      </c>
      <c r="D4" s="1808"/>
      <c r="E4" s="1808"/>
      <c r="F4" s="1808"/>
      <c r="G4" s="1808"/>
      <c r="H4" s="1808"/>
      <c r="I4" s="1808"/>
      <c r="J4" s="1808"/>
      <c r="K4" s="1808"/>
      <c r="L4" s="1808"/>
      <c r="M4" s="1808"/>
      <c r="N4" s="1808"/>
      <c r="O4" s="1808"/>
      <c r="P4" s="1808"/>
      <c r="Q4" s="1808"/>
      <c r="R4" s="1808"/>
      <c r="S4" s="1808"/>
      <c r="T4" s="1808"/>
      <c r="U4" s="1808"/>
      <c r="V4" s="1808"/>
      <c r="W4" s="1808"/>
      <c r="X4" s="1808"/>
      <c r="Y4" s="1808"/>
      <c r="Z4" s="1808"/>
      <c r="AA4" s="1808"/>
      <c r="AB4" s="1808"/>
      <c r="AC4" s="1808"/>
      <c r="AD4" s="1808"/>
      <c r="AE4" s="1808"/>
      <c r="AF4" s="1808"/>
      <c r="AG4" s="1808"/>
      <c r="AH4" s="66"/>
      <c r="AI4" s="66"/>
      <c r="AJ4" s="3"/>
      <c r="AK4" s="634"/>
      <c r="AL4" s="871"/>
      <c r="AM4" s="871"/>
      <c r="AN4" s="871"/>
      <c r="AO4" s="871"/>
      <c r="AP4" s="635"/>
    </row>
    <row r="5" spans="1:42" ht="13.5" customHeight="1" thickBot="1">
      <c r="A5" s="65"/>
      <c r="B5" s="66"/>
      <c r="C5" s="1808"/>
      <c r="D5" s="1808"/>
      <c r="E5" s="1808"/>
      <c r="F5" s="1808"/>
      <c r="G5" s="1808"/>
      <c r="H5" s="1808"/>
      <c r="I5" s="1808"/>
      <c r="J5" s="1808"/>
      <c r="K5" s="1808"/>
      <c r="L5" s="1808"/>
      <c r="M5" s="1808"/>
      <c r="N5" s="1808"/>
      <c r="O5" s="1808"/>
      <c r="P5" s="1808"/>
      <c r="Q5" s="1808"/>
      <c r="R5" s="1808"/>
      <c r="S5" s="1808"/>
      <c r="T5" s="1808"/>
      <c r="U5" s="1808"/>
      <c r="V5" s="1808"/>
      <c r="W5" s="1808"/>
      <c r="X5" s="1808"/>
      <c r="Y5" s="1808"/>
      <c r="Z5" s="1808"/>
      <c r="AA5" s="1808"/>
      <c r="AB5" s="1808"/>
      <c r="AC5" s="1808"/>
      <c r="AD5" s="1808"/>
      <c r="AE5" s="1808"/>
      <c r="AF5" s="1808"/>
      <c r="AG5" s="1808"/>
      <c r="AH5" s="66"/>
      <c r="AI5" s="66"/>
      <c r="AJ5" s="3"/>
      <c r="AK5" s="636"/>
      <c r="AL5" s="872"/>
      <c r="AM5" s="872"/>
      <c r="AN5" s="872"/>
      <c r="AO5" s="872"/>
      <c r="AP5" s="637"/>
    </row>
    <row r="6" spans="1:42" ht="13.5" customHeight="1" thickBot="1">
      <c r="A6" s="65"/>
      <c r="B6" s="66"/>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66"/>
      <c r="AI6" s="66"/>
      <c r="AJ6" s="3"/>
      <c r="AK6" s="3"/>
      <c r="AL6" s="3"/>
      <c r="AM6" s="3"/>
      <c r="AN6" s="268"/>
      <c r="AO6" s="268"/>
      <c r="AP6" s="268"/>
    </row>
    <row r="7" spans="1:42" ht="14.25" thickBot="1">
      <c r="AE7" s="474"/>
      <c r="AF7" s="474"/>
      <c r="AG7" s="474"/>
      <c r="AH7" s="474"/>
      <c r="AI7" s="473" t="s">
        <v>893</v>
      </c>
      <c r="AK7" s="632" t="s">
        <v>602</v>
      </c>
      <c r="AL7" s="870"/>
      <c r="AM7" s="870"/>
      <c r="AN7" s="870"/>
      <c r="AO7" s="870"/>
      <c r="AP7" s="633"/>
    </row>
    <row r="8" spans="1:42">
      <c r="A8" s="1348" t="s">
        <v>21</v>
      </c>
      <c r="B8" s="1349"/>
      <c r="C8" s="1791"/>
      <c r="D8" s="1819">
        <f>①【2ヵ月前】利用申込書!D6</f>
        <v>0</v>
      </c>
      <c r="E8" s="1376"/>
      <c r="F8" s="1376"/>
      <c r="G8" s="1376"/>
      <c r="H8" s="1376"/>
      <c r="I8" s="1376"/>
      <c r="J8" s="1376"/>
      <c r="K8" s="1376"/>
      <c r="L8" s="1376"/>
      <c r="M8" s="1376"/>
      <c r="N8" s="1376"/>
      <c r="O8" s="1376"/>
      <c r="P8" s="1376"/>
      <c r="Q8" s="1376"/>
      <c r="R8" s="1376"/>
      <c r="S8" s="1376"/>
      <c r="T8" s="1349" t="s">
        <v>123</v>
      </c>
      <c r="U8" s="1349"/>
      <c r="V8" s="1791"/>
      <c r="W8" s="1811" t="str">
        <f>IFERROR(DATE(①【2ヵ月前】利用申込書!G12,①【2ヵ月前】利用申込書!K12,①【2ヵ月前】利用申込書!N12)," ")</f>
        <v xml:space="preserve"> </v>
      </c>
      <c r="X8" s="1812"/>
      <c r="Y8" s="1812"/>
      <c r="Z8" s="1812"/>
      <c r="AA8" s="1812"/>
      <c r="AB8" s="1813"/>
      <c r="AC8" s="1816" t="s">
        <v>31</v>
      </c>
      <c r="AD8" s="1811" t="str">
        <f>IFERROR(DATE(①【2ヵ月前】利用申込書!G13,①【2ヵ月前】利用申込書!K13,①【2ヵ月前】利用申込書!N13)," ")</f>
        <v xml:space="preserve"> </v>
      </c>
      <c r="AE8" s="1812"/>
      <c r="AF8" s="1812"/>
      <c r="AG8" s="1812"/>
      <c r="AH8" s="1812"/>
      <c r="AI8" s="1817"/>
      <c r="AK8" s="634"/>
      <c r="AL8" s="871"/>
      <c r="AM8" s="871"/>
      <c r="AN8" s="871"/>
      <c r="AO8" s="871"/>
      <c r="AP8" s="635"/>
    </row>
    <row r="9" spans="1:42" ht="14.25" thickBot="1">
      <c r="A9" s="1350"/>
      <c r="B9" s="1351"/>
      <c r="C9" s="1460"/>
      <c r="D9" s="1805"/>
      <c r="E9" s="1378"/>
      <c r="F9" s="1378"/>
      <c r="G9" s="1378"/>
      <c r="H9" s="1378"/>
      <c r="I9" s="1378"/>
      <c r="J9" s="1378"/>
      <c r="K9" s="1378"/>
      <c r="L9" s="1378"/>
      <c r="M9" s="1378"/>
      <c r="N9" s="1378"/>
      <c r="O9" s="1378"/>
      <c r="P9" s="1378"/>
      <c r="Q9" s="1378"/>
      <c r="R9" s="1378"/>
      <c r="S9" s="1378"/>
      <c r="T9" s="1351"/>
      <c r="U9" s="1351"/>
      <c r="V9" s="1460"/>
      <c r="W9" s="1541"/>
      <c r="X9" s="1814"/>
      <c r="Y9" s="1814"/>
      <c r="Z9" s="1814"/>
      <c r="AA9" s="1814"/>
      <c r="AB9" s="1815"/>
      <c r="AC9" s="1539"/>
      <c r="AD9" s="1541"/>
      <c r="AE9" s="1814"/>
      <c r="AF9" s="1814"/>
      <c r="AG9" s="1814"/>
      <c r="AH9" s="1814"/>
      <c r="AI9" s="1818"/>
      <c r="AK9" s="636"/>
      <c r="AL9" s="872"/>
      <c r="AM9" s="872"/>
      <c r="AN9" s="872"/>
      <c r="AO9" s="872"/>
      <c r="AP9" s="637"/>
    </row>
    <row r="10" spans="1:42" ht="13.5" customHeight="1">
      <c r="A10" s="1820" t="s">
        <v>121</v>
      </c>
      <c r="B10" s="1351"/>
      <c r="C10" s="1460"/>
      <c r="D10" s="1805"/>
      <c r="E10" s="1378"/>
      <c r="F10" s="1378"/>
      <c r="G10" s="1378"/>
      <c r="H10" s="1378"/>
      <c r="I10" s="1378"/>
      <c r="J10" s="1378"/>
      <c r="K10" s="1378"/>
      <c r="L10" s="1378"/>
      <c r="M10" s="1378"/>
      <c r="N10" s="1378"/>
      <c r="O10" s="1378"/>
      <c r="P10" s="1378"/>
      <c r="Q10" s="1378"/>
      <c r="R10" s="1378"/>
      <c r="S10" s="1378"/>
      <c r="T10" s="1794" t="s">
        <v>155</v>
      </c>
      <c r="U10" s="1795"/>
      <c r="V10" s="1796"/>
      <c r="W10" s="1799"/>
      <c r="X10" s="1800"/>
      <c r="Y10" s="1800"/>
      <c r="Z10" s="1800"/>
      <c r="AA10" s="1800"/>
      <c r="AB10" s="1800"/>
      <c r="AC10" s="1800"/>
      <c r="AD10" s="1800"/>
      <c r="AE10" s="1800"/>
      <c r="AF10" s="1800"/>
      <c r="AG10" s="1800"/>
      <c r="AH10" s="1800"/>
      <c r="AI10" s="1801"/>
    </row>
    <row r="11" spans="1:42" ht="14.25" thickBot="1">
      <c r="A11" s="1821"/>
      <c r="B11" s="1822"/>
      <c r="C11" s="1823"/>
      <c r="D11" s="1806"/>
      <c r="E11" s="1807"/>
      <c r="F11" s="1807"/>
      <c r="G11" s="1807"/>
      <c r="H11" s="1807"/>
      <c r="I11" s="1807"/>
      <c r="J11" s="1807"/>
      <c r="K11" s="1807"/>
      <c r="L11" s="1807"/>
      <c r="M11" s="1807"/>
      <c r="N11" s="1807"/>
      <c r="O11" s="1807"/>
      <c r="P11" s="1807"/>
      <c r="Q11" s="1807"/>
      <c r="R11" s="1807"/>
      <c r="S11" s="1807"/>
      <c r="T11" s="1797"/>
      <c r="U11" s="1797"/>
      <c r="V11" s="1798"/>
      <c r="W11" s="1802"/>
      <c r="X11" s="1803"/>
      <c r="Y11" s="1803"/>
      <c r="Z11" s="1803"/>
      <c r="AA11" s="1803"/>
      <c r="AB11" s="1803"/>
      <c r="AC11" s="1803"/>
      <c r="AD11" s="1803"/>
      <c r="AE11" s="1803"/>
      <c r="AF11" s="1803"/>
      <c r="AG11" s="1803"/>
      <c r="AH11" s="1803"/>
      <c r="AI11" s="1804"/>
    </row>
    <row r="12" spans="1:42" s="8" customForma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40"/>
      <c r="AC12" s="140"/>
      <c r="AD12" s="140"/>
      <c r="AE12" s="140"/>
      <c r="AF12" s="140"/>
      <c r="AG12" s="140"/>
      <c r="AH12" s="140"/>
      <c r="AI12" s="140"/>
    </row>
    <row r="13" spans="1:42" s="11" customFormat="1" ht="15" customHeight="1" thickBot="1">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row>
    <row r="14" spans="1:42" s="11" customFormat="1" ht="15" customHeight="1">
      <c r="A14" s="1828" t="s">
        <v>124</v>
      </c>
      <c r="B14" s="1830" t="s">
        <v>129</v>
      </c>
      <c r="C14" s="1831"/>
      <c r="D14" s="1831"/>
      <c r="E14" s="1831"/>
      <c r="F14" s="1831"/>
      <c r="G14" s="1831"/>
      <c r="H14" s="1831"/>
      <c r="I14" s="1832"/>
      <c r="J14" s="1830" t="s">
        <v>142</v>
      </c>
      <c r="K14" s="1832"/>
      <c r="L14" s="1809" t="s">
        <v>125</v>
      </c>
      <c r="M14" s="1809"/>
      <c r="N14" s="1809" t="s">
        <v>156</v>
      </c>
      <c r="O14" s="1809"/>
      <c r="P14" s="1809"/>
      <c r="Q14" s="1809"/>
      <c r="R14" s="1809"/>
      <c r="S14" s="1809"/>
      <c r="T14" s="1809"/>
      <c r="U14" s="1809"/>
      <c r="V14" s="1809"/>
      <c r="W14" s="1809"/>
      <c r="X14" s="1809"/>
      <c r="Y14" s="1809"/>
      <c r="Z14" s="1809"/>
      <c r="AA14" s="1809"/>
      <c r="AB14" s="1809"/>
      <c r="AC14" s="1809"/>
      <c r="AD14" s="1809"/>
      <c r="AE14" s="1809"/>
      <c r="AF14" s="1809"/>
      <c r="AG14" s="1809" t="s">
        <v>127</v>
      </c>
      <c r="AH14" s="1809"/>
      <c r="AI14" s="1824"/>
    </row>
    <row r="15" spans="1:42" s="11" customFormat="1" ht="15" customHeight="1">
      <c r="A15" s="1829"/>
      <c r="B15" s="1833"/>
      <c r="C15" s="1834"/>
      <c r="D15" s="1834"/>
      <c r="E15" s="1834"/>
      <c r="F15" s="1834"/>
      <c r="G15" s="1834"/>
      <c r="H15" s="1834"/>
      <c r="I15" s="1835"/>
      <c r="J15" s="1833"/>
      <c r="K15" s="1835"/>
      <c r="L15" s="1810"/>
      <c r="M15" s="1810"/>
      <c r="N15" s="1810"/>
      <c r="O15" s="1810"/>
      <c r="P15" s="1810"/>
      <c r="Q15" s="1810"/>
      <c r="R15" s="1810"/>
      <c r="S15" s="1810"/>
      <c r="T15" s="1810"/>
      <c r="U15" s="1810"/>
      <c r="V15" s="1810"/>
      <c r="W15" s="1810"/>
      <c r="X15" s="1810"/>
      <c r="Y15" s="1810"/>
      <c r="Z15" s="1810"/>
      <c r="AA15" s="1810"/>
      <c r="AB15" s="1810"/>
      <c r="AC15" s="1810"/>
      <c r="AD15" s="1810"/>
      <c r="AE15" s="1810"/>
      <c r="AF15" s="1810"/>
      <c r="AG15" s="1810"/>
      <c r="AH15" s="1810"/>
      <c r="AI15" s="1825"/>
    </row>
    <row r="16" spans="1:42" s="11" customFormat="1" ht="24.95" customHeight="1">
      <c r="A16" s="229">
        <v>1</v>
      </c>
      <c r="B16" s="1445"/>
      <c r="C16" s="1442"/>
      <c r="D16" s="1442"/>
      <c r="E16" s="1442"/>
      <c r="F16" s="1442"/>
      <c r="G16" s="1442"/>
      <c r="H16" s="1442"/>
      <c r="I16" s="1442"/>
      <c r="J16" s="1442"/>
      <c r="K16" s="1442"/>
      <c r="L16" s="1826" t="s">
        <v>133</v>
      </c>
      <c r="M16" s="1826"/>
      <c r="N16" s="1442"/>
      <c r="O16" s="1442"/>
      <c r="P16" s="1442"/>
      <c r="Q16" s="1442"/>
      <c r="R16" s="1442"/>
      <c r="S16" s="1442"/>
      <c r="T16" s="1442"/>
      <c r="U16" s="1442"/>
      <c r="V16" s="1442"/>
      <c r="W16" s="1442"/>
      <c r="X16" s="1442"/>
      <c r="Y16" s="1442"/>
      <c r="Z16" s="1442"/>
      <c r="AA16" s="1442"/>
      <c r="AB16" s="1442"/>
      <c r="AC16" s="1442"/>
      <c r="AD16" s="1442"/>
      <c r="AE16" s="1442"/>
      <c r="AF16" s="1442"/>
      <c r="AG16" s="1442" t="s">
        <v>143</v>
      </c>
      <c r="AH16" s="1442"/>
      <c r="AI16" s="1827"/>
    </row>
    <row r="17" spans="1:35" s="11" customFormat="1" ht="24.95" customHeight="1">
      <c r="A17" s="229">
        <v>2</v>
      </c>
      <c r="B17" s="1420"/>
      <c r="C17" s="1421"/>
      <c r="D17" s="1421"/>
      <c r="E17" s="1421"/>
      <c r="F17" s="1421"/>
      <c r="G17" s="1421"/>
      <c r="H17" s="1421"/>
      <c r="I17" s="1421"/>
      <c r="J17" s="1421"/>
      <c r="K17" s="1421"/>
      <c r="L17" s="1793" t="s">
        <v>133</v>
      </c>
      <c r="M17" s="1793"/>
      <c r="N17" s="1421"/>
      <c r="O17" s="1421"/>
      <c r="P17" s="1421"/>
      <c r="Q17" s="1421"/>
      <c r="R17" s="1421"/>
      <c r="S17" s="1421"/>
      <c r="T17" s="1421"/>
      <c r="U17" s="1421"/>
      <c r="V17" s="1421"/>
      <c r="W17" s="1421"/>
      <c r="X17" s="1421"/>
      <c r="Y17" s="1421"/>
      <c r="Z17" s="1421"/>
      <c r="AA17" s="1421"/>
      <c r="AB17" s="1421"/>
      <c r="AC17" s="1421"/>
      <c r="AD17" s="1421"/>
      <c r="AE17" s="1421"/>
      <c r="AF17" s="1421"/>
      <c r="AG17" s="1421" t="s">
        <v>143</v>
      </c>
      <c r="AH17" s="1421"/>
      <c r="AI17" s="1792"/>
    </row>
    <row r="18" spans="1:35" s="11" customFormat="1" ht="24.95" customHeight="1">
      <c r="A18" s="229">
        <v>3</v>
      </c>
      <c r="B18" s="1420"/>
      <c r="C18" s="1421"/>
      <c r="D18" s="1421"/>
      <c r="E18" s="1421"/>
      <c r="F18" s="1421"/>
      <c r="G18" s="1421"/>
      <c r="H18" s="1421"/>
      <c r="I18" s="1421"/>
      <c r="J18" s="1421"/>
      <c r="K18" s="1421"/>
      <c r="L18" s="1793" t="s">
        <v>133</v>
      </c>
      <c r="M18" s="1793"/>
      <c r="N18" s="1421"/>
      <c r="O18" s="1421"/>
      <c r="P18" s="1421"/>
      <c r="Q18" s="1421"/>
      <c r="R18" s="1421"/>
      <c r="S18" s="1421"/>
      <c r="T18" s="1421"/>
      <c r="U18" s="1421"/>
      <c r="V18" s="1421"/>
      <c r="W18" s="1421"/>
      <c r="X18" s="1421"/>
      <c r="Y18" s="1421"/>
      <c r="Z18" s="1421"/>
      <c r="AA18" s="1421"/>
      <c r="AB18" s="1421"/>
      <c r="AC18" s="1421"/>
      <c r="AD18" s="1421"/>
      <c r="AE18" s="1421"/>
      <c r="AF18" s="1421"/>
      <c r="AG18" s="1421" t="s">
        <v>143</v>
      </c>
      <c r="AH18" s="1421"/>
      <c r="AI18" s="1792"/>
    </row>
    <row r="19" spans="1:35" s="11" customFormat="1" ht="24.95" customHeight="1">
      <c r="A19" s="229">
        <v>4</v>
      </c>
      <c r="B19" s="1420"/>
      <c r="C19" s="1421"/>
      <c r="D19" s="1421"/>
      <c r="E19" s="1421"/>
      <c r="F19" s="1421"/>
      <c r="G19" s="1421"/>
      <c r="H19" s="1421"/>
      <c r="I19" s="1421"/>
      <c r="J19" s="1421"/>
      <c r="K19" s="1421"/>
      <c r="L19" s="1793" t="s">
        <v>133</v>
      </c>
      <c r="M19" s="1793"/>
      <c r="N19" s="1421"/>
      <c r="O19" s="1421"/>
      <c r="P19" s="1421"/>
      <c r="Q19" s="1421"/>
      <c r="R19" s="1421"/>
      <c r="S19" s="1421"/>
      <c r="T19" s="1421"/>
      <c r="U19" s="1421"/>
      <c r="V19" s="1421"/>
      <c r="W19" s="1421"/>
      <c r="X19" s="1421"/>
      <c r="Y19" s="1421"/>
      <c r="Z19" s="1421"/>
      <c r="AA19" s="1421"/>
      <c r="AB19" s="1421"/>
      <c r="AC19" s="1421"/>
      <c r="AD19" s="1421"/>
      <c r="AE19" s="1421"/>
      <c r="AF19" s="1421"/>
      <c r="AG19" s="1421" t="s">
        <v>143</v>
      </c>
      <c r="AH19" s="1421"/>
      <c r="AI19" s="1792"/>
    </row>
    <row r="20" spans="1:35" s="11" customFormat="1" ht="24.95" customHeight="1">
      <c r="A20" s="229">
        <v>5</v>
      </c>
      <c r="B20" s="1420"/>
      <c r="C20" s="1421"/>
      <c r="D20" s="1421"/>
      <c r="E20" s="1421"/>
      <c r="F20" s="1421"/>
      <c r="G20" s="1421"/>
      <c r="H20" s="1421"/>
      <c r="I20" s="1421"/>
      <c r="J20" s="1421"/>
      <c r="K20" s="1421"/>
      <c r="L20" s="1793" t="s">
        <v>133</v>
      </c>
      <c r="M20" s="1793"/>
      <c r="N20" s="1421"/>
      <c r="O20" s="1421"/>
      <c r="P20" s="1421"/>
      <c r="Q20" s="1421"/>
      <c r="R20" s="1421"/>
      <c r="S20" s="1421"/>
      <c r="T20" s="1421"/>
      <c r="U20" s="1421"/>
      <c r="V20" s="1421"/>
      <c r="W20" s="1421"/>
      <c r="X20" s="1421"/>
      <c r="Y20" s="1421"/>
      <c r="Z20" s="1421"/>
      <c r="AA20" s="1421"/>
      <c r="AB20" s="1421"/>
      <c r="AC20" s="1421"/>
      <c r="AD20" s="1421"/>
      <c r="AE20" s="1421"/>
      <c r="AF20" s="1421"/>
      <c r="AG20" s="1421" t="s">
        <v>143</v>
      </c>
      <c r="AH20" s="1421"/>
      <c r="AI20" s="1792"/>
    </row>
    <row r="21" spans="1:35" s="11" customFormat="1" ht="24.95" customHeight="1">
      <c r="A21" s="229">
        <v>6</v>
      </c>
      <c r="B21" s="1420"/>
      <c r="C21" s="1421"/>
      <c r="D21" s="1421"/>
      <c r="E21" s="1421"/>
      <c r="F21" s="1421"/>
      <c r="G21" s="1421"/>
      <c r="H21" s="1421"/>
      <c r="I21" s="1421"/>
      <c r="J21" s="1421"/>
      <c r="K21" s="1421"/>
      <c r="L21" s="1793" t="s">
        <v>133</v>
      </c>
      <c r="M21" s="1793"/>
      <c r="N21" s="1421"/>
      <c r="O21" s="1421"/>
      <c r="P21" s="1421"/>
      <c r="Q21" s="1421"/>
      <c r="R21" s="1421"/>
      <c r="S21" s="1421"/>
      <c r="T21" s="1421"/>
      <c r="U21" s="1421"/>
      <c r="V21" s="1421"/>
      <c r="W21" s="1421"/>
      <c r="X21" s="1421"/>
      <c r="Y21" s="1421"/>
      <c r="Z21" s="1421"/>
      <c r="AA21" s="1421"/>
      <c r="AB21" s="1421"/>
      <c r="AC21" s="1421"/>
      <c r="AD21" s="1421"/>
      <c r="AE21" s="1421"/>
      <c r="AF21" s="1421"/>
      <c r="AG21" s="1421" t="s">
        <v>143</v>
      </c>
      <c r="AH21" s="1421"/>
      <c r="AI21" s="1792"/>
    </row>
    <row r="22" spans="1:35" s="11" customFormat="1" ht="24.95" customHeight="1">
      <c r="A22" s="229">
        <v>7</v>
      </c>
      <c r="B22" s="1420"/>
      <c r="C22" s="1421"/>
      <c r="D22" s="1421"/>
      <c r="E22" s="1421"/>
      <c r="F22" s="1421"/>
      <c r="G22" s="1421"/>
      <c r="H22" s="1421"/>
      <c r="I22" s="1421"/>
      <c r="J22" s="1421"/>
      <c r="K22" s="1421"/>
      <c r="L22" s="1793" t="s">
        <v>133</v>
      </c>
      <c r="M22" s="1793"/>
      <c r="N22" s="1421"/>
      <c r="O22" s="1421"/>
      <c r="P22" s="1421"/>
      <c r="Q22" s="1421"/>
      <c r="R22" s="1421"/>
      <c r="S22" s="1421"/>
      <c r="T22" s="1421"/>
      <c r="U22" s="1421"/>
      <c r="V22" s="1421"/>
      <c r="W22" s="1421"/>
      <c r="X22" s="1421"/>
      <c r="Y22" s="1421"/>
      <c r="Z22" s="1421"/>
      <c r="AA22" s="1421"/>
      <c r="AB22" s="1421"/>
      <c r="AC22" s="1421"/>
      <c r="AD22" s="1421"/>
      <c r="AE22" s="1421"/>
      <c r="AF22" s="1421"/>
      <c r="AG22" s="1421" t="s">
        <v>143</v>
      </c>
      <c r="AH22" s="1421"/>
      <c r="AI22" s="1792"/>
    </row>
    <row r="23" spans="1:35" s="11" customFormat="1" ht="24.95" customHeight="1">
      <c r="A23" s="229">
        <v>8</v>
      </c>
      <c r="B23" s="1420"/>
      <c r="C23" s="1421"/>
      <c r="D23" s="1421"/>
      <c r="E23" s="1421"/>
      <c r="F23" s="1421"/>
      <c r="G23" s="1421"/>
      <c r="H23" s="1421"/>
      <c r="I23" s="1421"/>
      <c r="J23" s="1421"/>
      <c r="K23" s="1421"/>
      <c r="L23" s="1793" t="s">
        <v>133</v>
      </c>
      <c r="M23" s="1793"/>
      <c r="N23" s="1421"/>
      <c r="O23" s="1421"/>
      <c r="P23" s="1421"/>
      <c r="Q23" s="1421"/>
      <c r="R23" s="1421"/>
      <c r="S23" s="1421"/>
      <c r="T23" s="1421"/>
      <c r="U23" s="1421"/>
      <c r="V23" s="1421"/>
      <c r="W23" s="1421"/>
      <c r="X23" s="1421"/>
      <c r="Y23" s="1421"/>
      <c r="Z23" s="1421"/>
      <c r="AA23" s="1421"/>
      <c r="AB23" s="1421"/>
      <c r="AC23" s="1421"/>
      <c r="AD23" s="1421"/>
      <c r="AE23" s="1421"/>
      <c r="AF23" s="1421"/>
      <c r="AG23" s="1421" t="s">
        <v>143</v>
      </c>
      <c r="AH23" s="1421"/>
      <c r="AI23" s="1792"/>
    </row>
    <row r="24" spans="1:35" s="11" customFormat="1" ht="24.95" customHeight="1">
      <c r="A24" s="229">
        <v>9</v>
      </c>
      <c r="B24" s="1420"/>
      <c r="C24" s="1421"/>
      <c r="D24" s="1421"/>
      <c r="E24" s="1421"/>
      <c r="F24" s="1421"/>
      <c r="G24" s="1421"/>
      <c r="H24" s="1421"/>
      <c r="I24" s="1421"/>
      <c r="J24" s="1421"/>
      <c r="K24" s="1421"/>
      <c r="L24" s="1793" t="s">
        <v>133</v>
      </c>
      <c r="M24" s="1793"/>
      <c r="N24" s="1421"/>
      <c r="O24" s="1421"/>
      <c r="P24" s="1421"/>
      <c r="Q24" s="1421"/>
      <c r="R24" s="1421"/>
      <c r="S24" s="1421"/>
      <c r="T24" s="1421"/>
      <c r="U24" s="1421"/>
      <c r="V24" s="1421"/>
      <c r="W24" s="1421"/>
      <c r="X24" s="1421"/>
      <c r="Y24" s="1421"/>
      <c r="Z24" s="1421"/>
      <c r="AA24" s="1421"/>
      <c r="AB24" s="1421"/>
      <c r="AC24" s="1421"/>
      <c r="AD24" s="1421"/>
      <c r="AE24" s="1421"/>
      <c r="AF24" s="1421"/>
      <c r="AG24" s="1421" t="s">
        <v>143</v>
      </c>
      <c r="AH24" s="1421"/>
      <c r="AI24" s="1792"/>
    </row>
    <row r="25" spans="1:35" s="11" customFormat="1" ht="24.95" customHeight="1">
      <c r="A25" s="229">
        <v>10</v>
      </c>
      <c r="B25" s="1420"/>
      <c r="C25" s="1421"/>
      <c r="D25" s="1421"/>
      <c r="E25" s="1421"/>
      <c r="F25" s="1421"/>
      <c r="G25" s="1421"/>
      <c r="H25" s="1421"/>
      <c r="I25" s="1421"/>
      <c r="J25" s="1421"/>
      <c r="K25" s="1421"/>
      <c r="L25" s="1793" t="s">
        <v>133</v>
      </c>
      <c r="M25" s="1793"/>
      <c r="N25" s="1421"/>
      <c r="O25" s="1421"/>
      <c r="P25" s="1421"/>
      <c r="Q25" s="1421"/>
      <c r="R25" s="1421"/>
      <c r="S25" s="1421"/>
      <c r="T25" s="1421"/>
      <c r="U25" s="1421"/>
      <c r="V25" s="1421"/>
      <c r="W25" s="1421"/>
      <c r="X25" s="1421"/>
      <c r="Y25" s="1421"/>
      <c r="Z25" s="1421"/>
      <c r="AA25" s="1421"/>
      <c r="AB25" s="1421"/>
      <c r="AC25" s="1421"/>
      <c r="AD25" s="1421"/>
      <c r="AE25" s="1421"/>
      <c r="AF25" s="1421"/>
      <c r="AG25" s="1421" t="s">
        <v>143</v>
      </c>
      <c r="AH25" s="1421"/>
      <c r="AI25" s="1792"/>
    </row>
    <row r="26" spans="1:35" s="11" customFormat="1" ht="24.95" customHeight="1">
      <c r="A26" s="229">
        <v>11</v>
      </c>
      <c r="B26" s="1420"/>
      <c r="C26" s="1421"/>
      <c r="D26" s="1421"/>
      <c r="E26" s="1421"/>
      <c r="F26" s="1421"/>
      <c r="G26" s="1421"/>
      <c r="H26" s="1421"/>
      <c r="I26" s="1421"/>
      <c r="J26" s="1421"/>
      <c r="K26" s="1421"/>
      <c r="L26" s="1793" t="s">
        <v>133</v>
      </c>
      <c r="M26" s="1793"/>
      <c r="N26" s="1421"/>
      <c r="O26" s="1421"/>
      <c r="P26" s="1421"/>
      <c r="Q26" s="1421"/>
      <c r="R26" s="1421"/>
      <c r="S26" s="1421"/>
      <c r="T26" s="1421"/>
      <c r="U26" s="1421"/>
      <c r="V26" s="1421"/>
      <c r="W26" s="1421"/>
      <c r="X26" s="1421"/>
      <c r="Y26" s="1421"/>
      <c r="Z26" s="1421"/>
      <c r="AA26" s="1421"/>
      <c r="AB26" s="1421"/>
      <c r="AC26" s="1421"/>
      <c r="AD26" s="1421"/>
      <c r="AE26" s="1421"/>
      <c r="AF26" s="1421"/>
      <c r="AG26" s="1421" t="s">
        <v>143</v>
      </c>
      <c r="AH26" s="1421"/>
      <c r="AI26" s="1792"/>
    </row>
    <row r="27" spans="1:35" s="11" customFormat="1" ht="24.95" customHeight="1">
      <c r="A27" s="229">
        <v>12</v>
      </c>
      <c r="B27" s="1420"/>
      <c r="C27" s="1421"/>
      <c r="D27" s="1421"/>
      <c r="E27" s="1421"/>
      <c r="F27" s="1421"/>
      <c r="G27" s="1421"/>
      <c r="H27" s="1421"/>
      <c r="I27" s="1421"/>
      <c r="J27" s="1421"/>
      <c r="K27" s="1421"/>
      <c r="L27" s="1793" t="s">
        <v>133</v>
      </c>
      <c r="M27" s="1793"/>
      <c r="N27" s="1421"/>
      <c r="O27" s="1421"/>
      <c r="P27" s="1421"/>
      <c r="Q27" s="1421"/>
      <c r="R27" s="1421"/>
      <c r="S27" s="1421"/>
      <c r="T27" s="1421"/>
      <c r="U27" s="1421"/>
      <c r="V27" s="1421"/>
      <c r="W27" s="1421"/>
      <c r="X27" s="1421"/>
      <c r="Y27" s="1421"/>
      <c r="Z27" s="1421"/>
      <c r="AA27" s="1421"/>
      <c r="AB27" s="1421"/>
      <c r="AC27" s="1421"/>
      <c r="AD27" s="1421"/>
      <c r="AE27" s="1421"/>
      <c r="AF27" s="1421"/>
      <c r="AG27" s="1421" t="s">
        <v>143</v>
      </c>
      <c r="AH27" s="1421"/>
      <c r="AI27" s="1792"/>
    </row>
    <row r="28" spans="1:35" s="11" customFormat="1" ht="24.95" customHeight="1">
      <c r="A28" s="229">
        <v>13</v>
      </c>
      <c r="B28" s="1420"/>
      <c r="C28" s="1421"/>
      <c r="D28" s="1421"/>
      <c r="E28" s="1421"/>
      <c r="F28" s="1421"/>
      <c r="G28" s="1421"/>
      <c r="H28" s="1421"/>
      <c r="I28" s="1421"/>
      <c r="J28" s="1421"/>
      <c r="K28" s="1421"/>
      <c r="L28" s="1793" t="s">
        <v>133</v>
      </c>
      <c r="M28" s="1793"/>
      <c r="N28" s="1421"/>
      <c r="O28" s="1421"/>
      <c r="P28" s="1421"/>
      <c r="Q28" s="1421"/>
      <c r="R28" s="1421"/>
      <c r="S28" s="1421"/>
      <c r="T28" s="1421"/>
      <c r="U28" s="1421"/>
      <c r="V28" s="1421"/>
      <c r="W28" s="1421"/>
      <c r="X28" s="1421"/>
      <c r="Y28" s="1421"/>
      <c r="Z28" s="1421"/>
      <c r="AA28" s="1421"/>
      <c r="AB28" s="1421"/>
      <c r="AC28" s="1421"/>
      <c r="AD28" s="1421"/>
      <c r="AE28" s="1421"/>
      <c r="AF28" s="1421"/>
      <c r="AG28" s="1421" t="s">
        <v>143</v>
      </c>
      <c r="AH28" s="1421"/>
      <c r="AI28" s="1792"/>
    </row>
    <row r="29" spans="1:35" s="11" customFormat="1" ht="24.95" customHeight="1">
      <c r="A29" s="229">
        <v>14</v>
      </c>
      <c r="B29" s="1420"/>
      <c r="C29" s="1421"/>
      <c r="D29" s="1421"/>
      <c r="E29" s="1421"/>
      <c r="F29" s="1421"/>
      <c r="G29" s="1421"/>
      <c r="H29" s="1421"/>
      <c r="I29" s="1421"/>
      <c r="J29" s="1421"/>
      <c r="K29" s="1421"/>
      <c r="L29" s="1793" t="s">
        <v>133</v>
      </c>
      <c r="M29" s="1793"/>
      <c r="N29" s="1421"/>
      <c r="O29" s="1421"/>
      <c r="P29" s="1421"/>
      <c r="Q29" s="1421"/>
      <c r="R29" s="1421"/>
      <c r="S29" s="1421"/>
      <c r="T29" s="1421"/>
      <c r="U29" s="1421"/>
      <c r="V29" s="1421"/>
      <c r="W29" s="1421"/>
      <c r="X29" s="1421"/>
      <c r="Y29" s="1421"/>
      <c r="Z29" s="1421"/>
      <c r="AA29" s="1421"/>
      <c r="AB29" s="1421"/>
      <c r="AC29" s="1421"/>
      <c r="AD29" s="1421"/>
      <c r="AE29" s="1421"/>
      <c r="AF29" s="1421"/>
      <c r="AG29" s="1421" t="s">
        <v>143</v>
      </c>
      <c r="AH29" s="1421"/>
      <c r="AI29" s="1792"/>
    </row>
    <row r="30" spans="1:35" s="11" customFormat="1" ht="24.95" customHeight="1">
      <c r="A30" s="229">
        <v>15</v>
      </c>
      <c r="B30" s="1420"/>
      <c r="C30" s="1421"/>
      <c r="D30" s="1421"/>
      <c r="E30" s="1421"/>
      <c r="F30" s="1421"/>
      <c r="G30" s="1421"/>
      <c r="H30" s="1421"/>
      <c r="I30" s="1421"/>
      <c r="J30" s="1421"/>
      <c r="K30" s="1421"/>
      <c r="L30" s="1793" t="s">
        <v>133</v>
      </c>
      <c r="M30" s="1793"/>
      <c r="N30" s="1421"/>
      <c r="O30" s="1421"/>
      <c r="P30" s="1421"/>
      <c r="Q30" s="1421"/>
      <c r="R30" s="1421"/>
      <c r="S30" s="1421"/>
      <c r="T30" s="1421"/>
      <c r="U30" s="1421"/>
      <c r="V30" s="1421"/>
      <c r="W30" s="1421"/>
      <c r="X30" s="1421"/>
      <c r="Y30" s="1421"/>
      <c r="Z30" s="1421"/>
      <c r="AA30" s="1421"/>
      <c r="AB30" s="1421"/>
      <c r="AC30" s="1421"/>
      <c r="AD30" s="1421"/>
      <c r="AE30" s="1421"/>
      <c r="AF30" s="1421"/>
      <c r="AG30" s="1421" t="s">
        <v>143</v>
      </c>
      <c r="AH30" s="1421"/>
      <c r="AI30" s="1792"/>
    </row>
    <row r="31" spans="1:35" s="11" customFormat="1" ht="24.95" customHeight="1">
      <c r="A31" s="229">
        <v>16</v>
      </c>
      <c r="B31" s="1420"/>
      <c r="C31" s="1421"/>
      <c r="D31" s="1421"/>
      <c r="E31" s="1421"/>
      <c r="F31" s="1421"/>
      <c r="G31" s="1421"/>
      <c r="H31" s="1421"/>
      <c r="I31" s="1421"/>
      <c r="J31" s="1421"/>
      <c r="K31" s="1421"/>
      <c r="L31" s="1793" t="s">
        <v>133</v>
      </c>
      <c r="M31" s="1793"/>
      <c r="N31" s="1421"/>
      <c r="O31" s="1421"/>
      <c r="P31" s="1421"/>
      <c r="Q31" s="1421"/>
      <c r="R31" s="1421"/>
      <c r="S31" s="1421"/>
      <c r="T31" s="1421"/>
      <c r="U31" s="1421"/>
      <c r="V31" s="1421"/>
      <c r="W31" s="1421"/>
      <c r="X31" s="1421"/>
      <c r="Y31" s="1421"/>
      <c r="Z31" s="1421"/>
      <c r="AA31" s="1421"/>
      <c r="AB31" s="1421"/>
      <c r="AC31" s="1421"/>
      <c r="AD31" s="1421"/>
      <c r="AE31" s="1421"/>
      <c r="AF31" s="1421"/>
      <c r="AG31" s="1421" t="s">
        <v>143</v>
      </c>
      <c r="AH31" s="1421"/>
      <c r="AI31" s="1792"/>
    </row>
    <row r="32" spans="1:35" s="11" customFormat="1" ht="24.95" customHeight="1">
      <c r="A32" s="229">
        <v>17</v>
      </c>
      <c r="B32" s="1420"/>
      <c r="C32" s="1421"/>
      <c r="D32" s="1421"/>
      <c r="E32" s="1421"/>
      <c r="F32" s="1421"/>
      <c r="G32" s="1421"/>
      <c r="H32" s="1421"/>
      <c r="I32" s="1421"/>
      <c r="J32" s="1421"/>
      <c r="K32" s="1421"/>
      <c r="L32" s="1793" t="s">
        <v>133</v>
      </c>
      <c r="M32" s="1793"/>
      <c r="N32" s="1421"/>
      <c r="O32" s="1421"/>
      <c r="P32" s="1421"/>
      <c r="Q32" s="1421"/>
      <c r="R32" s="1421"/>
      <c r="S32" s="1421"/>
      <c r="T32" s="1421"/>
      <c r="U32" s="1421"/>
      <c r="V32" s="1421"/>
      <c r="W32" s="1421"/>
      <c r="X32" s="1421"/>
      <c r="Y32" s="1421"/>
      <c r="Z32" s="1421"/>
      <c r="AA32" s="1421"/>
      <c r="AB32" s="1421"/>
      <c r="AC32" s="1421"/>
      <c r="AD32" s="1421"/>
      <c r="AE32" s="1421"/>
      <c r="AF32" s="1421"/>
      <c r="AG32" s="1421" t="s">
        <v>143</v>
      </c>
      <c r="AH32" s="1421"/>
      <c r="AI32" s="1792"/>
    </row>
    <row r="33" spans="1:35" s="11" customFormat="1" ht="24.95" customHeight="1">
      <c r="A33" s="229">
        <v>18</v>
      </c>
      <c r="B33" s="1420"/>
      <c r="C33" s="1421"/>
      <c r="D33" s="1421"/>
      <c r="E33" s="1421"/>
      <c r="F33" s="1421"/>
      <c r="G33" s="1421"/>
      <c r="H33" s="1421"/>
      <c r="I33" s="1421"/>
      <c r="J33" s="1421"/>
      <c r="K33" s="1421"/>
      <c r="L33" s="1793" t="s">
        <v>133</v>
      </c>
      <c r="M33" s="1793"/>
      <c r="N33" s="1421"/>
      <c r="O33" s="1421"/>
      <c r="P33" s="1421"/>
      <c r="Q33" s="1421"/>
      <c r="R33" s="1421"/>
      <c r="S33" s="1421"/>
      <c r="T33" s="1421"/>
      <c r="U33" s="1421"/>
      <c r="V33" s="1421"/>
      <c r="W33" s="1421"/>
      <c r="X33" s="1421"/>
      <c r="Y33" s="1421"/>
      <c r="Z33" s="1421"/>
      <c r="AA33" s="1421"/>
      <c r="AB33" s="1421"/>
      <c r="AC33" s="1421"/>
      <c r="AD33" s="1421"/>
      <c r="AE33" s="1421"/>
      <c r="AF33" s="1421"/>
      <c r="AG33" s="1421" t="s">
        <v>143</v>
      </c>
      <c r="AH33" s="1421"/>
      <c r="AI33" s="1792"/>
    </row>
    <row r="34" spans="1:35" s="11" customFormat="1" ht="24.95" customHeight="1">
      <c r="A34" s="229">
        <v>19</v>
      </c>
      <c r="B34" s="1420"/>
      <c r="C34" s="1421"/>
      <c r="D34" s="1421"/>
      <c r="E34" s="1421"/>
      <c r="F34" s="1421"/>
      <c r="G34" s="1421"/>
      <c r="H34" s="1421"/>
      <c r="I34" s="1421"/>
      <c r="J34" s="1421"/>
      <c r="K34" s="1421"/>
      <c r="L34" s="1793" t="s">
        <v>133</v>
      </c>
      <c r="M34" s="1793"/>
      <c r="N34" s="1421"/>
      <c r="O34" s="1421"/>
      <c r="P34" s="1421"/>
      <c r="Q34" s="1421"/>
      <c r="R34" s="1421"/>
      <c r="S34" s="1421"/>
      <c r="T34" s="1421"/>
      <c r="U34" s="1421"/>
      <c r="V34" s="1421"/>
      <c r="W34" s="1421"/>
      <c r="X34" s="1421"/>
      <c r="Y34" s="1421"/>
      <c r="Z34" s="1421"/>
      <c r="AA34" s="1421"/>
      <c r="AB34" s="1421"/>
      <c r="AC34" s="1421"/>
      <c r="AD34" s="1421"/>
      <c r="AE34" s="1421"/>
      <c r="AF34" s="1421"/>
      <c r="AG34" s="1421" t="s">
        <v>143</v>
      </c>
      <c r="AH34" s="1421"/>
      <c r="AI34" s="1792"/>
    </row>
    <row r="35" spans="1:35" s="11" customFormat="1" ht="24.95" customHeight="1" thickBot="1">
      <c r="A35" s="230">
        <v>20</v>
      </c>
      <c r="B35" s="1839"/>
      <c r="C35" s="1836"/>
      <c r="D35" s="1836"/>
      <c r="E35" s="1836"/>
      <c r="F35" s="1836"/>
      <c r="G35" s="1836"/>
      <c r="H35" s="1836"/>
      <c r="I35" s="1836"/>
      <c r="J35" s="1836"/>
      <c r="K35" s="1836"/>
      <c r="L35" s="1840" t="s">
        <v>133</v>
      </c>
      <c r="M35" s="1840"/>
      <c r="N35" s="1836"/>
      <c r="O35" s="1836"/>
      <c r="P35" s="1836"/>
      <c r="Q35" s="1836"/>
      <c r="R35" s="1836"/>
      <c r="S35" s="1836"/>
      <c r="T35" s="1836"/>
      <c r="U35" s="1836"/>
      <c r="V35" s="1836"/>
      <c r="W35" s="1836"/>
      <c r="X35" s="1836"/>
      <c r="Y35" s="1836"/>
      <c r="Z35" s="1836"/>
      <c r="AA35" s="1836"/>
      <c r="AB35" s="1836"/>
      <c r="AC35" s="1836"/>
      <c r="AD35" s="1836"/>
      <c r="AE35" s="1836"/>
      <c r="AF35" s="1836"/>
      <c r="AG35" s="1836" t="s">
        <v>143</v>
      </c>
      <c r="AH35" s="1836"/>
      <c r="AI35" s="1837"/>
    </row>
    <row r="36" spans="1:35" s="11" customFormat="1" ht="15" customHeight="1">
      <c r="A36" s="1838" t="s">
        <v>146</v>
      </c>
      <c r="B36" s="1838"/>
      <c r="C36" s="1838"/>
      <c r="D36" s="1838"/>
      <c r="E36" s="1838"/>
      <c r="F36" s="1838"/>
      <c r="G36" s="1838"/>
      <c r="H36" s="1838"/>
      <c r="I36" s="1838"/>
      <c r="J36" s="1838"/>
      <c r="K36" s="1838"/>
      <c r="L36" s="1838"/>
      <c r="M36" s="1838"/>
      <c r="N36" s="1838"/>
      <c r="O36" s="1838"/>
      <c r="P36" s="1838"/>
      <c r="Q36" s="1838"/>
      <c r="R36" s="1838"/>
      <c r="S36" s="1838"/>
      <c r="T36" s="1838"/>
      <c r="U36" s="1838"/>
      <c r="V36" s="1838"/>
      <c r="W36" s="1838"/>
      <c r="X36" s="1838"/>
      <c r="Y36" s="1838"/>
      <c r="Z36" s="1838"/>
      <c r="AA36" s="1838"/>
      <c r="AB36" s="1838"/>
      <c r="AC36" s="1838"/>
      <c r="AD36" s="1838"/>
      <c r="AE36" s="1838"/>
      <c r="AF36" s="1838"/>
      <c r="AG36" s="1838"/>
      <c r="AH36" s="1838"/>
      <c r="AI36" s="1838"/>
    </row>
    <row r="37" spans="1:35" s="11" customFormat="1" ht="15" customHeight="1">
      <c r="A37" s="97"/>
      <c r="B37" s="97"/>
      <c r="C37" s="97"/>
      <c r="D37" s="97"/>
      <c r="E37" s="97"/>
      <c r="F37" s="97"/>
      <c r="G37" s="97"/>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row>
  </sheetData>
  <mergeCells count="121">
    <mergeCell ref="B26:I26"/>
    <mergeCell ref="J26:K26"/>
    <mergeCell ref="L26:M26"/>
    <mergeCell ref="N26:AF26"/>
    <mergeCell ref="AG26:AI26"/>
    <mergeCell ref="B27:I27"/>
    <mergeCell ref="N25:AF25"/>
    <mergeCell ref="AG25:AI25"/>
    <mergeCell ref="AK7:AP9"/>
    <mergeCell ref="L14:M15"/>
    <mergeCell ref="J22:K22"/>
    <mergeCell ref="B20:I20"/>
    <mergeCell ref="L22:M22"/>
    <mergeCell ref="N22:AF22"/>
    <mergeCell ref="AG22:AI22"/>
    <mergeCell ref="L24:M24"/>
    <mergeCell ref="N24:AF24"/>
    <mergeCell ref="AG24:AI24"/>
    <mergeCell ref="B23:I23"/>
    <mergeCell ref="J23:K23"/>
    <mergeCell ref="L23:M23"/>
    <mergeCell ref="N23:AF23"/>
    <mergeCell ref="AG23:AI23"/>
    <mergeCell ref="B24:I24"/>
    <mergeCell ref="J24:K24"/>
    <mergeCell ref="B21:I21"/>
    <mergeCell ref="J21:K21"/>
    <mergeCell ref="L21:M21"/>
    <mergeCell ref="N21:AF21"/>
    <mergeCell ref="AG21:AI21"/>
    <mergeCell ref="B22:I22"/>
    <mergeCell ref="J20:K20"/>
    <mergeCell ref="L20:M20"/>
    <mergeCell ref="B32:I32"/>
    <mergeCell ref="J32:K32"/>
    <mergeCell ref="L32:M32"/>
    <mergeCell ref="AG32:AI32"/>
    <mergeCell ref="N31:AF31"/>
    <mergeCell ref="N32:AF32"/>
    <mergeCell ref="J18:K18"/>
    <mergeCell ref="L18:M18"/>
    <mergeCell ref="N18:AF18"/>
    <mergeCell ref="AG18:AI18"/>
    <mergeCell ref="B19:I19"/>
    <mergeCell ref="J19:K19"/>
    <mergeCell ref="L19:M19"/>
    <mergeCell ref="N19:AF19"/>
    <mergeCell ref="AG19:AI19"/>
    <mergeCell ref="B18:I18"/>
    <mergeCell ref="N20:AF20"/>
    <mergeCell ref="B25:I25"/>
    <mergeCell ref="J25:K25"/>
    <mergeCell ref="L25:M25"/>
    <mergeCell ref="J27:K27"/>
    <mergeCell ref="L27:M27"/>
    <mergeCell ref="N27:AF27"/>
    <mergeCell ref="AG27:AI27"/>
    <mergeCell ref="AG35:AI35"/>
    <mergeCell ref="A36:AI36"/>
    <mergeCell ref="N35:AF35"/>
    <mergeCell ref="B35:I35"/>
    <mergeCell ref="J35:K35"/>
    <mergeCell ref="L35:M35"/>
    <mergeCell ref="AG33:AI33"/>
    <mergeCell ref="B34:I34"/>
    <mergeCell ref="J34:K34"/>
    <mergeCell ref="L34:M34"/>
    <mergeCell ref="AG34:AI34"/>
    <mergeCell ref="N33:AF33"/>
    <mergeCell ref="N34:AF34"/>
    <mergeCell ref="B33:I33"/>
    <mergeCell ref="J33:K33"/>
    <mergeCell ref="L33:M33"/>
    <mergeCell ref="A10:C11"/>
    <mergeCell ref="B31:I31"/>
    <mergeCell ref="J31:K31"/>
    <mergeCell ref="L31:M31"/>
    <mergeCell ref="AG29:AI29"/>
    <mergeCell ref="B30:I30"/>
    <mergeCell ref="J30:K30"/>
    <mergeCell ref="L30:M30"/>
    <mergeCell ref="AG30:AI30"/>
    <mergeCell ref="N29:AF29"/>
    <mergeCell ref="N30:AF30"/>
    <mergeCell ref="B29:I29"/>
    <mergeCell ref="J29:K29"/>
    <mergeCell ref="L29:M29"/>
    <mergeCell ref="AG20:AI20"/>
    <mergeCell ref="AG31:AI31"/>
    <mergeCell ref="AG14:AI15"/>
    <mergeCell ref="B16:I16"/>
    <mergeCell ref="J16:K16"/>
    <mergeCell ref="L16:M16"/>
    <mergeCell ref="AG16:AI16"/>
    <mergeCell ref="A14:A15"/>
    <mergeCell ref="B14:I15"/>
    <mergeCell ref="J14:K15"/>
    <mergeCell ref="AK3:AP5"/>
    <mergeCell ref="A1:AI3"/>
    <mergeCell ref="A8:C9"/>
    <mergeCell ref="AG17:AI17"/>
    <mergeCell ref="B28:I28"/>
    <mergeCell ref="J28:K28"/>
    <mergeCell ref="L28:M28"/>
    <mergeCell ref="AG28:AI28"/>
    <mergeCell ref="N17:AF17"/>
    <mergeCell ref="N28:AF28"/>
    <mergeCell ref="B17:I17"/>
    <mergeCell ref="J17:K17"/>
    <mergeCell ref="L17:M17"/>
    <mergeCell ref="T10:V11"/>
    <mergeCell ref="W10:AI11"/>
    <mergeCell ref="D10:S11"/>
    <mergeCell ref="C4:AG5"/>
    <mergeCell ref="N14:AF15"/>
    <mergeCell ref="N16:AF16"/>
    <mergeCell ref="T8:V9"/>
    <mergeCell ref="W8:AB9"/>
    <mergeCell ref="AC8:AC9"/>
    <mergeCell ref="AD8:AI9"/>
    <mergeCell ref="D8:S9"/>
  </mergeCells>
  <phoneticPr fontId="3"/>
  <hyperlinks>
    <hyperlink ref="AK3:AP5" location="目次!B18" display="目次へ" xr:uid="{00000000-0004-0000-0E00-000000000000}"/>
    <hyperlink ref="AK7:AP9" location="①【2ヵ月前】利用申込書!A1" display="利用申込書へ" xr:uid="{00000000-0004-0000-0E00-000001000000}"/>
  </hyperlink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リスト!$M$3:$M$5</xm:f>
          </x14:formula1>
          <xm:sqref>AG16:AI35</xm:sqref>
        </x14:dataValidation>
        <x14:dataValidation type="list" allowBlank="1" showInputMessage="1" showErrorMessage="1" xr:uid="{00000000-0002-0000-0E00-000001000000}">
          <x14:formula1>
            <xm:f>リスト!$J$3:$J$5</xm:f>
          </x14:formula1>
          <xm:sqref>L16:M35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3A73-5854-44CE-9ED7-CA514839EAC7}">
  <sheetPr>
    <tabColor theme="9" tint="0.39997558519241921"/>
  </sheetPr>
  <dimension ref="A1:BO70"/>
  <sheetViews>
    <sheetView showGridLines="0" showZeros="0" view="pageBreakPreview" zoomScaleNormal="100" zoomScaleSheetLayoutView="100" workbookViewId="0">
      <selection activeCell="O50" sqref="O50:Q50"/>
    </sheetView>
  </sheetViews>
  <sheetFormatPr defaultRowHeight="13.5"/>
  <cols>
    <col min="1" max="60" width="2.5" customWidth="1"/>
    <col min="62" max="67" width="2.625" customWidth="1"/>
  </cols>
  <sheetData>
    <row r="1" spans="1:67" ht="15" customHeight="1">
      <c r="A1" s="856" t="s">
        <v>680</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6"/>
      <c r="BE1" s="856"/>
      <c r="BF1" s="856"/>
      <c r="BG1" s="856"/>
      <c r="BH1" s="856"/>
      <c r="BJ1" s="3"/>
      <c r="BK1" s="3"/>
      <c r="BL1" s="3"/>
    </row>
    <row r="2" spans="1:67" ht="15" customHeight="1" thickBo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7"/>
      <c r="BF2" s="1887"/>
      <c r="BG2" s="1887"/>
      <c r="BH2" s="1887"/>
      <c r="BJ2" s="3"/>
      <c r="BK2" s="3"/>
      <c r="BL2" s="3"/>
    </row>
    <row r="3" spans="1:67" ht="16.899999999999999" customHeight="1">
      <c r="A3" s="997" t="s">
        <v>21</v>
      </c>
      <c r="B3" s="998"/>
      <c r="C3" s="998"/>
      <c r="D3" s="1007">
        <f>①【2ヵ月前】利用申込書!D6</f>
        <v>0</v>
      </c>
      <c r="E3" s="1007"/>
      <c r="F3" s="1007"/>
      <c r="G3" s="1007"/>
      <c r="H3" s="1007"/>
      <c r="I3" s="1007"/>
      <c r="J3" s="1007"/>
      <c r="K3" s="1007"/>
      <c r="L3" s="1007"/>
      <c r="M3" s="1007"/>
      <c r="N3" s="1007"/>
      <c r="O3" s="1007"/>
      <c r="P3" s="1007"/>
      <c r="Q3" s="1007"/>
      <c r="R3" s="1007"/>
      <c r="S3" s="1007"/>
      <c r="T3" s="1008"/>
      <c r="U3" s="1020" t="s">
        <v>52</v>
      </c>
      <c r="V3" s="1021"/>
      <c r="W3" s="1021"/>
      <c r="X3" s="1007">
        <f>①【2ヵ月前】利用申込書!D25</f>
        <v>0</v>
      </c>
      <c r="Y3" s="1007"/>
      <c r="Z3" s="1007"/>
      <c r="AA3" s="1007"/>
      <c r="AB3" s="1007"/>
      <c r="AC3" s="1007"/>
      <c r="AD3" s="1008"/>
      <c r="AE3" s="1020" t="s">
        <v>53</v>
      </c>
      <c r="AF3" s="1021"/>
      <c r="AG3" s="1021"/>
      <c r="AH3" s="1043">
        <f>①【2ヵ月前】利用申込書!D31</f>
        <v>0</v>
      </c>
      <c r="AI3" s="1043"/>
      <c r="AJ3" s="1043"/>
      <c r="AK3" s="1043"/>
      <c r="AL3" s="1043"/>
      <c r="AM3" s="1043"/>
      <c r="AN3" s="1043"/>
      <c r="AO3" s="1043"/>
      <c r="AP3" s="1043"/>
      <c r="AQ3" s="1043"/>
      <c r="AR3" s="1888" t="s">
        <v>40</v>
      </c>
      <c r="AS3" s="1889"/>
      <c r="AT3" s="1889"/>
      <c r="AU3" s="1889"/>
      <c r="AV3" s="1892">
        <f>①【2ヵ月前】利用申込書!K12</f>
        <v>0</v>
      </c>
      <c r="AW3" s="1892"/>
      <c r="AX3" s="1892" t="s">
        <v>10</v>
      </c>
      <c r="AY3" s="1892">
        <f>①【2ヵ月前】利用申込書!N12</f>
        <v>0</v>
      </c>
      <c r="AZ3" s="1892"/>
      <c r="BA3" s="1892" t="s">
        <v>11</v>
      </c>
      <c r="BB3" s="1318" t="s">
        <v>31</v>
      </c>
      <c r="BC3" s="1911">
        <f>①【2ヵ月前】利用申込書!K13</f>
        <v>0</v>
      </c>
      <c r="BD3" s="1911"/>
      <c r="BE3" s="1892" t="s">
        <v>10</v>
      </c>
      <c r="BF3" s="1911">
        <f>①【2ヵ月前】利用申込書!N13</f>
        <v>0</v>
      </c>
      <c r="BG3" s="1911"/>
      <c r="BH3" s="1894" t="s">
        <v>11</v>
      </c>
      <c r="BJ3" s="632" t="s">
        <v>600</v>
      </c>
      <c r="BK3" s="870"/>
      <c r="BL3" s="870"/>
      <c r="BM3" s="870"/>
      <c r="BN3" s="870"/>
      <c r="BO3" s="633"/>
    </row>
    <row r="4" spans="1:67" ht="16.899999999999999" customHeight="1">
      <c r="A4" s="999"/>
      <c r="B4" s="1000"/>
      <c r="C4" s="1000"/>
      <c r="D4" s="1009"/>
      <c r="E4" s="1009"/>
      <c r="F4" s="1009"/>
      <c r="G4" s="1009"/>
      <c r="H4" s="1009"/>
      <c r="I4" s="1009"/>
      <c r="J4" s="1009"/>
      <c r="K4" s="1009"/>
      <c r="L4" s="1009"/>
      <c r="M4" s="1009"/>
      <c r="N4" s="1009"/>
      <c r="O4" s="1009"/>
      <c r="P4" s="1009"/>
      <c r="Q4" s="1009"/>
      <c r="R4" s="1009"/>
      <c r="S4" s="1009"/>
      <c r="T4" s="1010"/>
      <c r="U4" s="1022"/>
      <c r="V4" s="1023"/>
      <c r="W4" s="1023"/>
      <c r="X4" s="1009"/>
      <c r="Y4" s="1009"/>
      <c r="Z4" s="1009"/>
      <c r="AA4" s="1009"/>
      <c r="AB4" s="1009"/>
      <c r="AC4" s="1009"/>
      <c r="AD4" s="1010"/>
      <c r="AE4" s="1022"/>
      <c r="AF4" s="1023"/>
      <c r="AG4" s="1023"/>
      <c r="AH4" s="1045"/>
      <c r="AI4" s="1045"/>
      <c r="AJ4" s="1045"/>
      <c r="AK4" s="1045"/>
      <c r="AL4" s="1045"/>
      <c r="AM4" s="1045"/>
      <c r="AN4" s="1045"/>
      <c r="AO4" s="1045"/>
      <c r="AP4" s="1045"/>
      <c r="AQ4" s="1045"/>
      <c r="AR4" s="1890"/>
      <c r="AS4" s="1891"/>
      <c r="AT4" s="1891"/>
      <c r="AU4" s="1891"/>
      <c r="AV4" s="1893"/>
      <c r="AW4" s="1893"/>
      <c r="AX4" s="1893"/>
      <c r="AY4" s="1893"/>
      <c r="AZ4" s="1893"/>
      <c r="BA4" s="1893"/>
      <c r="BB4" s="1910"/>
      <c r="BC4" s="1912"/>
      <c r="BD4" s="1912"/>
      <c r="BE4" s="1893"/>
      <c r="BF4" s="1912"/>
      <c r="BG4" s="1912"/>
      <c r="BH4" s="1895"/>
      <c r="BJ4" s="634"/>
      <c r="BK4" s="871"/>
      <c r="BL4" s="871"/>
      <c r="BM4" s="871"/>
      <c r="BN4" s="871"/>
      <c r="BO4" s="635"/>
    </row>
    <row r="5" spans="1:67" ht="19.899999999999999" customHeight="1" thickBot="1">
      <c r="A5" s="286" t="s">
        <v>616</v>
      </c>
      <c r="BD5" s="8"/>
      <c r="BE5" s="8"/>
      <c r="BF5" s="8"/>
      <c r="BG5" s="8"/>
      <c r="BH5" s="473" t="s">
        <v>893</v>
      </c>
      <c r="BJ5" s="636"/>
      <c r="BK5" s="872"/>
      <c r="BL5" s="872"/>
      <c r="BM5" s="872"/>
      <c r="BN5" s="872"/>
      <c r="BO5" s="637"/>
    </row>
    <row r="6" spans="1:67" ht="16.149999999999999" customHeight="1" thickBot="1">
      <c r="A6" s="1896" t="s">
        <v>357</v>
      </c>
      <c r="B6" s="1897"/>
      <c r="C6" s="1897"/>
      <c r="D6" s="1897"/>
      <c r="E6" s="1897"/>
      <c r="F6" s="1897"/>
      <c r="G6" s="1897"/>
      <c r="H6" s="1897"/>
      <c r="I6" s="1897"/>
      <c r="J6" s="1897"/>
      <c r="K6" s="1897"/>
      <c r="L6" s="1898"/>
      <c r="M6" s="1896" t="s">
        <v>359</v>
      </c>
      <c r="N6" s="1897"/>
      <c r="O6" s="1897"/>
      <c r="P6" s="1897"/>
      <c r="Q6" s="1897"/>
      <c r="R6" s="1898"/>
      <c r="S6" s="1897" t="s">
        <v>360</v>
      </c>
      <c r="T6" s="1897"/>
      <c r="U6" s="1897"/>
      <c r="V6" s="1897"/>
      <c r="W6" s="1897"/>
      <c r="X6" s="1898"/>
      <c r="Y6" s="269"/>
      <c r="Z6" s="1905" t="s">
        <v>43</v>
      </c>
      <c r="AA6" s="1905"/>
      <c r="AB6" s="1905"/>
      <c r="AC6" s="1905" t="s">
        <v>41</v>
      </c>
      <c r="AD6" s="1905"/>
      <c r="AE6" s="1905"/>
      <c r="AF6" s="1905"/>
      <c r="AG6" s="1905"/>
      <c r="AH6" s="1905"/>
      <c r="AI6" s="1905" t="s">
        <v>42</v>
      </c>
      <c r="AJ6" s="1905"/>
      <c r="AK6" s="1905"/>
      <c r="AL6" s="1905"/>
      <c r="AM6" s="1905"/>
      <c r="AN6" s="1905"/>
      <c r="AO6" s="1906" t="s">
        <v>617</v>
      </c>
      <c r="AP6" s="1906"/>
      <c r="AQ6" s="33"/>
      <c r="AR6" t="s">
        <v>618</v>
      </c>
      <c r="BJ6" s="3"/>
      <c r="BK6" s="3"/>
      <c r="BL6" s="3"/>
    </row>
    <row r="7" spans="1:67" ht="16.149999999999999" customHeight="1" thickBot="1">
      <c r="A7" s="1899"/>
      <c r="B7" s="1900"/>
      <c r="C7" s="1900"/>
      <c r="D7" s="1900"/>
      <c r="E7" s="1900"/>
      <c r="F7" s="1900"/>
      <c r="G7" s="1900"/>
      <c r="H7" s="1900"/>
      <c r="I7" s="1900"/>
      <c r="J7" s="1900"/>
      <c r="K7" s="1900"/>
      <c r="L7" s="1901"/>
      <c r="M7" s="1902"/>
      <c r="N7" s="1903"/>
      <c r="O7" s="1903"/>
      <c r="P7" s="1903"/>
      <c r="Q7" s="1903"/>
      <c r="R7" s="1904"/>
      <c r="S7" s="1903"/>
      <c r="T7" s="1903"/>
      <c r="U7" s="1903"/>
      <c r="V7" s="1903"/>
      <c r="W7" s="1903"/>
      <c r="X7" s="1904"/>
      <c r="Y7" s="269"/>
      <c r="Z7" s="1905"/>
      <c r="AA7" s="1905"/>
      <c r="AB7" s="1905"/>
      <c r="AC7" s="1907" t="s">
        <v>44</v>
      </c>
      <c r="AD7" s="1907"/>
      <c r="AE7" s="1908"/>
      <c r="AF7" s="1909" t="s">
        <v>45</v>
      </c>
      <c r="AG7" s="1907"/>
      <c r="AH7" s="1907"/>
      <c r="AI7" s="1907" t="s">
        <v>44</v>
      </c>
      <c r="AJ7" s="1907"/>
      <c r="AK7" s="1908"/>
      <c r="AL7" s="1909" t="s">
        <v>45</v>
      </c>
      <c r="AM7" s="1907"/>
      <c r="AN7" s="1907"/>
      <c r="AO7" s="1906"/>
      <c r="AP7" s="1906"/>
      <c r="AQ7" s="33"/>
      <c r="AR7" t="s">
        <v>619</v>
      </c>
      <c r="BJ7" s="632" t="s">
        <v>602</v>
      </c>
      <c r="BK7" s="870"/>
      <c r="BL7" s="870"/>
      <c r="BM7" s="870"/>
      <c r="BN7" s="870"/>
      <c r="BO7" s="633"/>
    </row>
    <row r="8" spans="1:67" ht="18" customHeight="1">
      <c r="A8" s="1902"/>
      <c r="B8" s="1903"/>
      <c r="C8" s="1903"/>
      <c r="D8" s="1903"/>
      <c r="E8" s="1903"/>
      <c r="F8" s="1903"/>
      <c r="G8" s="1903"/>
      <c r="H8" s="1903"/>
      <c r="I8" s="1903"/>
      <c r="J8" s="1903"/>
      <c r="K8" s="1903"/>
      <c r="L8" s="1904"/>
      <c r="M8" s="1913" t="s">
        <v>361</v>
      </c>
      <c r="N8" s="1914"/>
      <c r="O8" s="1915"/>
      <c r="P8" s="1914" t="s">
        <v>362</v>
      </c>
      <c r="Q8" s="1914"/>
      <c r="R8" s="1916"/>
      <c r="S8" s="1913" t="s">
        <v>361</v>
      </c>
      <c r="T8" s="1914"/>
      <c r="U8" s="1915"/>
      <c r="V8" s="1914" t="s">
        <v>362</v>
      </c>
      <c r="W8" s="1914"/>
      <c r="X8" s="1916"/>
      <c r="Y8" s="269"/>
      <c r="Z8" s="1917" t="s">
        <v>46</v>
      </c>
      <c r="AA8" s="1917"/>
      <c r="AB8" s="1917"/>
      <c r="AC8" s="1918"/>
      <c r="AD8" s="1919"/>
      <c r="AE8" s="1919"/>
      <c r="AF8" s="1919"/>
      <c r="AG8" s="1919"/>
      <c r="AH8" s="1920"/>
      <c r="AI8" s="1918"/>
      <c r="AJ8" s="1919"/>
      <c r="AK8" s="1919"/>
      <c r="AL8" s="1919"/>
      <c r="AM8" s="1919"/>
      <c r="AN8" s="1920"/>
      <c r="AO8" s="1906"/>
      <c r="AP8" s="1906"/>
      <c r="AQ8" s="1921" t="s">
        <v>620</v>
      </c>
      <c r="AR8" s="1922"/>
      <c r="AS8" s="1922"/>
      <c r="AT8" s="1922"/>
      <c r="AU8" s="1922"/>
      <c r="AV8" s="1922"/>
      <c r="AW8" s="1922"/>
      <c r="AX8" s="1922"/>
      <c r="AY8" s="1922"/>
      <c r="AZ8" s="1922"/>
      <c r="BA8" s="1922"/>
      <c r="BB8" s="1922"/>
      <c r="BC8" s="1922"/>
      <c r="BD8" s="1922"/>
      <c r="BE8" s="1922"/>
      <c r="BF8" s="1922"/>
      <c r="BG8" s="1922"/>
      <c r="BH8" s="1923"/>
      <c r="BJ8" s="634"/>
      <c r="BK8" s="871"/>
      <c r="BL8" s="871"/>
      <c r="BM8" s="871"/>
      <c r="BN8" s="871"/>
      <c r="BO8" s="635"/>
    </row>
    <row r="9" spans="1:67" ht="19.149999999999999" customHeight="1" thickBot="1">
      <c r="A9" s="1935" t="s">
        <v>707</v>
      </c>
      <c r="B9" s="1936"/>
      <c r="C9" s="1936"/>
      <c r="D9" s="1936"/>
      <c r="E9" s="1936"/>
      <c r="F9" s="1936"/>
      <c r="G9" s="1936"/>
      <c r="H9" s="1936"/>
      <c r="I9" s="1936"/>
      <c r="J9" s="1936"/>
      <c r="K9" s="1936"/>
      <c r="L9" s="1937"/>
      <c r="M9" s="1938">
        <f>①【2ヵ月前】利用申込書!AI7</f>
        <v>0</v>
      </c>
      <c r="N9" s="1939"/>
      <c r="O9" s="1940"/>
      <c r="P9" s="1941">
        <f>①【2ヵ月前】利用申込書!AL7</f>
        <v>0</v>
      </c>
      <c r="Q9" s="1939"/>
      <c r="R9" s="1942"/>
      <c r="S9" s="1938">
        <f>①【2ヵ月前】利用申込書!AQ7</f>
        <v>0</v>
      </c>
      <c r="T9" s="1939"/>
      <c r="U9" s="1940"/>
      <c r="V9" s="1941">
        <f>①【2ヵ月前】利用申込書!AT7</f>
        <v>0</v>
      </c>
      <c r="W9" s="1939"/>
      <c r="X9" s="1942"/>
      <c r="Y9" s="269"/>
      <c r="Z9" s="1943" t="s">
        <v>47</v>
      </c>
      <c r="AA9" s="1943"/>
      <c r="AB9" s="1943"/>
      <c r="AC9" s="1944"/>
      <c r="AD9" s="1924"/>
      <c r="AE9" s="1924"/>
      <c r="AF9" s="1924"/>
      <c r="AG9" s="1924"/>
      <c r="AH9" s="1925"/>
      <c r="AI9" s="1944"/>
      <c r="AJ9" s="1924"/>
      <c r="AK9" s="1924"/>
      <c r="AL9" s="1924"/>
      <c r="AM9" s="1924"/>
      <c r="AN9" s="1925"/>
      <c r="AO9" s="1906"/>
      <c r="AP9" s="1906"/>
      <c r="AQ9" s="1926"/>
      <c r="AR9" s="1927"/>
      <c r="AS9" s="1927"/>
      <c r="AT9" s="1927"/>
      <c r="AU9" s="1927"/>
      <c r="AV9" s="1927"/>
      <c r="AW9" s="1927"/>
      <c r="AX9" s="1927"/>
      <c r="AY9" s="1927"/>
      <c r="AZ9" s="1927"/>
      <c r="BA9" s="1927"/>
      <c r="BB9" s="1927"/>
      <c r="BC9" s="1927"/>
      <c r="BD9" s="1927"/>
      <c r="BE9" s="1927"/>
      <c r="BF9" s="1927"/>
      <c r="BG9" s="1927"/>
      <c r="BH9" s="1928"/>
      <c r="BJ9" s="636"/>
      <c r="BK9" s="872"/>
      <c r="BL9" s="872"/>
      <c r="BM9" s="872"/>
      <c r="BN9" s="872"/>
      <c r="BO9" s="637"/>
    </row>
    <row r="10" spans="1:67" ht="19.149999999999999" customHeight="1">
      <c r="A10" s="369" t="s">
        <v>706</v>
      </c>
      <c r="B10" s="370"/>
      <c r="C10" s="370"/>
      <c r="D10" s="370"/>
      <c r="E10" s="370"/>
      <c r="F10" s="370"/>
      <c r="G10" s="370"/>
      <c r="H10" s="370"/>
      <c r="I10" s="370"/>
      <c r="J10" s="370"/>
      <c r="K10" s="370"/>
      <c r="L10" s="371"/>
      <c r="M10" s="1938">
        <f>①【2ヵ月前】利用申込書!AI8</f>
        <v>0</v>
      </c>
      <c r="N10" s="1939"/>
      <c r="O10" s="1940"/>
      <c r="P10" s="1941">
        <f>①【2ヵ月前】利用申込書!AL8</f>
        <v>0</v>
      </c>
      <c r="Q10" s="1939"/>
      <c r="R10" s="1942"/>
      <c r="S10" s="1938">
        <f>①【2ヵ月前】利用申込書!AQ8</f>
        <v>0</v>
      </c>
      <c r="T10" s="1939"/>
      <c r="U10" s="1940"/>
      <c r="V10" s="1941">
        <f>①【2ヵ月前】利用申込書!AT8</f>
        <v>0</v>
      </c>
      <c r="W10" s="1939"/>
      <c r="X10" s="1942"/>
      <c r="Y10" s="269"/>
      <c r="Z10" s="1953" t="s">
        <v>704</v>
      </c>
      <c r="AA10" s="1953"/>
      <c r="AB10" s="1953"/>
      <c r="AC10" s="341"/>
      <c r="AD10" s="342"/>
      <c r="AE10" s="344"/>
      <c r="AF10" s="345"/>
      <c r="AG10" s="342"/>
      <c r="AH10" s="343"/>
      <c r="AI10" s="341"/>
      <c r="AJ10" s="342"/>
      <c r="AK10" s="344"/>
      <c r="AL10" s="345"/>
      <c r="AM10" s="342"/>
      <c r="AN10" s="343"/>
      <c r="AO10" s="1906"/>
      <c r="AP10" s="1906"/>
      <c r="AQ10" s="1926"/>
      <c r="AR10" s="1927"/>
      <c r="AS10" s="1927"/>
      <c r="AT10" s="1927"/>
      <c r="AU10" s="1927"/>
      <c r="AV10" s="1927"/>
      <c r="AW10" s="1927"/>
      <c r="AX10" s="1927"/>
      <c r="AY10" s="1927"/>
      <c r="AZ10" s="1927"/>
      <c r="BA10" s="1927"/>
      <c r="BB10" s="1927"/>
      <c r="BC10" s="1927"/>
      <c r="BD10" s="1927"/>
      <c r="BE10" s="1927"/>
      <c r="BF10" s="1927"/>
      <c r="BG10" s="1927"/>
      <c r="BH10" s="1928"/>
      <c r="BJ10" s="339"/>
      <c r="BK10" s="339"/>
      <c r="BL10" s="339"/>
      <c r="BM10" s="339"/>
      <c r="BN10" s="339"/>
      <c r="BO10" s="339"/>
    </row>
    <row r="11" spans="1:67" ht="19.149999999999999" customHeight="1">
      <c r="A11" s="1945" t="s">
        <v>375</v>
      </c>
      <c r="B11" s="1946"/>
      <c r="C11" s="1946"/>
      <c r="D11" s="1946"/>
      <c r="E11" s="1946"/>
      <c r="F11" s="1946"/>
      <c r="G11" s="1946"/>
      <c r="H11" s="1946"/>
      <c r="I11" s="1946"/>
      <c r="J11" s="1946"/>
      <c r="K11" s="1946"/>
      <c r="L11" s="1947"/>
      <c r="M11" s="1948">
        <f>①【2ヵ月前】利用申込書!AI9</f>
        <v>0</v>
      </c>
      <c r="N11" s="1949"/>
      <c r="O11" s="1950"/>
      <c r="P11" s="1951">
        <f>①【2ヵ月前】利用申込書!AL9</f>
        <v>0</v>
      </c>
      <c r="Q11" s="1949"/>
      <c r="R11" s="1952"/>
      <c r="S11" s="1948">
        <f>①【2ヵ月前】利用申込書!AQ9</f>
        <v>0</v>
      </c>
      <c r="T11" s="1949"/>
      <c r="U11" s="1950"/>
      <c r="V11" s="1951">
        <f>①【2ヵ月前】利用申込書!AT9</f>
        <v>0</v>
      </c>
      <c r="W11" s="1949"/>
      <c r="X11" s="1952"/>
      <c r="Y11" s="269"/>
      <c r="Z11" s="1953" t="s">
        <v>48</v>
      </c>
      <c r="AA11" s="1953"/>
      <c r="AB11" s="1953"/>
      <c r="AC11" s="1934"/>
      <c r="AD11" s="1932"/>
      <c r="AE11" s="1932"/>
      <c r="AF11" s="1932"/>
      <c r="AG11" s="1932"/>
      <c r="AH11" s="1933"/>
      <c r="AI11" s="1934"/>
      <c r="AJ11" s="1932"/>
      <c r="AK11" s="1932"/>
      <c r="AL11" s="1932"/>
      <c r="AM11" s="1932"/>
      <c r="AN11" s="1933"/>
      <c r="AO11" s="1906"/>
      <c r="AP11" s="1906"/>
      <c r="AQ11" s="1929"/>
      <c r="AR11" s="1930"/>
      <c r="AS11" s="1930"/>
      <c r="AT11" s="1930"/>
      <c r="AU11" s="1930"/>
      <c r="AV11" s="1930"/>
      <c r="AW11" s="1930"/>
      <c r="AX11" s="1930"/>
      <c r="AY11" s="1930"/>
      <c r="AZ11" s="1930"/>
      <c r="BA11" s="1930"/>
      <c r="BB11" s="1930"/>
      <c r="BC11" s="1930"/>
      <c r="BD11" s="1930"/>
      <c r="BE11" s="1930"/>
      <c r="BF11" s="1930"/>
      <c r="BG11" s="1930"/>
      <c r="BH11" s="1931"/>
    </row>
    <row r="12" spans="1:67" ht="19.149999999999999" customHeight="1">
      <c r="A12" s="1954" t="s">
        <v>376</v>
      </c>
      <c r="B12" s="1955"/>
      <c r="C12" s="1955"/>
      <c r="D12" s="1955"/>
      <c r="E12" s="1955"/>
      <c r="F12" s="1955"/>
      <c r="G12" s="1955"/>
      <c r="H12" s="1955"/>
      <c r="I12" s="1955"/>
      <c r="J12" s="1955"/>
      <c r="K12" s="1955"/>
      <c r="L12" s="1956"/>
      <c r="M12" s="1948">
        <f>①【2ヵ月前】利用申込書!AI10</f>
        <v>0</v>
      </c>
      <c r="N12" s="1949"/>
      <c r="O12" s="1950"/>
      <c r="P12" s="1951">
        <f>①【2ヵ月前】利用申込書!AL10</f>
        <v>0</v>
      </c>
      <c r="Q12" s="1949"/>
      <c r="R12" s="1952"/>
      <c r="S12" s="1948">
        <f>①【2ヵ月前】利用申込書!AQ10</f>
        <v>0</v>
      </c>
      <c r="T12" s="1949"/>
      <c r="U12" s="1950"/>
      <c r="V12" s="1951">
        <f>①【2ヵ月前】利用申込書!AT10</f>
        <v>0</v>
      </c>
      <c r="W12" s="1949"/>
      <c r="X12" s="1952"/>
      <c r="Y12" s="269"/>
      <c r="AO12" s="1906"/>
      <c r="AP12" s="1906"/>
      <c r="AQ12" s="1844" t="s">
        <v>870</v>
      </c>
      <c r="AR12" s="1845"/>
      <c r="AS12" s="1845"/>
      <c r="AT12" s="1845"/>
      <c r="AU12" s="1845"/>
      <c r="AV12" s="1845"/>
      <c r="AW12" s="1846"/>
      <c r="AX12" s="2062" t="s">
        <v>874</v>
      </c>
      <c r="AY12" s="2063"/>
      <c r="AZ12" s="2063"/>
      <c r="BA12" s="2063"/>
      <c r="BB12" s="2063"/>
      <c r="BC12" s="2063"/>
      <c r="BD12" s="2063"/>
      <c r="BE12" s="2063"/>
      <c r="BF12" s="2063"/>
      <c r="BG12" s="2063"/>
      <c r="BH12" s="2064"/>
    </row>
    <row r="13" spans="1:67" ht="19.149999999999999" customHeight="1">
      <c r="A13" s="1954" t="s">
        <v>377</v>
      </c>
      <c r="B13" s="1955"/>
      <c r="C13" s="1955"/>
      <c r="D13" s="1955"/>
      <c r="E13" s="1955"/>
      <c r="F13" s="1955"/>
      <c r="G13" s="1955"/>
      <c r="H13" s="1955"/>
      <c r="I13" s="1955"/>
      <c r="J13" s="1955"/>
      <c r="K13" s="1955"/>
      <c r="L13" s="1956"/>
      <c r="M13" s="1948">
        <f>①【2ヵ月前】利用申込書!AI11</f>
        <v>0</v>
      </c>
      <c r="N13" s="1949"/>
      <c r="O13" s="1950"/>
      <c r="P13" s="1951">
        <f>①【2ヵ月前】利用申込書!AL11</f>
        <v>0</v>
      </c>
      <c r="Q13" s="1949"/>
      <c r="R13" s="1952"/>
      <c r="S13" s="1948">
        <f>①【2ヵ月前】利用申込書!AQ11</f>
        <v>0</v>
      </c>
      <c r="T13" s="1949"/>
      <c r="U13" s="1950"/>
      <c r="V13" s="1951">
        <f>①【2ヵ月前】利用申込書!AT11</f>
        <v>0</v>
      </c>
      <c r="W13" s="1949"/>
      <c r="X13" s="1952"/>
      <c r="Y13" s="269"/>
      <c r="AO13" s="1906"/>
      <c r="AP13" s="1906"/>
      <c r="AQ13" s="1847"/>
      <c r="AR13" s="1848"/>
      <c r="AS13" s="1848"/>
      <c r="AT13" s="1848"/>
      <c r="AU13" s="1848"/>
      <c r="AV13" s="1848"/>
      <c r="AW13" s="1849"/>
      <c r="AX13" s="2065"/>
      <c r="AY13" s="2066"/>
      <c r="AZ13" s="2066"/>
      <c r="BA13" s="2066"/>
      <c r="BB13" s="2066"/>
      <c r="BC13" s="2066"/>
      <c r="BD13" s="2066"/>
      <c r="BE13" s="2066"/>
      <c r="BF13" s="2066"/>
      <c r="BG13" s="2066"/>
      <c r="BH13" s="2067"/>
    </row>
    <row r="14" spans="1:67" ht="19.149999999999999" customHeight="1">
      <c r="A14" s="1954" t="s">
        <v>378</v>
      </c>
      <c r="B14" s="1955"/>
      <c r="C14" s="1955"/>
      <c r="D14" s="1955"/>
      <c r="E14" s="1955"/>
      <c r="F14" s="1955"/>
      <c r="G14" s="1955"/>
      <c r="H14" s="1955"/>
      <c r="I14" s="1955"/>
      <c r="J14" s="1955"/>
      <c r="K14" s="1955"/>
      <c r="L14" s="1956"/>
      <c r="M14" s="1948">
        <f>①【2ヵ月前】利用申込書!AI12</f>
        <v>0</v>
      </c>
      <c r="N14" s="1949"/>
      <c r="O14" s="1950"/>
      <c r="P14" s="1951">
        <f>①【2ヵ月前】利用申込書!AL12</f>
        <v>0</v>
      </c>
      <c r="Q14" s="1949"/>
      <c r="R14" s="1952"/>
      <c r="S14" s="1948">
        <f>①【2ヵ月前】利用申込書!AQ12</f>
        <v>0</v>
      </c>
      <c r="T14" s="1949"/>
      <c r="U14" s="1950"/>
      <c r="V14" s="1951">
        <f>①【2ヵ月前】利用申込書!AT12</f>
        <v>0</v>
      </c>
      <c r="W14" s="1949"/>
      <c r="X14" s="1952"/>
      <c r="Y14" s="269"/>
      <c r="Z14" s="271" t="s">
        <v>49</v>
      </c>
      <c r="AA14" s="1960" t="s">
        <v>621</v>
      </c>
      <c r="AB14" s="1960"/>
      <c r="AC14" s="1960"/>
      <c r="AD14" s="1960"/>
      <c r="AE14" s="1960"/>
      <c r="AF14" s="1960"/>
      <c r="AG14" s="1960"/>
      <c r="AH14" s="1960"/>
      <c r="AI14" s="1960"/>
      <c r="AJ14" s="1960"/>
      <c r="AK14" s="1960"/>
      <c r="AL14" s="1960"/>
      <c r="AM14" s="1960"/>
      <c r="AN14" s="1960"/>
      <c r="AO14" s="1906"/>
      <c r="AP14" s="1906"/>
      <c r="AQ14" s="1957" t="s">
        <v>871</v>
      </c>
      <c r="AR14" s="1958"/>
      <c r="AS14" s="1958"/>
      <c r="AT14" s="1958"/>
      <c r="AU14" s="1958"/>
      <c r="AV14" s="1958"/>
      <c r="AW14" s="1959"/>
      <c r="AX14" s="1841" t="s">
        <v>625</v>
      </c>
      <c r="AY14" s="1842"/>
      <c r="AZ14" s="1842"/>
      <c r="BA14" s="1842"/>
      <c r="BB14" s="1842"/>
      <c r="BC14" s="1842"/>
      <c r="BD14" s="1842"/>
      <c r="BE14" s="1842"/>
      <c r="BF14" s="1842"/>
      <c r="BG14" s="1842"/>
      <c r="BH14" s="1843"/>
    </row>
    <row r="15" spans="1:67" ht="19.149999999999999" customHeight="1">
      <c r="A15" s="1954" t="s">
        <v>379</v>
      </c>
      <c r="B15" s="1955"/>
      <c r="C15" s="1955"/>
      <c r="D15" s="1955"/>
      <c r="E15" s="1955"/>
      <c r="F15" s="1955"/>
      <c r="G15" s="1955"/>
      <c r="H15" s="1955"/>
      <c r="I15" s="1955"/>
      <c r="J15" s="1955"/>
      <c r="K15" s="1955"/>
      <c r="L15" s="1956"/>
      <c r="M15" s="1948">
        <f>①【2ヵ月前】利用申込書!AI13</f>
        <v>0</v>
      </c>
      <c r="N15" s="1949"/>
      <c r="O15" s="1950"/>
      <c r="P15" s="1951">
        <f>①【2ヵ月前】利用申込書!AL13</f>
        <v>0</v>
      </c>
      <c r="Q15" s="1949"/>
      <c r="R15" s="1952"/>
      <c r="S15" s="1948">
        <f>①【2ヵ月前】利用申込書!AQ13</f>
        <v>0</v>
      </c>
      <c r="T15" s="1949"/>
      <c r="U15" s="1950"/>
      <c r="V15" s="1951">
        <f>①【2ヵ月前】利用申込書!AT13</f>
        <v>0</v>
      </c>
      <c r="W15" s="1949"/>
      <c r="X15" s="1952"/>
      <c r="Y15" s="269"/>
      <c r="Z15" s="273"/>
      <c r="AA15" s="1960"/>
      <c r="AB15" s="1960"/>
      <c r="AC15" s="1960"/>
      <c r="AD15" s="1960"/>
      <c r="AE15" s="1960"/>
      <c r="AF15" s="1960"/>
      <c r="AG15" s="1960"/>
      <c r="AH15" s="1960"/>
      <c r="AI15" s="1960"/>
      <c r="AJ15" s="1960"/>
      <c r="AK15" s="1960"/>
      <c r="AL15" s="1960"/>
      <c r="AM15" s="1960"/>
      <c r="AN15" s="1960"/>
      <c r="AO15" s="1906"/>
      <c r="AP15" s="1906"/>
      <c r="AQ15" s="1859" t="s">
        <v>872</v>
      </c>
      <c r="AR15" s="1860"/>
      <c r="AS15" s="1860"/>
      <c r="AT15" s="1860"/>
      <c r="AU15" s="1860"/>
      <c r="AV15" s="1860"/>
      <c r="AW15" s="1860"/>
      <c r="AX15" s="1860"/>
      <c r="AY15" s="1860"/>
      <c r="AZ15" s="1860"/>
      <c r="BA15" s="1860"/>
      <c r="BB15" s="1860"/>
      <c r="BC15" s="1860"/>
      <c r="BD15" s="1860"/>
      <c r="BE15" s="1860"/>
      <c r="BF15" s="1860"/>
      <c r="BG15" s="1860"/>
      <c r="BH15" s="1861"/>
    </row>
    <row r="16" spans="1:67" ht="19.149999999999999" customHeight="1">
      <c r="A16" s="1954" t="s">
        <v>623</v>
      </c>
      <c r="B16" s="1955"/>
      <c r="C16" s="1955"/>
      <c r="D16" s="1955"/>
      <c r="E16" s="1955"/>
      <c r="F16" s="1955"/>
      <c r="G16" s="1955"/>
      <c r="H16" s="1955"/>
      <c r="I16" s="1955"/>
      <c r="J16" s="1955"/>
      <c r="K16" s="1955"/>
      <c r="L16" s="1956"/>
      <c r="M16" s="1948">
        <f>①【2ヵ月前】利用申込書!AI14</f>
        <v>0</v>
      </c>
      <c r="N16" s="1949"/>
      <c r="O16" s="1950"/>
      <c r="P16" s="1951">
        <f>①【2ヵ月前】利用申込書!AL14</f>
        <v>0</v>
      </c>
      <c r="Q16" s="1949"/>
      <c r="R16" s="1952"/>
      <c r="S16" s="1948">
        <f>①【2ヵ月前】利用申込書!AQ14</f>
        <v>0</v>
      </c>
      <c r="T16" s="1949"/>
      <c r="U16" s="1950"/>
      <c r="V16" s="1951">
        <f>①【2ヵ月前】利用申込書!AT14</f>
        <v>0</v>
      </c>
      <c r="W16" s="1949"/>
      <c r="X16" s="1952"/>
      <c r="Y16" s="269"/>
      <c r="Z16" s="274" t="s">
        <v>49</v>
      </c>
      <c r="AA16" s="1961" t="s">
        <v>624</v>
      </c>
      <c r="AB16" s="1961"/>
      <c r="AC16" s="1961"/>
      <c r="AD16" s="1961"/>
      <c r="AE16" s="1961"/>
      <c r="AF16" s="1961"/>
      <c r="AG16" s="1961"/>
      <c r="AH16" s="1961"/>
      <c r="AI16" s="1961"/>
      <c r="AJ16" s="1961"/>
      <c r="AK16" s="1961"/>
      <c r="AL16" s="1961"/>
      <c r="AM16" s="1961"/>
      <c r="AN16" s="1961"/>
      <c r="AO16" s="1906"/>
      <c r="AP16" s="1906"/>
      <c r="AQ16" s="1862">
        <v>1</v>
      </c>
      <c r="AR16" s="1857"/>
      <c r="AS16" s="1863" t="s">
        <v>190</v>
      </c>
      <c r="AT16" s="1863"/>
      <c r="AU16" s="1863"/>
      <c r="AV16" s="272" t="s">
        <v>12</v>
      </c>
      <c r="AW16" s="533"/>
      <c r="AX16" s="533"/>
      <c r="AY16" s="1853" t="s">
        <v>622</v>
      </c>
      <c r="AZ16" s="1853"/>
      <c r="BA16" s="1853"/>
      <c r="BB16" s="6"/>
      <c r="BC16" s="6"/>
      <c r="BD16" s="6"/>
      <c r="BE16" s="6"/>
      <c r="BF16" s="6"/>
      <c r="BG16" s="6"/>
      <c r="BH16" s="361"/>
    </row>
    <row r="17" spans="1:67" ht="19.149999999999999" customHeight="1">
      <c r="A17" s="1954" t="s">
        <v>381</v>
      </c>
      <c r="B17" s="1955"/>
      <c r="C17" s="1955"/>
      <c r="D17" s="1955"/>
      <c r="E17" s="1955"/>
      <c r="F17" s="1955"/>
      <c r="G17" s="1955"/>
      <c r="H17" s="1955"/>
      <c r="I17" s="1955"/>
      <c r="J17" s="1955"/>
      <c r="K17" s="1955"/>
      <c r="L17" s="1956"/>
      <c r="M17" s="1948">
        <f>①【2ヵ月前】利用申込書!AI15</f>
        <v>0</v>
      </c>
      <c r="N17" s="1949"/>
      <c r="O17" s="1950"/>
      <c r="P17" s="1951">
        <f>①【2ヵ月前】利用申込書!AL15</f>
        <v>0</v>
      </c>
      <c r="Q17" s="1949"/>
      <c r="R17" s="1952"/>
      <c r="S17" s="1948">
        <f>①【2ヵ月前】利用申込書!AQ15</f>
        <v>0</v>
      </c>
      <c r="T17" s="1949"/>
      <c r="U17" s="1950"/>
      <c r="V17" s="1951">
        <f>①【2ヵ月前】利用申込書!AT15</f>
        <v>0</v>
      </c>
      <c r="W17" s="1949"/>
      <c r="X17" s="1952"/>
      <c r="Y17" s="269"/>
      <c r="Z17" s="274"/>
      <c r="AA17" s="1961"/>
      <c r="AB17" s="1961"/>
      <c r="AC17" s="1961"/>
      <c r="AD17" s="1961"/>
      <c r="AE17" s="1961"/>
      <c r="AF17" s="1961"/>
      <c r="AG17" s="1961"/>
      <c r="AH17" s="1961"/>
      <c r="AI17" s="1961"/>
      <c r="AJ17" s="1961"/>
      <c r="AK17" s="1961"/>
      <c r="AL17" s="1961"/>
      <c r="AM17" s="1961"/>
      <c r="AN17" s="1961"/>
      <c r="AO17" s="1906"/>
      <c r="AP17" s="1906"/>
      <c r="AQ17" s="1862">
        <v>2</v>
      </c>
      <c r="AR17" s="1857"/>
      <c r="AS17" s="1863" t="s">
        <v>189</v>
      </c>
      <c r="AT17" s="1863"/>
      <c r="AU17" s="1863"/>
      <c r="AV17" s="1863"/>
      <c r="AW17" s="1863"/>
      <c r="AX17" s="1863"/>
      <c r="AY17" s="1863"/>
      <c r="AZ17" s="1863"/>
      <c r="BA17" s="1863"/>
      <c r="BB17" s="11"/>
      <c r="BC17" s="11"/>
      <c r="BD17" s="11"/>
      <c r="BE17" s="11"/>
      <c r="BF17" s="11"/>
      <c r="BG17" s="11"/>
      <c r="BH17" s="360"/>
    </row>
    <row r="18" spans="1:67" ht="19.149999999999999" customHeight="1">
      <c r="A18" s="1967" t="s">
        <v>364</v>
      </c>
      <c r="B18" s="1968"/>
      <c r="C18" s="1968"/>
      <c r="D18" s="1964" t="s">
        <v>382</v>
      </c>
      <c r="E18" s="1964"/>
      <c r="F18" s="1964"/>
      <c r="G18" s="1964"/>
      <c r="H18" s="1964"/>
      <c r="I18" s="1964"/>
      <c r="J18" s="1964"/>
      <c r="K18" s="1964"/>
      <c r="L18" s="1965"/>
      <c r="M18" s="1948">
        <f>①【2ヵ月前】利用申込書!AI16</f>
        <v>0</v>
      </c>
      <c r="N18" s="1949"/>
      <c r="O18" s="1950"/>
      <c r="P18" s="1951">
        <f>①【2ヵ月前】利用申込書!AL16</f>
        <v>0</v>
      </c>
      <c r="Q18" s="1949"/>
      <c r="R18" s="1952"/>
      <c r="S18" s="1948">
        <f>①【2ヵ月前】利用申込書!AQ16</f>
        <v>0</v>
      </c>
      <c r="T18" s="1949"/>
      <c r="U18" s="1950"/>
      <c r="V18" s="1951">
        <f>①【2ヵ月前】利用申込書!AT16</f>
        <v>0</v>
      </c>
      <c r="W18" s="1949"/>
      <c r="X18" s="1952"/>
      <c r="Y18" s="269"/>
      <c r="Z18" t="s">
        <v>49</v>
      </c>
      <c r="AA18" s="1966" t="s">
        <v>627</v>
      </c>
      <c r="AB18" s="1966"/>
      <c r="AC18" s="1966"/>
      <c r="AD18" s="1966"/>
      <c r="AE18" s="1966"/>
      <c r="AF18" s="1966"/>
      <c r="AG18" s="1966"/>
      <c r="AH18" s="1966"/>
      <c r="AI18" s="1966"/>
      <c r="AJ18" s="1966"/>
      <c r="AK18" s="1966"/>
      <c r="AL18" s="1966"/>
      <c r="AM18" s="1966"/>
      <c r="AN18" s="1966"/>
      <c r="AO18" s="1906"/>
      <c r="AP18" s="1906"/>
      <c r="AQ18" s="1962">
        <v>3</v>
      </c>
      <c r="AR18" s="1912"/>
      <c r="AS18" s="1963" t="s">
        <v>192</v>
      </c>
      <c r="AT18" s="1963"/>
      <c r="AU18" s="1963"/>
      <c r="AV18" s="1963"/>
      <c r="AW18" s="1963"/>
      <c r="AX18" s="1963"/>
      <c r="AY18" s="1963"/>
      <c r="AZ18" s="1963"/>
      <c r="BA18" s="1963"/>
      <c r="BB18" s="447"/>
      <c r="BC18" s="447"/>
      <c r="BD18" s="447"/>
      <c r="BE18" s="447"/>
      <c r="BF18" s="447"/>
      <c r="BG18" s="447"/>
      <c r="BH18" s="448"/>
    </row>
    <row r="19" spans="1:67" ht="19.149999999999999" customHeight="1">
      <c r="A19" s="1967"/>
      <c r="B19" s="1968"/>
      <c r="C19" s="1968"/>
      <c r="D19" s="1964" t="s">
        <v>655</v>
      </c>
      <c r="E19" s="1964"/>
      <c r="F19" s="1964"/>
      <c r="G19" s="1964"/>
      <c r="H19" s="1964"/>
      <c r="I19" s="1964"/>
      <c r="J19" s="1964"/>
      <c r="K19" s="1964"/>
      <c r="L19" s="1965"/>
      <c r="M19" s="1948">
        <f>①【2ヵ月前】利用申込書!AI17</f>
        <v>0</v>
      </c>
      <c r="N19" s="1949"/>
      <c r="O19" s="1950"/>
      <c r="P19" s="1951">
        <f>①【2ヵ月前】利用申込書!AL17</f>
        <v>0</v>
      </c>
      <c r="Q19" s="1949"/>
      <c r="R19" s="1952"/>
      <c r="S19" s="1948">
        <f>①【2ヵ月前】利用申込書!AQ17</f>
        <v>0</v>
      </c>
      <c r="T19" s="1949"/>
      <c r="U19" s="1950"/>
      <c r="V19" s="1951">
        <f>①【2ヵ月前】利用申込書!AT17</f>
        <v>0</v>
      </c>
      <c r="W19" s="1949"/>
      <c r="X19" s="1952"/>
      <c r="Y19" s="269"/>
      <c r="AA19" s="1966"/>
      <c r="AB19" s="1966"/>
      <c r="AC19" s="1966"/>
      <c r="AD19" s="1966"/>
      <c r="AE19" s="1966"/>
      <c r="AF19" s="1966"/>
      <c r="AG19" s="1966"/>
      <c r="AH19" s="1966"/>
      <c r="AI19" s="1966"/>
      <c r="AJ19" s="1966"/>
      <c r="AK19" s="1966"/>
      <c r="AL19" s="1966"/>
      <c r="AM19" s="1966"/>
      <c r="AN19" s="1966"/>
      <c r="AO19" s="1906"/>
      <c r="AP19" s="1906"/>
      <c r="AQ19" s="1971" t="s">
        <v>873</v>
      </c>
      <c r="AR19" s="1972"/>
      <c r="AS19" s="1972"/>
      <c r="AT19" s="1972"/>
      <c r="AU19" s="1972"/>
      <c r="AV19" s="1972"/>
      <c r="AW19" s="1972"/>
      <c r="AX19" s="1972"/>
      <c r="AY19" s="1972"/>
      <c r="AZ19" s="1972"/>
      <c r="BA19" s="1972"/>
      <c r="BB19" s="1972"/>
      <c r="BC19" s="1972"/>
      <c r="BD19" s="1972"/>
      <c r="BE19" s="1972"/>
      <c r="BF19" s="1972"/>
      <c r="BG19" s="1972"/>
      <c r="BH19" s="1973"/>
    </row>
    <row r="20" spans="1:67" ht="19.149999999999999" customHeight="1" thickBot="1">
      <c r="A20" s="1969"/>
      <c r="B20" s="1970"/>
      <c r="C20" s="1970"/>
      <c r="D20" s="1974" t="s">
        <v>626</v>
      </c>
      <c r="E20" s="1974"/>
      <c r="F20" s="1974"/>
      <c r="G20" s="1974"/>
      <c r="H20" s="1974"/>
      <c r="I20" s="1974"/>
      <c r="J20" s="1974"/>
      <c r="K20" s="1974"/>
      <c r="L20" s="1975"/>
      <c r="M20" s="1976">
        <f>①【2ヵ月前】利用申込書!AI18</f>
        <v>0</v>
      </c>
      <c r="N20" s="1977"/>
      <c r="O20" s="1978"/>
      <c r="P20" s="1979">
        <f>①【2ヵ月前】利用申込書!AL18</f>
        <v>0</v>
      </c>
      <c r="Q20" s="1977"/>
      <c r="R20" s="1980"/>
      <c r="S20" s="1981">
        <f>①【2ヵ月前】利用申込書!AQ18</f>
        <v>0</v>
      </c>
      <c r="T20" s="1982"/>
      <c r="U20" s="1983"/>
      <c r="V20" s="2000">
        <f>①【2ヵ月前】利用申込書!AT18</f>
        <v>0</v>
      </c>
      <c r="W20" s="1982"/>
      <c r="X20" s="2001"/>
      <c r="Y20" s="269"/>
      <c r="Z20" t="s">
        <v>33</v>
      </c>
      <c r="AA20" s="2002" t="s">
        <v>628</v>
      </c>
      <c r="AB20" s="2002"/>
      <c r="AC20" s="2002"/>
      <c r="AD20" s="2002"/>
      <c r="AE20" s="2002"/>
      <c r="AF20" s="2002"/>
      <c r="AG20" s="2002"/>
      <c r="AH20" s="2002"/>
      <c r="AI20" s="2002"/>
      <c r="AJ20" s="2002"/>
      <c r="AK20" s="2002"/>
      <c r="AL20" s="2002"/>
      <c r="AM20" s="2002"/>
      <c r="AN20" s="2002"/>
      <c r="AO20" s="1906"/>
      <c r="AP20" s="1906"/>
      <c r="AQ20" s="270"/>
      <c r="AR20" s="346"/>
      <c r="AS20" s="346" t="s">
        <v>734</v>
      </c>
      <c r="AT20" s="346"/>
      <c r="AU20" s="11"/>
      <c r="AV20" s="11"/>
      <c r="AW20" s="1851" t="s">
        <v>629</v>
      </c>
      <c r="AX20" s="1852"/>
      <c r="AY20" s="1852"/>
      <c r="AZ20" s="1852"/>
      <c r="BA20" s="1852"/>
      <c r="BB20" s="1852"/>
      <c r="BC20" s="11"/>
      <c r="BD20" s="1857"/>
      <c r="BE20" s="1857"/>
      <c r="BF20" s="1857"/>
      <c r="BG20" s="1857"/>
      <c r="BH20" s="1858"/>
    </row>
    <row r="21" spans="1:67" ht="19.149999999999999" customHeight="1" thickTop="1" thickBot="1">
      <c r="A21" s="2068" t="s">
        <v>705</v>
      </c>
      <c r="B21" s="2068"/>
      <c r="C21" s="2068"/>
      <c r="D21" s="2068"/>
      <c r="E21" s="2068"/>
      <c r="F21" s="2068"/>
      <c r="G21" s="2068"/>
      <c r="H21" s="2068"/>
      <c r="I21" s="2068"/>
      <c r="J21" s="2068"/>
      <c r="K21" s="2068"/>
      <c r="L21" s="2068"/>
      <c r="M21" s="2069" t="str">
        <f>①【2ヵ月前】利用申込書!AI19</f>
        <v/>
      </c>
      <c r="N21" s="2069"/>
      <c r="O21" s="613"/>
      <c r="P21" s="704" t="str">
        <f>①【2ヵ月前】利用申込書!AL19</f>
        <v/>
      </c>
      <c r="Q21" s="704"/>
      <c r="R21" s="704"/>
      <c r="S21" s="704" t="str">
        <f>①【2ヵ月前】利用申込書!AQ19</f>
        <v/>
      </c>
      <c r="T21" s="704"/>
      <c r="U21" s="704"/>
      <c r="V21" s="615" t="str">
        <f>①【2ヵ月前】利用申込書!AT19</f>
        <v/>
      </c>
      <c r="W21" s="2069"/>
      <c r="X21" s="2069"/>
      <c r="Y21" s="269"/>
      <c r="AA21" s="340"/>
      <c r="AB21" s="340"/>
      <c r="AC21" s="340"/>
      <c r="AD21" s="340"/>
      <c r="AE21" s="340"/>
      <c r="AF21" s="340"/>
      <c r="AG21" s="340"/>
      <c r="AH21" s="340"/>
      <c r="AI21" s="340"/>
      <c r="AJ21" s="340"/>
      <c r="AK21" s="340"/>
      <c r="AL21" s="340"/>
      <c r="AM21" s="340"/>
      <c r="AN21" s="340"/>
      <c r="AO21" s="347"/>
      <c r="AP21" s="347"/>
      <c r="AQ21" s="275"/>
      <c r="AR21" s="276"/>
      <c r="AS21" s="1850" t="s">
        <v>740</v>
      </c>
      <c r="AT21" s="1850"/>
      <c r="AU21" s="1850"/>
      <c r="AV21" s="1850"/>
      <c r="AW21" s="1850"/>
      <c r="AX21" s="1850"/>
      <c r="AY21" s="1850"/>
      <c r="AZ21" s="1850"/>
      <c r="BA21" s="1850"/>
      <c r="BB21" s="362"/>
      <c r="BC21" s="277"/>
      <c r="BD21" s="2019"/>
      <c r="BE21" s="2020"/>
      <c r="BF21" s="2020"/>
      <c r="BG21" s="2020"/>
      <c r="BH21" s="2021"/>
      <c r="BJ21" s="11"/>
      <c r="BK21" s="11"/>
      <c r="BL21" s="11"/>
      <c r="BM21" s="11"/>
      <c r="BN21" s="11"/>
      <c r="BO21" s="11"/>
    </row>
    <row r="22" spans="1:67" ht="15" customHeight="1" thickBot="1">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9"/>
      <c r="AB22" s="278"/>
      <c r="AC22" s="278"/>
      <c r="AD22" s="278"/>
      <c r="AE22" s="278"/>
      <c r="AF22" s="278"/>
      <c r="AG22" s="278"/>
      <c r="AH22" s="278"/>
      <c r="AI22" s="278"/>
      <c r="AJ22" s="278"/>
      <c r="AK22" s="278"/>
      <c r="AL22" s="278"/>
      <c r="AM22" s="278"/>
      <c r="AN22" s="278"/>
      <c r="AO22" s="278"/>
      <c r="AP22" s="278"/>
      <c r="AQ22" s="2022"/>
      <c r="AR22" s="2022"/>
      <c r="AS22" s="2022"/>
      <c r="AT22" s="2022"/>
      <c r="AU22" s="2022"/>
      <c r="AV22" s="2022"/>
      <c r="AW22" s="2022"/>
      <c r="AX22" s="2022"/>
      <c r="AY22" s="2022"/>
      <c r="AZ22" s="2022"/>
      <c r="BA22" s="2022"/>
      <c r="BB22" s="2022"/>
      <c r="BC22" s="2022"/>
      <c r="BD22" s="2022"/>
      <c r="BE22" s="2022"/>
      <c r="BF22" s="2022"/>
      <c r="BG22" s="2022"/>
      <c r="BH22" s="2022"/>
      <c r="BJ22" s="11"/>
      <c r="BK22" s="11"/>
      <c r="BL22" s="11"/>
      <c r="BM22" s="11"/>
      <c r="BN22" s="11"/>
      <c r="BO22" s="11"/>
    </row>
    <row r="23" spans="1:67" ht="10.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283"/>
      <c r="AB23" s="11"/>
      <c r="AC23" s="11"/>
      <c r="AD23" s="11"/>
      <c r="AE23" s="11"/>
      <c r="AF23" s="11"/>
      <c r="AG23" s="11"/>
      <c r="AH23" s="11"/>
      <c r="AI23" s="11"/>
      <c r="AJ23" s="11"/>
      <c r="AK23" s="11"/>
      <c r="AL23" s="11"/>
      <c r="AM23" s="11"/>
      <c r="AN23" s="11"/>
      <c r="AO23" s="11"/>
      <c r="AP23" s="11"/>
      <c r="AQ23" s="284"/>
      <c r="AR23" s="285"/>
      <c r="AS23" s="285"/>
      <c r="AT23" s="285"/>
      <c r="AU23" s="285"/>
      <c r="AV23" s="285"/>
      <c r="AW23" s="285"/>
      <c r="AX23" s="285"/>
      <c r="AY23" s="284"/>
      <c r="AZ23" s="284"/>
      <c r="BA23" s="284"/>
      <c r="BB23" s="284"/>
      <c r="BC23" s="284"/>
      <c r="BD23" s="284"/>
      <c r="BE23" s="284"/>
      <c r="BF23" s="284"/>
      <c r="BG23" s="284"/>
      <c r="BH23" s="284"/>
      <c r="BJ23" s="11"/>
      <c r="BK23" s="11"/>
      <c r="BL23" s="11"/>
      <c r="BM23" s="11"/>
      <c r="BN23" s="11"/>
      <c r="BO23" s="11"/>
    </row>
    <row r="24" spans="1:67" ht="23.45" customHeight="1" thickBot="1">
      <c r="A24" s="1864" t="s">
        <v>630</v>
      </c>
      <c r="B24" s="1865"/>
      <c r="C24" s="1865"/>
      <c r="D24" s="1865"/>
      <c r="E24" s="2008" t="s">
        <v>631</v>
      </c>
      <c r="F24" s="2008"/>
      <c r="G24" s="2008"/>
      <c r="H24" s="2008"/>
      <c r="I24" s="2008"/>
      <c r="J24" s="2008"/>
      <c r="K24" s="2008"/>
      <c r="L24" s="2008"/>
      <c r="M24" s="2008"/>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c r="AL24" s="2008"/>
      <c r="AM24" s="2008"/>
      <c r="AN24" s="280"/>
      <c r="AO24" s="2030" t="s">
        <v>632</v>
      </c>
      <c r="AP24" s="2030"/>
      <c r="AR24" s="2031" t="s">
        <v>735</v>
      </c>
      <c r="AS24" s="2031"/>
      <c r="AT24" s="2031"/>
      <c r="AU24" s="2031"/>
      <c r="AV24" s="2031"/>
      <c r="AW24" s="2031"/>
      <c r="AX24" s="2031"/>
      <c r="AY24" s="281"/>
      <c r="AZ24" s="281"/>
      <c r="BA24" s="281"/>
      <c r="BB24" s="281"/>
      <c r="BC24" s="281"/>
      <c r="BD24" s="281"/>
      <c r="BE24" s="281"/>
      <c r="BF24" s="281"/>
      <c r="BG24" s="282"/>
      <c r="BH24" s="282"/>
      <c r="BJ24" s="11"/>
      <c r="BK24" s="11"/>
      <c r="BL24" s="11"/>
      <c r="BM24" s="11"/>
      <c r="BN24" s="11"/>
      <c r="BO24" s="11"/>
    </row>
    <row r="25" spans="1:67" ht="15" thickBot="1">
      <c r="A25" s="1866" t="s">
        <v>633</v>
      </c>
      <c r="B25" s="1867"/>
      <c r="C25" s="1867"/>
      <c r="D25" s="1868"/>
      <c r="E25" s="2009" t="s">
        <v>35</v>
      </c>
      <c r="F25" s="2010"/>
      <c r="G25" s="2010"/>
      <c r="H25" s="2010"/>
      <c r="I25" s="2010"/>
      <c r="J25" s="2010"/>
      <c r="K25" s="2010"/>
      <c r="L25" s="2010"/>
      <c r="M25" s="2010"/>
      <c r="N25" s="2010"/>
      <c r="O25" s="2010"/>
      <c r="P25" s="2011"/>
      <c r="Q25" s="2003" t="s">
        <v>36</v>
      </c>
      <c r="R25" s="2004"/>
      <c r="S25" s="2004"/>
      <c r="T25" s="2004"/>
      <c r="U25" s="2004"/>
      <c r="V25" s="2004"/>
      <c r="W25" s="2004"/>
      <c r="X25" s="2004"/>
      <c r="Y25" s="2004"/>
      <c r="Z25" s="2004"/>
      <c r="AA25" s="2004"/>
      <c r="AB25" s="2005"/>
      <c r="AC25" s="2003" t="s">
        <v>37</v>
      </c>
      <c r="AD25" s="2004"/>
      <c r="AE25" s="2004"/>
      <c r="AF25" s="2004"/>
      <c r="AG25" s="2004"/>
      <c r="AH25" s="2004"/>
      <c r="AI25" s="2004"/>
      <c r="AJ25" s="2004"/>
      <c r="AK25" s="2004"/>
      <c r="AL25" s="2004"/>
      <c r="AM25" s="2004"/>
      <c r="AN25" s="2006"/>
      <c r="AO25" s="2030"/>
      <c r="AP25" s="2030"/>
      <c r="AR25" s="71" t="s">
        <v>634</v>
      </c>
      <c r="AS25" s="67"/>
      <c r="AT25" s="67"/>
      <c r="AU25" s="67"/>
      <c r="AV25" s="67"/>
      <c r="AW25" s="67"/>
      <c r="AX25" s="67"/>
      <c r="AY25" s="67"/>
      <c r="AZ25" s="67"/>
      <c r="BA25" s="67"/>
      <c r="BB25" s="67"/>
      <c r="BC25" s="67"/>
      <c r="BD25" s="67"/>
      <c r="BE25" s="67"/>
      <c r="BF25" s="67"/>
      <c r="BG25" s="67"/>
      <c r="BH25" s="67"/>
      <c r="BJ25" s="11"/>
      <c r="BK25" s="11"/>
      <c r="BL25" s="11"/>
      <c r="BM25" s="11"/>
      <c r="BN25" s="11"/>
      <c r="BO25" s="11"/>
    </row>
    <row r="26" spans="1:67" ht="39.950000000000003" customHeight="1">
      <c r="A26" s="1869"/>
      <c r="B26" s="1870"/>
      <c r="C26" s="1870"/>
      <c r="D26" s="1871"/>
      <c r="E26" s="1882" t="s">
        <v>733</v>
      </c>
      <c r="F26" s="1883"/>
      <c r="G26" s="1883"/>
      <c r="H26" s="1872" t="s">
        <v>732</v>
      </c>
      <c r="I26" s="1873"/>
      <c r="J26" s="1873"/>
      <c r="K26" s="1874" t="s">
        <v>38</v>
      </c>
      <c r="L26" s="1874"/>
      <c r="M26" s="1874"/>
      <c r="N26" s="1879" t="s">
        <v>39</v>
      </c>
      <c r="O26" s="1880"/>
      <c r="P26" s="1881"/>
      <c r="Q26" s="1882" t="s">
        <v>733</v>
      </c>
      <c r="R26" s="1883"/>
      <c r="S26" s="1883"/>
      <c r="T26" s="1872" t="s">
        <v>732</v>
      </c>
      <c r="U26" s="1873"/>
      <c r="V26" s="1873"/>
      <c r="W26" s="1874" t="s">
        <v>38</v>
      </c>
      <c r="X26" s="1874"/>
      <c r="Y26" s="1874"/>
      <c r="Z26" s="1879" t="s">
        <v>39</v>
      </c>
      <c r="AA26" s="1880"/>
      <c r="AB26" s="1881"/>
      <c r="AC26" s="1882" t="s">
        <v>733</v>
      </c>
      <c r="AD26" s="1883"/>
      <c r="AE26" s="1883"/>
      <c r="AF26" s="1872" t="s">
        <v>732</v>
      </c>
      <c r="AG26" s="1873"/>
      <c r="AH26" s="1873"/>
      <c r="AI26" s="1874" t="s">
        <v>38</v>
      </c>
      <c r="AJ26" s="1874"/>
      <c r="AK26" s="1874"/>
      <c r="AL26" s="1879" t="s">
        <v>39</v>
      </c>
      <c r="AM26" s="1880"/>
      <c r="AN26" s="2007"/>
      <c r="AO26" s="2030"/>
      <c r="AP26" s="2030"/>
      <c r="AQ26" s="2028"/>
      <c r="AR26" s="2029"/>
      <c r="AS26" s="2023" t="s">
        <v>651</v>
      </c>
      <c r="AT26" s="2024"/>
      <c r="AU26" s="1884" t="s">
        <v>650</v>
      </c>
      <c r="AV26" s="1885"/>
      <c r="AW26" s="1885"/>
      <c r="AX26" s="1885"/>
      <c r="AY26" s="1885"/>
      <c r="AZ26" s="1885"/>
      <c r="BA26" s="1885"/>
      <c r="BB26" s="1886"/>
      <c r="BC26" s="2025" t="s">
        <v>635</v>
      </c>
      <c r="BD26" s="2026"/>
      <c r="BE26" s="2026"/>
      <c r="BF26" s="2026"/>
      <c r="BG26" s="2026"/>
      <c r="BH26" s="2027"/>
      <c r="BJ26" s="11"/>
      <c r="BK26" s="11"/>
      <c r="BL26" s="11"/>
      <c r="BM26" s="11"/>
      <c r="BN26" s="11"/>
      <c r="BO26" s="11"/>
    </row>
    <row r="27" spans="1:67" ht="18.399999999999999" customHeight="1">
      <c r="A27" s="2032" t="str">
        <f>③【2ヵ月前】食事注文票!A17</f>
        <v xml:space="preserve"> </v>
      </c>
      <c r="B27" s="2033"/>
      <c r="C27" s="2033"/>
      <c r="D27" s="2034"/>
      <c r="E27" s="1875">
        <f>③【2ヵ月前】食事注文票!F17</f>
        <v>0</v>
      </c>
      <c r="F27" s="1018"/>
      <c r="G27" s="1876"/>
      <c r="H27" s="1994">
        <f>③【2ヵ月前】食事注文票!H17</f>
        <v>0</v>
      </c>
      <c r="I27" s="1994"/>
      <c r="J27" s="1994"/>
      <c r="K27" s="1994">
        <f>③【2ヵ月前】食事注文票!J17</f>
        <v>0</v>
      </c>
      <c r="L27" s="1994"/>
      <c r="M27" s="1994"/>
      <c r="N27" s="1990">
        <f>③【2ヵ月前】食事注文票!M17</f>
        <v>0</v>
      </c>
      <c r="O27" s="1018"/>
      <c r="P27" s="1991"/>
      <c r="Q27" s="1875">
        <f>③【2ヵ月前】食事注文票!P17</f>
        <v>0</v>
      </c>
      <c r="R27" s="1018"/>
      <c r="S27" s="1876"/>
      <c r="T27" s="1994">
        <f>③【2ヵ月前】食事注文票!R17</f>
        <v>0</v>
      </c>
      <c r="U27" s="1994"/>
      <c r="V27" s="1994"/>
      <c r="W27" s="1994">
        <f>③【2ヵ月前】食事注文票!T17</f>
        <v>0</v>
      </c>
      <c r="X27" s="1994"/>
      <c r="Y27" s="1994"/>
      <c r="Z27" s="1990">
        <f>③【2ヵ月前】食事注文票!W17</f>
        <v>0</v>
      </c>
      <c r="AA27" s="1018"/>
      <c r="AB27" s="1991"/>
      <c r="AC27" s="1875">
        <f>③【2ヵ月前】食事注文票!Z17</f>
        <v>0</v>
      </c>
      <c r="AD27" s="1018"/>
      <c r="AE27" s="1876"/>
      <c r="AF27" s="1994">
        <f>③【2ヵ月前】食事注文票!AB17</f>
        <v>0</v>
      </c>
      <c r="AG27" s="1994"/>
      <c r="AH27" s="1994"/>
      <c r="AI27" s="1994">
        <f>③【2ヵ月前】食事注文票!AD17</f>
        <v>0</v>
      </c>
      <c r="AJ27" s="1994"/>
      <c r="AK27" s="1994"/>
      <c r="AL27" s="1990">
        <f>③【2ヵ月前】食事注文票!AG17</f>
        <v>0</v>
      </c>
      <c r="AM27" s="1018"/>
      <c r="AN27" s="1019"/>
      <c r="AO27" s="2030"/>
      <c r="AP27" s="2030"/>
      <c r="AQ27" s="2017" t="s">
        <v>645</v>
      </c>
      <c r="AR27" s="2013"/>
      <c r="AS27" s="2012"/>
      <c r="AT27" s="2014"/>
      <c r="AU27" s="2012"/>
      <c r="AV27" s="2013"/>
      <c r="AW27" s="2013"/>
      <c r="AX27" s="2013"/>
      <c r="AY27" s="2013"/>
      <c r="AZ27" s="2013"/>
      <c r="BA27" s="2013"/>
      <c r="BB27" s="2014"/>
      <c r="BC27" s="1596"/>
      <c r="BD27" s="1360"/>
      <c r="BE27" s="1360"/>
      <c r="BF27" s="1360"/>
      <c r="BG27" s="1360"/>
      <c r="BH27" s="1361"/>
      <c r="BJ27" s="11"/>
      <c r="BK27" s="11"/>
      <c r="BL27" s="11"/>
      <c r="BM27" s="11"/>
      <c r="BN27" s="11"/>
      <c r="BO27" s="11"/>
    </row>
    <row r="28" spans="1:67" ht="18.399999999999999" customHeight="1">
      <c r="A28" s="2035"/>
      <c r="B28" s="2036"/>
      <c r="C28" s="2036"/>
      <c r="D28" s="2037"/>
      <c r="E28" s="1877"/>
      <c r="F28" s="938"/>
      <c r="G28" s="1878"/>
      <c r="H28" s="1995"/>
      <c r="I28" s="1995"/>
      <c r="J28" s="1995"/>
      <c r="K28" s="1995"/>
      <c r="L28" s="1995"/>
      <c r="M28" s="1995"/>
      <c r="N28" s="1992"/>
      <c r="O28" s="938"/>
      <c r="P28" s="1993"/>
      <c r="Q28" s="1877"/>
      <c r="R28" s="938"/>
      <c r="S28" s="1878"/>
      <c r="T28" s="1995"/>
      <c r="U28" s="1995"/>
      <c r="V28" s="1995"/>
      <c r="W28" s="1995"/>
      <c r="X28" s="1995"/>
      <c r="Y28" s="1995"/>
      <c r="Z28" s="1992"/>
      <c r="AA28" s="938"/>
      <c r="AB28" s="1993"/>
      <c r="AC28" s="1877"/>
      <c r="AD28" s="938"/>
      <c r="AE28" s="1878"/>
      <c r="AF28" s="1995"/>
      <c r="AG28" s="1995"/>
      <c r="AH28" s="1995"/>
      <c r="AI28" s="1995"/>
      <c r="AJ28" s="1995"/>
      <c r="AK28" s="1995"/>
      <c r="AL28" s="1992"/>
      <c r="AM28" s="938"/>
      <c r="AN28" s="939"/>
      <c r="AO28" s="2030"/>
      <c r="AP28" s="2030"/>
      <c r="AQ28" s="2018"/>
      <c r="AR28" s="1988"/>
      <c r="AS28" s="1984"/>
      <c r="AT28" s="1985"/>
      <c r="AU28" s="1984"/>
      <c r="AV28" s="1988"/>
      <c r="AW28" s="1988"/>
      <c r="AX28" s="1988"/>
      <c r="AY28" s="1988"/>
      <c r="AZ28" s="1988"/>
      <c r="BA28" s="1988"/>
      <c r="BB28" s="1985"/>
      <c r="BC28" s="1575"/>
      <c r="BD28" s="2015"/>
      <c r="BE28" s="2015"/>
      <c r="BF28" s="2015"/>
      <c r="BG28" s="2015"/>
      <c r="BH28" s="2016"/>
      <c r="BJ28" s="11"/>
      <c r="BK28" s="11"/>
      <c r="BL28" s="11"/>
      <c r="BM28" s="11"/>
      <c r="BN28" s="11"/>
      <c r="BO28" s="11"/>
    </row>
    <row r="29" spans="1:67" ht="18.399999999999999" customHeight="1">
      <c r="A29" s="2035" t="str">
        <f>③【2ヵ月前】食事注文票!A19</f>
        <v xml:space="preserve"> </v>
      </c>
      <c r="B29" s="2036"/>
      <c r="C29" s="2036"/>
      <c r="D29" s="2037"/>
      <c r="E29" s="1877">
        <f>③【2ヵ月前】食事注文票!F19</f>
        <v>0</v>
      </c>
      <c r="F29" s="938"/>
      <c r="G29" s="1878"/>
      <c r="H29" s="1995">
        <f>③【2ヵ月前】食事注文票!H19</f>
        <v>0</v>
      </c>
      <c r="I29" s="1995"/>
      <c r="J29" s="1995"/>
      <c r="K29" s="1995">
        <f>③【2ヵ月前】食事注文票!J19</f>
        <v>0</v>
      </c>
      <c r="L29" s="1995"/>
      <c r="M29" s="1995"/>
      <c r="N29" s="1992">
        <f>③【2ヵ月前】食事注文票!M19</f>
        <v>0</v>
      </c>
      <c r="O29" s="938"/>
      <c r="P29" s="1993"/>
      <c r="Q29" s="1877">
        <f>③【2ヵ月前】食事注文票!P19</f>
        <v>0</v>
      </c>
      <c r="R29" s="938"/>
      <c r="S29" s="1878"/>
      <c r="T29" s="1995">
        <f>③【2ヵ月前】食事注文票!R19</f>
        <v>0</v>
      </c>
      <c r="U29" s="1995"/>
      <c r="V29" s="1995"/>
      <c r="W29" s="1995">
        <f>③【2ヵ月前】食事注文票!T19</f>
        <v>0</v>
      </c>
      <c r="X29" s="1995"/>
      <c r="Y29" s="1995"/>
      <c r="Z29" s="1992">
        <f>③【2ヵ月前】食事注文票!W19</f>
        <v>0</v>
      </c>
      <c r="AA29" s="938"/>
      <c r="AB29" s="1993"/>
      <c r="AC29" s="1877">
        <f>③【2ヵ月前】食事注文票!Z19</f>
        <v>0</v>
      </c>
      <c r="AD29" s="938"/>
      <c r="AE29" s="1878"/>
      <c r="AF29" s="1995">
        <f>③【2ヵ月前】食事注文票!AB19</f>
        <v>0</v>
      </c>
      <c r="AG29" s="1995"/>
      <c r="AH29" s="1995"/>
      <c r="AI29" s="1995">
        <f>③【2ヵ月前】食事注文票!AD19</f>
        <v>0</v>
      </c>
      <c r="AJ29" s="1995"/>
      <c r="AK29" s="1995"/>
      <c r="AL29" s="1992">
        <f>③【2ヵ月前】食事注文票!AG19</f>
        <v>0</v>
      </c>
      <c r="AM29" s="938"/>
      <c r="AN29" s="939"/>
      <c r="AO29" s="2030"/>
      <c r="AP29" s="2030"/>
      <c r="AQ29" s="1996" t="s">
        <v>646</v>
      </c>
      <c r="AR29" s="1997"/>
      <c r="AS29" s="1998"/>
      <c r="AT29" s="1999"/>
      <c r="AU29" s="1998"/>
      <c r="AV29" s="1997"/>
      <c r="AW29" s="1997"/>
      <c r="AX29" s="1997"/>
      <c r="AY29" s="1997"/>
      <c r="AZ29" s="1997"/>
      <c r="BA29" s="1997"/>
      <c r="BB29" s="1999"/>
      <c r="BC29" s="937"/>
      <c r="BD29" s="938"/>
      <c r="BE29" s="938"/>
      <c r="BF29" s="938"/>
      <c r="BG29" s="938"/>
      <c r="BH29" s="939"/>
      <c r="BJ29" s="11"/>
      <c r="BK29" s="11"/>
      <c r="BL29" s="11"/>
      <c r="BM29" s="11"/>
      <c r="BN29" s="11"/>
      <c r="BO29" s="11"/>
    </row>
    <row r="30" spans="1:67" ht="18.399999999999999" customHeight="1">
      <c r="A30" s="2035"/>
      <c r="B30" s="2036"/>
      <c r="C30" s="2036"/>
      <c r="D30" s="2037"/>
      <c r="E30" s="1877"/>
      <c r="F30" s="938"/>
      <c r="G30" s="1878"/>
      <c r="H30" s="1995"/>
      <c r="I30" s="1995"/>
      <c r="J30" s="1995"/>
      <c r="K30" s="1995"/>
      <c r="L30" s="1995"/>
      <c r="M30" s="1995"/>
      <c r="N30" s="1992"/>
      <c r="O30" s="938"/>
      <c r="P30" s="1993"/>
      <c r="Q30" s="1877"/>
      <c r="R30" s="938"/>
      <c r="S30" s="1878"/>
      <c r="T30" s="1995"/>
      <c r="U30" s="1995"/>
      <c r="V30" s="1995"/>
      <c r="W30" s="1995"/>
      <c r="X30" s="1995"/>
      <c r="Y30" s="1995"/>
      <c r="Z30" s="1992"/>
      <c r="AA30" s="938"/>
      <c r="AB30" s="1993"/>
      <c r="AC30" s="1877"/>
      <c r="AD30" s="938"/>
      <c r="AE30" s="1878"/>
      <c r="AF30" s="1995"/>
      <c r="AG30" s="1995"/>
      <c r="AH30" s="1995"/>
      <c r="AI30" s="1995"/>
      <c r="AJ30" s="1995"/>
      <c r="AK30" s="1995"/>
      <c r="AL30" s="1992"/>
      <c r="AM30" s="938"/>
      <c r="AN30" s="939"/>
      <c r="AO30" s="2030"/>
      <c r="AP30" s="2030"/>
      <c r="AQ30" s="1996"/>
      <c r="AR30" s="1997"/>
      <c r="AS30" s="1998"/>
      <c r="AT30" s="1999"/>
      <c r="AU30" s="1998"/>
      <c r="AV30" s="1997"/>
      <c r="AW30" s="1997"/>
      <c r="AX30" s="1997"/>
      <c r="AY30" s="1997"/>
      <c r="AZ30" s="1997"/>
      <c r="BA30" s="1997"/>
      <c r="BB30" s="1999"/>
      <c r="BC30" s="937"/>
      <c r="BD30" s="938"/>
      <c r="BE30" s="938"/>
      <c r="BF30" s="938"/>
      <c r="BG30" s="938"/>
      <c r="BH30" s="939"/>
      <c r="BJ30" s="11"/>
      <c r="BK30" s="11"/>
      <c r="BL30" s="11"/>
      <c r="BM30" s="11"/>
      <c r="BN30" s="11"/>
      <c r="BO30" s="11"/>
    </row>
    <row r="31" spans="1:67" ht="18.399999999999999" customHeight="1">
      <c r="A31" s="2035" t="str">
        <f>③【2ヵ月前】食事注文票!A21</f>
        <v xml:space="preserve"> </v>
      </c>
      <c r="B31" s="2036"/>
      <c r="C31" s="2036"/>
      <c r="D31" s="2037"/>
      <c r="E31" s="1875">
        <f>③【2ヵ月前】食事注文票!F21</f>
        <v>0</v>
      </c>
      <c r="F31" s="1018"/>
      <c r="G31" s="1876"/>
      <c r="H31" s="1994">
        <f>③【2ヵ月前】食事注文票!H21</f>
        <v>0</v>
      </c>
      <c r="I31" s="1994"/>
      <c r="J31" s="1994"/>
      <c r="K31" s="1994">
        <f>③【2ヵ月前】食事注文票!J21</f>
        <v>0</v>
      </c>
      <c r="L31" s="1994"/>
      <c r="M31" s="1994"/>
      <c r="N31" s="1990">
        <f>③【2ヵ月前】食事注文票!M21</f>
        <v>0</v>
      </c>
      <c r="O31" s="1018"/>
      <c r="P31" s="1991"/>
      <c r="Q31" s="1875">
        <f>③【2ヵ月前】食事注文票!P21</f>
        <v>0</v>
      </c>
      <c r="R31" s="1018"/>
      <c r="S31" s="1876"/>
      <c r="T31" s="1994">
        <f>③【2ヵ月前】食事注文票!R21</f>
        <v>0</v>
      </c>
      <c r="U31" s="1994"/>
      <c r="V31" s="1994"/>
      <c r="W31" s="1994">
        <f>③【2ヵ月前】食事注文票!T21</f>
        <v>0</v>
      </c>
      <c r="X31" s="1994"/>
      <c r="Y31" s="1994"/>
      <c r="Z31" s="1990">
        <f>③【2ヵ月前】食事注文票!W21</f>
        <v>0</v>
      </c>
      <c r="AA31" s="1018"/>
      <c r="AB31" s="1991"/>
      <c r="AC31" s="1875">
        <f>③【2ヵ月前】食事注文票!Z21</f>
        <v>0</v>
      </c>
      <c r="AD31" s="1018"/>
      <c r="AE31" s="1876"/>
      <c r="AF31" s="1994">
        <f>③【2ヵ月前】食事注文票!AB21</f>
        <v>0</v>
      </c>
      <c r="AG31" s="1994"/>
      <c r="AH31" s="1994"/>
      <c r="AI31" s="1994">
        <f>③【2ヵ月前】食事注文票!AD21</f>
        <v>0</v>
      </c>
      <c r="AJ31" s="1994"/>
      <c r="AK31" s="1994"/>
      <c r="AL31" s="1990">
        <f>③【2ヵ月前】食事注文票!AG21</f>
        <v>0</v>
      </c>
      <c r="AM31" s="1018"/>
      <c r="AN31" s="1019"/>
      <c r="AO31" s="2030"/>
      <c r="AP31" s="2030"/>
      <c r="AQ31" s="1996" t="s">
        <v>647</v>
      </c>
      <c r="AR31" s="1997"/>
      <c r="AS31" s="1998"/>
      <c r="AT31" s="1999"/>
      <c r="AU31" s="1998"/>
      <c r="AV31" s="1997"/>
      <c r="AW31" s="1997"/>
      <c r="AX31" s="1997"/>
      <c r="AY31" s="1997"/>
      <c r="AZ31" s="1997"/>
      <c r="BA31" s="1997"/>
      <c r="BB31" s="1999"/>
      <c r="BC31" s="937"/>
      <c r="BD31" s="938"/>
      <c r="BE31" s="938"/>
      <c r="BF31" s="938"/>
      <c r="BG31" s="938"/>
      <c r="BH31" s="939"/>
      <c r="BJ31" s="11"/>
      <c r="BK31" s="11"/>
      <c r="BL31" s="11"/>
      <c r="BM31" s="11"/>
      <c r="BN31" s="11"/>
      <c r="BO31" s="11"/>
    </row>
    <row r="32" spans="1:67" ht="18.399999999999999" customHeight="1">
      <c r="A32" s="2035"/>
      <c r="B32" s="2036"/>
      <c r="C32" s="2036"/>
      <c r="D32" s="2037"/>
      <c r="E32" s="1877"/>
      <c r="F32" s="938"/>
      <c r="G32" s="1878"/>
      <c r="H32" s="1995"/>
      <c r="I32" s="1995"/>
      <c r="J32" s="1995"/>
      <c r="K32" s="1995"/>
      <c r="L32" s="1995"/>
      <c r="M32" s="1995"/>
      <c r="N32" s="1992"/>
      <c r="O32" s="938"/>
      <c r="P32" s="1993"/>
      <c r="Q32" s="1877"/>
      <c r="R32" s="938"/>
      <c r="S32" s="1878"/>
      <c r="T32" s="1995"/>
      <c r="U32" s="1995"/>
      <c r="V32" s="1995"/>
      <c r="W32" s="1995"/>
      <c r="X32" s="1995"/>
      <c r="Y32" s="1995"/>
      <c r="Z32" s="1992"/>
      <c r="AA32" s="938"/>
      <c r="AB32" s="1993"/>
      <c r="AC32" s="1877"/>
      <c r="AD32" s="938"/>
      <c r="AE32" s="1878"/>
      <c r="AF32" s="1995"/>
      <c r="AG32" s="1995"/>
      <c r="AH32" s="1995"/>
      <c r="AI32" s="1995"/>
      <c r="AJ32" s="1995"/>
      <c r="AK32" s="1995"/>
      <c r="AL32" s="1992"/>
      <c r="AM32" s="938"/>
      <c r="AN32" s="939"/>
      <c r="AO32" s="2030"/>
      <c r="AP32" s="2030"/>
      <c r="AQ32" s="1996"/>
      <c r="AR32" s="1997"/>
      <c r="AS32" s="1998"/>
      <c r="AT32" s="1999"/>
      <c r="AU32" s="1998"/>
      <c r="AV32" s="1997"/>
      <c r="AW32" s="1997"/>
      <c r="AX32" s="1997"/>
      <c r="AY32" s="1997"/>
      <c r="AZ32" s="1997"/>
      <c r="BA32" s="1997"/>
      <c r="BB32" s="1999"/>
      <c r="BC32" s="937"/>
      <c r="BD32" s="938"/>
      <c r="BE32" s="938"/>
      <c r="BF32" s="938"/>
      <c r="BG32" s="938"/>
      <c r="BH32" s="939"/>
      <c r="BJ32" s="11"/>
      <c r="BK32" s="11"/>
      <c r="BL32" s="11"/>
      <c r="BM32" s="11"/>
      <c r="BN32" s="11"/>
      <c r="BO32" s="11"/>
    </row>
    <row r="33" spans="1:67" ht="18.399999999999999" customHeight="1">
      <c r="A33" s="2035" t="str">
        <f>③【2ヵ月前】食事注文票!A23</f>
        <v xml:space="preserve"> </v>
      </c>
      <c r="B33" s="2036"/>
      <c r="C33" s="2036"/>
      <c r="D33" s="2037"/>
      <c r="E33" s="1877">
        <f>③【2ヵ月前】食事注文票!F23</f>
        <v>0</v>
      </c>
      <c r="F33" s="938"/>
      <c r="G33" s="1878"/>
      <c r="H33" s="1995">
        <f>③【2ヵ月前】食事注文票!H23</f>
        <v>0</v>
      </c>
      <c r="I33" s="1995"/>
      <c r="J33" s="1995"/>
      <c r="K33" s="1995">
        <f>③【2ヵ月前】食事注文票!J23</f>
        <v>0</v>
      </c>
      <c r="L33" s="1995"/>
      <c r="M33" s="1995"/>
      <c r="N33" s="1992">
        <f>③【2ヵ月前】食事注文票!M23</f>
        <v>0</v>
      </c>
      <c r="O33" s="938"/>
      <c r="P33" s="1993"/>
      <c r="Q33" s="1877">
        <f>③【2ヵ月前】食事注文票!P23</f>
        <v>0</v>
      </c>
      <c r="R33" s="938"/>
      <c r="S33" s="1878"/>
      <c r="T33" s="1995">
        <f>③【2ヵ月前】食事注文票!R23</f>
        <v>0</v>
      </c>
      <c r="U33" s="1995"/>
      <c r="V33" s="1995"/>
      <c r="W33" s="1995">
        <f>③【2ヵ月前】食事注文票!T23</f>
        <v>0</v>
      </c>
      <c r="X33" s="1995"/>
      <c r="Y33" s="1995"/>
      <c r="Z33" s="1992">
        <f>③【2ヵ月前】食事注文票!W23</f>
        <v>0</v>
      </c>
      <c r="AA33" s="938"/>
      <c r="AB33" s="1993"/>
      <c r="AC33" s="1877">
        <f>③【2ヵ月前】食事注文票!Z23</f>
        <v>0</v>
      </c>
      <c r="AD33" s="938"/>
      <c r="AE33" s="1878"/>
      <c r="AF33" s="1995">
        <f>③【2ヵ月前】食事注文票!AB23</f>
        <v>0</v>
      </c>
      <c r="AG33" s="1995"/>
      <c r="AH33" s="1995"/>
      <c r="AI33" s="1995">
        <f>③【2ヵ月前】食事注文票!AD23</f>
        <v>0</v>
      </c>
      <c r="AJ33" s="1995"/>
      <c r="AK33" s="1995"/>
      <c r="AL33" s="1992">
        <f>③【2ヵ月前】食事注文票!AG23</f>
        <v>0</v>
      </c>
      <c r="AM33" s="938"/>
      <c r="AN33" s="939"/>
      <c r="AO33" s="2030"/>
      <c r="AP33" s="2030"/>
      <c r="AQ33" s="2018" t="s">
        <v>648</v>
      </c>
      <c r="AR33" s="1988"/>
      <c r="AS33" s="1984"/>
      <c r="AT33" s="1985"/>
      <c r="AU33" s="1984"/>
      <c r="AV33" s="1988"/>
      <c r="AW33" s="1988"/>
      <c r="AX33" s="1988"/>
      <c r="AY33" s="1988"/>
      <c r="AZ33" s="1988"/>
      <c r="BA33" s="1988"/>
      <c r="BB33" s="1985"/>
      <c r="BC33" s="1577"/>
      <c r="BD33" s="2048"/>
      <c r="BE33" s="2048"/>
      <c r="BF33" s="2048"/>
      <c r="BG33" s="2048"/>
      <c r="BH33" s="2049"/>
      <c r="BJ33" s="11"/>
      <c r="BK33" s="11"/>
      <c r="BL33" s="11"/>
      <c r="BM33" s="11"/>
      <c r="BN33" s="11"/>
      <c r="BO33" s="11"/>
    </row>
    <row r="34" spans="1:67" ht="18.399999999999999" customHeight="1" thickBot="1">
      <c r="A34" s="2058"/>
      <c r="B34" s="2059"/>
      <c r="C34" s="2059"/>
      <c r="D34" s="2060"/>
      <c r="E34" s="2053"/>
      <c r="F34" s="941"/>
      <c r="G34" s="2054"/>
      <c r="H34" s="2055"/>
      <c r="I34" s="2055"/>
      <c r="J34" s="2055"/>
      <c r="K34" s="2055"/>
      <c r="L34" s="2055"/>
      <c r="M34" s="2055"/>
      <c r="N34" s="2056"/>
      <c r="O34" s="941"/>
      <c r="P34" s="2061"/>
      <c r="Q34" s="2053"/>
      <c r="R34" s="941"/>
      <c r="S34" s="2054"/>
      <c r="T34" s="2055"/>
      <c r="U34" s="2055"/>
      <c r="V34" s="2055"/>
      <c r="W34" s="2055"/>
      <c r="X34" s="2055"/>
      <c r="Y34" s="2055"/>
      <c r="Z34" s="2056"/>
      <c r="AA34" s="941"/>
      <c r="AB34" s="2061"/>
      <c r="AC34" s="2053"/>
      <c r="AD34" s="941"/>
      <c r="AE34" s="2054"/>
      <c r="AF34" s="2055"/>
      <c r="AG34" s="2055"/>
      <c r="AH34" s="2055"/>
      <c r="AI34" s="2055"/>
      <c r="AJ34" s="2055"/>
      <c r="AK34" s="2055"/>
      <c r="AL34" s="2056"/>
      <c r="AM34" s="941"/>
      <c r="AN34" s="942"/>
      <c r="AO34" s="2030"/>
      <c r="AP34" s="2030"/>
      <c r="AQ34" s="2057"/>
      <c r="AR34" s="1989"/>
      <c r="AS34" s="1986"/>
      <c r="AT34" s="1987"/>
      <c r="AU34" s="1986"/>
      <c r="AV34" s="1989"/>
      <c r="AW34" s="1989"/>
      <c r="AX34" s="1989"/>
      <c r="AY34" s="1989"/>
      <c r="AZ34" s="1989"/>
      <c r="BA34" s="1989"/>
      <c r="BB34" s="1987"/>
      <c r="BC34" s="2050"/>
      <c r="BD34" s="2051"/>
      <c r="BE34" s="2051"/>
      <c r="BF34" s="2051"/>
      <c r="BG34" s="2051"/>
      <c r="BH34" s="2052"/>
      <c r="BJ34" s="11"/>
      <c r="BK34" s="11"/>
      <c r="BL34" s="11"/>
      <c r="BM34" s="11"/>
      <c r="BN34" s="11"/>
      <c r="BO34" s="11"/>
    </row>
    <row r="35" spans="1:67" ht="13.9" customHeight="1">
      <c r="A35" s="2046" t="s">
        <v>644</v>
      </c>
      <c r="B35" s="2046"/>
      <c r="C35" s="2046"/>
      <c r="D35" s="2046"/>
      <c r="E35" s="2046"/>
      <c r="F35" s="2046"/>
      <c r="G35" s="2046"/>
      <c r="H35" s="2046"/>
      <c r="I35" s="2046"/>
      <c r="J35" s="2046"/>
      <c r="K35" s="2046"/>
      <c r="L35" s="2046"/>
      <c r="M35" s="2046"/>
      <c r="N35" s="2046"/>
      <c r="O35" s="2046"/>
      <c r="P35" s="2046"/>
      <c r="Q35" s="2046"/>
      <c r="R35" s="2046"/>
      <c r="S35" s="2046"/>
      <c r="T35" s="2046"/>
      <c r="U35" s="2046"/>
      <c r="V35" s="2046"/>
      <c r="W35" s="2046"/>
      <c r="X35" s="2046"/>
      <c r="Y35" s="2046"/>
      <c r="Z35" s="2046"/>
      <c r="AA35" s="2046"/>
      <c r="AB35" s="2046"/>
      <c r="AC35" s="2046"/>
      <c r="AD35" s="2046"/>
      <c r="AE35" s="2046"/>
      <c r="AF35" s="2046"/>
      <c r="AG35" s="2046"/>
      <c r="AH35" s="2046"/>
      <c r="AI35" s="2046"/>
      <c r="AJ35" s="2046"/>
      <c r="AK35" s="2046"/>
      <c r="AL35" s="2046"/>
      <c r="AM35" s="2046"/>
      <c r="AN35" s="2046"/>
      <c r="AO35" s="2046"/>
      <c r="AP35" s="2046"/>
      <c r="AQ35" s="2046"/>
      <c r="AR35" s="2046"/>
      <c r="AS35" s="2046"/>
      <c r="AT35" s="2046"/>
      <c r="AU35" s="2046"/>
      <c r="AV35" s="2046"/>
      <c r="AW35" s="2046"/>
      <c r="AX35" s="2046"/>
      <c r="AY35" s="2046"/>
      <c r="AZ35" s="2046"/>
      <c r="BA35" s="2046"/>
      <c r="BB35" s="2046"/>
      <c r="BC35" s="2046"/>
      <c r="BD35" s="2046"/>
      <c r="BE35" s="2046"/>
      <c r="BF35" s="2046"/>
      <c r="BG35" s="2046"/>
      <c r="BH35" s="2046"/>
      <c r="BJ35" s="11"/>
      <c r="BK35" s="11"/>
      <c r="BL35" s="11"/>
      <c r="BM35" s="11"/>
      <c r="BN35" s="11"/>
      <c r="BO35" s="11"/>
    </row>
    <row r="36" spans="1:67" ht="14.25" thickBot="1">
      <c r="AR36" s="67"/>
      <c r="BJ36" s="11"/>
      <c r="BK36" s="11"/>
      <c r="BL36" s="11"/>
      <c r="BM36" s="11"/>
      <c r="BN36" s="11"/>
      <c r="BO36" s="11"/>
    </row>
    <row r="37" spans="1:67" ht="19.149999999999999" customHeight="1">
      <c r="A37" s="1921" t="s">
        <v>636</v>
      </c>
      <c r="B37" s="1922"/>
      <c r="C37" s="1922"/>
      <c r="D37" s="1922"/>
      <c r="E37" s="1922"/>
      <c r="F37" s="1922"/>
      <c r="G37" s="1922"/>
      <c r="H37" s="1922"/>
      <c r="I37" s="1922"/>
      <c r="J37" s="1922"/>
      <c r="K37" s="1922"/>
      <c r="L37" s="1922"/>
      <c r="M37" s="1922"/>
      <c r="N37" s="1922"/>
      <c r="O37" s="1922"/>
      <c r="P37" s="1922"/>
      <c r="Q37" s="1922"/>
      <c r="R37" s="1923"/>
      <c r="V37" s="1921" t="s">
        <v>637</v>
      </c>
      <c r="W37" s="1922"/>
      <c r="X37" s="1922"/>
      <c r="Y37" s="1922"/>
      <c r="Z37" s="1922"/>
      <c r="AA37" s="1922"/>
      <c r="AB37" s="1922"/>
      <c r="AC37" s="1922"/>
      <c r="AD37" s="1922"/>
      <c r="AE37" s="1922"/>
      <c r="AF37" s="1922"/>
      <c r="AG37" s="1922"/>
      <c r="AH37" s="1922"/>
      <c r="AI37" s="1922"/>
      <c r="AJ37" s="1922"/>
      <c r="AK37" s="1922"/>
      <c r="AL37" s="1922"/>
      <c r="AM37" s="1923"/>
      <c r="AQ37" s="1921" t="s">
        <v>638</v>
      </c>
      <c r="AR37" s="1922"/>
      <c r="AS37" s="1922"/>
      <c r="AT37" s="1922"/>
      <c r="AU37" s="1922"/>
      <c r="AV37" s="1922"/>
      <c r="AW37" s="1922"/>
      <c r="AX37" s="1922"/>
      <c r="AY37" s="1922"/>
      <c r="AZ37" s="1922"/>
      <c r="BA37" s="1922"/>
      <c r="BB37" s="1922"/>
      <c r="BC37" s="1922"/>
      <c r="BD37" s="1922"/>
      <c r="BE37" s="1922"/>
      <c r="BF37" s="1922"/>
      <c r="BG37" s="1922"/>
      <c r="BH37" s="1923"/>
      <c r="BJ37" s="11"/>
      <c r="BK37" s="11"/>
      <c r="BL37" s="11"/>
      <c r="BM37" s="11"/>
      <c r="BN37" s="11"/>
      <c r="BO37" s="11"/>
    </row>
    <row r="38" spans="1:67" ht="19.149999999999999" customHeight="1">
      <c r="A38" s="1926"/>
      <c r="B38" s="1927"/>
      <c r="C38" s="1927"/>
      <c r="D38" s="1927"/>
      <c r="E38" s="1927"/>
      <c r="F38" s="1927"/>
      <c r="G38" s="1927"/>
      <c r="H38" s="1927"/>
      <c r="I38" s="1927"/>
      <c r="J38" s="1927"/>
      <c r="K38" s="1927"/>
      <c r="L38" s="1927"/>
      <c r="M38" s="1927"/>
      <c r="N38" s="1927"/>
      <c r="O38" s="1927"/>
      <c r="P38" s="1927"/>
      <c r="Q38" s="1927"/>
      <c r="R38" s="1928"/>
      <c r="V38" s="1926"/>
      <c r="W38" s="1927"/>
      <c r="X38" s="1927"/>
      <c r="Y38" s="1927"/>
      <c r="Z38" s="1927"/>
      <c r="AA38" s="1927"/>
      <c r="AB38" s="1927"/>
      <c r="AC38" s="1927"/>
      <c r="AD38" s="1927"/>
      <c r="AE38" s="1927"/>
      <c r="AF38" s="1927"/>
      <c r="AG38" s="1927"/>
      <c r="AH38" s="1927"/>
      <c r="AI38" s="1927"/>
      <c r="AJ38" s="1927"/>
      <c r="AK38" s="1927"/>
      <c r="AL38" s="1927"/>
      <c r="AM38" s="1928"/>
      <c r="AQ38" s="1926"/>
      <c r="AR38" s="1927"/>
      <c r="AS38" s="1927"/>
      <c r="AT38" s="1927"/>
      <c r="AU38" s="1927"/>
      <c r="AV38" s="1927"/>
      <c r="AW38" s="1927"/>
      <c r="AX38" s="1927"/>
      <c r="AY38" s="1927"/>
      <c r="AZ38" s="1927"/>
      <c r="BA38" s="1927"/>
      <c r="BB38" s="1927"/>
      <c r="BC38" s="1927"/>
      <c r="BD38" s="1927"/>
      <c r="BE38" s="1927"/>
      <c r="BF38" s="1927"/>
      <c r="BG38" s="1927"/>
      <c r="BH38" s="1928"/>
      <c r="BJ38" s="11"/>
      <c r="BK38" s="11"/>
      <c r="BL38" s="11"/>
      <c r="BM38" s="11"/>
      <c r="BN38" s="11"/>
      <c r="BO38" s="11"/>
    </row>
    <row r="39" spans="1:67" ht="19.149999999999999" customHeight="1">
      <c r="A39" s="1929"/>
      <c r="B39" s="1930"/>
      <c r="C39" s="1930"/>
      <c r="D39" s="1930"/>
      <c r="E39" s="1930"/>
      <c r="F39" s="1930"/>
      <c r="G39" s="1930"/>
      <c r="H39" s="1930"/>
      <c r="I39" s="1930"/>
      <c r="J39" s="1930"/>
      <c r="K39" s="1930"/>
      <c r="L39" s="1930"/>
      <c r="M39" s="1930"/>
      <c r="N39" s="1930"/>
      <c r="O39" s="1930"/>
      <c r="P39" s="1930"/>
      <c r="Q39" s="1930"/>
      <c r="R39" s="1931"/>
      <c r="V39" s="1929"/>
      <c r="W39" s="1930"/>
      <c r="X39" s="1930"/>
      <c r="Y39" s="1930"/>
      <c r="Z39" s="1930"/>
      <c r="AA39" s="1930"/>
      <c r="AB39" s="1930"/>
      <c r="AC39" s="1930"/>
      <c r="AD39" s="1930"/>
      <c r="AE39" s="1930"/>
      <c r="AF39" s="1930"/>
      <c r="AG39" s="1930"/>
      <c r="AH39" s="1930"/>
      <c r="AI39" s="1930"/>
      <c r="AJ39" s="1930"/>
      <c r="AK39" s="1930"/>
      <c r="AL39" s="1930"/>
      <c r="AM39" s="1931"/>
      <c r="AQ39" s="1929"/>
      <c r="AR39" s="1930"/>
      <c r="AS39" s="1930"/>
      <c r="AT39" s="1930"/>
      <c r="AU39" s="1930"/>
      <c r="AV39" s="1930"/>
      <c r="AW39" s="1930"/>
      <c r="AX39" s="1930"/>
      <c r="AY39" s="1930"/>
      <c r="AZ39" s="1930"/>
      <c r="BA39" s="1930"/>
      <c r="BB39" s="1930"/>
      <c r="BC39" s="1930"/>
      <c r="BD39" s="1930"/>
      <c r="BE39" s="1930"/>
      <c r="BF39" s="1930"/>
      <c r="BG39" s="1930"/>
      <c r="BH39" s="1931"/>
      <c r="BJ39" s="11"/>
      <c r="BK39" s="11"/>
      <c r="BL39" s="11"/>
      <c r="BM39" s="11"/>
      <c r="BN39" s="11"/>
      <c r="BO39" s="11"/>
    </row>
    <row r="40" spans="1:67" ht="19.149999999999999" customHeight="1">
      <c r="A40" s="1844" t="s">
        <v>870</v>
      </c>
      <c r="B40" s="1845"/>
      <c r="C40" s="1845"/>
      <c r="D40" s="1845"/>
      <c r="E40" s="1845"/>
      <c r="F40" s="1845"/>
      <c r="G40" s="1846"/>
      <c r="H40" s="2062" t="s">
        <v>874</v>
      </c>
      <c r="I40" s="2063"/>
      <c r="J40" s="2063"/>
      <c r="K40" s="2063"/>
      <c r="L40" s="2063"/>
      <c r="M40" s="2063"/>
      <c r="N40" s="2063"/>
      <c r="O40" s="2063"/>
      <c r="P40" s="2063"/>
      <c r="Q40" s="2063"/>
      <c r="R40" s="2064"/>
      <c r="S40" s="485"/>
      <c r="T40" s="485"/>
      <c r="U40" s="485"/>
      <c r="V40" s="1844" t="s">
        <v>870</v>
      </c>
      <c r="W40" s="1845"/>
      <c r="X40" s="1845"/>
      <c r="Y40" s="1845"/>
      <c r="Z40" s="1845"/>
      <c r="AA40" s="1845"/>
      <c r="AB40" s="1846"/>
      <c r="AC40" s="2062" t="s">
        <v>874</v>
      </c>
      <c r="AD40" s="2063"/>
      <c r="AE40" s="2063"/>
      <c r="AF40" s="2063"/>
      <c r="AG40" s="2063"/>
      <c r="AH40" s="2063"/>
      <c r="AI40" s="2063"/>
      <c r="AJ40" s="2063"/>
      <c r="AK40" s="2063"/>
      <c r="AL40" s="2063"/>
      <c r="AM40" s="2064"/>
      <c r="AN40" s="485"/>
      <c r="AO40" s="485"/>
      <c r="AP40" s="485"/>
      <c r="AQ40" s="1844" t="s">
        <v>870</v>
      </c>
      <c r="AR40" s="1845"/>
      <c r="AS40" s="1845"/>
      <c r="AT40" s="1845"/>
      <c r="AU40" s="1845"/>
      <c r="AV40" s="1845"/>
      <c r="AW40" s="1846"/>
      <c r="AX40" s="2062" t="s">
        <v>874</v>
      </c>
      <c r="AY40" s="2063"/>
      <c r="AZ40" s="2063"/>
      <c r="BA40" s="2063"/>
      <c r="BB40" s="2063"/>
      <c r="BC40" s="2063"/>
      <c r="BD40" s="2063"/>
      <c r="BE40" s="2063"/>
      <c r="BF40" s="2063"/>
      <c r="BG40" s="2063"/>
      <c r="BH40" s="2064"/>
    </row>
    <row r="41" spans="1:67" s="442" customFormat="1" ht="19.149999999999999" customHeight="1">
      <c r="A41" s="1847"/>
      <c r="B41" s="1848"/>
      <c r="C41" s="1848"/>
      <c r="D41" s="1848"/>
      <c r="E41" s="1848"/>
      <c r="F41" s="1848"/>
      <c r="G41" s="1849"/>
      <c r="H41" s="2065"/>
      <c r="I41" s="2066"/>
      <c r="J41" s="2066"/>
      <c r="K41" s="2066"/>
      <c r="L41" s="2066"/>
      <c r="M41" s="2066"/>
      <c r="N41" s="2066"/>
      <c r="O41" s="2066"/>
      <c r="P41" s="2066"/>
      <c r="Q41" s="2066"/>
      <c r="R41" s="2067"/>
      <c r="S41" s="485"/>
      <c r="T41" s="485"/>
      <c r="U41" s="485"/>
      <c r="V41" s="1847"/>
      <c r="W41" s="1848"/>
      <c r="X41" s="1848"/>
      <c r="Y41" s="1848"/>
      <c r="Z41" s="1848"/>
      <c r="AA41" s="1848"/>
      <c r="AB41" s="1849"/>
      <c r="AC41" s="2065"/>
      <c r="AD41" s="2066"/>
      <c r="AE41" s="2066"/>
      <c r="AF41" s="2066"/>
      <c r="AG41" s="2066"/>
      <c r="AH41" s="2066"/>
      <c r="AI41" s="2066"/>
      <c r="AJ41" s="2066"/>
      <c r="AK41" s="2066"/>
      <c r="AL41" s="2066"/>
      <c r="AM41" s="2067"/>
      <c r="AN41" s="485"/>
      <c r="AO41" s="485"/>
      <c r="AP41" s="485"/>
      <c r="AQ41" s="1847"/>
      <c r="AR41" s="1848"/>
      <c r="AS41" s="1848"/>
      <c r="AT41" s="1848"/>
      <c r="AU41" s="1848"/>
      <c r="AV41" s="1848"/>
      <c r="AW41" s="1849"/>
      <c r="AX41" s="2065"/>
      <c r="AY41" s="2066"/>
      <c r="AZ41" s="2066"/>
      <c r="BA41" s="2066"/>
      <c r="BB41" s="2066"/>
      <c r="BC41" s="2066"/>
      <c r="BD41" s="2066"/>
      <c r="BE41" s="2066"/>
      <c r="BF41" s="2066"/>
      <c r="BG41" s="2066"/>
      <c r="BH41" s="2067"/>
    </row>
    <row r="42" spans="1:67" ht="19.149999999999999" customHeight="1">
      <c r="A42" s="1957" t="s">
        <v>871</v>
      </c>
      <c r="B42" s="1958"/>
      <c r="C42" s="1958"/>
      <c r="D42" s="1958"/>
      <c r="E42" s="1958"/>
      <c r="F42" s="1958"/>
      <c r="G42" s="1959"/>
      <c r="H42" s="1841" t="s">
        <v>625</v>
      </c>
      <c r="I42" s="1842"/>
      <c r="J42" s="1842"/>
      <c r="K42" s="1842"/>
      <c r="L42" s="1842"/>
      <c r="M42" s="1842"/>
      <c r="N42" s="1842"/>
      <c r="O42" s="1842"/>
      <c r="P42" s="1842"/>
      <c r="Q42" s="1842"/>
      <c r="R42" s="1843"/>
      <c r="V42" s="1957" t="s">
        <v>871</v>
      </c>
      <c r="W42" s="1958"/>
      <c r="X42" s="1958"/>
      <c r="Y42" s="1958"/>
      <c r="Z42" s="1958"/>
      <c r="AA42" s="1958"/>
      <c r="AB42" s="1959"/>
      <c r="AC42" s="1841" t="s">
        <v>625</v>
      </c>
      <c r="AD42" s="1842"/>
      <c r="AE42" s="1842"/>
      <c r="AF42" s="1842"/>
      <c r="AG42" s="1842"/>
      <c r="AH42" s="1842"/>
      <c r="AI42" s="1842"/>
      <c r="AJ42" s="1842"/>
      <c r="AK42" s="1842"/>
      <c r="AL42" s="1842"/>
      <c r="AM42" s="1843"/>
      <c r="AQ42" s="1957" t="s">
        <v>871</v>
      </c>
      <c r="AR42" s="1958"/>
      <c r="AS42" s="1958"/>
      <c r="AT42" s="1958"/>
      <c r="AU42" s="1958"/>
      <c r="AV42" s="1958"/>
      <c r="AW42" s="1959"/>
      <c r="AX42" s="1841" t="s">
        <v>625</v>
      </c>
      <c r="AY42" s="1842"/>
      <c r="AZ42" s="1842"/>
      <c r="BA42" s="1842"/>
      <c r="BB42" s="1842"/>
      <c r="BC42" s="1842"/>
      <c r="BD42" s="1842"/>
      <c r="BE42" s="1842"/>
      <c r="BF42" s="1842"/>
      <c r="BG42" s="1842"/>
      <c r="BH42" s="1843"/>
    </row>
    <row r="43" spans="1:67" ht="19.149999999999999" customHeight="1">
      <c r="A43" s="1859" t="s">
        <v>872</v>
      </c>
      <c r="B43" s="1860"/>
      <c r="C43" s="1860"/>
      <c r="D43" s="1860"/>
      <c r="E43" s="1860"/>
      <c r="F43" s="1860"/>
      <c r="G43" s="1860"/>
      <c r="H43" s="1860"/>
      <c r="I43" s="1860"/>
      <c r="J43" s="1860"/>
      <c r="K43" s="1860"/>
      <c r="L43" s="1860"/>
      <c r="M43" s="1860"/>
      <c r="N43" s="1860"/>
      <c r="O43" s="1860"/>
      <c r="P43" s="1860"/>
      <c r="Q43" s="1860"/>
      <c r="R43" s="1861"/>
      <c r="V43" s="1859" t="s">
        <v>872</v>
      </c>
      <c r="W43" s="1860"/>
      <c r="X43" s="1860"/>
      <c r="Y43" s="1860"/>
      <c r="Z43" s="1860"/>
      <c r="AA43" s="1860"/>
      <c r="AB43" s="1860"/>
      <c r="AC43" s="1860"/>
      <c r="AD43" s="1860"/>
      <c r="AE43" s="1860"/>
      <c r="AF43" s="1860"/>
      <c r="AG43" s="1860"/>
      <c r="AH43" s="1860"/>
      <c r="AI43" s="1860"/>
      <c r="AJ43" s="1860"/>
      <c r="AK43" s="1860"/>
      <c r="AL43" s="1860"/>
      <c r="AM43" s="1861"/>
      <c r="AQ43" s="1859" t="s">
        <v>872</v>
      </c>
      <c r="AR43" s="1860"/>
      <c r="AS43" s="1860"/>
      <c r="AT43" s="1860"/>
      <c r="AU43" s="1860"/>
      <c r="AV43" s="1860"/>
      <c r="AW43" s="1860"/>
      <c r="AX43" s="1860"/>
      <c r="AY43" s="1860"/>
      <c r="AZ43" s="1860"/>
      <c r="BA43" s="1860"/>
      <c r="BB43" s="1860"/>
      <c r="BC43" s="1860"/>
      <c r="BD43" s="1860"/>
      <c r="BE43" s="1860"/>
      <c r="BF43" s="1860"/>
      <c r="BG43" s="1860"/>
      <c r="BH43" s="1861"/>
    </row>
    <row r="44" spans="1:67" ht="19.149999999999999" customHeight="1">
      <c r="A44" s="1862">
        <v>1</v>
      </c>
      <c r="B44" s="1857"/>
      <c r="C44" s="1863" t="s">
        <v>190</v>
      </c>
      <c r="D44" s="1863"/>
      <c r="E44" s="1863"/>
      <c r="F44" s="272" t="s">
        <v>12</v>
      </c>
      <c r="G44" s="533"/>
      <c r="H44" s="533"/>
      <c r="I44" s="1853" t="s">
        <v>622</v>
      </c>
      <c r="J44" s="1853"/>
      <c r="K44" s="1853"/>
      <c r="L44" s="6"/>
      <c r="M44" s="6"/>
      <c r="N44" s="6"/>
      <c r="O44" s="6"/>
      <c r="P44" s="6"/>
      <c r="Q44" s="6"/>
      <c r="R44" s="361"/>
      <c r="V44" s="1862">
        <v>1</v>
      </c>
      <c r="W44" s="1857"/>
      <c r="X44" s="1863" t="s">
        <v>190</v>
      </c>
      <c r="Y44" s="1863"/>
      <c r="Z44" s="1863"/>
      <c r="AA44" s="272" t="s">
        <v>12</v>
      </c>
      <c r="AB44" s="533"/>
      <c r="AC44" s="533"/>
      <c r="AD44" s="1853" t="s">
        <v>622</v>
      </c>
      <c r="AE44" s="1853"/>
      <c r="AF44" s="1853"/>
      <c r="AG44" s="6"/>
      <c r="AH44" s="6"/>
      <c r="AI44" s="6"/>
      <c r="AJ44" s="6"/>
      <c r="AK44" s="6"/>
      <c r="AL44" s="6"/>
      <c r="AM44" s="361"/>
      <c r="AQ44" s="1862">
        <v>1</v>
      </c>
      <c r="AR44" s="1857"/>
      <c r="AS44" s="1863" t="s">
        <v>190</v>
      </c>
      <c r="AT44" s="1863"/>
      <c r="AU44" s="1863"/>
      <c r="AV44" s="272" t="s">
        <v>12</v>
      </c>
      <c r="AW44" s="533"/>
      <c r="AX44" s="533"/>
      <c r="AY44" s="1853" t="s">
        <v>622</v>
      </c>
      <c r="AZ44" s="1853"/>
      <c r="BA44" s="1853"/>
      <c r="BB44" s="6"/>
      <c r="BC44" s="6"/>
      <c r="BD44" s="6"/>
      <c r="BE44" s="6"/>
      <c r="BF44" s="6"/>
      <c r="BG44" s="6"/>
      <c r="BH44" s="361"/>
    </row>
    <row r="45" spans="1:67" ht="19.149999999999999" customHeight="1">
      <c r="A45" s="1862">
        <v>2</v>
      </c>
      <c r="B45" s="1857"/>
      <c r="C45" s="1863" t="s">
        <v>189</v>
      </c>
      <c r="D45" s="1863"/>
      <c r="E45" s="1863"/>
      <c r="F45" s="1863"/>
      <c r="G45" s="1863"/>
      <c r="H45" s="1863"/>
      <c r="I45" s="1863"/>
      <c r="J45" s="1863"/>
      <c r="K45" s="1863"/>
      <c r="L45" s="11"/>
      <c r="M45" s="11"/>
      <c r="N45" s="11"/>
      <c r="O45" s="11"/>
      <c r="P45" s="11"/>
      <c r="Q45" s="11"/>
      <c r="R45" s="360"/>
      <c r="V45" s="1862">
        <v>2</v>
      </c>
      <c r="W45" s="1857"/>
      <c r="X45" s="1863" t="s">
        <v>189</v>
      </c>
      <c r="Y45" s="1863"/>
      <c r="Z45" s="1863"/>
      <c r="AA45" s="1863"/>
      <c r="AB45" s="1863"/>
      <c r="AC45" s="1863"/>
      <c r="AD45" s="1863"/>
      <c r="AE45" s="1863"/>
      <c r="AF45" s="1863"/>
      <c r="AG45" s="11"/>
      <c r="AH45" s="11"/>
      <c r="AI45" s="11"/>
      <c r="AJ45" s="11"/>
      <c r="AK45" s="11"/>
      <c r="AL45" s="11"/>
      <c r="AM45" s="360"/>
      <c r="AQ45" s="1862">
        <v>2</v>
      </c>
      <c r="AR45" s="1857"/>
      <c r="AS45" s="1863" t="s">
        <v>189</v>
      </c>
      <c r="AT45" s="1863"/>
      <c r="AU45" s="1863"/>
      <c r="AV45" s="1863"/>
      <c r="AW45" s="1863"/>
      <c r="AX45" s="1863"/>
      <c r="AY45" s="1863"/>
      <c r="AZ45" s="1863"/>
      <c r="BA45" s="1863"/>
      <c r="BB45" s="11"/>
      <c r="BC45" s="11"/>
      <c r="BD45" s="11"/>
      <c r="BE45" s="11"/>
      <c r="BF45" s="11"/>
      <c r="BG45" s="11"/>
      <c r="BH45" s="360"/>
    </row>
    <row r="46" spans="1:67" ht="19.149999999999999" customHeight="1">
      <c r="A46" s="1862">
        <v>3</v>
      </c>
      <c r="B46" s="1857"/>
      <c r="C46" s="1863" t="s">
        <v>749</v>
      </c>
      <c r="D46" s="1863"/>
      <c r="E46" s="1863"/>
      <c r="F46" s="1863"/>
      <c r="G46" s="1863"/>
      <c r="H46" s="1863"/>
      <c r="I46" s="1863"/>
      <c r="J46" s="1863"/>
      <c r="K46" s="1863"/>
      <c r="L46" s="11"/>
      <c r="M46" s="11"/>
      <c r="N46" s="11"/>
      <c r="O46" s="11"/>
      <c r="P46" s="11"/>
      <c r="Q46" s="11"/>
      <c r="R46" s="360"/>
      <c r="V46" s="1862">
        <v>3</v>
      </c>
      <c r="W46" s="1857"/>
      <c r="X46" s="1863" t="s">
        <v>749</v>
      </c>
      <c r="Y46" s="1863"/>
      <c r="Z46" s="1863"/>
      <c r="AA46" s="1863"/>
      <c r="AB46" s="1863"/>
      <c r="AC46" s="1863"/>
      <c r="AD46" s="1863"/>
      <c r="AE46" s="1863"/>
      <c r="AF46" s="1863"/>
      <c r="AG46" s="11"/>
      <c r="AH46" s="11"/>
      <c r="AI46" s="11"/>
      <c r="AJ46" s="11"/>
      <c r="AK46" s="11"/>
      <c r="AL46" s="11"/>
      <c r="AM46" s="360"/>
      <c r="AQ46" s="1862">
        <v>3</v>
      </c>
      <c r="AR46" s="1857"/>
      <c r="AS46" s="1863" t="s">
        <v>749</v>
      </c>
      <c r="AT46" s="1863"/>
      <c r="AU46" s="1863"/>
      <c r="AV46" s="1863"/>
      <c r="AW46" s="1863"/>
      <c r="AX46" s="1863"/>
      <c r="AY46" s="1863"/>
      <c r="AZ46" s="1863"/>
      <c r="BA46" s="1863"/>
      <c r="BB46" s="11"/>
      <c r="BC46" s="11"/>
      <c r="BD46" s="11"/>
      <c r="BE46" s="11"/>
      <c r="BF46" s="11"/>
      <c r="BG46" s="11"/>
      <c r="BH46" s="360"/>
    </row>
    <row r="47" spans="1:67" ht="19.149999999999999" customHeight="1">
      <c r="A47" s="1854" t="s">
        <v>873</v>
      </c>
      <c r="B47" s="1855"/>
      <c r="C47" s="1855"/>
      <c r="D47" s="1855"/>
      <c r="E47" s="1855"/>
      <c r="F47" s="1855"/>
      <c r="G47" s="1855"/>
      <c r="H47" s="1855"/>
      <c r="I47" s="1855"/>
      <c r="J47" s="1855"/>
      <c r="K47" s="1855"/>
      <c r="L47" s="1855"/>
      <c r="M47" s="1855"/>
      <c r="N47" s="1855"/>
      <c r="O47" s="1855"/>
      <c r="P47" s="1855"/>
      <c r="Q47" s="1855"/>
      <c r="R47" s="1856"/>
      <c r="V47" s="1854" t="s">
        <v>873</v>
      </c>
      <c r="W47" s="1855"/>
      <c r="X47" s="1855"/>
      <c r="Y47" s="1855"/>
      <c r="Z47" s="1855"/>
      <c r="AA47" s="1855"/>
      <c r="AB47" s="1855"/>
      <c r="AC47" s="1855"/>
      <c r="AD47" s="1855"/>
      <c r="AE47" s="1855"/>
      <c r="AF47" s="1855"/>
      <c r="AG47" s="1855"/>
      <c r="AH47" s="1855"/>
      <c r="AI47" s="1855"/>
      <c r="AJ47" s="1855"/>
      <c r="AK47" s="1855"/>
      <c r="AL47" s="1855"/>
      <c r="AM47" s="1856"/>
      <c r="AQ47" s="1854" t="s">
        <v>873</v>
      </c>
      <c r="AR47" s="1855"/>
      <c r="AS47" s="1855"/>
      <c r="AT47" s="1855"/>
      <c r="AU47" s="1855"/>
      <c r="AV47" s="1855"/>
      <c r="AW47" s="1855"/>
      <c r="AX47" s="1855"/>
      <c r="AY47" s="1855"/>
      <c r="AZ47" s="1855"/>
      <c r="BA47" s="1855"/>
      <c r="BB47" s="1855"/>
      <c r="BC47" s="1855"/>
      <c r="BD47" s="1855"/>
      <c r="BE47" s="1855"/>
      <c r="BF47" s="1855"/>
      <c r="BG47" s="1855"/>
      <c r="BH47" s="1856"/>
    </row>
    <row r="48" spans="1:67" ht="19.149999999999999" customHeight="1">
      <c r="A48" s="270"/>
      <c r="B48" s="346"/>
      <c r="C48" s="346" t="s">
        <v>734</v>
      </c>
      <c r="D48" s="346"/>
      <c r="E48" s="11"/>
      <c r="F48" s="11"/>
      <c r="G48" s="1851" t="s">
        <v>629</v>
      </c>
      <c r="H48" s="1852"/>
      <c r="I48" s="1852"/>
      <c r="J48" s="1852"/>
      <c r="K48" s="1852"/>
      <c r="L48" s="1852"/>
      <c r="M48" s="11"/>
      <c r="N48" s="1857"/>
      <c r="O48" s="1857"/>
      <c r="P48" s="1857"/>
      <c r="Q48" s="1857"/>
      <c r="R48" s="1858"/>
      <c r="V48" s="270"/>
      <c r="W48" s="346"/>
      <c r="X48" s="346" t="s">
        <v>734</v>
      </c>
      <c r="Y48" s="346"/>
      <c r="Z48" s="11"/>
      <c r="AA48" s="11"/>
      <c r="AB48" s="1851" t="s">
        <v>629</v>
      </c>
      <c r="AC48" s="1852"/>
      <c r="AD48" s="1852"/>
      <c r="AE48" s="1852"/>
      <c r="AF48" s="1852"/>
      <c r="AG48" s="1852"/>
      <c r="AH48" s="11"/>
      <c r="AI48" s="1857"/>
      <c r="AJ48" s="1857"/>
      <c r="AK48" s="1857"/>
      <c r="AL48" s="1857"/>
      <c r="AM48" s="1858"/>
      <c r="AQ48" s="270"/>
      <c r="AR48" s="346"/>
      <c r="AS48" s="346" t="s">
        <v>734</v>
      </c>
      <c r="AT48" s="346"/>
      <c r="AU48" s="11"/>
      <c r="AV48" s="11"/>
      <c r="AW48" s="1851" t="s">
        <v>629</v>
      </c>
      <c r="AX48" s="1852"/>
      <c r="AY48" s="1852"/>
      <c r="AZ48" s="1852"/>
      <c r="BA48" s="1852"/>
      <c r="BB48" s="1852"/>
      <c r="BC48" s="11"/>
      <c r="BD48" s="1857"/>
      <c r="BE48" s="1857"/>
      <c r="BF48" s="1857"/>
      <c r="BG48" s="1857"/>
      <c r="BH48" s="1858"/>
    </row>
    <row r="49" spans="1:60" ht="19.149999999999999" customHeight="1" thickBot="1">
      <c r="A49" s="275"/>
      <c r="B49" s="276"/>
      <c r="C49" s="1850" t="s">
        <v>740</v>
      </c>
      <c r="D49" s="1850"/>
      <c r="E49" s="1850"/>
      <c r="F49" s="1850"/>
      <c r="G49" s="1850"/>
      <c r="H49" s="1850"/>
      <c r="I49" s="1850"/>
      <c r="J49" s="1850"/>
      <c r="K49" s="1850"/>
      <c r="L49" s="362"/>
      <c r="M49" s="277"/>
      <c r="N49" s="2019"/>
      <c r="O49" s="2020"/>
      <c r="P49" s="2020"/>
      <c r="Q49" s="2020"/>
      <c r="R49" s="2021"/>
      <c r="V49" s="275"/>
      <c r="W49" s="276"/>
      <c r="X49" s="1850" t="s">
        <v>740</v>
      </c>
      <c r="Y49" s="1850"/>
      <c r="Z49" s="1850"/>
      <c r="AA49" s="1850"/>
      <c r="AB49" s="1850"/>
      <c r="AC49" s="1850"/>
      <c r="AD49" s="1850"/>
      <c r="AE49" s="1850"/>
      <c r="AF49" s="1850"/>
      <c r="AG49" s="362"/>
      <c r="AH49" s="277"/>
      <c r="AI49" s="2019"/>
      <c r="AJ49" s="2020"/>
      <c r="AK49" s="2020"/>
      <c r="AL49" s="2020"/>
      <c r="AM49" s="2021"/>
      <c r="AQ49" s="275"/>
      <c r="AR49" s="276"/>
      <c r="AS49" s="1850" t="s">
        <v>740</v>
      </c>
      <c r="AT49" s="1850"/>
      <c r="AU49" s="1850"/>
      <c r="AV49" s="1850"/>
      <c r="AW49" s="1850"/>
      <c r="AX49" s="1850"/>
      <c r="AY49" s="1850"/>
      <c r="AZ49" s="1850"/>
      <c r="BA49" s="1850"/>
      <c r="BB49" s="362"/>
      <c r="BC49" s="277"/>
      <c r="BD49" s="2019"/>
      <c r="BE49" s="2020"/>
      <c r="BF49" s="2020"/>
      <c r="BG49" s="2020"/>
      <c r="BH49" s="2021"/>
    </row>
    <row r="50" spans="1:60" ht="10.9" customHeight="1"/>
    <row r="51" spans="1:60" ht="10.9" customHeight="1" thickBot="1"/>
    <row r="52" spans="1:60" ht="19.149999999999999" customHeight="1">
      <c r="A52" s="1921" t="s">
        <v>639</v>
      </c>
      <c r="B52" s="1922"/>
      <c r="C52" s="1922"/>
      <c r="D52" s="1922"/>
      <c r="E52" s="1922"/>
      <c r="F52" s="1922"/>
      <c r="G52" s="1922"/>
      <c r="H52" s="1922"/>
      <c r="I52" s="1922"/>
      <c r="J52" s="1922"/>
      <c r="K52" s="1922"/>
      <c r="L52" s="1922"/>
      <c r="M52" s="1922"/>
      <c r="N52" s="1922"/>
      <c r="O52" s="1922"/>
      <c r="P52" s="1922"/>
      <c r="Q52" s="1922"/>
      <c r="R52" s="1923"/>
      <c r="V52" s="1921" t="s">
        <v>640</v>
      </c>
      <c r="W52" s="1922"/>
      <c r="X52" s="1922"/>
      <c r="Y52" s="1922"/>
      <c r="Z52" s="1922"/>
      <c r="AA52" s="1922"/>
      <c r="AB52" s="1922"/>
      <c r="AC52" s="1922"/>
      <c r="AD52" s="1922"/>
      <c r="AE52" s="1922"/>
      <c r="AF52" s="1922"/>
      <c r="AG52" s="1922"/>
      <c r="AH52" s="1922"/>
      <c r="AI52" s="1922"/>
      <c r="AJ52" s="1922"/>
      <c r="AK52" s="1922"/>
      <c r="AL52" s="1922"/>
      <c r="AM52" s="1923"/>
      <c r="AQ52" s="1921" t="s">
        <v>641</v>
      </c>
      <c r="AR52" s="1922"/>
      <c r="AS52" s="1922"/>
      <c r="AT52" s="1922"/>
      <c r="AU52" s="1922"/>
      <c r="AV52" s="1922"/>
      <c r="AW52" s="1922"/>
      <c r="AX52" s="1922"/>
      <c r="AY52" s="1922"/>
      <c r="AZ52" s="1922"/>
      <c r="BA52" s="1922"/>
      <c r="BB52" s="1922"/>
      <c r="BC52" s="1922"/>
      <c r="BD52" s="1922"/>
      <c r="BE52" s="1922"/>
      <c r="BF52" s="1922"/>
      <c r="BG52" s="1922"/>
      <c r="BH52" s="1923"/>
    </row>
    <row r="53" spans="1:60" ht="19.149999999999999" customHeight="1">
      <c r="A53" s="1926"/>
      <c r="B53" s="1927"/>
      <c r="C53" s="1927"/>
      <c r="D53" s="1927"/>
      <c r="E53" s="1927"/>
      <c r="F53" s="1927"/>
      <c r="G53" s="1927"/>
      <c r="H53" s="1927"/>
      <c r="I53" s="1927"/>
      <c r="J53" s="1927"/>
      <c r="K53" s="1927"/>
      <c r="L53" s="1927"/>
      <c r="M53" s="1927"/>
      <c r="N53" s="1927"/>
      <c r="O53" s="1927"/>
      <c r="P53" s="1927"/>
      <c r="Q53" s="1927"/>
      <c r="R53" s="1928"/>
      <c r="V53" s="1926"/>
      <c r="W53" s="1927"/>
      <c r="X53" s="1927"/>
      <c r="Y53" s="1927"/>
      <c r="Z53" s="1927"/>
      <c r="AA53" s="1927"/>
      <c r="AB53" s="1927"/>
      <c r="AC53" s="1927"/>
      <c r="AD53" s="1927"/>
      <c r="AE53" s="1927"/>
      <c r="AF53" s="1927"/>
      <c r="AG53" s="1927"/>
      <c r="AH53" s="1927"/>
      <c r="AI53" s="1927"/>
      <c r="AJ53" s="1927"/>
      <c r="AK53" s="1927"/>
      <c r="AL53" s="1927"/>
      <c r="AM53" s="1928"/>
      <c r="AQ53" s="1926"/>
      <c r="AR53" s="1927"/>
      <c r="AS53" s="1927"/>
      <c r="AT53" s="1927"/>
      <c r="AU53" s="1927"/>
      <c r="AV53" s="1927"/>
      <c r="AW53" s="1927"/>
      <c r="AX53" s="1927"/>
      <c r="AY53" s="1927"/>
      <c r="AZ53" s="1927"/>
      <c r="BA53" s="1927"/>
      <c r="BB53" s="1927"/>
      <c r="BC53" s="1927"/>
      <c r="BD53" s="1927"/>
      <c r="BE53" s="1927"/>
      <c r="BF53" s="1927"/>
      <c r="BG53" s="1927"/>
      <c r="BH53" s="1928"/>
    </row>
    <row r="54" spans="1:60" ht="19.149999999999999" customHeight="1">
      <c r="A54" s="1929"/>
      <c r="B54" s="1930"/>
      <c r="C54" s="1930"/>
      <c r="D54" s="1930"/>
      <c r="E54" s="1930"/>
      <c r="F54" s="1930"/>
      <c r="G54" s="1930"/>
      <c r="H54" s="1930"/>
      <c r="I54" s="1930"/>
      <c r="J54" s="1930"/>
      <c r="K54" s="1930"/>
      <c r="L54" s="1930"/>
      <c r="M54" s="1930"/>
      <c r="N54" s="1930"/>
      <c r="O54" s="1930"/>
      <c r="P54" s="1930"/>
      <c r="Q54" s="1930"/>
      <c r="R54" s="1931"/>
      <c r="V54" s="1929"/>
      <c r="W54" s="1930"/>
      <c r="X54" s="1930"/>
      <c r="Y54" s="1930"/>
      <c r="Z54" s="1930"/>
      <c r="AA54" s="1930"/>
      <c r="AB54" s="1930"/>
      <c r="AC54" s="1930"/>
      <c r="AD54" s="1930"/>
      <c r="AE54" s="1930"/>
      <c r="AF54" s="1930"/>
      <c r="AG54" s="1930"/>
      <c r="AH54" s="1930"/>
      <c r="AI54" s="1930"/>
      <c r="AJ54" s="1930"/>
      <c r="AK54" s="1930"/>
      <c r="AL54" s="1930"/>
      <c r="AM54" s="1931"/>
      <c r="AQ54" s="1929"/>
      <c r="AR54" s="1930"/>
      <c r="AS54" s="1930"/>
      <c r="AT54" s="1930"/>
      <c r="AU54" s="1930"/>
      <c r="AV54" s="1930"/>
      <c r="AW54" s="1930"/>
      <c r="AX54" s="1930"/>
      <c r="AY54" s="1930"/>
      <c r="AZ54" s="1930"/>
      <c r="BA54" s="1930"/>
      <c r="BB54" s="1930"/>
      <c r="BC54" s="1930"/>
      <c r="BD54" s="1930"/>
      <c r="BE54" s="1930"/>
      <c r="BF54" s="1930"/>
      <c r="BG54" s="1930"/>
      <c r="BH54" s="1931"/>
    </row>
    <row r="55" spans="1:60" ht="19.149999999999999" customHeight="1">
      <c r="A55" s="1844" t="s">
        <v>870</v>
      </c>
      <c r="B55" s="1845"/>
      <c r="C55" s="1845"/>
      <c r="D55" s="1845"/>
      <c r="E55" s="1845"/>
      <c r="F55" s="1845"/>
      <c r="G55" s="1846"/>
      <c r="H55" s="2062" t="s">
        <v>874</v>
      </c>
      <c r="I55" s="2063"/>
      <c r="J55" s="2063"/>
      <c r="K55" s="2063"/>
      <c r="L55" s="2063"/>
      <c r="M55" s="2063"/>
      <c r="N55" s="2063"/>
      <c r="O55" s="2063"/>
      <c r="P55" s="2063"/>
      <c r="Q55" s="2063"/>
      <c r="R55" s="2064"/>
      <c r="S55" s="485"/>
      <c r="T55" s="485"/>
      <c r="U55" s="485"/>
      <c r="V55" s="1844" t="s">
        <v>870</v>
      </c>
      <c r="W55" s="1845"/>
      <c r="X55" s="1845"/>
      <c r="Y55" s="1845"/>
      <c r="Z55" s="1845"/>
      <c r="AA55" s="1845"/>
      <c r="AB55" s="1846"/>
      <c r="AC55" s="2062" t="s">
        <v>874</v>
      </c>
      <c r="AD55" s="2063"/>
      <c r="AE55" s="2063"/>
      <c r="AF55" s="2063"/>
      <c r="AG55" s="2063"/>
      <c r="AH55" s="2063"/>
      <c r="AI55" s="2063"/>
      <c r="AJ55" s="2063"/>
      <c r="AK55" s="2063"/>
      <c r="AL55" s="2063"/>
      <c r="AM55" s="2064"/>
      <c r="AN55" s="485"/>
      <c r="AO55" s="485"/>
      <c r="AP55" s="485"/>
      <c r="AQ55" s="1844" t="s">
        <v>870</v>
      </c>
      <c r="AR55" s="1845"/>
      <c r="AS55" s="1845"/>
      <c r="AT55" s="1845"/>
      <c r="AU55" s="1845"/>
      <c r="AV55" s="1845"/>
      <c r="AW55" s="1846"/>
      <c r="AX55" s="2062" t="s">
        <v>874</v>
      </c>
      <c r="AY55" s="2063"/>
      <c r="AZ55" s="2063"/>
      <c r="BA55" s="2063"/>
      <c r="BB55" s="2063"/>
      <c r="BC55" s="2063"/>
      <c r="BD55" s="2063"/>
      <c r="BE55" s="2063"/>
      <c r="BF55" s="2063"/>
      <c r="BG55" s="2063"/>
      <c r="BH55" s="2064"/>
    </row>
    <row r="56" spans="1:60" s="442" customFormat="1" ht="19.149999999999999" customHeight="1">
      <c r="A56" s="1847"/>
      <c r="B56" s="1848"/>
      <c r="C56" s="1848"/>
      <c r="D56" s="1848"/>
      <c r="E56" s="1848"/>
      <c r="F56" s="1848"/>
      <c r="G56" s="1849"/>
      <c r="H56" s="2065"/>
      <c r="I56" s="2066"/>
      <c r="J56" s="2066"/>
      <c r="K56" s="2066"/>
      <c r="L56" s="2066"/>
      <c r="M56" s="2066"/>
      <c r="N56" s="2066"/>
      <c r="O56" s="2066"/>
      <c r="P56" s="2066"/>
      <c r="Q56" s="2066"/>
      <c r="R56" s="2067"/>
      <c r="S56" s="485"/>
      <c r="T56" s="485"/>
      <c r="U56" s="485"/>
      <c r="V56" s="1847"/>
      <c r="W56" s="1848"/>
      <c r="X56" s="1848"/>
      <c r="Y56" s="1848"/>
      <c r="Z56" s="1848"/>
      <c r="AA56" s="1848"/>
      <c r="AB56" s="1849"/>
      <c r="AC56" s="2065"/>
      <c r="AD56" s="2066"/>
      <c r="AE56" s="2066"/>
      <c r="AF56" s="2066"/>
      <c r="AG56" s="2066"/>
      <c r="AH56" s="2066"/>
      <c r="AI56" s="2066"/>
      <c r="AJ56" s="2066"/>
      <c r="AK56" s="2066"/>
      <c r="AL56" s="2066"/>
      <c r="AM56" s="2067"/>
      <c r="AN56" s="485"/>
      <c r="AO56" s="485"/>
      <c r="AP56" s="485"/>
      <c r="AQ56" s="1847"/>
      <c r="AR56" s="1848"/>
      <c r="AS56" s="1848"/>
      <c r="AT56" s="1848"/>
      <c r="AU56" s="1848"/>
      <c r="AV56" s="1848"/>
      <c r="AW56" s="1849"/>
      <c r="AX56" s="2065"/>
      <c r="AY56" s="2066"/>
      <c r="AZ56" s="2066"/>
      <c r="BA56" s="2066"/>
      <c r="BB56" s="2066"/>
      <c r="BC56" s="2066"/>
      <c r="BD56" s="2066"/>
      <c r="BE56" s="2066"/>
      <c r="BF56" s="2066"/>
      <c r="BG56" s="2066"/>
      <c r="BH56" s="2067"/>
    </row>
    <row r="57" spans="1:60" ht="19.149999999999999" customHeight="1">
      <c r="A57" s="1957" t="s">
        <v>871</v>
      </c>
      <c r="B57" s="1958"/>
      <c r="C57" s="1958"/>
      <c r="D57" s="1958"/>
      <c r="E57" s="1958"/>
      <c r="F57" s="1958"/>
      <c r="G57" s="1959"/>
      <c r="H57" s="1841" t="s">
        <v>625</v>
      </c>
      <c r="I57" s="1842"/>
      <c r="J57" s="1842"/>
      <c r="K57" s="1842"/>
      <c r="L57" s="1842"/>
      <c r="M57" s="1842"/>
      <c r="N57" s="1842"/>
      <c r="O57" s="1842"/>
      <c r="P57" s="1842"/>
      <c r="Q57" s="1842"/>
      <c r="R57" s="1843"/>
      <c r="V57" s="1957" t="s">
        <v>871</v>
      </c>
      <c r="W57" s="1958"/>
      <c r="X57" s="1958"/>
      <c r="Y57" s="1958"/>
      <c r="Z57" s="1958"/>
      <c r="AA57" s="1958"/>
      <c r="AB57" s="1959"/>
      <c r="AC57" s="1841" t="s">
        <v>625</v>
      </c>
      <c r="AD57" s="1842"/>
      <c r="AE57" s="1842"/>
      <c r="AF57" s="1842"/>
      <c r="AG57" s="1842"/>
      <c r="AH57" s="1842"/>
      <c r="AI57" s="1842"/>
      <c r="AJ57" s="1842"/>
      <c r="AK57" s="1842"/>
      <c r="AL57" s="1842"/>
      <c r="AM57" s="1843"/>
      <c r="AQ57" s="1957" t="s">
        <v>871</v>
      </c>
      <c r="AR57" s="1958"/>
      <c r="AS57" s="1958"/>
      <c r="AT57" s="1958"/>
      <c r="AU57" s="1958"/>
      <c r="AV57" s="1958"/>
      <c r="AW57" s="1959"/>
      <c r="AX57" s="1841" t="s">
        <v>625</v>
      </c>
      <c r="AY57" s="1842"/>
      <c r="AZ57" s="1842"/>
      <c r="BA57" s="1842"/>
      <c r="BB57" s="1842"/>
      <c r="BC57" s="1842"/>
      <c r="BD57" s="1842"/>
      <c r="BE57" s="1842"/>
      <c r="BF57" s="1842"/>
      <c r="BG57" s="1842"/>
      <c r="BH57" s="1843"/>
    </row>
    <row r="58" spans="1:60" ht="19.149999999999999" customHeight="1">
      <c r="A58" s="1859" t="s">
        <v>872</v>
      </c>
      <c r="B58" s="1860"/>
      <c r="C58" s="1860"/>
      <c r="D58" s="1860"/>
      <c r="E58" s="1860"/>
      <c r="F58" s="1860"/>
      <c r="G58" s="1860"/>
      <c r="H58" s="1860"/>
      <c r="I58" s="1860"/>
      <c r="J58" s="1860"/>
      <c r="K58" s="1860"/>
      <c r="L58" s="1860"/>
      <c r="M58" s="1860"/>
      <c r="N58" s="1860"/>
      <c r="O58" s="1860"/>
      <c r="P58" s="1860"/>
      <c r="Q58" s="1860"/>
      <c r="R58" s="1861"/>
      <c r="V58" s="1859" t="s">
        <v>872</v>
      </c>
      <c r="W58" s="1860"/>
      <c r="X58" s="1860"/>
      <c r="Y58" s="1860"/>
      <c r="Z58" s="1860"/>
      <c r="AA58" s="1860"/>
      <c r="AB58" s="1860"/>
      <c r="AC58" s="1860"/>
      <c r="AD58" s="1860"/>
      <c r="AE58" s="1860"/>
      <c r="AF58" s="1860"/>
      <c r="AG58" s="1860"/>
      <c r="AH58" s="1860"/>
      <c r="AI58" s="1860"/>
      <c r="AJ58" s="1860"/>
      <c r="AK58" s="1860"/>
      <c r="AL58" s="1860"/>
      <c r="AM58" s="1861"/>
      <c r="AQ58" s="1859" t="s">
        <v>872</v>
      </c>
      <c r="AR58" s="1860"/>
      <c r="AS58" s="1860"/>
      <c r="AT58" s="1860"/>
      <c r="AU58" s="1860"/>
      <c r="AV58" s="1860"/>
      <c r="AW58" s="1860"/>
      <c r="AX58" s="1860"/>
      <c r="AY58" s="1860"/>
      <c r="AZ58" s="1860"/>
      <c r="BA58" s="1860"/>
      <c r="BB58" s="1860"/>
      <c r="BC58" s="1860"/>
      <c r="BD58" s="1860"/>
      <c r="BE58" s="1860"/>
      <c r="BF58" s="1860"/>
      <c r="BG58" s="1860"/>
      <c r="BH58" s="1861"/>
    </row>
    <row r="59" spans="1:60" ht="19.149999999999999" customHeight="1">
      <c r="A59" s="1862">
        <v>1</v>
      </c>
      <c r="B59" s="1857"/>
      <c r="C59" s="1863" t="s">
        <v>190</v>
      </c>
      <c r="D59" s="1863"/>
      <c r="E59" s="1863"/>
      <c r="F59" s="272" t="s">
        <v>12</v>
      </c>
      <c r="G59" s="533"/>
      <c r="H59" s="533"/>
      <c r="I59" s="1853" t="s">
        <v>622</v>
      </c>
      <c r="J59" s="1853"/>
      <c r="K59" s="1853"/>
      <c r="L59" s="6"/>
      <c r="M59" s="6"/>
      <c r="N59" s="6"/>
      <c r="O59" s="6"/>
      <c r="P59" s="6"/>
      <c r="Q59" s="6"/>
      <c r="R59" s="361"/>
      <c r="V59" s="1862">
        <v>1</v>
      </c>
      <c r="W59" s="1857"/>
      <c r="X59" s="1863" t="s">
        <v>190</v>
      </c>
      <c r="Y59" s="1863"/>
      <c r="Z59" s="1863"/>
      <c r="AA59" s="272" t="s">
        <v>12</v>
      </c>
      <c r="AB59" s="533"/>
      <c r="AC59" s="533"/>
      <c r="AD59" s="1853" t="s">
        <v>622</v>
      </c>
      <c r="AE59" s="1853"/>
      <c r="AF59" s="1853"/>
      <c r="AG59" s="6"/>
      <c r="AH59" s="6"/>
      <c r="AI59" s="6"/>
      <c r="AJ59" s="6"/>
      <c r="AK59" s="6"/>
      <c r="AL59" s="6"/>
      <c r="AM59" s="361"/>
      <c r="AQ59" s="1862">
        <v>1</v>
      </c>
      <c r="AR59" s="1857"/>
      <c r="AS59" s="1863" t="s">
        <v>190</v>
      </c>
      <c r="AT59" s="1863"/>
      <c r="AU59" s="1863"/>
      <c r="AV59" s="272" t="s">
        <v>12</v>
      </c>
      <c r="AW59" s="533"/>
      <c r="AX59" s="533"/>
      <c r="AY59" s="1853" t="s">
        <v>622</v>
      </c>
      <c r="AZ59" s="1853"/>
      <c r="BA59" s="1853"/>
      <c r="BB59" s="6"/>
      <c r="BC59" s="6"/>
      <c r="BD59" s="6"/>
      <c r="BE59" s="6"/>
      <c r="BF59" s="6"/>
      <c r="BG59" s="6"/>
      <c r="BH59" s="361"/>
    </row>
    <row r="60" spans="1:60" ht="19.149999999999999" customHeight="1">
      <c r="A60" s="1862">
        <v>2</v>
      </c>
      <c r="B60" s="1857"/>
      <c r="C60" s="1863" t="s">
        <v>189</v>
      </c>
      <c r="D60" s="1863"/>
      <c r="E60" s="1863"/>
      <c r="F60" s="1863"/>
      <c r="G60" s="1863"/>
      <c r="H60" s="1863"/>
      <c r="I60" s="1863"/>
      <c r="J60" s="1863"/>
      <c r="K60" s="1863"/>
      <c r="L60" s="11"/>
      <c r="M60" s="11"/>
      <c r="N60" s="11"/>
      <c r="O60" s="11"/>
      <c r="P60" s="11"/>
      <c r="Q60" s="11"/>
      <c r="R60" s="360"/>
      <c r="V60" s="1862">
        <v>2</v>
      </c>
      <c r="W60" s="1857"/>
      <c r="X60" s="1863" t="s">
        <v>189</v>
      </c>
      <c r="Y60" s="1863"/>
      <c r="Z60" s="1863"/>
      <c r="AA60" s="1863"/>
      <c r="AB60" s="1863"/>
      <c r="AC60" s="1863"/>
      <c r="AD60" s="1863"/>
      <c r="AE60" s="1863"/>
      <c r="AF60" s="1863"/>
      <c r="AG60" s="11"/>
      <c r="AH60" s="11"/>
      <c r="AI60" s="11"/>
      <c r="AJ60" s="11"/>
      <c r="AK60" s="11"/>
      <c r="AL60" s="11"/>
      <c r="AM60" s="360"/>
      <c r="AQ60" s="1862">
        <v>2</v>
      </c>
      <c r="AR60" s="1857"/>
      <c r="AS60" s="1863" t="s">
        <v>189</v>
      </c>
      <c r="AT60" s="1863"/>
      <c r="AU60" s="1863"/>
      <c r="AV60" s="1863"/>
      <c r="AW60" s="1863"/>
      <c r="AX60" s="1863"/>
      <c r="AY60" s="1863"/>
      <c r="AZ60" s="1863"/>
      <c r="BA60" s="1863"/>
      <c r="BB60" s="11"/>
      <c r="BC60" s="11"/>
      <c r="BD60" s="11"/>
      <c r="BE60" s="11"/>
      <c r="BF60" s="11"/>
      <c r="BG60" s="11"/>
      <c r="BH60" s="360"/>
    </row>
    <row r="61" spans="1:60" ht="19.149999999999999" customHeight="1">
      <c r="A61" s="1862">
        <v>3</v>
      </c>
      <c r="B61" s="1857"/>
      <c r="C61" s="1863" t="s">
        <v>749</v>
      </c>
      <c r="D61" s="1863"/>
      <c r="E61" s="1863"/>
      <c r="F61" s="1863"/>
      <c r="G61" s="1863"/>
      <c r="H61" s="1863"/>
      <c r="I61" s="1863"/>
      <c r="J61" s="1863"/>
      <c r="K61" s="1863"/>
      <c r="L61" s="11"/>
      <c r="M61" s="11"/>
      <c r="N61" s="11"/>
      <c r="O61" s="11"/>
      <c r="P61" s="11"/>
      <c r="Q61" s="11"/>
      <c r="R61" s="360"/>
      <c r="V61" s="1862">
        <v>3</v>
      </c>
      <c r="W61" s="1857"/>
      <c r="X61" s="1863" t="s">
        <v>749</v>
      </c>
      <c r="Y61" s="1863"/>
      <c r="Z61" s="1863"/>
      <c r="AA61" s="1863"/>
      <c r="AB61" s="1863"/>
      <c r="AC61" s="1863"/>
      <c r="AD61" s="1863"/>
      <c r="AE61" s="1863"/>
      <c r="AF61" s="1863"/>
      <c r="AG61" s="11"/>
      <c r="AH61" s="11"/>
      <c r="AI61" s="11"/>
      <c r="AJ61" s="11"/>
      <c r="AK61" s="11"/>
      <c r="AL61" s="11"/>
      <c r="AM61" s="360"/>
      <c r="AQ61" s="1862">
        <v>3</v>
      </c>
      <c r="AR61" s="1857"/>
      <c r="AS61" s="1863" t="s">
        <v>749</v>
      </c>
      <c r="AT61" s="1863"/>
      <c r="AU61" s="1863"/>
      <c r="AV61" s="1863"/>
      <c r="AW61" s="1863"/>
      <c r="AX61" s="1863"/>
      <c r="AY61" s="1863"/>
      <c r="AZ61" s="1863"/>
      <c r="BA61" s="1863"/>
      <c r="BB61" s="11"/>
      <c r="BC61" s="11"/>
      <c r="BD61" s="11"/>
      <c r="BE61" s="11"/>
      <c r="BF61" s="11"/>
      <c r="BG61" s="11"/>
      <c r="BH61" s="360"/>
    </row>
    <row r="62" spans="1:60" ht="19.149999999999999" customHeight="1">
      <c r="A62" s="1854" t="s">
        <v>873</v>
      </c>
      <c r="B62" s="1855"/>
      <c r="C62" s="1855"/>
      <c r="D62" s="1855"/>
      <c r="E62" s="1855"/>
      <c r="F62" s="1855"/>
      <c r="G62" s="1855"/>
      <c r="H62" s="1855"/>
      <c r="I62" s="1855"/>
      <c r="J62" s="1855"/>
      <c r="K62" s="1855"/>
      <c r="L62" s="1855"/>
      <c r="M62" s="1855"/>
      <c r="N62" s="1855"/>
      <c r="O62" s="1855"/>
      <c r="P62" s="1855"/>
      <c r="Q62" s="1855"/>
      <c r="R62" s="1856"/>
      <c r="V62" s="1854" t="s">
        <v>873</v>
      </c>
      <c r="W62" s="1855"/>
      <c r="X62" s="1855"/>
      <c r="Y62" s="1855"/>
      <c r="Z62" s="1855"/>
      <c r="AA62" s="1855"/>
      <c r="AB62" s="1855"/>
      <c r="AC62" s="1855"/>
      <c r="AD62" s="1855"/>
      <c r="AE62" s="1855"/>
      <c r="AF62" s="1855"/>
      <c r="AG62" s="1855"/>
      <c r="AH62" s="1855"/>
      <c r="AI62" s="1855"/>
      <c r="AJ62" s="1855"/>
      <c r="AK62" s="1855"/>
      <c r="AL62" s="1855"/>
      <c r="AM62" s="1856"/>
      <c r="AQ62" s="1854" t="s">
        <v>873</v>
      </c>
      <c r="AR62" s="1855"/>
      <c r="AS62" s="1855"/>
      <c r="AT62" s="1855"/>
      <c r="AU62" s="1855"/>
      <c r="AV62" s="1855"/>
      <c r="AW62" s="1855"/>
      <c r="AX62" s="1855"/>
      <c r="AY62" s="1855"/>
      <c r="AZ62" s="1855"/>
      <c r="BA62" s="1855"/>
      <c r="BB62" s="1855"/>
      <c r="BC62" s="1855"/>
      <c r="BD62" s="1855"/>
      <c r="BE62" s="1855"/>
      <c r="BF62" s="1855"/>
      <c r="BG62" s="1855"/>
      <c r="BH62" s="1856"/>
    </row>
    <row r="63" spans="1:60" ht="19.149999999999999" customHeight="1">
      <c r="A63" s="270"/>
      <c r="B63" s="346"/>
      <c r="C63" s="346" t="s">
        <v>734</v>
      </c>
      <c r="D63" s="346"/>
      <c r="E63" s="11"/>
      <c r="F63" s="11"/>
      <c r="G63" s="1851" t="s">
        <v>629</v>
      </c>
      <c r="H63" s="1852"/>
      <c r="I63" s="1852"/>
      <c r="J63" s="1852"/>
      <c r="K63" s="1852"/>
      <c r="L63" s="1852"/>
      <c r="M63" s="11"/>
      <c r="N63" s="1857"/>
      <c r="O63" s="1857"/>
      <c r="P63" s="1857"/>
      <c r="Q63" s="1857"/>
      <c r="R63" s="1858"/>
      <c r="V63" s="270"/>
      <c r="W63" s="346"/>
      <c r="X63" s="346" t="s">
        <v>734</v>
      </c>
      <c r="Y63" s="346"/>
      <c r="Z63" s="11"/>
      <c r="AA63" s="11"/>
      <c r="AB63" s="1851" t="s">
        <v>629</v>
      </c>
      <c r="AC63" s="1852"/>
      <c r="AD63" s="1852"/>
      <c r="AE63" s="1852"/>
      <c r="AF63" s="1852"/>
      <c r="AG63" s="1852"/>
      <c r="AH63" s="11"/>
      <c r="AI63" s="1857"/>
      <c r="AJ63" s="1857"/>
      <c r="AK63" s="1857"/>
      <c r="AL63" s="1857"/>
      <c r="AM63" s="1858"/>
      <c r="AQ63" s="270"/>
      <c r="AR63" s="346"/>
      <c r="AS63" s="346" t="s">
        <v>734</v>
      </c>
      <c r="AT63" s="346"/>
      <c r="AU63" s="11"/>
      <c r="AV63" s="11"/>
      <c r="AW63" s="1851" t="s">
        <v>629</v>
      </c>
      <c r="AX63" s="1852"/>
      <c r="AY63" s="1852"/>
      <c r="AZ63" s="1852"/>
      <c r="BA63" s="1852"/>
      <c r="BB63" s="1852"/>
      <c r="BC63" s="11"/>
      <c r="BD63" s="1857"/>
      <c r="BE63" s="1857"/>
      <c r="BF63" s="1857"/>
      <c r="BG63" s="1857"/>
      <c r="BH63" s="1858"/>
    </row>
    <row r="64" spans="1:60" ht="19.149999999999999" customHeight="1" thickBot="1">
      <c r="A64" s="275"/>
      <c r="B64" s="276"/>
      <c r="C64" s="1850" t="s">
        <v>740</v>
      </c>
      <c r="D64" s="1850"/>
      <c r="E64" s="1850"/>
      <c r="F64" s="1850"/>
      <c r="G64" s="1850"/>
      <c r="H64" s="1850"/>
      <c r="I64" s="1850"/>
      <c r="J64" s="1850"/>
      <c r="K64" s="1850"/>
      <c r="L64" s="362"/>
      <c r="M64" s="277"/>
      <c r="N64" s="2019"/>
      <c r="O64" s="2020"/>
      <c r="P64" s="2020"/>
      <c r="Q64" s="2020"/>
      <c r="R64" s="2021"/>
      <c r="V64" s="275"/>
      <c r="W64" s="276"/>
      <c r="X64" s="1850" t="s">
        <v>740</v>
      </c>
      <c r="Y64" s="1850"/>
      <c r="Z64" s="1850"/>
      <c r="AA64" s="1850"/>
      <c r="AB64" s="1850"/>
      <c r="AC64" s="1850"/>
      <c r="AD64" s="1850"/>
      <c r="AE64" s="1850"/>
      <c r="AF64" s="1850"/>
      <c r="AG64" s="362"/>
      <c r="AH64" s="277"/>
      <c r="AI64" s="2019"/>
      <c r="AJ64" s="2020"/>
      <c r="AK64" s="2020"/>
      <c r="AL64" s="2020"/>
      <c r="AM64" s="2021"/>
      <c r="AQ64" s="275"/>
      <c r="AR64" s="276"/>
      <c r="AS64" s="1850" t="s">
        <v>740</v>
      </c>
      <c r="AT64" s="1850"/>
      <c r="AU64" s="1850"/>
      <c r="AV64" s="1850"/>
      <c r="AW64" s="1850"/>
      <c r="AX64" s="1850"/>
      <c r="AY64" s="1850"/>
      <c r="AZ64" s="1850"/>
      <c r="BA64" s="1850"/>
      <c r="BB64" s="362"/>
      <c r="BC64" s="277"/>
      <c r="BD64" s="2019"/>
      <c r="BE64" s="2020"/>
      <c r="BF64" s="2020"/>
      <c r="BG64" s="2020"/>
      <c r="BH64" s="2021"/>
    </row>
    <row r="65" spans="1:60">
      <c r="AQ65" s="2047" t="s">
        <v>642</v>
      </c>
      <c r="AR65" s="2047"/>
      <c r="AS65" s="2047"/>
      <c r="AT65" s="2047"/>
      <c r="AU65" s="2047"/>
      <c r="AV65" s="2047"/>
      <c r="AW65" s="2047"/>
      <c r="AX65" s="2047"/>
      <c r="AY65" s="2047"/>
      <c r="AZ65" s="2047"/>
      <c r="BA65" s="2047"/>
      <c r="BB65" s="2047"/>
      <c r="BC65" s="2047"/>
      <c r="BD65" s="2047"/>
      <c r="BE65" s="2047"/>
      <c r="BF65" s="2047"/>
      <c r="BG65" s="2047"/>
      <c r="BH65" s="2047"/>
    </row>
    <row r="66" spans="1:60" ht="10.15" customHeight="1" thickBot="1">
      <c r="AQ66" s="284"/>
      <c r="AR66" s="284"/>
      <c r="AS66" s="284"/>
      <c r="AT66" s="284"/>
      <c r="AU66" s="284"/>
      <c r="AV66" s="284"/>
      <c r="AW66" s="284"/>
      <c r="AX66" s="284"/>
      <c r="AY66" s="284"/>
      <c r="AZ66" s="284"/>
      <c r="BA66" s="284"/>
      <c r="BB66" s="284"/>
      <c r="BC66" s="284"/>
      <c r="BD66" s="284"/>
      <c r="BE66" s="284"/>
      <c r="BF66" s="284"/>
      <c r="BG66" s="284"/>
      <c r="BH66" s="284"/>
    </row>
    <row r="67" spans="1:60" ht="13.9" customHeight="1">
      <c r="A67" s="2038" t="s">
        <v>643</v>
      </c>
      <c r="B67" s="2039"/>
      <c r="C67" s="2040"/>
      <c r="D67" s="2041"/>
      <c r="E67" s="2041"/>
      <c r="F67" s="2041"/>
      <c r="G67" s="2041"/>
      <c r="H67" s="2041"/>
      <c r="I67" s="2041"/>
      <c r="J67" s="2041"/>
      <c r="K67" s="2041"/>
      <c r="L67" s="2041"/>
      <c r="M67" s="2041"/>
      <c r="N67" s="2041"/>
      <c r="O67" s="2041"/>
      <c r="P67" s="2041"/>
      <c r="Q67" s="2041"/>
      <c r="R67" s="2041"/>
      <c r="S67" s="2041"/>
      <c r="T67" s="2041"/>
      <c r="U67" s="2041"/>
      <c r="V67" s="2041"/>
      <c r="W67" s="2041"/>
      <c r="X67" s="2041"/>
      <c r="Y67" s="2041"/>
      <c r="Z67" s="2041"/>
      <c r="AA67" s="2041"/>
      <c r="AB67" s="2041"/>
      <c r="AC67" s="2041"/>
      <c r="AD67" s="2041"/>
      <c r="AE67" s="2041"/>
      <c r="AF67" s="2041"/>
      <c r="AG67" s="2041"/>
      <c r="AH67" s="2041"/>
      <c r="AI67" s="2041"/>
      <c r="AJ67" s="2041"/>
      <c r="AK67" s="2041"/>
      <c r="AL67" s="2041"/>
      <c r="AM67" s="2041"/>
      <c r="AN67" s="2041"/>
      <c r="AO67" s="2041"/>
      <c r="AP67" s="2041"/>
      <c r="AQ67" s="2041"/>
      <c r="AR67" s="2041"/>
      <c r="AS67" s="2041"/>
      <c r="AT67" s="2041"/>
      <c r="AU67" s="2041"/>
      <c r="AV67" s="2041"/>
      <c r="AW67" s="2041"/>
      <c r="AX67" s="2041"/>
      <c r="AY67" s="2041"/>
      <c r="AZ67" s="2041"/>
      <c r="BA67" s="2041"/>
      <c r="BB67" s="2041"/>
      <c r="BC67" s="2041"/>
      <c r="BD67" s="2041"/>
      <c r="BE67" s="2041"/>
      <c r="BF67" s="2041"/>
      <c r="BG67" s="2042"/>
      <c r="BH67" s="270"/>
    </row>
    <row r="68" spans="1:60" ht="13.9" customHeight="1">
      <c r="A68" s="2038"/>
      <c r="B68" s="2039"/>
      <c r="C68" s="1862"/>
      <c r="D68" s="1857"/>
      <c r="E68" s="1857"/>
      <c r="F68" s="1857"/>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c r="AL68" s="1857"/>
      <c r="AM68" s="1857"/>
      <c r="AN68" s="1857"/>
      <c r="AO68" s="1857"/>
      <c r="AP68" s="1857"/>
      <c r="AQ68" s="1857"/>
      <c r="AR68" s="1857"/>
      <c r="AS68" s="1857"/>
      <c r="AT68" s="1857"/>
      <c r="AU68" s="1857"/>
      <c r="AV68" s="1857"/>
      <c r="AW68" s="1857"/>
      <c r="AX68" s="1857"/>
      <c r="AY68" s="1857"/>
      <c r="AZ68" s="1857"/>
      <c r="BA68" s="1857"/>
      <c r="BB68" s="1857"/>
      <c r="BC68" s="1857"/>
      <c r="BD68" s="1857"/>
      <c r="BE68" s="1857"/>
      <c r="BF68" s="1857"/>
      <c r="BG68" s="1858"/>
      <c r="BH68" s="11"/>
    </row>
    <row r="69" spans="1:60" ht="13.9" customHeight="1">
      <c r="A69" s="2039"/>
      <c r="B69" s="2039"/>
      <c r="C69" s="1862"/>
      <c r="D69" s="1857"/>
      <c r="E69" s="1857"/>
      <c r="F69" s="1857"/>
      <c r="G69" s="1857"/>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c r="AL69" s="1857"/>
      <c r="AM69" s="1857"/>
      <c r="AN69" s="1857"/>
      <c r="AO69" s="1857"/>
      <c r="AP69" s="1857"/>
      <c r="AQ69" s="1857"/>
      <c r="AR69" s="1857"/>
      <c r="AS69" s="1857"/>
      <c r="AT69" s="1857"/>
      <c r="AU69" s="1857"/>
      <c r="AV69" s="1857"/>
      <c r="AW69" s="1857"/>
      <c r="AX69" s="1857"/>
      <c r="AY69" s="1857"/>
      <c r="AZ69" s="1857"/>
      <c r="BA69" s="1857"/>
      <c r="BB69" s="1857"/>
      <c r="BC69" s="1857"/>
      <c r="BD69" s="1857"/>
      <c r="BE69" s="1857"/>
      <c r="BF69" s="1857"/>
      <c r="BG69" s="1858"/>
    </row>
    <row r="70" spans="1:60" ht="13.9" customHeight="1" thickBot="1">
      <c r="A70" s="2039"/>
      <c r="B70" s="2039"/>
      <c r="C70" s="2043"/>
      <c r="D70" s="2044"/>
      <c r="E70" s="2044"/>
      <c r="F70" s="2044"/>
      <c r="G70" s="2044"/>
      <c r="H70" s="2044"/>
      <c r="I70" s="2044"/>
      <c r="J70" s="2044"/>
      <c r="K70" s="2044"/>
      <c r="L70" s="2044"/>
      <c r="M70" s="2044"/>
      <c r="N70" s="2044"/>
      <c r="O70" s="2044"/>
      <c r="P70" s="2044"/>
      <c r="Q70" s="2044"/>
      <c r="R70" s="2044"/>
      <c r="S70" s="2044"/>
      <c r="T70" s="2044"/>
      <c r="U70" s="2044"/>
      <c r="V70" s="2044"/>
      <c r="W70" s="2044"/>
      <c r="X70" s="2044"/>
      <c r="Y70" s="2044"/>
      <c r="Z70" s="2044"/>
      <c r="AA70" s="2044"/>
      <c r="AB70" s="2044"/>
      <c r="AC70" s="2044"/>
      <c r="AD70" s="2044"/>
      <c r="AE70" s="2044"/>
      <c r="AF70" s="2044"/>
      <c r="AG70" s="2044"/>
      <c r="AH70" s="2044"/>
      <c r="AI70" s="2044"/>
      <c r="AJ70" s="2044"/>
      <c r="AK70" s="2044"/>
      <c r="AL70" s="2044"/>
      <c r="AM70" s="2044"/>
      <c r="AN70" s="2044"/>
      <c r="AO70" s="2044"/>
      <c r="AP70" s="2044"/>
      <c r="AQ70" s="2044"/>
      <c r="AR70" s="2044"/>
      <c r="AS70" s="2044"/>
      <c r="AT70" s="2044"/>
      <c r="AU70" s="2044"/>
      <c r="AV70" s="2044"/>
      <c r="AW70" s="2044"/>
      <c r="AX70" s="2044"/>
      <c r="AY70" s="2044"/>
      <c r="AZ70" s="2044"/>
      <c r="BA70" s="2044"/>
      <c r="BB70" s="2044"/>
      <c r="BC70" s="2044"/>
      <c r="BD70" s="2044"/>
      <c r="BE70" s="2044"/>
      <c r="BF70" s="2044"/>
      <c r="BG70" s="2045"/>
    </row>
  </sheetData>
  <mergeCells count="356">
    <mergeCell ref="AX12:BH13"/>
    <mergeCell ref="H40:R41"/>
    <mergeCell ref="AC40:AM41"/>
    <mergeCell ref="AX40:BH41"/>
    <mergeCell ref="H55:R56"/>
    <mergeCell ref="AC55:AM56"/>
    <mergeCell ref="AX55:BH56"/>
    <mergeCell ref="V10:X10"/>
    <mergeCell ref="A21:L21"/>
    <mergeCell ref="M21:O21"/>
    <mergeCell ref="P21:R21"/>
    <mergeCell ref="S21:U21"/>
    <mergeCell ref="V21:X21"/>
    <mergeCell ref="Z11:AB11"/>
    <mergeCell ref="BC29:BH30"/>
    <mergeCell ref="Z33:AB34"/>
    <mergeCell ref="A31:D32"/>
    <mergeCell ref="E31:G32"/>
    <mergeCell ref="H31:J32"/>
    <mergeCell ref="K31:M32"/>
    <mergeCell ref="N31:P32"/>
    <mergeCell ref="Q31:S32"/>
    <mergeCell ref="T31:V32"/>
    <mergeCell ref="W31:Y32"/>
    <mergeCell ref="AQ65:BH65"/>
    <mergeCell ref="BC33:BH34"/>
    <mergeCell ref="V52:AM52"/>
    <mergeCell ref="AQ52:BH52"/>
    <mergeCell ref="A53:R54"/>
    <mergeCell ref="V53:AM54"/>
    <mergeCell ref="AQ53:BH54"/>
    <mergeCell ref="N49:R49"/>
    <mergeCell ref="AI49:AM49"/>
    <mergeCell ref="A37:R37"/>
    <mergeCell ref="V37:AM37"/>
    <mergeCell ref="AC33:AE34"/>
    <mergeCell ref="AF33:AH34"/>
    <mergeCell ref="AI33:AK34"/>
    <mergeCell ref="AL33:AN34"/>
    <mergeCell ref="AQ33:AR34"/>
    <mergeCell ref="A33:D34"/>
    <mergeCell ref="E33:G34"/>
    <mergeCell ref="H33:J34"/>
    <mergeCell ref="K33:M34"/>
    <mergeCell ref="N33:P34"/>
    <mergeCell ref="Q33:S34"/>
    <mergeCell ref="T33:V34"/>
    <mergeCell ref="W33:Y34"/>
    <mergeCell ref="A67:B70"/>
    <mergeCell ref="C67:BG70"/>
    <mergeCell ref="A35:BH35"/>
    <mergeCell ref="N64:R64"/>
    <mergeCell ref="AI64:AM64"/>
    <mergeCell ref="A57:G57"/>
    <mergeCell ref="V57:AB57"/>
    <mergeCell ref="AQ57:AW57"/>
    <mergeCell ref="AQ62:BH62"/>
    <mergeCell ref="BD64:BH64"/>
    <mergeCell ref="A42:G42"/>
    <mergeCell ref="V42:AB42"/>
    <mergeCell ref="AQ42:AW42"/>
    <mergeCell ref="BD49:BH49"/>
    <mergeCell ref="A52:R52"/>
    <mergeCell ref="AQ37:BH37"/>
    <mergeCell ref="A38:R39"/>
    <mergeCell ref="V38:AM39"/>
    <mergeCell ref="AQ38:BH39"/>
    <mergeCell ref="H42:R42"/>
    <mergeCell ref="A43:R43"/>
    <mergeCell ref="A44:B44"/>
    <mergeCell ref="AQ43:BH43"/>
    <mergeCell ref="AQ44:AR44"/>
    <mergeCell ref="A27:D28"/>
    <mergeCell ref="A29:D30"/>
    <mergeCell ref="E29:G30"/>
    <mergeCell ref="H29:J30"/>
    <mergeCell ref="K29:M30"/>
    <mergeCell ref="N29:P30"/>
    <mergeCell ref="Q29:S30"/>
    <mergeCell ref="T29:V30"/>
    <mergeCell ref="W29:Y30"/>
    <mergeCell ref="H27:J28"/>
    <mergeCell ref="K27:M28"/>
    <mergeCell ref="N27:P28"/>
    <mergeCell ref="Q27:S28"/>
    <mergeCell ref="T27:V28"/>
    <mergeCell ref="W27:Y28"/>
    <mergeCell ref="AW20:BB20"/>
    <mergeCell ref="BD20:BH20"/>
    <mergeCell ref="AC29:AE30"/>
    <mergeCell ref="AF29:AH30"/>
    <mergeCell ref="AI29:AK30"/>
    <mergeCell ref="AL29:AN30"/>
    <mergeCell ref="AQ29:AR30"/>
    <mergeCell ref="AU27:BB28"/>
    <mergeCell ref="AS29:AT30"/>
    <mergeCell ref="AU29:BB30"/>
    <mergeCell ref="AS27:AT28"/>
    <mergeCell ref="BC27:BH28"/>
    <mergeCell ref="AC27:AE28"/>
    <mergeCell ref="AF27:AH28"/>
    <mergeCell ref="AI27:AK28"/>
    <mergeCell ref="AL27:AN28"/>
    <mergeCell ref="AQ27:AR28"/>
    <mergeCell ref="BD21:BH21"/>
    <mergeCell ref="AQ22:BH22"/>
    <mergeCell ref="AS26:AT26"/>
    <mergeCell ref="BC26:BH26"/>
    <mergeCell ref="AQ26:AR26"/>
    <mergeCell ref="AO24:AP34"/>
    <mergeCell ref="AR24:AX24"/>
    <mergeCell ref="V20:X20"/>
    <mergeCell ref="AA20:AN20"/>
    <mergeCell ref="Q25:AB25"/>
    <mergeCell ref="AC25:AN25"/>
    <mergeCell ref="E26:G26"/>
    <mergeCell ref="H26:J26"/>
    <mergeCell ref="Z26:AB26"/>
    <mergeCell ref="AC26:AE26"/>
    <mergeCell ref="AF26:AH26"/>
    <mergeCell ref="AI26:AK26"/>
    <mergeCell ref="AL26:AN26"/>
    <mergeCell ref="E24:AM24"/>
    <mergeCell ref="E25:P25"/>
    <mergeCell ref="AS33:AT34"/>
    <mergeCell ref="AU33:BB34"/>
    <mergeCell ref="Z27:AB28"/>
    <mergeCell ref="BC31:BH32"/>
    <mergeCell ref="AC31:AE32"/>
    <mergeCell ref="AF31:AH32"/>
    <mergeCell ref="AI31:AK32"/>
    <mergeCell ref="AL31:AN32"/>
    <mergeCell ref="AQ31:AR32"/>
    <mergeCell ref="AS31:AT32"/>
    <mergeCell ref="AU31:BB32"/>
    <mergeCell ref="Z31:AB32"/>
    <mergeCell ref="Z29:AB30"/>
    <mergeCell ref="V15:X15"/>
    <mergeCell ref="AQ17:AR17"/>
    <mergeCell ref="D18:L18"/>
    <mergeCell ref="M18:O18"/>
    <mergeCell ref="P18:R18"/>
    <mergeCell ref="S18:U18"/>
    <mergeCell ref="V18:X18"/>
    <mergeCell ref="AA18:AN19"/>
    <mergeCell ref="A17:L17"/>
    <mergeCell ref="M17:O17"/>
    <mergeCell ref="P17:R17"/>
    <mergeCell ref="S17:U17"/>
    <mergeCell ref="V17:X17"/>
    <mergeCell ref="M19:O19"/>
    <mergeCell ref="P19:R19"/>
    <mergeCell ref="S19:U19"/>
    <mergeCell ref="V19:X19"/>
    <mergeCell ref="A18:C20"/>
    <mergeCell ref="D19:L19"/>
    <mergeCell ref="AQ19:BH19"/>
    <mergeCell ref="D20:L20"/>
    <mergeCell ref="M20:O20"/>
    <mergeCell ref="P20:R20"/>
    <mergeCell ref="S20:U20"/>
    <mergeCell ref="AS17:BA17"/>
    <mergeCell ref="A16:L16"/>
    <mergeCell ref="M16:O16"/>
    <mergeCell ref="P16:R16"/>
    <mergeCell ref="S16:U16"/>
    <mergeCell ref="V16:X16"/>
    <mergeCell ref="AA16:AN17"/>
    <mergeCell ref="AQ18:AR18"/>
    <mergeCell ref="AS18:BA18"/>
    <mergeCell ref="AQ16:AR16"/>
    <mergeCell ref="AS16:AU16"/>
    <mergeCell ref="AW16:AX16"/>
    <mergeCell ref="AY16:BA16"/>
    <mergeCell ref="A12:L12"/>
    <mergeCell ref="M12:O12"/>
    <mergeCell ref="P12:R12"/>
    <mergeCell ref="S12:U12"/>
    <mergeCell ref="V12:X12"/>
    <mergeCell ref="AX14:BH14"/>
    <mergeCell ref="AQ15:BH15"/>
    <mergeCell ref="AQ14:AW14"/>
    <mergeCell ref="A14:L14"/>
    <mergeCell ref="M14:O14"/>
    <mergeCell ref="P14:R14"/>
    <mergeCell ref="S14:U14"/>
    <mergeCell ref="V14:X14"/>
    <mergeCell ref="AA14:AN15"/>
    <mergeCell ref="A13:L13"/>
    <mergeCell ref="M13:O13"/>
    <mergeCell ref="P13:R13"/>
    <mergeCell ref="S13:U13"/>
    <mergeCell ref="V13:X13"/>
    <mergeCell ref="A15:L15"/>
    <mergeCell ref="M15:O15"/>
    <mergeCell ref="P15:R15"/>
    <mergeCell ref="S15:U15"/>
    <mergeCell ref="AQ12:AW13"/>
    <mergeCell ref="AL9:AN9"/>
    <mergeCell ref="AQ9:BH11"/>
    <mergeCell ref="AL11:AN11"/>
    <mergeCell ref="AC11:AE11"/>
    <mergeCell ref="A9:L9"/>
    <mergeCell ref="M9:O9"/>
    <mergeCell ref="P9:R9"/>
    <mergeCell ref="S9:U9"/>
    <mergeCell ref="V9:X9"/>
    <mergeCell ref="Z9:AB9"/>
    <mergeCell ref="AC9:AE9"/>
    <mergeCell ref="AF9:AH9"/>
    <mergeCell ref="AI9:AK9"/>
    <mergeCell ref="AF11:AH11"/>
    <mergeCell ref="AI11:AK11"/>
    <mergeCell ref="A11:L11"/>
    <mergeCell ref="M11:O11"/>
    <mergeCell ref="P11:R11"/>
    <mergeCell ref="S11:U11"/>
    <mergeCell ref="V11:X11"/>
    <mergeCell ref="Z10:AB10"/>
    <mergeCell ref="M10:O10"/>
    <mergeCell ref="P10:R10"/>
    <mergeCell ref="S10:U10"/>
    <mergeCell ref="BB3:BB4"/>
    <mergeCell ref="BC3:BD4"/>
    <mergeCell ref="BE3:BE4"/>
    <mergeCell ref="BF3:BG4"/>
    <mergeCell ref="AI7:AK7"/>
    <mergeCell ref="AL7:AN7"/>
    <mergeCell ref="M8:O8"/>
    <mergeCell ref="P8:R8"/>
    <mergeCell ref="S8:U8"/>
    <mergeCell ref="V8:X8"/>
    <mergeCell ref="Z8:AB8"/>
    <mergeCell ref="AC8:AE8"/>
    <mergeCell ref="AF8:AH8"/>
    <mergeCell ref="AI8:AK8"/>
    <mergeCell ref="AL8:AN8"/>
    <mergeCell ref="AQ8:BH8"/>
    <mergeCell ref="BJ3:BO5"/>
    <mergeCell ref="BJ7:BO9"/>
    <mergeCell ref="A1:BH2"/>
    <mergeCell ref="A3:C4"/>
    <mergeCell ref="D3:T4"/>
    <mergeCell ref="U3:W4"/>
    <mergeCell ref="X3:AD4"/>
    <mergeCell ref="AE3:AG4"/>
    <mergeCell ref="AH3:AQ4"/>
    <mergeCell ref="AR3:AU4"/>
    <mergeCell ref="AV3:AW4"/>
    <mergeCell ref="AX3:AX4"/>
    <mergeCell ref="BH3:BH4"/>
    <mergeCell ref="A6:L8"/>
    <mergeCell ref="M6:R7"/>
    <mergeCell ref="S6:X7"/>
    <mergeCell ref="Z6:AB7"/>
    <mergeCell ref="AC6:AH6"/>
    <mergeCell ref="AI6:AN6"/>
    <mergeCell ref="AO6:AP20"/>
    <mergeCell ref="AC7:AE7"/>
    <mergeCell ref="AF7:AH7"/>
    <mergeCell ref="AY3:AZ4"/>
    <mergeCell ref="BA3:BA4"/>
    <mergeCell ref="AS44:AU44"/>
    <mergeCell ref="AW44:AX44"/>
    <mergeCell ref="AY44:BA44"/>
    <mergeCell ref="AS21:BA21"/>
    <mergeCell ref="A24:D24"/>
    <mergeCell ref="A25:D26"/>
    <mergeCell ref="T26:V26"/>
    <mergeCell ref="C44:E44"/>
    <mergeCell ref="G44:H44"/>
    <mergeCell ref="I44:K44"/>
    <mergeCell ref="AC42:AM42"/>
    <mergeCell ref="V43:AM43"/>
    <mergeCell ref="V44:W44"/>
    <mergeCell ref="X44:Z44"/>
    <mergeCell ref="AB44:AC44"/>
    <mergeCell ref="AD44:AF44"/>
    <mergeCell ref="W26:Y26"/>
    <mergeCell ref="K26:M26"/>
    <mergeCell ref="E27:G28"/>
    <mergeCell ref="N26:P26"/>
    <mergeCell ref="Q26:S26"/>
    <mergeCell ref="AU26:BB26"/>
    <mergeCell ref="A40:G41"/>
    <mergeCell ref="V40:AB41"/>
    <mergeCell ref="X49:AF49"/>
    <mergeCell ref="AS45:BA45"/>
    <mergeCell ref="AQ46:AR46"/>
    <mergeCell ref="AS46:BA46"/>
    <mergeCell ref="AQ47:BH47"/>
    <mergeCell ref="AW48:BB48"/>
    <mergeCell ref="BD48:BH48"/>
    <mergeCell ref="A47:R47"/>
    <mergeCell ref="G48:L48"/>
    <mergeCell ref="N48:R48"/>
    <mergeCell ref="AQ45:AR45"/>
    <mergeCell ref="V45:W45"/>
    <mergeCell ref="X45:AF45"/>
    <mergeCell ref="V46:W46"/>
    <mergeCell ref="X46:AF46"/>
    <mergeCell ref="V47:AM47"/>
    <mergeCell ref="AB48:AG48"/>
    <mergeCell ref="AI48:AM48"/>
    <mergeCell ref="H57:R57"/>
    <mergeCell ref="A58:R58"/>
    <mergeCell ref="A59:B59"/>
    <mergeCell ref="C59:E59"/>
    <mergeCell ref="A60:B60"/>
    <mergeCell ref="C60:K60"/>
    <mergeCell ref="A61:B61"/>
    <mergeCell ref="C61:K61"/>
    <mergeCell ref="A45:B45"/>
    <mergeCell ref="C45:K45"/>
    <mergeCell ref="A46:B46"/>
    <mergeCell ref="C46:K46"/>
    <mergeCell ref="C49:K49"/>
    <mergeCell ref="X61:AF61"/>
    <mergeCell ref="V62:AM62"/>
    <mergeCell ref="BD63:BH63"/>
    <mergeCell ref="AX57:BH57"/>
    <mergeCell ref="AQ58:BH58"/>
    <mergeCell ref="AQ59:AR59"/>
    <mergeCell ref="AS59:AU59"/>
    <mergeCell ref="AW59:AX59"/>
    <mergeCell ref="AY59:BA59"/>
    <mergeCell ref="AQ60:AR60"/>
    <mergeCell ref="AS60:BA60"/>
    <mergeCell ref="AQ61:AR61"/>
    <mergeCell ref="AS61:BA61"/>
    <mergeCell ref="AB63:AG63"/>
    <mergeCell ref="AI63:AM63"/>
    <mergeCell ref="AX42:BH42"/>
    <mergeCell ref="AQ40:AW41"/>
    <mergeCell ref="A55:G56"/>
    <mergeCell ref="V55:AB56"/>
    <mergeCell ref="AS49:BA49"/>
    <mergeCell ref="C64:K64"/>
    <mergeCell ref="X64:AF64"/>
    <mergeCell ref="AS64:BA64"/>
    <mergeCell ref="AW63:BB63"/>
    <mergeCell ref="G59:H59"/>
    <mergeCell ref="I59:K59"/>
    <mergeCell ref="AQ55:AW56"/>
    <mergeCell ref="A62:R62"/>
    <mergeCell ref="G63:L63"/>
    <mergeCell ref="N63:R63"/>
    <mergeCell ref="AC57:AM57"/>
    <mergeCell ref="V58:AM58"/>
    <mergeCell ref="V59:W59"/>
    <mergeCell ref="X59:Z59"/>
    <mergeCell ref="AB59:AC59"/>
    <mergeCell ref="AD59:AF59"/>
    <mergeCell ref="V60:W60"/>
    <mergeCell ref="X60:AF60"/>
    <mergeCell ref="V61:W61"/>
  </mergeCells>
  <phoneticPr fontId="3"/>
  <conditionalFormatting sqref="AQ16:AR16">
    <cfRule type="cellIs" dxfId="34" priority="100" operator="equal">
      <formula>"①"</formula>
    </cfRule>
  </conditionalFormatting>
  <conditionalFormatting sqref="AQ17:AR17">
    <cfRule type="cellIs" dxfId="33" priority="99" operator="equal">
      <formula>"②"</formula>
    </cfRule>
  </conditionalFormatting>
  <conditionalFormatting sqref="AQ18:AR18">
    <cfRule type="cellIs" dxfId="32" priority="97" operator="equal">
      <formula>"③"</formula>
    </cfRule>
  </conditionalFormatting>
  <conditionalFormatting sqref="AX14">
    <cfRule type="cellIs" dxfId="31" priority="64" operator="equal">
      <formula>"有"</formula>
    </cfRule>
  </conditionalFormatting>
  <conditionalFormatting sqref="AC57">
    <cfRule type="cellIs" dxfId="30" priority="33" operator="equal">
      <formula>"有"</formula>
    </cfRule>
  </conditionalFormatting>
  <conditionalFormatting sqref="H42">
    <cfRule type="cellIs" dxfId="29" priority="53" operator="equal">
      <formula>"有"</formula>
    </cfRule>
  </conditionalFormatting>
  <conditionalFormatting sqref="A44:B44">
    <cfRule type="cellIs" dxfId="28" priority="57" operator="equal">
      <formula>"①"</formula>
    </cfRule>
  </conditionalFormatting>
  <conditionalFormatting sqref="A45:B45">
    <cfRule type="cellIs" dxfId="27" priority="56" operator="equal">
      <formula>"②"</formula>
    </cfRule>
  </conditionalFormatting>
  <conditionalFormatting sqref="A46:B46">
    <cfRule type="cellIs" dxfId="26" priority="55" operator="equal">
      <formula>"③"</formula>
    </cfRule>
  </conditionalFormatting>
  <conditionalFormatting sqref="V44:W44">
    <cfRule type="cellIs" dxfId="25" priority="52" operator="equal">
      <formula>"①"</formula>
    </cfRule>
  </conditionalFormatting>
  <conditionalFormatting sqref="V45:W45">
    <cfRule type="cellIs" dxfId="24" priority="51" operator="equal">
      <formula>"②"</formula>
    </cfRule>
  </conditionalFormatting>
  <conditionalFormatting sqref="V46:W46">
    <cfRule type="cellIs" dxfId="23" priority="50" operator="equal">
      <formula>"③"</formula>
    </cfRule>
  </conditionalFormatting>
  <conditionalFormatting sqref="AC42">
    <cfRule type="cellIs" dxfId="22" priority="48" operator="equal">
      <formula>"有"</formula>
    </cfRule>
  </conditionalFormatting>
  <conditionalFormatting sqref="AQ44:AR44">
    <cfRule type="cellIs" dxfId="21" priority="47" operator="equal">
      <formula>"①"</formula>
    </cfRule>
  </conditionalFormatting>
  <conditionalFormatting sqref="AQ45:AR45">
    <cfRule type="cellIs" dxfId="20" priority="46" operator="equal">
      <formula>"②"</formula>
    </cfRule>
  </conditionalFormatting>
  <conditionalFormatting sqref="AQ46:AR46">
    <cfRule type="cellIs" dxfId="19" priority="45" operator="equal">
      <formula>"③"</formula>
    </cfRule>
  </conditionalFormatting>
  <conditionalFormatting sqref="AX42">
    <cfRule type="cellIs" dxfId="18" priority="43" operator="equal">
      <formula>"有"</formula>
    </cfRule>
  </conditionalFormatting>
  <conditionalFormatting sqref="A59:B59">
    <cfRule type="cellIs" dxfId="17" priority="42" operator="equal">
      <formula>"①"</formula>
    </cfRule>
  </conditionalFormatting>
  <conditionalFormatting sqref="A60:B60">
    <cfRule type="cellIs" dxfId="16" priority="41" operator="equal">
      <formula>"②"</formula>
    </cfRule>
  </conditionalFormatting>
  <conditionalFormatting sqref="A61:B61">
    <cfRule type="cellIs" dxfId="15" priority="40" operator="equal">
      <formula>"③"</formula>
    </cfRule>
  </conditionalFormatting>
  <conditionalFormatting sqref="H57">
    <cfRule type="cellIs" dxfId="14" priority="38" operator="equal">
      <formula>"有"</formula>
    </cfRule>
  </conditionalFormatting>
  <conditionalFormatting sqref="V59:W59">
    <cfRule type="cellIs" dxfId="13" priority="37" operator="equal">
      <formula>"①"</formula>
    </cfRule>
  </conditionalFormatting>
  <conditionalFormatting sqref="V60:W60">
    <cfRule type="cellIs" dxfId="12" priority="36" operator="equal">
      <formula>"②"</formula>
    </cfRule>
  </conditionalFormatting>
  <conditionalFormatting sqref="V61:W61">
    <cfRule type="cellIs" dxfId="11" priority="35" operator="equal">
      <formula>"③"</formula>
    </cfRule>
  </conditionalFormatting>
  <conditionalFormatting sqref="AQ59:AR59">
    <cfRule type="cellIs" dxfId="10" priority="32" operator="equal">
      <formula>"①"</formula>
    </cfRule>
  </conditionalFormatting>
  <conditionalFormatting sqref="AQ60:AR60">
    <cfRule type="cellIs" dxfId="9" priority="31" operator="equal">
      <formula>"②"</formula>
    </cfRule>
  </conditionalFormatting>
  <conditionalFormatting sqref="AQ61:AR61">
    <cfRule type="cellIs" dxfId="8" priority="30" operator="equal">
      <formula>"③"</formula>
    </cfRule>
  </conditionalFormatting>
  <conditionalFormatting sqref="AX57">
    <cfRule type="cellIs" dxfId="7" priority="28" operator="equal">
      <formula>"有"</formula>
    </cfRule>
  </conditionalFormatting>
  <conditionalFormatting sqref="AX12">
    <cfRule type="cellIs" dxfId="6" priority="27" operator="equal">
      <formula>"有"</formula>
    </cfRule>
  </conditionalFormatting>
  <conditionalFormatting sqref="H40">
    <cfRule type="cellIs" dxfId="5" priority="26" operator="equal">
      <formula>"有"</formula>
    </cfRule>
  </conditionalFormatting>
  <conditionalFormatting sqref="AC40">
    <cfRule type="cellIs" dxfId="4" priority="25" operator="equal">
      <formula>"有"</formula>
    </cfRule>
  </conditionalFormatting>
  <conditionalFormatting sqref="AX40">
    <cfRule type="cellIs" dxfId="3" priority="24" operator="equal">
      <formula>"有"</formula>
    </cfRule>
  </conditionalFormatting>
  <conditionalFormatting sqref="H55">
    <cfRule type="cellIs" dxfId="2" priority="23" operator="equal">
      <formula>"有"</formula>
    </cfRule>
  </conditionalFormatting>
  <conditionalFormatting sqref="AC55">
    <cfRule type="cellIs" dxfId="1" priority="22" operator="equal">
      <formula>"有"</formula>
    </cfRule>
  </conditionalFormatting>
  <conditionalFormatting sqref="AX55">
    <cfRule type="cellIs" dxfId="0" priority="21" operator="equal">
      <formula>"有"</formula>
    </cfRule>
  </conditionalFormatting>
  <hyperlinks>
    <hyperlink ref="BJ3:BO5" location="目次!B18" display="目次へ" xr:uid="{B338AAA5-D6BA-46CD-8FE3-A9C0BC7366D6}"/>
    <hyperlink ref="BJ7:BO9" location="①【2ヵ月前】利用申込書!A1" display="利用申込書へ" xr:uid="{05A4ABC2-7A0B-4C0D-B159-0ECC8FF47FDC}"/>
  </hyperlinks>
  <pageMargins left="0.19685039370078741" right="0.19685039370078741" top="0.39370078740157483" bottom="0.19685039370078741" header="0.31496062992125984" footer="0.31496062992125984"/>
  <pageSetup paperSize="9" scale="94" orientation="landscape"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3" r:id="rId4" name="Check Box 5">
              <controlPr defaultSize="0" autoFill="0" autoLine="0" autoPict="0">
                <anchor moveWithCells="1">
                  <from>
                    <xdr:col>54</xdr:col>
                    <xdr:colOff>28575</xdr:colOff>
                    <xdr:row>25</xdr:row>
                    <xdr:rowOff>390525</xdr:rowOff>
                  </from>
                  <to>
                    <xdr:col>59</xdr:col>
                    <xdr:colOff>133350</xdr:colOff>
                    <xdr:row>27</xdr:row>
                    <xdr:rowOff>133350</xdr:rowOff>
                  </to>
                </anchor>
              </controlPr>
            </control>
          </mc:Choice>
        </mc:AlternateContent>
        <mc:AlternateContent xmlns:mc="http://schemas.openxmlformats.org/markup-compatibility/2006">
          <mc:Choice Requires="x14">
            <control shapeId="48134" r:id="rId5" name="Check Box 6">
              <controlPr defaultSize="0" autoFill="0" autoLine="0" autoPict="0">
                <anchor moveWithCells="1">
                  <from>
                    <xdr:col>54</xdr:col>
                    <xdr:colOff>28575</xdr:colOff>
                    <xdr:row>26</xdr:row>
                    <xdr:rowOff>152400</xdr:rowOff>
                  </from>
                  <to>
                    <xdr:col>58</xdr:col>
                    <xdr:colOff>133350</xdr:colOff>
                    <xdr:row>28</xdr:row>
                    <xdr:rowOff>57150</xdr:rowOff>
                  </to>
                </anchor>
              </controlPr>
            </control>
          </mc:Choice>
        </mc:AlternateContent>
        <mc:AlternateContent xmlns:mc="http://schemas.openxmlformats.org/markup-compatibility/2006">
          <mc:Choice Requires="x14">
            <control shapeId="48140" r:id="rId6" name="Check Box 12">
              <controlPr defaultSize="0" autoFill="0" autoLine="0" autoPict="0">
                <anchor moveWithCells="1">
                  <from>
                    <xdr:col>54</xdr:col>
                    <xdr:colOff>28575</xdr:colOff>
                    <xdr:row>27</xdr:row>
                    <xdr:rowOff>180975</xdr:rowOff>
                  </from>
                  <to>
                    <xdr:col>59</xdr:col>
                    <xdr:colOff>133350</xdr:colOff>
                    <xdr:row>29</xdr:row>
                    <xdr:rowOff>57150</xdr:rowOff>
                  </to>
                </anchor>
              </controlPr>
            </control>
          </mc:Choice>
        </mc:AlternateContent>
        <mc:AlternateContent xmlns:mc="http://schemas.openxmlformats.org/markup-compatibility/2006">
          <mc:Choice Requires="x14">
            <control shapeId="48141" r:id="rId7" name="Check Box 13">
              <controlPr defaultSize="0" autoFill="0" autoLine="0" autoPict="0">
                <anchor moveWithCells="1">
                  <from>
                    <xdr:col>54</xdr:col>
                    <xdr:colOff>28575</xdr:colOff>
                    <xdr:row>28</xdr:row>
                    <xdr:rowOff>209550</xdr:rowOff>
                  </from>
                  <to>
                    <xdr:col>58</xdr:col>
                    <xdr:colOff>133350</xdr:colOff>
                    <xdr:row>30</xdr:row>
                    <xdr:rowOff>9525</xdr:rowOff>
                  </to>
                </anchor>
              </controlPr>
            </control>
          </mc:Choice>
        </mc:AlternateContent>
        <mc:AlternateContent xmlns:mc="http://schemas.openxmlformats.org/markup-compatibility/2006">
          <mc:Choice Requires="x14">
            <control shapeId="48142" r:id="rId8" name="Check Box 14">
              <controlPr defaultSize="0" autoFill="0" autoLine="0" autoPict="0">
                <anchor moveWithCells="1">
                  <from>
                    <xdr:col>54</xdr:col>
                    <xdr:colOff>28575</xdr:colOff>
                    <xdr:row>29</xdr:row>
                    <xdr:rowOff>180975</xdr:rowOff>
                  </from>
                  <to>
                    <xdr:col>59</xdr:col>
                    <xdr:colOff>133350</xdr:colOff>
                    <xdr:row>31</xdr:row>
                    <xdr:rowOff>57150</xdr:rowOff>
                  </to>
                </anchor>
              </controlPr>
            </control>
          </mc:Choice>
        </mc:AlternateContent>
        <mc:AlternateContent xmlns:mc="http://schemas.openxmlformats.org/markup-compatibility/2006">
          <mc:Choice Requires="x14">
            <control shapeId="48143" r:id="rId9" name="Check Box 15">
              <controlPr defaultSize="0" autoFill="0" autoLine="0" autoPict="0">
                <anchor moveWithCells="1">
                  <from>
                    <xdr:col>54</xdr:col>
                    <xdr:colOff>28575</xdr:colOff>
                    <xdr:row>30</xdr:row>
                    <xdr:rowOff>209550</xdr:rowOff>
                  </from>
                  <to>
                    <xdr:col>58</xdr:col>
                    <xdr:colOff>133350</xdr:colOff>
                    <xdr:row>32</xdr:row>
                    <xdr:rowOff>9525</xdr:rowOff>
                  </to>
                </anchor>
              </controlPr>
            </control>
          </mc:Choice>
        </mc:AlternateContent>
        <mc:AlternateContent xmlns:mc="http://schemas.openxmlformats.org/markup-compatibility/2006">
          <mc:Choice Requires="x14">
            <control shapeId="48184" r:id="rId10" name="Check Box 56">
              <controlPr defaultSize="0" autoFill="0" autoLine="0" autoPict="0">
                <anchor moveWithCells="1">
                  <from>
                    <xdr:col>5</xdr:col>
                    <xdr:colOff>0</xdr:colOff>
                    <xdr:row>46</xdr:row>
                    <xdr:rowOff>142875</xdr:rowOff>
                  </from>
                  <to>
                    <xdr:col>6</xdr:col>
                    <xdr:colOff>95250</xdr:colOff>
                    <xdr:row>48</xdr:row>
                    <xdr:rowOff>38100</xdr:rowOff>
                  </to>
                </anchor>
              </controlPr>
            </control>
          </mc:Choice>
        </mc:AlternateContent>
        <mc:AlternateContent xmlns:mc="http://schemas.openxmlformats.org/markup-compatibility/2006">
          <mc:Choice Requires="x14">
            <control shapeId="48185" r:id="rId11" name="Check Box 57">
              <controlPr defaultSize="0" autoFill="0" autoLine="0" autoPict="0">
                <anchor moveWithCells="1">
                  <from>
                    <xdr:col>0</xdr:col>
                    <xdr:colOff>57150</xdr:colOff>
                    <xdr:row>46</xdr:row>
                    <xdr:rowOff>142875</xdr:rowOff>
                  </from>
                  <to>
                    <xdr:col>1</xdr:col>
                    <xdr:colOff>152400</xdr:colOff>
                    <xdr:row>48</xdr:row>
                    <xdr:rowOff>38100</xdr:rowOff>
                  </to>
                </anchor>
              </controlPr>
            </control>
          </mc:Choice>
        </mc:AlternateContent>
        <mc:AlternateContent xmlns:mc="http://schemas.openxmlformats.org/markup-compatibility/2006">
          <mc:Choice Requires="x14">
            <control shapeId="48187" r:id="rId12" name="Check Box 59">
              <controlPr defaultSize="0" autoFill="0" autoLine="0" autoPict="0">
                <anchor moveWithCells="1">
                  <from>
                    <xdr:col>26</xdr:col>
                    <xdr:colOff>0</xdr:colOff>
                    <xdr:row>46</xdr:row>
                    <xdr:rowOff>142875</xdr:rowOff>
                  </from>
                  <to>
                    <xdr:col>27</xdr:col>
                    <xdr:colOff>95250</xdr:colOff>
                    <xdr:row>48</xdr:row>
                    <xdr:rowOff>38100</xdr:rowOff>
                  </to>
                </anchor>
              </controlPr>
            </control>
          </mc:Choice>
        </mc:AlternateContent>
        <mc:AlternateContent xmlns:mc="http://schemas.openxmlformats.org/markup-compatibility/2006">
          <mc:Choice Requires="x14">
            <control shapeId="48188" r:id="rId13" name="Check Box 60">
              <controlPr defaultSize="0" autoFill="0" autoLine="0" autoPict="0">
                <anchor moveWithCells="1">
                  <from>
                    <xdr:col>21</xdr:col>
                    <xdr:colOff>57150</xdr:colOff>
                    <xdr:row>46</xdr:row>
                    <xdr:rowOff>142875</xdr:rowOff>
                  </from>
                  <to>
                    <xdr:col>22</xdr:col>
                    <xdr:colOff>152400</xdr:colOff>
                    <xdr:row>48</xdr:row>
                    <xdr:rowOff>38100</xdr:rowOff>
                  </to>
                </anchor>
              </controlPr>
            </control>
          </mc:Choice>
        </mc:AlternateContent>
        <mc:AlternateContent xmlns:mc="http://schemas.openxmlformats.org/markup-compatibility/2006">
          <mc:Choice Requires="x14">
            <control shapeId="48190" r:id="rId14" name="Check Box 62">
              <controlPr defaultSize="0" autoFill="0" autoLine="0" autoPict="0">
                <anchor moveWithCells="1">
                  <from>
                    <xdr:col>47</xdr:col>
                    <xdr:colOff>0</xdr:colOff>
                    <xdr:row>46</xdr:row>
                    <xdr:rowOff>142875</xdr:rowOff>
                  </from>
                  <to>
                    <xdr:col>48</xdr:col>
                    <xdr:colOff>95250</xdr:colOff>
                    <xdr:row>48</xdr:row>
                    <xdr:rowOff>38100</xdr:rowOff>
                  </to>
                </anchor>
              </controlPr>
            </control>
          </mc:Choice>
        </mc:AlternateContent>
        <mc:AlternateContent xmlns:mc="http://schemas.openxmlformats.org/markup-compatibility/2006">
          <mc:Choice Requires="x14">
            <control shapeId="48191" r:id="rId15" name="Check Box 63">
              <controlPr defaultSize="0" autoFill="0" autoLine="0" autoPict="0">
                <anchor moveWithCells="1">
                  <from>
                    <xdr:col>42</xdr:col>
                    <xdr:colOff>57150</xdr:colOff>
                    <xdr:row>46</xdr:row>
                    <xdr:rowOff>142875</xdr:rowOff>
                  </from>
                  <to>
                    <xdr:col>43</xdr:col>
                    <xdr:colOff>152400</xdr:colOff>
                    <xdr:row>48</xdr:row>
                    <xdr:rowOff>38100</xdr:rowOff>
                  </to>
                </anchor>
              </controlPr>
            </control>
          </mc:Choice>
        </mc:AlternateContent>
        <mc:AlternateContent xmlns:mc="http://schemas.openxmlformats.org/markup-compatibility/2006">
          <mc:Choice Requires="x14">
            <control shapeId="48193" r:id="rId16" name="Check Box 65">
              <controlPr defaultSize="0" autoFill="0" autoLine="0" autoPict="0">
                <anchor moveWithCells="1">
                  <from>
                    <xdr:col>5</xdr:col>
                    <xdr:colOff>0</xdr:colOff>
                    <xdr:row>61</xdr:row>
                    <xdr:rowOff>142875</xdr:rowOff>
                  </from>
                  <to>
                    <xdr:col>6</xdr:col>
                    <xdr:colOff>95250</xdr:colOff>
                    <xdr:row>63</xdr:row>
                    <xdr:rowOff>38100</xdr:rowOff>
                  </to>
                </anchor>
              </controlPr>
            </control>
          </mc:Choice>
        </mc:AlternateContent>
        <mc:AlternateContent xmlns:mc="http://schemas.openxmlformats.org/markup-compatibility/2006">
          <mc:Choice Requires="x14">
            <control shapeId="48194" r:id="rId17" name="Check Box 66">
              <controlPr defaultSize="0" autoFill="0" autoLine="0" autoPict="0">
                <anchor moveWithCells="1">
                  <from>
                    <xdr:col>0</xdr:col>
                    <xdr:colOff>57150</xdr:colOff>
                    <xdr:row>61</xdr:row>
                    <xdr:rowOff>142875</xdr:rowOff>
                  </from>
                  <to>
                    <xdr:col>1</xdr:col>
                    <xdr:colOff>152400</xdr:colOff>
                    <xdr:row>63</xdr:row>
                    <xdr:rowOff>38100</xdr:rowOff>
                  </to>
                </anchor>
              </controlPr>
            </control>
          </mc:Choice>
        </mc:AlternateContent>
        <mc:AlternateContent xmlns:mc="http://schemas.openxmlformats.org/markup-compatibility/2006">
          <mc:Choice Requires="x14">
            <control shapeId="48196" r:id="rId18" name="Check Box 68">
              <controlPr defaultSize="0" autoFill="0" autoLine="0" autoPict="0">
                <anchor moveWithCells="1">
                  <from>
                    <xdr:col>26</xdr:col>
                    <xdr:colOff>0</xdr:colOff>
                    <xdr:row>61</xdr:row>
                    <xdr:rowOff>142875</xdr:rowOff>
                  </from>
                  <to>
                    <xdr:col>27</xdr:col>
                    <xdr:colOff>95250</xdr:colOff>
                    <xdr:row>63</xdr:row>
                    <xdr:rowOff>38100</xdr:rowOff>
                  </to>
                </anchor>
              </controlPr>
            </control>
          </mc:Choice>
        </mc:AlternateContent>
        <mc:AlternateContent xmlns:mc="http://schemas.openxmlformats.org/markup-compatibility/2006">
          <mc:Choice Requires="x14">
            <control shapeId="48197" r:id="rId19" name="Check Box 69">
              <controlPr defaultSize="0" autoFill="0" autoLine="0" autoPict="0">
                <anchor moveWithCells="1">
                  <from>
                    <xdr:col>21</xdr:col>
                    <xdr:colOff>57150</xdr:colOff>
                    <xdr:row>61</xdr:row>
                    <xdr:rowOff>142875</xdr:rowOff>
                  </from>
                  <to>
                    <xdr:col>22</xdr:col>
                    <xdr:colOff>152400</xdr:colOff>
                    <xdr:row>63</xdr:row>
                    <xdr:rowOff>38100</xdr:rowOff>
                  </to>
                </anchor>
              </controlPr>
            </control>
          </mc:Choice>
        </mc:AlternateContent>
        <mc:AlternateContent xmlns:mc="http://schemas.openxmlformats.org/markup-compatibility/2006">
          <mc:Choice Requires="x14">
            <control shapeId="48199" r:id="rId20" name="Check Box 71">
              <controlPr defaultSize="0" autoFill="0" autoLine="0" autoPict="0">
                <anchor moveWithCells="1">
                  <from>
                    <xdr:col>47</xdr:col>
                    <xdr:colOff>0</xdr:colOff>
                    <xdr:row>61</xdr:row>
                    <xdr:rowOff>142875</xdr:rowOff>
                  </from>
                  <to>
                    <xdr:col>48</xdr:col>
                    <xdr:colOff>95250</xdr:colOff>
                    <xdr:row>63</xdr:row>
                    <xdr:rowOff>38100</xdr:rowOff>
                  </to>
                </anchor>
              </controlPr>
            </control>
          </mc:Choice>
        </mc:AlternateContent>
        <mc:AlternateContent xmlns:mc="http://schemas.openxmlformats.org/markup-compatibility/2006">
          <mc:Choice Requires="x14">
            <control shapeId="48200" r:id="rId21" name="Check Box 72">
              <controlPr defaultSize="0" autoFill="0" autoLine="0" autoPict="0">
                <anchor moveWithCells="1">
                  <from>
                    <xdr:col>42</xdr:col>
                    <xdr:colOff>57150</xdr:colOff>
                    <xdr:row>61</xdr:row>
                    <xdr:rowOff>142875</xdr:rowOff>
                  </from>
                  <to>
                    <xdr:col>43</xdr:col>
                    <xdr:colOff>152400</xdr:colOff>
                    <xdr:row>63</xdr:row>
                    <xdr:rowOff>38100</xdr:rowOff>
                  </to>
                </anchor>
              </controlPr>
            </control>
          </mc:Choice>
        </mc:AlternateContent>
        <mc:AlternateContent xmlns:mc="http://schemas.openxmlformats.org/markup-compatibility/2006">
          <mc:Choice Requires="x14">
            <control shapeId="48205" r:id="rId22" name="Check Box 77">
              <controlPr defaultSize="0" autoFill="0" autoLine="0" autoPict="0">
                <anchor moveWithCells="1">
                  <from>
                    <xdr:col>0</xdr:col>
                    <xdr:colOff>57150</xdr:colOff>
                    <xdr:row>47</xdr:row>
                    <xdr:rowOff>123825</xdr:rowOff>
                  </from>
                  <to>
                    <xdr:col>1</xdr:col>
                    <xdr:colOff>180975</xdr:colOff>
                    <xdr:row>49</xdr:row>
                    <xdr:rowOff>19050</xdr:rowOff>
                  </to>
                </anchor>
              </controlPr>
            </control>
          </mc:Choice>
        </mc:AlternateContent>
        <mc:AlternateContent xmlns:mc="http://schemas.openxmlformats.org/markup-compatibility/2006">
          <mc:Choice Requires="x14">
            <control shapeId="48208" r:id="rId23" name="Check Box 80">
              <controlPr defaultSize="0" autoFill="0" autoLine="0" autoPict="0">
                <anchor moveWithCells="1">
                  <from>
                    <xdr:col>21</xdr:col>
                    <xdr:colOff>57150</xdr:colOff>
                    <xdr:row>47</xdr:row>
                    <xdr:rowOff>123825</xdr:rowOff>
                  </from>
                  <to>
                    <xdr:col>22</xdr:col>
                    <xdr:colOff>180975</xdr:colOff>
                    <xdr:row>49</xdr:row>
                    <xdr:rowOff>19050</xdr:rowOff>
                  </to>
                </anchor>
              </controlPr>
            </control>
          </mc:Choice>
        </mc:AlternateContent>
        <mc:AlternateContent xmlns:mc="http://schemas.openxmlformats.org/markup-compatibility/2006">
          <mc:Choice Requires="x14">
            <control shapeId="48211" r:id="rId24" name="Check Box 83">
              <controlPr defaultSize="0" autoFill="0" autoLine="0" autoPict="0">
                <anchor moveWithCells="1">
                  <from>
                    <xdr:col>42</xdr:col>
                    <xdr:colOff>57150</xdr:colOff>
                    <xdr:row>47</xdr:row>
                    <xdr:rowOff>123825</xdr:rowOff>
                  </from>
                  <to>
                    <xdr:col>43</xdr:col>
                    <xdr:colOff>180975</xdr:colOff>
                    <xdr:row>49</xdr:row>
                    <xdr:rowOff>19050</xdr:rowOff>
                  </to>
                </anchor>
              </controlPr>
            </control>
          </mc:Choice>
        </mc:AlternateContent>
        <mc:AlternateContent xmlns:mc="http://schemas.openxmlformats.org/markup-compatibility/2006">
          <mc:Choice Requires="x14">
            <control shapeId="48214" r:id="rId25" name="Check Box 86">
              <controlPr defaultSize="0" autoFill="0" autoLine="0" autoPict="0">
                <anchor moveWithCells="1">
                  <from>
                    <xdr:col>0</xdr:col>
                    <xdr:colOff>57150</xdr:colOff>
                    <xdr:row>62</xdr:row>
                    <xdr:rowOff>123825</xdr:rowOff>
                  </from>
                  <to>
                    <xdr:col>1</xdr:col>
                    <xdr:colOff>180975</xdr:colOff>
                    <xdr:row>64</xdr:row>
                    <xdr:rowOff>19050</xdr:rowOff>
                  </to>
                </anchor>
              </controlPr>
            </control>
          </mc:Choice>
        </mc:AlternateContent>
        <mc:AlternateContent xmlns:mc="http://schemas.openxmlformats.org/markup-compatibility/2006">
          <mc:Choice Requires="x14">
            <control shapeId="48217" r:id="rId26" name="Check Box 89">
              <controlPr defaultSize="0" autoFill="0" autoLine="0" autoPict="0">
                <anchor moveWithCells="1">
                  <from>
                    <xdr:col>21</xdr:col>
                    <xdr:colOff>57150</xdr:colOff>
                    <xdr:row>62</xdr:row>
                    <xdr:rowOff>123825</xdr:rowOff>
                  </from>
                  <to>
                    <xdr:col>22</xdr:col>
                    <xdr:colOff>180975</xdr:colOff>
                    <xdr:row>64</xdr:row>
                    <xdr:rowOff>19050</xdr:rowOff>
                  </to>
                </anchor>
              </controlPr>
            </control>
          </mc:Choice>
        </mc:AlternateContent>
        <mc:AlternateContent xmlns:mc="http://schemas.openxmlformats.org/markup-compatibility/2006">
          <mc:Choice Requires="x14">
            <control shapeId="48220" r:id="rId27" name="Check Box 92">
              <controlPr defaultSize="0" autoFill="0" autoLine="0" autoPict="0">
                <anchor moveWithCells="1">
                  <from>
                    <xdr:col>42</xdr:col>
                    <xdr:colOff>57150</xdr:colOff>
                    <xdr:row>62</xdr:row>
                    <xdr:rowOff>123825</xdr:rowOff>
                  </from>
                  <to>
                    <xdr:col>43</xdr:col>
                    <xdr:colOff>180975</xdr:colOff>
                    <xdr:row>64</xdr:row>
                    <xdr:rowOff>19050</xdr:rowOff>
                  </to>
                </anchor>
              </controlPr>
            </control>
          </mc:Choice>
        </mc:AlternateContent>
        <mc:AlternateContent xmlns:mc="http://schemas.openxmlformats.org/markup-compatibility/2006">
          <mc:Choice Requires="x14">
            <control shapeId="48129" r:id="rId28" name="Check Box 1">
              <controlPr defaultSize="0" autoFill="0" autoLine="0" autoPict="0">
                <anchor moveWithCells="1">
                  <from>
                    <xdr:col>53</xdr:col>
                    <xdr:colOff>57150</xdr:colOff>
                    <xdr:row>22</xdr:row>
                    <xdr:rowOff>95250</xdr:rowOff>
                  </from>
                  <to>
                    <xdr:col>59</xdr:col>
                    <xdr:colOff>19050</xdr:colOff>
                    <xdr:row>24</xdr:row>
                    <xdr:rowOff>47625</xdr:rowOff>
                  </to>
                </anchor>
              </controlPr>
            </control>
          </mc:Choice>
        </mc:AlternateContent>
        <mc:AlternateContent xmlns:mc="http://schemas.openxmlformats.org/markup-compatibility/2006">
          <mc:Choice Requires="x14">
            <control shapeId="48130" r:id="rId29" name="Check Box 2">
              <controlPr defaultSize="0" autoFill="0" autoLine="0" autoPict="0">
                <anchor moveWithCells="1">
                  <from>
                    <xdr:col>49</xdr:col>
                    <xdr:colOff>57150</xdr:colOff>
                    <xdr:row>22</xdr:row>
                    <xdr:rowOff>28575</xdr:rowOff>
                  </from>
                  <to>
                    <xdr:col>53</xdr:col>
                    <xdr:colOff>95250</xdr:colOff>
                    <xdr:row>24</xdr:row>
                    <xdr:rowOff>95250</xdr:rowOff>
                  </to>
                </anchor>
              </controlPr>
            </control>
          </mc:Choice>
        </mc:AlternateContent>
        <mc:AlternateContent xmlns:mc="http://schemas.openxmlformats.org/markup-compatibility/2006">
          <mc:Choice Requires="x14">
            <control shapeId="48131" r:id="rId30" name="Check Box 3">
              <controlPr defaultSize="0" autoFill="0" autoLine="0" autoPict="0">
                <anchor moveWithCells="1">
                  <from>
                    <xdr:col>42</xdr:col>
                    <xdr:colOff>19050</xdr:colOff>
                    <xdr:row>23</xdr:row>
                    <xdr:rowOff>209550</xdr:rowOff>
                  </from>
                  <to>
                    <xdr:col>43</xdr:col>
                    <xdr:colOff>123825</xdr:colOff>
                    <xdr:row>25</xdr:row>
                    <xdr:rowOff>95250</xdr:rowOff>
                  </to>
                </anchor>
              </controlPr>
            </control>
          </mc:Choice>
        </mc:AlternateContent>
        <mc:AlternateContent xmlns:mc="http://schemas.openxmlformats.org/markup-compatibility/2006">
          <mc:Choice Requires="x14">
            <control shapeId="48132" r:id="rId31" name="Check Box 4">
              <controlPr defaultSize="0" autoFill="0" autoLine="0" autoPict="0">
                <anchor moveWithCells="1">
                  <from>
                    <xdr:col>42</xdr:col>
                    <xdr:colOff>19050</xdr:colOff>
                    <xdr:row>22</xdr:row>
                    <xdr:rowOff>152400</xdr:rowOff>
                  </from>
                  <to>
                    <xdr:col>43</xdr:col>
                    <xdr:colOff>123825</xdr:colOff>
                    <xdr:row>24</xdr:row>
                    <xdr:rowOff>66675</xdr:rowOff>
                  </to>
                </anchor>
              </controlPr>
            </control>
          </mc:Choice>
        </mc:AlternateContent>
        <mc:AlternateContent xmlns:mc="http://schemas.openxmlformats.org/markup-compatibility/2006">
          <mc:Choice Requires="x14">
            <control shapeId="48135" r:id="rId32" name="Check Box 7">
              <controlPr defaultSize="0" autoFill="0" autoLine="0" autoPict="0">
                <anchor moveWithCells="1">
                  <from>
                    <xdr:col>41</xdr:col>
                    <xdr:colOff>161925</xdr:colOff>
                    <xdr:row>4</xdr:row>
                    <xdr:rowOff>190500</xdr:rowOff>
                  </from>
                  <to>
                    <xdr:col>43</xdr:col>
                    <xdr:colOff>95250</xdr:colOff>
                    <xdr:row>6</xdr:row>
                    <xdr:rowOff>104775</xdr:rowOff>
                  </to>
                </anchor>
              </controlPr>
            </control>
          </mc:Choice>
        </mc:AlternateContent>
        <mc:AlternateContent xmlns:mc="http://schemas.openxmlformats.org/markup-compatibility/2006">
          <mc:Choice Requires="x14">
            <control shapeId="48136" r:id="rId33" name="Check Box 8">
              <controlPr defaultSize="0" autoFill="0" autoLine="0" autoPict="0">
                <anchor moveWithCells="1">
                  <from>
                    <xdr:col>41</xdr:col>
                    <xdr:colOff>161925</xdr:colOff>
                    <xdr:row>5</xdr:row>
                    <xdr:rowOff>171450</xdr:rowOff>
                  </from>
                  <to>
                    <xdr:col>43</xdr:col>
                    <xdr:colOff>38100</xdr:colOff>
                    <xdr:row>7</xdr:row>
                    <xdr:rowOff>57150</xdr:rowOff>
                  </to>
                </anchor>
              </controlPr>
            </control>
          </mc:Choice>
        </mc:AlternateContent>
        <mc:AlternateContent xmlns:mc="http://schemas.openxmlformats.org/markup-compatibility/2006">
          <mc:Choice Requires="x14">
            <control shapeId="48137" r:id="rId34" name="Check Box 9">
              <controlPr defaultSize="0" autoFill="0" autoLine="0" autoPict="0">
                <anchor moveWithCells="1">
                  <from>
                    <xdr:col>47</xdr:col>
                    <xdr:colOff>0</xdr:colOff>
                    <xdr:row>18</xdr:row>
                    <xdr:rowOff>142875</xdr:rowOff>
                  </from>
                  <to>
                    <xdr:col>48</xdr:col>
                    <xdr:colOff>95250</xdr:colOff>
                    <xdr:row>20</xdr:row>
                    <xdr:rowOff>38100</xdr:rowOff>
                  </to>
                </anchor>
              </controlPr>
            </control>
          </mc:Choice>
        </mc:AlternateContent>
        <mc:AlternateContent xmlns:mc="http://schemas.openxmlformats.org/markup-compatibility/2006">
          <mc:Choice Requires="x14">
            <control shapeId="48138" r:id="rId35" name="Check Box 10">
              <controlPr defaultSize="0" autoFill="0" autoLine="0" autoPict="0">
                <anchor moveWithCells="1">
                  <from>
                    <xdr:col>42</xdr:col>
                    <xdr:colOff>57150</xdr:colOff>
                    <xdr:row>18</xdr:row>
                    <xdr:rowOff>142875</xdr:rowOff>
                  </from>
                  <to>
                    <xdr:col>43</xdr:col>
                    <xdr:colOff>152400</xdr:colOff>
                    <xdr:row>20</xdr:row>
                    <xdr:rowOff>38100</xdr:rowOff>
                  </to>
                </anchor>
              </controlPr>
            </control>
          </mc:Choice>
        </mc:AlternateContent>
        <mc:AlternateContent xmlns:mc="http://schemas.openxmlformats.org/markup-compatibility/2006">
          <mc:Choice Requires="x14">
            <control shapeId="48202" r:id="rId36" name="Check Box 74">
              <controlPr defaultSize="0" autoFill="0" autoLine="0" autoPict="0">
                <anchor moveWithCells="1">
                  <from>
                    <xdr:col>42</xdr:col>
                    <xdr:colOff>57150</xdr:colOff>
                    <xdr:row>19</xdr:row>
                    <xdr:rowOff>123825</xdr:rowOff>
                  </from>
                  <to>
                    <xdr:col>43</xdr:col>
                    <xdr:colOff>180975</xdr:colOff>
                    <xdr:row>21</xdr:row>
                    <xdr:rowOff>19050</xdr:rowOff>
                  </to>
                </anchor>
              </controlPr>
            </control>
          </mc:Choice>
        </mc:AlternateContent>
        <mc:AlternateContent xmlns:mc="http://schemas.openxmlformats.org/markup-compatibility/2006">
          <mc:Choice Requires="x14">
            <control shapeId="2" r:id="rId37" name="Check Box 16">
              <controlPr defaultSize="0" autoFill="0" autoLine="0" autoPict="0">
                <anchor moveWithCells="1" sizeWithCells="1">
                  <from>
                    <xdr:col>54</xdr:col>
                    <xdr:colOff>28575</xdr:colOff>
                    <xdr:row>31</xdr:row>
                    <xdr:rowOff>180975</xdr:rowOff>
                  </from>
                  <to>
                    <xdr:col>59</xdr:col>
                    <xdr:colOff>133350</xdr:colOff>
                    <xdr:row>33</xdr:row>
                    <xdr:rowOff>57150</xdr:rowOff>
                  </to>
                </anchor>
              </controlPr>
            </control>
          </mc:Choice>
        </mc:AlternateContent>
        <mc:AlternateContent xmlns:mc="http://schemas.openxmlformats.org/markup-compatibility/2006">
          <mc:Choice Requires="x14">
            <control shapeId="3" r:id="rId38" name="Check Box 17">
              <controlPr defaultSize="0" autoFill="0" autoLine="0" autoPict="0">
                <anchor moveWithCells="1" sizeWithCells="1">
                  <from>
                    <xdr:col>54</xdr:col>
                    <xdr:colOff>28575</xdr:colOff>
                    <xdr:row>32</xdr:row>
                    <xdr:rowOff>200025</xdr:rowOff>
                  </from>
                  <to>
                    <xdr:col>58</xdr:col>
                    <xdr:colOff>123825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B2706AB-0E02-4B5F-B50D-34FE87916B7C}">
          <x14:formula1>
            <xm:f>リスト!$M$3:$M$5</xm:f>
          </x14:formula1>
          <xm:sqref>AC57 H57 AX14 H42 AC42 AX42 AX57</xm:sqref>
        </x14:dataValidation>
        <x14:dataValidation type="list" allowBlank="1" showInputMessage="1" showErrorMessage="1" xr:uid="{40D2EF81-514D-46DD-A8FC-1424493DC3C3}">
          <x14:formula1>
            <xm:f>リスト!$R$3:$R$4</xm:f>
          </x14:formula1>
          <xm:sqref>AQ16:AR16 V59:W59 A44:B44 V44:W44 AQ44:AR44 A59:B59 AQ59:AR59</xm:sqref>
        </x14:dataValidation>
        <x14:dataValidation type="list" allowBlank="1" showInputMessage="1" showErrorMessage="1" xr:uid="{45FA722A-ECCF-4C7F-8536-C1C35E5C93B9}">
          <x14:formula1>
            <xm:f>リスト!$S$3:$S$4</xm:f>
          </x14:formula1>
          <xm:sqref>AQ17:AR17 V60:W60 A45:B45 V45:W45 AQ45:AR45 A60:B60 AQ60:AR60</xm:sqref>
        </x14:dataValidation>
        <x14:dataValidation type="list" allowBlank="1" showInputMessage="1" showErrorMessage="1" xr:uid="{B9BF91E9-67BD-4C95-9734-F559F07A8636}">
          <x14:formula1>
            <xm:f>リスト!$T$3:$T$4</xm:f>
          </x14:formula1>
          <xm:sqref>AQ18:AR18 V61:W61 A46:B46 V46:W46 AQ46:AR46 A61:B61 AQ61:AR61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AG133"/>
  <sheetViews>
    <sheetView showZeros="0" tabSelected="1" view="pageBreakPreview" zoomScaleNormal="100" zoomScaleSheetLayoutView="100" workbookViewId="0">
      <selection activeCell="A3" sqref="A3:AG3"/>
    </sheetView>
  </sheetViews>
  <sheetFormatPr defaultRowHeight="13.5"/>
  <cols>
    <col min="1" max="14" width="2.625" style="67" customWidth="1"/>
    <col min="15" max="18" width="3.625" style="67" customWidth="1"/>
    <col min="19" max="33" width="2.625" style="67" customWidth="1"/>
    <col min="34" max="149" width="2.625" customWidth="1"/>
  </cols>
  <sheetData>
    <row r="1" spans="1:33">
      <c r="A1" s="1438" t="s">
        <v>951</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row>
    <row r="2" spans="1:33">
      <c r="A2" s="1438"/>
      <c r="B2" s="1438"/>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row>
    <row r="3" spans="1:33">
      <c r="A3" s="2072" t="s">
        <v>522</v>
      </c>
      <c r="B3" s="2072"/>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C3" s="2072"/>
      <c r="AD3" s="2072"/>
      <c r="AE3" s="2072"/>
      <c r="AF3" s="2072"/>
      <c r="AG3" s="2072"/>
    </row>
    <row r="4" spans="1:33" s="442" customFormat="1" ht="14.25" thickBot="1">
      <c r="A4" s="443"/>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78"/>
      <c r="AD4" s="478"/>
      <c r="AE4" s="478"/>
      <c r="AF4" s="478"/>
      <c r="AG4" s="523"/>
    </row>
    <row r="5" spans="1:33" ht="14.25" thickBot="1">
      <c r="A5" s="2073" t="s">
        <v>523</v>
      </c>
      <c r="B5" s="2074"/>
      <c r="C5" s="2074"/>
      <c r="D5" s="2074"/>
      <c r="E5" s="2074"/>
      <c r="F5" s="2074"/>
      <c r="G5" s="2074"/>
      <c r="H5" s="2074"/>
      <c r="I5" s="2074"/>
      <c r="J5" s="2074"/>
      <c r="K5" s="2074"/>
      <c r="L5" s="2074" t="s">
        <v>524</v>
      </c>
      <c r="M5" s="2074"/>
      <c r="N5" s="2074"/>
      <c r="O5" s="2074" t="s">
        <v>525</v>
      </c>
      <c r="P5" s="2074"/>
      <c r="Q5" s="2074"/>
      <c r="R5" s="2074" t="s">
        <v>526</v>
      </c>
      <c r="S5" s="2074"/>
      <c r="T5" s="2074"/>
      <c r="U5" s="2074"/>
      <c r="V5" s="2074" t="s">
        <v>209</v>
      </c>
      <c r="W5" s="2074"/>
      <c r="X5" s="2074"/>
      <c r="Y5" s="2074"/>
      <c r="Z5" s="2074"/>
      <c r="AA5" s="2074"/>
      <c r="AB5" s="2074"/>
      <c r="AC5" s="2074"/>
      <c r="AD5" s="2074"/>
      <c r="AE5" s="2074"/>
      <c r="AF5" s="2074"/>
      <c r="AG5" s="2075"/>
    </row>
    <row r="6" spans="1:33" ht="14.25" thickBot="1">
      <c r="A6" s="2070" t="s">
        <v>937</v>
      </c>
      <c r="B6" s="2071"/>
      <c r="C6" s="2071"/>
      <c r="D6" s="2071"/>
      <c r="E6" s="2071"/>
      <c r="F6" s="2071"/>
      <c r="G6" s="2071"/>
      <c r="H6" s="2071"/>
      <c r="I6" s="2071"/>
      <c r="J6" s="2071"/>
      <c r="K6" s="2071"/>
      <c r="L6" s="2078"/>
      <c r="M6" s="2078"/>
      <c r="N6" s="2078"/>
      <c r="O6" s="2078"/>
      <c r="P6" s="2078"/>
      <c r="Q6" s="2078"/>
      <c r="R6" s="2078"/>
      <c r="S6" s="2078"/>
      <c r="T6" s="2078"/>
      <c r="U6" s="2078"/>
      <c r="V6" s="2078"/>
      <c r="W6" s="2078"/>
      <c r="X6" s="2078"/>
      <c r="Y6" s="2078"/>
      <c r="Z6" s="2078"/>
      <c r="AA6" s="2078"/>
      <c r="AB6" s="2078"/>
      <c r="AC6" s="2078"/>
      <c r="AD6" s="2078"/>
      <c r="AE6" s="2078"/>
      <c r="AF6" s="2078"/>
      <c r="AG6" s="2079"/>
    </row>
    <row r="7" spans="1:33">
      <c r="A7" s="2080" t="s">
        <v>709</v>
      </c>
      <c r="B7" s="2081"/>
      <c r="C7" s="2081"/>
      <c r="D7" s="2081"/>
      <c r="E7" s="2081"/>
      <c r="F7" s="2081"/>
      <c r="G7" s="2081"/>
      <c r="H7" s="2081"/>
      <c r="I7" s="2081"/>
      <c r="J7" s="2081"/>
      <c r="K7" s="2082"/>
      <c r="L7" s="2076">
        <v>300</v>
      </c>
      <c r="M7" s="2076"/>
      <c r="N7" s="2076"/>
      <c r="O7" s="2077"/>
      <c r="P7" s="2077"/>
      <c r="Q7" s="2077"/>
      <c r="R7" s="2077">
        <f>L7*O7</f>
        <v>0</v>
      </c>
      <c r="S7" s="2077"/>
      <c r="T7" s="2077"/>
      <c r="U7" s="2077"/>
      <c r="V7" s="2410" t="s">
        <v>708</v>
      </c>
      <c r="W7" s="2411"/>
      <c r="X7" s="2411"/>
      <c r="Y7" s="2411"/>
      <c r="Z7" s="2411"/>
      <c r="AA7" s="2411"/>
      <c r="AB7" s="2411"/>
      <c r="AC7" s="2411"/>
      <c r="AD7" s="2411"/>
      <c r="AE7" s="2411"/>
      <c r="AF7" s="2411"/>
      <c r="AG7" s="2412"/>
    </row>
    <row r="8" spans="1:33">
      <c r="A8" s="2402" t="s">
        <v>710</v>
      </c>
      <c r="B8" s="2261"/>
      <c r="C8" s="2261"/>
      <c r="D8" s="2261"/>
      <c r="E8" s="2261"/>
      <c r="F8" s="2261"/>
      <c r="G8" s="2261"/>
      <c r="H8" s="2261"/>
      <c r="I8" s="2261"/>
      <c r="J8" s="2261"/>
      <c r="K8" s="2403"/>
      <c r="L8" s="2409">
        <v>600</v>
      </c>
      <c r="M8" s="2409"/>
      <c r="N8" s="2409"/>
      <c r="O8" s="2095"/>
      <c r="P8" s="2095"/>
      <c r="Q8" s="2095"/>
      <c r="R8" s="2095">
        <f>L8*O8</f>
        <v>0</v>
      </c>
      <c r="S8" s="2095"/>
      <c r="T8" s="2095"/>
      <c r="U8" s="2095"/>
      <c r="V8" s="2413"/>
      <c r="W8" s="2414"/>
      <c r="X8" s="2414"/>
      <c r="Y8" s="2414"/>
      <c r="Z8" s="2414"/>
      <c r="AA8" s="2414"/>
      <c r="AB8" s="2414"/>
      <c r="AC8" s="2414"/>
      <c r="AD8" s="2414"/>
      <c r="AE8" s="2414"/>
      <c r="AF8" s="2414"/>
      <c r="AG8" s="2415"/>
    </row>
    <row r="9" spans="1:33">
      <c r="A9" s="2404" t="s">
        <v>711</v>
      </c>
      <c r="B9" s="2269"/>
      <c r="C9" s="2269"/>
      <c r="D9" s="2269"/>
      <c r="E9" s="2269"/>
      <c r="F9" s="2269"/>
      <c r="G9" s="2269"/>
      <c r="H9" s="2269"/>
      <c r="I9" s="2269"/>
      <c r="J9" s="2269"/>
      <c r="K9" s="2405"/>
      <c r="L9" s="2419">
        <v>1200</v>
      </c>
      <c r="M9" s="2419"/>
      <c r="N9" s="2419"/>
      <c r="O9" s="2420"/>
      <c r="P9" s="2420"/>
      <c r="Q9" s="2420"/>
      <c r="R9" s="2420">
        <f>L9*O9</f>
        <v>0</v>
      </c>
      <c r="S9" s="2420"/>
      <c r="T9" s="2420"/>
      <c r="U9" s="2420"/>
      <c r="V9" s="2413"/>
      <c r="W9" s="2414"/>
      <c r="X9" s="2414"/>
      <c r="Y9" s="2414"/>
      <c r="Z9" s="2414"/>
      <c r="AA9" s="2414"/>
      <c r="AB9" s="2414"/>
      <c r="AC9" s="2414"/>
      <c r="AD9" s="2414"/>
      <c r="AE9" s="2414"/>
      <c r="AF9" s="2414"/>
      <c r="AG9" s="2415"/>
    </row>
    <row r="10" spans="1:33" ht="14.25" thickBot="1">
      <c r="A10" s="2406" t="s">
        <v>712</v>
      </c>
      <c r="B10" s="2407"/>
      <c r="C10" s="2407"/>
      <c r="D10" s="2407"/>
      <c r="E10" s="2407"/>
      <c r="F10" s="2407"/>
      <c r="G10" s="2407"/>
      <c r="H10" s="2407"/>
      <c r="I10" s="2407"/>
      <c r="J10" s="2407"/>
      <c r="K10" s="2408"/>
      <c r="L10" s="2421">
        <v>2500</v>
      </c>
      <c r="M10" s="2421"/>
      <c r="N10" s="2421"/>
      <c r="O10" s="2422"/>
      <c r="P10" s="2422"/>
      <c r="Q10" s="2422"/>
      <c r="R10" s="2423">
        <f>L10*O10</f>
        <v>0</v>
      </c>
      <c r="S10" s="2423"/>
      <c r="T10" s="2423"/>
      <c r="U10" s="2423"/>
      <c r="V10" s="2416"/>
      <c r="W10" s="2417"/>
      <c r="X10" s="2417"/>
      <c r="Y10" s="2417"/>
      <c r="Z10" s="2417"/>
      <c r="AA10" s="2417"/>
      <c r="AB10" s="2417"/>
      <c r="AC10" s="2417"/>
      <c r="AD10" s="2417"/>
      <c r="AE10" s="2417"/>
      <c r="AF10" s="2417"/>
      <c r="AG10" s="2418"/>
    </row>
    <row r="11" spans="1:33" s="524" customFormat="1" ht="14.25" thickBot="1">
      <c r="A11" s="2070" t="s">
        <v>938</v>
      </c>
      <c r="B11" s="2071"/>
      <c r="C11" s="2071"/>
      <c r="D11" s="2071"/>
      <c r="E11" s="2071"/>
      <c r="F11" s="2071"/>
      <c r="G11" s="2071"/>
      <c r="H11" s="2071"/>
      <c r="I11" s="2071"/>
      <c r="J11" s="2071"/>
      <c r="K11" s="2071"/>
      <c r="L11" s="2071"/>
      <c r="M11" s="2071"/>
      <c r="N11" s="2071"/>
      <c r="O11" s="2424" t="s">
        <v>939</v>
      </c>
      <c r="P11" s="2425"/>
      <c r="Q11" s="2425"/>
      <c r="R11" s="2425"/>
      <c r="S11" s="2425"/>
      <c r="T11" s="2425"/>
      <c r="U11" s="2425"/>
      <c r="V11" s="2425"/>
      <c r="W11" s="2425"/>
      <c r="X11" s="2425"/>
      <c r="Y11" s="2425"/>
      <c r="Z11" s="2425"/>
      <c r="AA11" s="2425"/>
      <c r="AB11" s="2425"/>
      <c r="AC11" s="2425"/>
      <c r="AD11" s="2425"/>
      <c r="AE11" s="2425"/>
      <c r="AF11" s="2425"/>
      <c r="AG11" s="2426"/>
    </row>
    <row r="12" spans="1:33" s="524" customFormat="1" ht="53.25" customHeight="1" thickBot="1">
      <c r="A12" s="2440" t="s">
        <v>940</v>
      </c>
      <c r="B12" s="2441"/>
      <c r="C12" s="2441"/>
      <c r="D12" s="2441"/>
      <c r="E12" s="2441"/>
      <c r="F12" s="2441"/>
      <c r="G12" s="2441"/>
      <c r="H12" s="2441"/>
      <c r="I12" s="2441"/>
      <c r="J12" s="2441"/>
      <c r="K12" s="2442"/>
      <c r="L12" s="2420">
        <v>500</v>
      </c>
      <c r="M12" s="2420"/>
      <c r="N12" s="2420"/>
      <c r="O12" s="2089"/>
      <c r="P12" s="2089"/>
      <c r="Q12" s="2089"/>
      <c r="R12" s="2420">
        <f>L12*O12</f>
        <v>0</v>
      </c>
      <c r="S12" s="2420"/>
      <c r="T12" s="2420"/>
      <c r="U12" s="2420"/>
      <c r="V12" s="2444" t="s">
        <v>941</v>
      </c>
      <c r="W12" s="2445"/>
      <c r="X12" s="2445"/>
      <c r="Y12" s="2445"/>
      <c r="Z12" s="2445"/>
      <c r="AA12" s="2445"/>
      <c r="AB12" s="2445"/>
      <c r="AC12" s="2445"/>
      <c r="AD12" s="2445"/>
      <c r="AE12" s="2445"/>
      <c r="AF12" s="2445"/>
      <c r="AG12" s="2446"/>
    </row>
    <row r="13" spans="1:33" s="524" customFormat="1" ht="14.25" thickBot="1">
      <c r="A13" s="2070" t="s">
        <v>942</v>
      </c>
      <c r="B13" s="2071"/>
      <c r="C13" s="2071"/>
      <c r="D13" s="2071"/>
      <c r="E13" s="2071"/>
      <c r="F13" s="2071"/>
      <c r="G13" s="2071"/>
      <c r="H13" s="2071"/>
      <c r="I13" s="2071"/>
      <c r="J13" s="2071"/>
      <c r="K13" s="2071"/>
      <c r="L13" s="2447"/>
      <c r="M13" s="2448"/>
      <c r="N13" s="2448"/>
      <c r="O13" s="2448"/>
      <c r="P13" s="2448"/>
      <c r="Q13" s="2448"/>
      <c r="R13" s="2448"/>
      <c r="S13" s="2448"/>
      <c r="T13" s="2448"/>
      <c r="U13" s="2448"/>
      <c r="V13" s="2448"/>
      <c r="W13" s="2448"/>
      <c r="X13" s="2448"/>
      <c r="Y13" s="2448"/>
      <c r="Z13" s="2448"/>
      <c r="AA13" s="2448"/>
      <c r="AB13" s="2448"/>
      <c r="AC13" s="2448"/>
      <c r="AD13" s="2448"/>
      <c r="AE13" s="2448"/>
      <c r="AF13" s="2448"/>
      <c r="AG13" s="2449"/>
    </row>
    <row r="14" spans="1:33" s="524" customFormat="1">
      <c r="A14" s="2427" t="s">
        <v>709</v>
      </c>
      <c r="B14" s="2428"/>
      <c r="C14" s="2428"/>
      <c r="D14" s="2428"/>
      <c r="E14" s="2428"/>
      <c r="F14" s="2428"/>
      <c r="G14" s="2428"/>
      <c r="H14" s="2428"/>
      <c r="I14" s="2428"/>
      <c r="J14" s="2428"/>
      <c r="K14" s="2429"/>
      <c r="L14" s="2089">
        <v>100</v>
      </c>
      <c r="M14" s="2089"/>
      <c r="N14" s="2089"/>
      <c r="O14" s="2089"/>
      <c r="P14" s="2089"/>
      <c r="Q14" s="2089"/>
      <c r="R14" s="2420">
        <f>L14*O14</f>
        <v>0</v>
      </c>
      <c r="S14" s="2420"/>
      <c r="T14" s="2420"/>
      <c r="U14" s="2420"/>
      <c r="V14" s="2430" t="s">
        <v>943</v>
      </c>
      <c r="W14" s="2031"/>
      <c r="X14" s="2031"/>
      <c r="Y14" s="2031"/>
      <c r="Z14" s="2031"/>
      <c r="AA14" s="2031"/>
      <c r="AB14" s="2031"/>
      <c r="AC14" s="2031"/>
      <c r="AD14" s="2031"/>
      <c r="AE14" s="2031"/>
      <c r="AF14" s="2031"/>
      <c r="AG14" s="2431"/>
    </row>
    <row r="15" spans="1:33" s="524" customFormat="1">
      <c r="A15" s="2437" t="s">
        <v>710</v>
      </c>
      <c r="B15" s="2438"/>
      <c r="C15" s="2438"/>
      <c r="D15" s="2438"/>
      <c r="E15" s="2438"/>
      <c r="F15" s="2438"/>
      <c r="G15" s="2438"/>
      <c r="H15" s="2438"/>
      <c r="I15" s="2438"/>
      <c r="J15" s="2438"/>
      <c r="K15" s="2439"/>
      <c r="L15" s="2290">
        <v>100</v>
      </c>
      <c r="M15" s="2290"/>
      <c r="N15" s="2290"/>
      <c r="O15" s="2290"/>
      <c r="P15" s="2290"/>
      <c r="Q15" s="2290"/>
      <c r="R15" s="2290">
        <f>L15*O15</f>
        <v>0</v>
      </c>
      <c r="S15" s="2290"/>
      <c r="T15" s="2290"/>
      <c r="U15" s="2290"/>
      <c r="V15" s="2432"/>
      <c r="W15" s="2433"/>
      <c r="X15" s="2433"/>
      <c r="Y15" s="2433"/>
      <c r="Z15" s="2433"/>
      <c r="AA15" s="2433"/>
      <c r="AB15" s="2433"/>
      <c r="AC15" s="2433"/>
      <c r="AD15" s="2433"/>
      <c r="AE15" s="2433"/>
      <c r="AF15" s="2433"/>
      <c r="AG15" s="2431"/>
    </row>
    <row r="16" spans="1:33" s="524" customFormat="1">
      <c r="A16" s="2455" t="s">
        <v>711</v>
      </c>
      <c r="B16" s="2456"/>
      <c r="C16" s="2456"/>
      <c r="D16" s="2456"/>
      <c r="E16" s="2456"/>
      <c r="F16" s="2456"/>
      <c r="G16" s="2456"/>
      <c r="H16" s="2456"/>
      <c r="I16" s="2456"/>
      <c r="J16" s="2456"/>
      <c r="K16" s="2457"/>
      <c r="L16" s="2089">
        <v>200</v>
      </c>
      <c r="M16" s="2089"/>
      <c r="N16" s="2089"/>
      <c r="O16" s="2089"/>
      <c r="P16" s="2089"/>
      <c r="Q16" s="2089"/>
      <c r="R16" s="2420">
        <f>L16*O16</f>
        <v>0</v>
      </c>
      <c r="S16" s="2420"/>
      <c r="T16" s="2420"/>
      <c r="U16" s="2420"/>
      <c r="V16" s="2432"/>
      <c r="W16" s="2433"/>
      <c r="X16" s="2433"/>
      <c r="Y16" s="2433"/>
      <c r="Z16" s="2433"/>
      <c r="AA16" s="2433"/>
      <c r="AB16" s="2433"/>
      <c r="AC16" s="2433"/>
      <c r="AD16" s="2433"/>
      <c r="AE16" s="2433"/>
      <c r="AF16" s="2433"/>
      <c r="AG16" s="2431"/>
    </row>
    <row r="17" spans="1:33" s="524" customFormat="1" ht="14.25" thickBot="1">
      <c r="A17" s="2458" t="s">
        <v>712</v>
      </c>
      <c r="B17" s="2459"/>
      <c r="C17" s="2459"/>
      <c r="D17" s="2459"/>
      <c r="E17" s="2459"/>
      <c r="F17" s="2459"/>
      <c r="G17" s="2459"/>
      <c r="H17" s="2459"/>
      <c r="I17" s="2459"/>
      <c r="J17" s="2459"/>
      <c r="K17" s="2460"/>
      <c r="L17" s="2443">
        <v>300</v>
      </c>
      <c r="M17" s="2443"/>
      <c r="N17" s="2443"/>
      <c r="O17" s="2443"/>
      <c r="P17" s="2443"/>
      <c r="Q17" s="2443"/>
      <c r="R17" s="2290">
        <f>L17*O17</f>
        <v>0</v>
      </c>
      <c r="S17" s="2290"/>
      <c r="T17" s="2290"/>
      <c r="U17" s="2290"/>
      <c r="V17" s="2434"/>
      <c r="W17" s="2435"/>
      <c r="X17" s="2435"/>
      <c r="Y17" s="2435"/>
      <c r="Z17" s="2435"/>
      <c r="AA17" s="2435"/>
      <c r="AB17" s="2435"/>
      <c r="AC17" s="2435"/>
      <c r="AD17" s="2435"/>
      <c r="AE17" s="2435"/>
      <c r="AF17" s="2435"/>
      <c r="AG17" s="2436"/>
    </row>
    <row r="18" spans="1:33" ht="14.25" thickBot="1">
      <c r="A18" s="2124" t="s">
        <v>527</v>
      </c>
      <c r="B18" s="2078"/>
      <c r="C18" s="2078"/>
      <c r="D18" s="2078"/>
      <c r="E18" s="2078"/>
      <c r="F18" s="2078"/>
      <c r="G18" s="2078"/>
      <c r="H18" s="2078"/>
      <c r="I18" s="2078"/>
      <c r="J18" s="2078"/>
      <c r="K18" s="2078"/>
      <c r="L18" s="2083"/>
      <c r="M18" s="2083"/>
      <c r="N18" s="2083"/>
      <c r="O18" s="2083"/>
      <c r="P18" s="2083"/>
      <c r="Q18" s="2083"/>
      <c r="R18" s="2083"/>
      <c r="S18" s="2083"/>
      <c r="T18" s="2083"/>
      <c r="U18" s="2083"/>
      <c r="V18" s="2084"/>
      <c r="W18" s="2084"/>
      <c r="X18" s="2084"/>
      <c r="Y18" s="2084"/>
      <c r="Z18" s="2084"/>
      <c r="AA18" s="2084"/>
      <c r="AB18" s="2084"/>
      <c r="AC18" s="2084"/>
      <c r="AD18" s="2084"/>
      <c r="AE18" s="2084"/>
      <c r="AF18" s="2084"/>
      <c r="AG18" s="2085"/>
    </row>
    <row r="19" spans="1:33">
      <c r="A19" s="2086" t="s">
        <v>528</v>
      </c>
      <c r="B19" s="2087"/>
      <c r="C19" s="2087"/>
      <c r="D19" s="2087"/>
      <c r="E19" s="2087"/>
      <c r="F19" s="2087"/>
      <c r="G19" s="2087"/>
      <c r="H19" s="2087"/>
      <c r="I19" s="2087"/>
      <c r="J19" s="2087"/>
      <c r="K19" s="2087"/>
      <c r="L19" s="2088">
        <v>10000</v>
      </c>
      <c r="M19" s="2088"/>
      <c r="N19" s="2088"/>
      <c r="O19" s="2089"/>
      <c r="P19" s="2089"/>
      <c r="Q19" s="2089"/>
      <c r="R19" s="2089">
        <f>L19*O19</f>
        <v>0</v>
      </c>
      <c r="S19" s="2089"/>
      <c r="T19" s="2089"/>
      <c r="U19" s="2089"/>
      <c r="V19" s="2090" t="s">
        <v>559</v>
      </c>
      <c r="W19" s="2090"/>
      <c r="X19" s="2090"/>
      <c r="Y19" s="2090"/>
      <c r="Z19" s="2090"/>
      <c r="AA19" s="2090"/>
      <c r="AB19" s="2090"/>
      <c r="AC19" s="2090"/>
      <c r="AD19" s="2090"/>
      <c r="AE19" s="2090"/>
      <c r="AF19" s="2090"/>
      <c r="AG19" s="2091"/>
    </row>
    <row r="20" spans="1:33" s="442" customFormat="1">
      <c r="A20" s="2092" t="s">
        <v>892</v>
      </c>
      <c r="B20" s="2093"/>
      <c r="C20" s="2093"/>
      <c r="D20" s="2093"/>
      <c r="E20" s="2093"/>
      <c r="F20" s="2093"/>
      <c r="G20" s="2093"/>
      <c r="H20" s="2093"/>
      <c r="I20" s="2093"/>
      <c r="J20" s="2093"/>
      <c r="K20" s="2093"/>
      <c r="L20" s="2094">
        <v>10000</v>
      </c>
      <c r="M20" s="2094"/>
      <c r="N20" s="2094"/>
      <c r="O20" s="2095"/>
      <c r="P20" s="2095"/>
      <c r="Q20" s="2095"/>
      <c r="R20" s="2095">
        <f>L20*O20</f>
        <v>0</v>
      </c>
      <c r="S20" s="2095"/>
      <c r="T20" s="2095"/>
      <c r="U20" s="2095"/>
      <c r="V20" s="2096" t="s">
        <v>559</v>
      </c>
      <c r="W20" s="2096"/>
      <c r="X20" s="2096"/>
      <c r="Y20" s="2096"/>
      <c r="Z20" s="2096"/>
      <c r="AA20" s="2096"/>
      <c r="AB20" s="2096"/>
      <c r="AC20" s="2096"/>
      <c r="AD20" s="2096"/>
      <c r="AE20" s="2096"/>
      <c r="AF20" s="2096"/>
      <c r="AG20" s="2097"/>
    </row>
    <row r="21" spans="1:33" ht="14.25" thickBot="1">
      <c r="A21" s="2266" t="s">
        <v>529</v>
      </c>
      <c r="B21" s="2267"/>
      <c r="C21" s="2267"/>
      <c r="D21" s="2267"/>
      <c r="E21" s="2267"/>
      <c r="F21" s="2267"/>
      <c r="G21" s="2267"/>
      <c r="H21" s="2267"/>
      <c r="I21" s="2267"/>
      <c r="J21" s="2267"/>
      <c r="K21" s="2267"/>
      <c r="L21" s="2177">
        <v>6000</v>
      </c>
      <c r="M21" s="2177"/>
      <c r="N21" s="2177"/>
      <c r="O21" s="2178"/>
      <c r="P21" s="2178"/>
      <c r="Q21" s="2178"/>
      <c r="R21" s="2420">
        <f t="shared" ref="R21" si="0">L21*O21</f>
        <v>0</v>
      </c>
      <c r="S21" s="2420"/>
      <c r="T21" s="2420"/>
      <c r="U21" s="2420"/>
      <c r="V21" s="2179" t="s">
        <v>560</v>
      </c>
      <c r="W21" s="2179"/>
      <c r="X21" s="2179"/>
      <c r="Y21" s="2179"/>
      <c r="Z21" s="2179"/>
      <c r="AA21" s="2179"/>
      <c r="AB21" s="2179"/>
      <c r="AC21" s="2179"/>
      <c r="AD21" s="2179"/>
      <c r="AE21" s="2179"/>
      <c r="AF21" s="2179"/>
      <c r="AG21" s="2180"/>
    </row>
    <row r="22" spans="1:33" ht="14.25" thickBot="1">
      <c r="A22" s="2070" t="s">
        <v>944</v>
      </c>
      <c r="B22" s="2071"/>
      <c r="C22" s="2071"/>
      <c r="D22" s="2071"/>
      <c r="E22" s="2071"/>
      <c r="F22" s="2071"/>
      <c r="G22" s="2071"/>
      <c r="H22" s="2071"/>
      <c r="I22" s="2071"/>
      <c r="J22" s="2071"/>
      <c r="K22" s="2071"/>
      <c r="L22" s="2450"/>
      <c r="M22" s="2450"/>
      <c r="N22" s="2450"/>
      <c r="O22" s="2450"/>
      <c r="P22" s="2450"/>
      <c r="Q22" s="2450"/>
      <c r="R22" s="2451"/>
      <c r="S22" s="2451"/>
      <c r="T22" s="2451"/>
      <c r="U22" s="2451"/>
      <c r="V22" s="2452" t="s">
        <v>945</v>
      </c>
      <c r="W22" s="2453"/>
      <c r="X22" s="2453"/>
      <c r="Y22" s="2453"/>
      <c r="Z22" s="2453"/>
      <c r="AA22" s="2453"/>
      <c r="AB22" s="2453"/>
      <c r="AC22" s="2453"/>
      <c r="AD22" s="2453"/>
      <c r="AE22" s="2453"/>
      <c r="AF22" s="2453"/>
      <c r="AG22" s="2454"/>
    </row>
    <row r="23" spans="1:33">
      <c r="A23" s="2114" t="s">
        <v>946</v>
      </c>
      <c r="B23" s="2115"/>
      <c r="C23" s="2115"/>
      <c r="D23" s="2115"/>
      <c r="E23" s="2115"/>
      <c r="F23" s="2115"/>
      <c r="G23" s="2115"/>
      <c r="H23" s="2115"/>
      <c r="I23" s="2115"/>
      <c r="J23" s="2115"/>
      <c r="K23" s="2115"/>
      <c r="L23" s="2116"/>
      <c r="M23" s="2116"/>
      <c r="N23" s="2116"/>
      <c r="O23" s="2089"/>
      <c r="P23" s="2089"/>
      <c r="Q23" s="2117"/>
      <c r="R23" s="2118"/>
      <c r="S23" s="2119"/>
      <c r="T23" s="2119"/>
      <c r="U23" s="2120"/>
      <c r="V23" s="2121" t="s">
        <v>947</v>
      </c>
      <c r="W23" s="2122"/>
      <c r="X23" s="2122"/>
      <c r="Y23" s="2122"/>
      <c r="Z23" s="2122"/>
      <c r="AA23" s="2122"/>
      <c r="AB23" s="2122"/>
      <c r="AC23" s="2122"/>
      <c r="AD23" s="2122"/>
      <c r="AE23" s="2122"/>
      <c r="AF23" s="2122"/>
      <c r="AG23" s="2123"/>
    </row>
    <row r="24" spans="1:33" ht="14.25" thickBot="1">
      <c r="A24" s="2104" t="s">
        <v>948</v>
      </c>
      <c r="B24" s="2105"/>
      <c r="C24" s="2105"/>
      <c r="D24" s="2105"/>
      <c r="E24" s="2105"/>
      <c r="F24" s="2105"/>
      <c r="G24" s="2105"/>
      <c r="H24" s="2105"/>
      <c r="I24" s="2105"/>
      <c r="J24" s="2105"/>
      <c r="K24" s="2105"/>
      <c r="L24" s="2106"/>
      <c r="M24" s="2106"/>
      <c r="N24" s="2106"/>
      <c r="O24" s="2095"/>
      <c r="P24" s="2095"/>
      <c r="Q24" s="2107"/>
      <c r="R24" s="2108">
        <v>0</v>
      </c>
      <c r="S24" s="2109"/>
      <c r="T24" s="2109"/>
      <c r="U24" s="2110"/>
      <c r="V24" s="2111"/>
      <c r="W24" s="2112"/>
      <c r="X24" s="2112"/>
      <c r="Y24" s="2112"/>
      <c r="Z24" s="2112"/>
      <c r="AA24" s="2112"/>
      <c r="AB24" s="2112"/>
      <c r="AC24" s="2112"/>
      <c r="AD24" s="2112"/>
      <c r="AE24" s="2112"/>
      <c r="AF24" s="2112"/>
      <c r="AG24" s="2113"/>
    </row>
    <row r="25" spans="1:33" ht="15" thickTop="1" thickBot="1">
      <c r="A25" s="2098" t="s">
        <v>530</v>
      </c>
      <c r="B25" s="2099"/>
      <c r="C25" s="2099"/>
      <c r="D25" s="2099"/>
      <c r="E25" s="2099"/>
      <c r="F25" s="2099"/>
      <c r="G25" s="2099"/>
      <c r="H25" s="2099"/>
      <c r="I25" s="2099"/>
      <c r="J25" s="2099"/>
      <c r="K25" s="2099"/>
      <c r="L25" s="2099"/>
      <c r="M25" s="2099"/>
      <c r="N25" s="2099"/>
      <c r="O25" s="2099"/>
      <c r="P25" s="2099"/>
      <c r="Q25" s="2099"/>
      <c r="R25" s="2100"/>
      <c r="S25" s="2100"/>
      <c r="T25" s="2100"/>
      <c r="U25" s="2100"/>
      <c r="V25" s="2101">
        <f>SUM(R7:U10,R12,R14:U17,R19:U21,R23:U24)</f>
        <v>0</v>
      </c>
      <c r="W25" s="2102"/>
      <c r="X25" s="2102"/>
      <c r="Y25" s="2102"/>
      <c r="Z25" s="2102"/>
      <c r="AA25" s="2102"/>
      <c r="AB25" s="2102"/>
      <c r="AC25" s="2102"/>
      <c r="AD25" s="2102"/>
      <c r="AE25" s="2102"/>
      <c r="AF25" s="2102"/>
      <c r="AG25" s="2103"/>
    </row>
    <row r="26" spans="1:33" s="525" customFormat="1">
      <c r="A26" s="526"/>
      <c r="B26" s="526"/>
      <c r="C26" s="526"/>
      <c r="D26" s="526"/>
      <c r="E26" s="526"/>
      <c r="F26" s="526"/>
      <c r="G26" s="526"/>
      <c r="H26" s="526"/>
      <c r="I26" s="526"/>
      <c r="J26" s="526"/>
      <c r="K26" s="526"/>
      <c r="L26" s="526"/>
      <c r="M26" s="526"/>
      <c r="N26" s="526"/>
      <c r="O26" s="526"/>
      <c r="P26" s="526"/>
      <c r="Q26" s="526"/>
      <c r="R26" s="526"/>
      <c r="S26" s="526"/>
      <c r="T26" s="526"/>
      <c r="U26" s="526"/>
      <c r="V26" s="529"/>
      <c r="W26" s="528"/>
      <c r="X26" s="528"/>
      <c r="Y26" s="528"/>
      <c r="Z26" s="528"/>
      <c r="AA26" s="528"/>
      <c r="AB26" s="528"/>
      <c r="AC26" s="528"/>
      <c r="AD26" s="528"/>
      <c r="AE26" s="528"/>
      <c r="AF26" s="528"/>
      <c r="AG26" s="528"/>
    </row>
    <row r="27" spans="1:33" s="525" customFormat="1" ht="14.25" thickBot="1">
      <c r="A27" s="526"/>
      <c r="B27" s="526"/>
      <c r="C27" s="526"/>
      <c r="D27" s="526"/>
      <c r="E27" s="526"/>
      <c r="F27" s="526"/>
      <c r="G27" s="526"/>
      <c r="H27" s="526"/>
      <c r="I27" s="526"/>
      <c r="J27" s="526"/>
      <c r="K27" s="526"/>
      <c r="L27" s="526"/>
      <c r="M27" s="526"/>
      <c r="N27" s="526"/>
      <c r="O27" s="526"/>
      <c r="P27" s="526"/>
      <c r="Q27" s="526"/>
      <c r="R27" s="526"/>
      <c r="S27" s="526"/>
      <c r="T27" s="526"/>
      <c r="U27" s="526"/>
      <c r="V27" s="529"/>
      <c r="W27" s="528"/>
      <c r="X27" s="528"/>
      <c r="Y27" s="528"/>
      <c r="Z27" s="528"/>
      <c r="AA27" s="528"/>
      <c r="AB27" s="528"/>
      <c r="AC27" s="528"/>
      <c r="AD27" s="528"/>
      <c r="AE27" s="528"/>
      <c r="AF27" s="528"/>
      <c r="AG27" s="528"/>
    </row>
    <row r="28" spans="1:33" ht="14.25" thickBot="1">
      <c r="A28" s="2073" t="s">
        <v>523</v>
      </c>
      <c r="B28" s="2074"/>
      <c r="C28" s="2074"/>
      <c r="D28" s="2074"/>
      <c r="E28" s="2074"/>
      <c r="F28" s="2074"/>
      <c r="G28" s="2074"/>
      <c r="H28" s="2074"/>
      <c r="I28" s="2074"/>
      <c r="J28" s="2074"/>
      <c r="K28" s="2074"/>
      <c r="L28" s="2074" t="s">
        <v>524</v>
      </c>
      <c r="M28" s="2074"/>
      <c r="N28" s="2074"/>
      <c r="O28" s="2074" t="s">
        <v>525</v>
      </c>
      <c r="P28" s="2074"/>
      <c r="Q28" s="2074"/>
      <c r="R28" s="2074" t="s">
        <v>526</v>
      </c>
      <c r="S28" s="2074"/>
      <c r="T28" s="2074"/>
      <c r="U28" s="2074"/>
      <c r="V28" s="2074" t="s">
        <v>209</v>
      </c>
      <c r="W28" s="2074"/>
      <c r="X28" s="2074"/>
      <c r="Y28" s="2074"/>
      <c r="Z28" s="2074"/>
      <c r="AA28" s="2074"/>
      <c r="AB28" s="2074"/>
      <c r="AC28" s="2074"/>
      <c r="AD28" s="2074"/>
      <c r="AE28" s="2074"/>
      <c r="AF28" s="2074"/>
      <c r="AG28" s="2075"/>
    </row>
    <row r="29" spans="1:33" ht="14.25" thickBot="1">
      <c r="A29" s="2124" t="s">
        <v>531</v>
      </c>
      <c r="B29" s="2078"/>
      <c r="C29" s="2078"/>
      <c r="D29" s="2078"/>
      <c r="E29" s="2078"/>
      <c r="F29" s="2078"/>
      <c r="G29" s="2078"/>
      <c r="H29" s="2078"/>
      <c r="I29" s="2078"/>
      <c r="J29" s="2078"/>
      <c r="K29" s="2078"/>
      <c r="L29" s="2078"/>
      <c r="M29" s="2078"/>
      <c r="N29" s="2078"/>
      <c r="O29" s="2078"/>
      <c r="P29" s="2078"/>
      <c r="Q29" s="2078"/>
      <c r="R29" s="2078"/>
      <c r="S29" s="2078"/>
      <c r="T29" s="2078"/>
      <c r="U29" s="2078"/>
      <c r="V29" s="2078"/>
      <c r="W29" s="2078"/>
      <c r="X29" s="2078"/>
      <c r="Y29" s="2078"/>
      <c r="Z29" s="2078"/>
      <c r="AA29" s="2078"/>
      <c r="AB29" s="2078"/>
      <c r="AC29" s="2078"/>
      <c r="AD29" s="2078"/>
      <c r="AE29" s="2078"/>
      <c r="AF29" s="2078"/>
      <c r="AG29" s="2079"/>
    </row>
    <row r="30" spans="1:33">
      <c r="A30" s="2132" t="s">
        <v>25</v>
      </c>
      <c r="B30" s="2133"/>
      <c r="C30" s="2133"/>
      <c r="D30" s="2133"/>
      <c r="E30" s="2134"/>
      <c r="F30" s="2135" t="s">
        <v>731</v>
      </c>
      <c r="G30" s="2135"/>
      <c r="H30" s="2135"/>
      <c r="I30" s="2135"/>
      <c r="J30" s="2135"/>
      <c r="K30" s="2136"/>
      <c r="L30" s="2137">
        <v>430</v>
      </c>
      <c r="M30" s="2137"/>
      <c r="N30" s="2137"/>
      <c r="O30" s="2138">
        <f>SUM(③【2ヵ月前】食事注文票!H17:I28)</f>
        <v>0</v>
      </c>
      <c r="P30" s="2138"/>
      <c r="Q30" s="2138"/>
      <c r="R30" s="2138">
        <f t="shared" ref="R30:R38" si="1">L30*O30</f>
        <v>0</v>
      </c>
      <c r="S30" s="2138"/>
      <c r="T30" s="2138"/>
      <c r="U30" s="2138"/>
      <c r="V30" s="2156" t="s">
        <v>742</v>
      </c>
      <c r="W30" s="2157"/>
      <c r="X30" s="2157"/>
      <c r="Y30" s="2157"/>
      <c r="Z30" s="2157"/>
      <c r="AA30" s="2157"/>
      <c r="AB30" s="2157"/>
      <c r="AC30" s="2157"/>
      <c r="AD30" s="2157"/>
      <c r="AE30" s="2157"/>
      <c r="AF30" s="2157"/>
      <c r="AG30" s="2158"/>
    </row>
    <row r="31" spans="1:33">
      <c r="A31" s="2125"/>
      <c r="B31" s="2126"/>
      <c r="C31" s="2126"/>
      <c r="D31" s="2126"/>
      <c r="E31" s="2127"/>
      <c r="F31" s="2139" t="s">
        <v>38</v>
      </c>
      <c r="G31" s="2139"/>
      <c r="H31" s="2139"/>
      <c r="I31" s="2139"/>
      <c r="J31" s="2139"/>
      <c r="K31" s="2140"/>
      <c r="L31" s="2130">
        <v>530</v>
      </c>
      <c r="M31" s="2130"/>
      <c r="N31" s="2130"/>
      <c r="O31" s="2131">
        <f>SUM(③【2ヵ月前】食事注文票!I17:K28)</f>
        <v>0</v>
      </c>
      <c r="P31" s="2131"/>
      <c r="Q31" s="2131"/>
      <c r="R31" s="2131">
        <f t="shared" si="1"/>
        <v>0</v>
      </c>
      <c r="S31" s="2131"/>
      <c r="T31" s="2131"/>
      <c r="U31" s="2131"/>
      <c r="V31" s="2159"/>
      <c r="W31" s="2160"/>
      <c r="X31" s="2160"/>
      <c r="Y31" s="2160"/>
      <c r="Z31" s="2160"/>
      <c r="AA31" s="2160"/>
      <c r="AB31" s="2160"/>
      <c r="AC31" s="2160"/>
      <c r="AD31" s="2160"/>
      <c r="AE31" s="2160"/>
      <c r="AF31" s="2160"/>
      <c r="AG31" s="2161"/>
    </row>
    <row r="32" spans="1:33">
      <c r="A32" s="2125"/>
      <c r="B32" s="2126"/>
      <c r="C32" s="2126"/>
      <c r="D32" s="2126"/>
      <c r="E32" s="2127"/>
      <c r="F32" s="2126" t="s">
        <v>39</v>
      </c>
      <c r="G32" s="2126"/>
      <c r="H32" s="2126"/>
      <c r="I32" s="2126"/>
      <c r="J32" s="2126"/>
      <c r="K32" s="2127"/>
      <c r="L32" s="2141">
        <v>620</v>
      </c>
      <c r="M32" s="2141"/>
      <c r="N32" s="2141"/>
      <c r="O32" s="2142">
        <f>SUM(③【2ヵ月前】食事注文票!L17:O28)</f>
        <v>0</v>
      </c>
      <c r="P32" s="2142"/>
      <c r="Q32" s="2142"/>
      <c r="R32" s="2142">
        <f t="shared" si="1"/>
        <v>0</v>
      </c>
      <c r="S32" s="2142"/>
      <c r="T32" s="2142"/>
      <c r="U32" s="2142"/>
      <c r="V32" s="2159"/>
      <c r="W32" s="2160"/>
      <c r="X32" s="2160"/>
      <c r="Y32" s="2160"/>
      <c r="Z32" s="2160"/>
      <c r="AA32" s="2160"/>
      <c r="AB32" s="2160"/>
      <c r="AC32" s="2160"/>
      <c r="AD32" s="2160"/>
      <c r="AE32" s="2160"/>
      <c r="AF32" s="2160"/>
      <c r="AG32" s="2161"/>
    </row>
    <row r="33" spans="1:33">
      <c r="A33" s="2125" t="s">
        <v>26</v>
      </c>
      <c r="B33" s="2126"/>
      <c r="C33" s="2126"/>
      <c r="D33" s="2126"/>
      <c r="E33" s="2127"/>
      <c r="F33" s="2128" t="s">
        <v>731</v>
      </c>
      <c r="G33" s="2128"/>
      <c r="H33" s="2128"/>
      <c r="I33" s="2128"/>
      <c r="J33" s="2128"/>
      <c r="K33" s="2129"/>
      <c r="L33" s="2130">
        <v>580</v>
      </c>
      <c r="M33" s="2130"/>
      <c r="N33" s="2130"/>
      <c r="O33" s="2131">
        <f>SUM(③【2ヵ月前】食事注文票!R17:S28)</f>
        <v>0</v>
      </c>
      <c r="P33" s="2131"/>
      <c r="Q33" s="2131"/>
      <c r="R33" s="2131">
        <f t="shared" si="1"/>
        <v>0</v>
      </c>
      <c r="S33" s="2131"/>
      <c r="T33" s="2131"/>
      <c r="U33" s="2131"/>
      <c r="V33" s="2159"/>
      <c r="W33" s="2160"/>
      <c r="X33" s="2160"/>
      <c r="Y33" s="2160"/>
      <c r="Z33" s="2160"/>
      <c r="AA33" s="2160"/>
      <c r="AB33" s="2160"/>
      <c r="AC33" s="2160"/>
      <c r="AD33" s="2160"/>
      <c r="AE33" s="2160"/>
      <c r="AF33" s="2160"/>
      <c r="AG33" s="2161"/>
    </row>
    <row r="34" spans="1:33">
      <c r="A34" s="2125"/>
      <c r="B34" s="2126"/>
      <c r="C34" s="2126"/>
      <c r="D34" s="2126"/>
      <c r="E34" s="2127"/>
      <c r="F34" s="2126" t="s">
        <v>38</v>
      </c>
      <c r="G34" s="2126"/>
      <c r="H34" s="2126"/>
      <c r="I34" s="2126"/>
      <c r="J34" s="2126"/>
      <c r="K34" s="2127"/>
      <c r="L34" s="2141">
        <v>720</v>
      </c>
      <c r="M34" s="2141"/>
      <c r="N34" s="2141"/>
      <c r="O34" s="2142">
        <f>SUM(③【2ヵ月前】食事注文票!S17:U28)</f>
        <v>0</v>
      </c>
      <c r="P34" s="2142"/>
      <c r="Q34" s="2142"/>
      <c r="R34" s="2142">
        <f t="shared" si="1"/>
        <v>0</v>
      </c>
      <c r="S34" s="2142"/>
      <c r="T34" s="2142"/>
      <c r="U34" s="2142"/>
      <c r="V34" s="2159"/>
      <c r="W34" s="2160"/>
      <c r="X34" s="2160"/>
      <c r="Y34" s="2160"/>
      <c r="Z34" s="2160"/>
      <c r="AA34" s="2160"/>
      <c r="AB34" s="2160"/>
      <c r="AC34" s="2160"/>
      <c r="AD34" s="2160"/>
      <c r="AE34" s="2160"/>
      <c r="AF34" s="2160"/>
      <c r="AG34" s="2161"/>
    </row>
    <row r="35" spans="1:33">
      <c r="A35" s="2125"/>
      <c r="B35" s="2126"/>
      <c r="C35" s="2126"/>
      <c r="D35" s="2126"/>
      <c r="E35" s="2127"/>
      <c r="F35" s="2139" t="s">
        <v>39</v>
      </c>
      <c r="G35" s="2139"/>
      <c r="H35" s="2139"/>
      <c r="I35" s="2139"/>
      <c r="J35" s="2139"/>
      <c r="K35" s="2140"/>
      <c r="L35" s="2130">
        <v>840</v>
      </c>
      <c r="M35" s="2130"/>
      <c r="N35" s="2130"/>
      <c r="O35" s="2131">
        <f>SUM(③【2ヵ月前】食事注文票!V17:Y28)</f>
        <v>0</v>
      </c>
      <c r="P35" s="2131"/>
      <c r="Q35" s="2131"/>
      <c r="R35" s="2131">
        <f t="shared" si="1"/>
        <v>0</v>
      </c>
      <c r="S35" s="2131"/>
      <c r="T35" s="2131"/>
      <c r="U35" s="2131"/>
      <c r="V35" s="2159"/>
      <c r="W35" s="2160"/>
      <c r="X35" s="2160"/>
      <c r="Y35" s="2160"/>
      <c r="Z35" s="2160"/>
      <c r="AA35" s="2160"/>
      <c r="AB35" s="2160"/>
      <c r="AC35" s="2160"/>
      <c r="AD35" s="2160"/>
      <c r="AE35" s="2160"/>
      <c r="AF35" s="2160"/>
      <c r="AG35" s="2161"/>
    </row>
    <row r="36" spans="1:33">
      <c r="A36" s="2125" t="s">
        <v>27</v>
      </c>
      <c r="B36" s="2126"/>
      <c r="C36" s="2126"/>
      <c r="D36" s="2126"/>
      <c r="E36" s="2127"/>
      <c r="F36" s="2154" t="s">
        <v>731</v>
      </c>
      <c r="G36" s="2154"/>
      <c r="H36" s="2154"/>
      <c r="I36" s="2154"/>
      <c r="J36" s="2154"/>
      <c r="K36" s="2155"/>
      <c r="L36" s="2141">
        <v>680</v>
      </c>
      <c r="M36" s="2141"/>
      <c r="N36" s="2141"/>
      <c r="O36" s="2142">
        <f>SUM(③【2ヵ月前】食事注文票!AB17:AC28)</f>
        <v>0</v>
      </c>
      <c r="P36" s="2142"/>
      <c r="Q36" s="2142"/>
      <c r="R36" s="2142">
        <f t="shared" si="1"/>
        <v>0</v>
      </c>
      <c r="S36" s="2142"/>
      <c r="T36" s="2142"/>
      <c r="U36" s="2142"/>
      <c r="V36" s="2159"/>
      <c r="W36" s="2160"/>
      <c r="X36" s="2160"/>
      <c r="Y36" s="2160"/>
      <c r="Z36" s="2160"/>
      <c r="AA36" s="2160"/>
      <c r="AB36" s="2160"/>
      <c r="AC36" s="2160"/>
      <c r="AD36" s="2160"/>
      <c r="AE36" s="2160"/>
      <c r="AF36" s="2160"/>
      <c r="AG36" s="2161"/>
    </row>
    <row r="37" spans="1:33">
      <c r="A37" s="2125"/>
      <c r="B37" s="2126"/>
      <c r="C37" s="2126"/>
      <c r="D37" s="2126"/>
      <c r="E37" s="2127"/>
      <c r="F37" s="2139" t="s">
        <v>38</v>
      </c>
      <c r="G37" s="2139"/>
      <c r="H37" s="2139"/>
      <c r="I37" s="2139"/>
      <c r="J37" s="2139"/>
      <c r="K37" s="2140"/>
      <c r="L37" s="2130">
        <v>850</v>
      </c>
      <c r="M37" s="2130"/>
      <c r="N37" s="2130"/>
      <c r="O37" s="2131">
        <f>SUM(③【2ヵ月前】食事注文票!AC17:AE28)</f>
        <v>0</v>
      </c>
      <c r="P37" s="2131"/>
      <c r="Q37" s="2131"/>
      <c r="R37" s="2131">
        <f t="shared" si="1"/>
        <v>0</v>
      </c>
      <c r="S37" s="2131"/>
      <c r="T37" s="2131"/>
      <c r="U37" s="2131"/>
      <c r="V37" s="2159"/>
      <c r="W37" s="2160"/>
      <c r="X37" s="2160"/>
      <c r="Y37" s="2160"/>
      <c r="Z37" s="2160"/>
      <c r="AA37" s="2160"/>
      <c r="AB37" s="2160"/>
      <c r="AC37" s="2160"/>
      <c r="AD37" s="2160"/>
      <c r="AE37" s="2160"/>
      <c r="AF37" s="2160"/>
      <c r="AG37" s="2161"/>
    </row>
    <row r="38" spans="1:33" ht="14.25" thickBot="1">
      <c r="A38" s="2151"/>
      <c r="B38" s="2152"/>
      <c r="C38" s="2152"/>
      <c r="D38" s="2152"/>
      <c r="E38" s="2153"/>
      <c r="F38" s="2152" t="s">
        <v>39</v>
      </c>
      <c r="G38" s="2152"/>
      <c r="H38" s="2152"/>
      <c r="I38" s="2152"/>
      <c r="J38" s="2152"/>
      <c r="K38" s="2153"/>
      <c r="L38" s="2143">
        <v>960</v>
      </c>
      <c r="M38" s="2143"/>
      <c r="N38" s="2143"/>
      <c r="O38" s="2144">
        <f>SUM(③【2ヵ月前】食事注文票!AF17:AI28)</f>
        <v>0</v>
      </c>
      <c r="P38" s="2144"/>
      <c r="Q38" s="2144"/>
      <c r="R38" s="2145">
        <f t="shared" si="1"/>
        <v>0</v>
      </c>
      <c r="S38" s="2145"/>
      <c r="T38" s="2145"/>
      <c r="U38" s="2145"/>
      <c r="V38" s="2162"/>
      <c r="W38" s="2163"/>
      <c r="X38" s="2163"/>
      <c r="Y38" s="2163"/>
      <c r="Z38" s="2163"/>
      <c r="AA38" s="2163"/>
      <c r="AB38" s="2163"/>
      <c r="AC38" s="2163"/>
      <c r="AD38" s="2163"/>
      <c r="AE38" s="2163"/>
      <c r="AF38" s="2163"/>
      <c r="AG38" s="2164"/>
    </row>
    <row r="39" spans="1:33" ht="15" thickTop="1" thickBot="1">
      <c r="A39" s="2098" t="s">
        <v>532</v>
      </c>
      <c r="B39" s="2099"/>
      <c r="C39" s="2099"/>
      <c r="D39" s="2099"/>
      <c r="E39" s="2099"/>
      <c r="F39" s="2099"/>
      <c r="G39" s="2099"/>
      <c r="H39" s="2099"/>
      <c r="I39" s="2099"/>
      <c r="J39" s="2099"/>
      <c r="K39" s="2099"/>
      <c r="L39" s="2099"/>
      <c r="M39" s="2099"/>
      <c r="N39" s="2099"/>
      <c r="O39" s="2099"/>
      <c r="P39" s="2099"/>
      <c r="Q39" s="2099"/>
      <c r="R39" s="2099"/>
      <c r="S39" s="2099"/>
      <c r="T39" s="2099"/>
      <c r="U39" s="2099"/>
      <c r="V39" s="2146">
        <f>SUM(R30:U38)</f>
        <v>0</v>
      </c>
      <c r="W39" s="2147"/>
      <c r="X39" s="2147"/>
      <c r="Y39" s="2147"/>
      <c r="Z39" s="2147"/>
      <c r="AA39" s="2147"/>
      <c r="AB39" s="2147"/>
      <c r="AC39" s="2147"/>
      <c r="AD39" s="2147"/>
      <c r="AE39" s="2147"/>
      <c r="AF39" s="2147"/>
      <c r="AG39" s="2148"/>
    </row>
    <row r="40" spans="1:33" s="8" customFormat="1">
      <c r="A40" s="428"/>
      <c r="B40" s="428"/>
      <c r="C40" s="428"/>
      <c r="D40" s="428"/>
      <c r="E40" s="428"/>
      <c r="F40" s="428"/>
      <c r="G40" s="428"/>
      <c r="H40" s="428"/>
      <c r="I40" s="428"/>
      <c r="J40" s="428"/>
      <c r="K40" s="428"/>
      <c r="L40" s="428"/>
      <c r="M40" s="428"/>
      <c r="N40" s="428"/>
      <c r="O40" s="428"/>
      <c r="P40" s="428"/>
      <c r="Q40" s="428"/>
      <c r="R40" s="428"/>
      <c r="S40" s="428"/>
      <c r="T40" s="428"/>
      <c r="U40" s="428"/>
      <c r="V40" s="429"/>
      <c r="W40" s="430"/>
      <c r="X40" s="430"/>
      <c r="Y40" s="430"/>
      <c r="Z40" s="430"/>
      <c r="AA40" s="430"/>
      <c r="AB40" s="430"/>
      <c r="AC40" s="430"/>
      <c r="AD40" s="430"/>
      <c r="AE40" s="430"/>
      <c r="AF40" s="430"/>
      <c r="AG40" s="430"/>
    </row>
    <row r="41" spans="1:33" ht="14.25" thickBot="1">
      <c r="A41" s="431"/>
      <c r="B41" s="431"/>
      <c r="C41" s="431"/>
      <c r="D41" s="431"/>
      <c r="E41" s="431"/>
      <c r="F41" s="431"/>
      <c r="G41" s="431"/>
      <c r="H41" s="431"/>
      <c r="I41" s="431"/>
      <c r="J41" s="431"/>
      <c r="K41" s="431"/>
      <c r="L41" s="431"/>
      <c r="M41" s="431"/>
      <c r="N41" s="431"/>
      <c r="O41" s="431"/>
      <c r="P41" s="431"/>
      <c r="Q41" s="431"/>
      <c r="R41" s="431"/>
      <c r="S41" s="431"/>
      <c r="T41" s="431"/>
      <c r="U41" s="431"/>
      <c r="V41" s="429"/>
      <c r="W41" s="430"/>
      <c r="X41" s="430"/>
      <c r="Y41" s="430"/>
      <c r="Z41" s="430"/>
      <c r="AA41" s="430"/>
      <c r="AB41" s="430"/>
      <c r="AC41" s="430"/>
      <c r="AD41" s="430"/>
      <c r="AE41" s="430"/>
      <c r="AF41" s="430"/>
      <c r="AG41" s="430"/>
    </row>
    <row r="42" spans="1:33" ht="14.25" thickBot="1">
      <c r="A42" s="2073" t="s">
        <v>523</v>
      </c>
      <c r="B42" s="2074"/>
      <c r="C42" s="2074"/>
      <c r="D42" s="2074"/>
      <c r="E42" s="2074"/>
      <c r="F42" s="2074"/>
      <c r="G42" s="2074"/>
      <c r="H42" s="2074"/>
      <c r="I42" s="2074"/>
      <c r="J42" s="2074"/>
      <c r="K42" s="2074"/>
      <c r="L42" s="2074" t="s">
        <v>524</v>
      </c>
      <c r="M42" s="2074"/>
      <c r="N42" s="2074"/>
      <c r="O42" s="2074" t="s">
        <v>525</v>
      </c>
      <c r="P42" s="2074"/>
      <c r="Q42" s="2074"/>
      <c r="R42" s="2074" t="s">
        <v>526</v>
      </c>
      <c r="S42" s="2074"/>
      <c r="T42" s="2074"/>
      <c r="U42" s="2074"/>
      <c r="V42" s="2074" t="s">
        <v>209</v>
      </c>
      <c r="W42" s="2074"/>
      <c r="X42" s="2074"/>
      <c r="Y42" s="2074"/>
      <c r="Z42" s="2074"/>
      <c r="AA42" s="2074"/>
      <c r="AB42" s="2074"/>
      <c r="AC42" s="2074"/>
      <c r="AD42" s="2074"/>
      <c r="AE42" s="2074"/>
      <c r="AF42" s="2074"/>
      <c r="AG42" s="2075"/>
    </row>
    <row r="43" spans="1:33" ht="14.25" thickBot="1">
      <c r="A43" s="2124" t="s">
        <v>23</v>
      </c>
      <c r="B43" s="2078"/>
      <c r="C43" s="2078"/>
      <c r="D43" s="2078"/>
      <c r="E43" s="2078"/>
      <c r="F43" s="2078"/>
      <c r="G43" s="2078"/>
      <c r="H43" s="2078"/>
      <c r="I43" s="2078"/>
      <c r="J43" s="2078"/>
      <c r="K43" s="2078"/>
      <c r="L43" s="2078"/>
      <c r="M43" s="2078"/>
      <c r="N43" s="2078"/>
      <c r="O43" s="2078"/>
      <c r="P43" s="2078"/>
      <c r="Q43" s="2078"/>
      <c r="R43" s="2078"/>
      <c r="S43" s="2078"/>
      <c r="T43" s="2078"/>
      <c r="U43" s="2078"/>
      <c r="V43" s="2149"/>
      <c r="W43" s="2149"/>
      <c r="X43" s="2149"/>
      <c r="Y43" s="2149"/>
      <c r="Z43" s="2149"/>
      <c r="AA43" s="2149"/>
      <c r="AB43" s="2149"/>
      <c r="AC43" s="2149"/>
      <c r="AD43" s="2149"/>
      <c r="AE43" s="2149"/>
      <c r="AF43" s="2149"/>
      <c r="AG43" s="2150"/>
    </row>
    <row r="44" spans="1:33">
      <c r="A44" s="2165" t="s">
        <v>64</v>
      </c>
      <c r="B44" s="2166"/>
      <c r="C44" s="2166"/>
      <c r="D44" s="2166"/>
      <c r="E44" s="2166"/>
      <c r="F44" s="2166"/>
      <c r="G44" s="2166"/>
      <c r="H44" s="2166"/>
      <c r="I44" s="2166"/>
      <c r="J44" s="2166"/>
      <c r="K44" s="2166"/>
      <c r="L44" s="2137">
        <v>700</v>
      </c>
      <c r="M44" s="2137"/>
      <c r="N44" s="2137"/>
      <c r="O44" s="2138">
        <f>③【2ヵ月前】食事注文票!AW24</f>
        <v>0</v>
      </c>
      <c r="P44" s="2138"/>
      <c r="Q44" s="2138"/>
      <c r="R44" s="2138">
        <f t="shared" ref="R44:R65" si="2">L44*O44</f>
        <v>0</v>
      </c>
      <c r="S44" s="2138"/>
      <c r="T44" s="2138"/>
      <c r="U44" s="2138"/>
      <c r="V44" s="2167"/>
      <c r="W44" s="2167"/>
      <c r="X44" s="2167"/>
      <c r="Y44" s="2167"/>
      <c r="Z44" s="2167"/>
      <c r="AA44" s="2167"/>
      <c r="AB44" s="2167"/>
      <c r="AC44" s="2167"/>
      <c r="AD44" s="2167"/>
      <c r="AE44" s="2167"/>
      <c r="AF44" s="2167"/>
      <c r="AG44" s="2168"/>
    </row>
    <row r="45" spans="1:33">
      <c r="A45" s="2169" t="s">
        <v>533</v>
      </c>
      <c r="B45" s="2170"/>
      <c r="C45" s="2170"/>
      <c r="D45" s="2170"/>
      <c r="E45" s="2170"/>
      <c r="F45" s="2170"/>
      <c r="G45" s="2170"/>
      <c r="H45" s="2170"/>
      <c r="I45" s="2170"/>
      <c r="J45" s="2170"/>
      <c r="K45" s="2170"/>
      <c r="L45" s="2130">
        <v>700</v>
      </c>
      <c r="M45" s="2130"/>
      <c r="N45" s="2130"/>
      <c r="O45" s="2131">
        <f>③【2ヵ月前】食事注文票!AW25</f>
        <v>0</v>
      </c>
      <c r="P45" s="2131"/>
      <c r="Q45" s="2131"/>
      <c r="R45" s="2131">
        <f t="shared" si="2"/>
        <v>0</v>
      </c>
      <c r="S45" s="2131"/>
      <c r="T45" s="2131"/>
      <c r="U45" s="2131"/>
      <c r="V45" s="2171"/>
      <c r="W45" s="2171"/>
      <c r="X45" s="2171"/>
      <c r="Y45" s="2171"/>
      <c r="Z45" s="2171"/>
      <c r="AA45" s="2171"/>
      <c r="AB45" s="2171"/>
      <c r="AC45" s="2171"/>
      <c r="AD45" s="2171"/>
      <c r="AE45" s="2171"/>
      <c r="AF45" s="2171"/>
      <c r="AG45" s="2172"/>
    </row>
    <row r="46" spans="1:33">
      <c r="A46" s="2173" t="s">
        <v>65</v>
      </c>
      <c r="B46" s="2174"/>
      <c r="C46" s="2174"/>
      <c r="D46" s="2174"/>
      <c r="E46" s="2174"/>
      <c r="F46" s="2174"/>
      <c r="G46" s="2174"/>
      <c r="H46" s="2174"/>
      <c r="I46" s="2174"/>
      <c r="J46" s="2174"/>
      <c r="K46" s="2174"/>
      <c r="L46" s="2141">
        <v>700</v>
      </c>
      <c r="M46" s="2141"/>
      <c r="N46" s="2141"/>
      <c r="O46" s="2142">
        <f>③【2ヵ月前】食事注文票!AW26</f>
        <v>0</v>
      </c>
      <c r="P46" s="2142"/>
      <c r="Q46" s="2142"/>
      <c r="R46" s="2142">
        <f t="shared" si="2"/>
        <v>0</v>
      </c>
      <c r="S46" s="2142"/>
      <c r="T46" s="2142"/>
      <c r="U46" s="2142"/>
      <c r="V46" s="2175"/>
      <c r="W46" s="2175"/>
      <c r="X46" s="2175"/>
      <c r="Y46" s="2175"/>
      <c r="Z46" s="2175"/>
      <c r="AA46" s="2175"/>
      <c r="AB46" s="2175"/>
      <c r="AC46" s="2175"/>
      <c r="AD46" s="2175"/>
      <c r="AE46" s="2175"/>
      <c r="AF46" s="2175"/>
      <c r="AG46" s="2176"/>
    </row>
    <row r="47" spans="1:33">
      <c r="A47" s="2169" t="s">
        <v>534</v>
      </c>
      <c r="B47" s="2170"/>
      <c r="C47" s="2170"/>
      <c r="D47" s="2170"/>
      <c r="E47" s="2170"/>
      <c r="F47" s="2170"/>
      <c r="G47" s="2170"/>
      <c r="H47" s="2170"/>
      <c r="I47" s="2170"/>
      <c r="J47" s="2170"/>
      <c r="K47" s="2170"/>
      <c r="L47" s="2130">
        <v>700</v>
      </c>
      <c r="M47" s="2130"/>
      <c r="N47" s="2130"/>
      <c r="O47" s="2131">
        <f>③【2ヵ月前】食事注文票!AW27</f>
        <v>0</v>
      </c>
      <c r="P47" s="2131"/>
      <c r="Q47" s="2131"/>
      <c r="R47" s="2131">
        <f t="shared" si="2"/>
        <v>0</v>
      </c>
      <c r="S47" s="2131"/>
      <c r="T47" s="2131"/>
      <c r="U47" s="2131"/>
      <c r="V47" s="2171"/>
      <c r="W47" s="2171"/>
      <c r="X47" s="2171"/>
      <c r="Y47" s="2171"/>
      <c r="Z47" s="2171"/>
      <c r="AA47" s="2171"/>
      <c r="AB47" s="2171"/>
      <c r="AC47" s="2171"/>
      <c r="AD47" s="2171"/>
      <c r="AE47" s="2171"/>
      <c r="AF47" s="2171"/>
      <c r="AG47" s="2172"/>
    </row>
    <row r="48" spans="1:33">
      <c r="A48" s="2173" t="s">
        <v>66</v>
      </c>
      <c r="B48" s="2174"/>
      <c r="C48" s="2174"/>
      <c r="D48" s="2174"/>
      <c r="E48" s="2174"/>
      <c r="F48" s="2174"/>
      <c r="G48" s="2174"/>
      <c r="H48" s="2174"/>
      <c r="I48" s="2174"/>
      <c r="J48" s="2174"/>
      <c r="K48" s="2174"/>
      <c r="L48" s="2141">
        <v>700</v>
      </c>
      <c r="M48" s="2141"/>
      <c r="N48" s="2141"/>
      <c r="O48" s="2142">
        <f>③【2ヵ月前】食事注文票!AW28</f>
        <v>0</v>
      </c>
      <c r="P48" s="2142"/>
      <c r="Q48" s="2142"/>
      <c r="R48" s="2142">
        <f t="shared" si="2"/>
        <v>0</v>
      </c>
      <c r="S48" s="2142"/>
      <c r="T48" s="2142"/>
      <c r="U48" s="2142"/>
      <c r="V48" s="2175"/>
      <c r="W48" s="2175"/>
      <c r="X48" s="2175"/>
      <c r="Y48" s="2175"/>
      <c r="Z48" s="2175"/>
      <c r="AA48" s="2175"/>
      <c r="AB48" s="2175"/>
      <c r="AC48" s="2175"/>
      <c r="AD48" s="2175"/>
      <c r="AE48" s="2175"/>
      <c r="AF48" s="2175"/>
      <c r="AG48" s="2176"/>
    </row>
    <row r="49" spans="1:33">
      <c r="A49" s="2169" t="s">
        <v>67</v>
      </c>
      <c r="B49" s="2170"/>
      <c r="C49" s="2170"/>
      <c r="D49" s="2170"/>
      <c r="E49" s="2170"/>
      <c r="F49" s="2170"/>
      <c r="G49" s="2170"/>
      <c r="H49" s="2170"/>
      <c r="I49" s="2170"/>
      <c r="J49" s="2170"/>
      <c r="K49" s="2170"/>
      <c r="L49" s="2130">
        <v>700</v>
      </c>
      <c r="M49" s="2130"/>
      <c r="N49" s="2130"/>
      <c r="O49" s="2131">
        <f>③【2ヵ月前】食事注文票!AW29</f>
        <v>0</v>
      </c>
      <c r="P49" s="2131"/>
      <c r="Q49" s="2131"/>
      <c r="R49" s="2131">
        <f t="shared" si="2"/>
        <v>0</v>
      </c>
      <c r="S49" s="2131"/>
      <c r="T49" s="2131"/>
      <c r="U49" s="2131"/>
      <c r="V49" s="2171"/>
      <c r="W49" s="2171"/>
      <c r="X49" s="2171"/>
      <c r="Y49" s="2171"/>
      <c r="Z49" s="2171"/>
      <c r="AA49" s="2171"/>
      <c r="AB49" s="2171"/>
      <c r="AC49" s="2171"/>
      <c r="AD49" s="2171"/>
      <c r="AE49" s="2171"/>
      <c r="AF49" s="2171"/>
      <c r="AG49" s="2172"/>
    </row>
    <row r="50" spans="1:33">
      <c r="A50" s="2173" t="s">
        <v>68</v>
      </c>
      <c r="B50" s="2174"/>
      <c r="C50" s="2174"/>
      <c r="D50" s="2174"/>
      <c r="E50" s="2174"/>
      <c r="F50" s="2174"/>
      <c r="G50" s="2174"/>
      <c r="H50" s="2174"/>
      <c r="I50" s="2174"/>
      <c r="J50" s="2174"/>
      <c r="K50" s="2174"/>
      <c r="L50" s="2141">
        <v>700</v>
      </c>
      <c r="M50" s="2141"/>
      <c r="N50" s="2141"/>
      <c r="O50" s="2131"/>
      <c r="P50" s="2131"/>
      <c r="Q50" s="2131"/>
      <c r="R50" s="2131">
        <f t="shared" ref="R50" si="3">L50*O50</f>
        <v>0</v>
      </c>
      <c r="S50" s="2131"/>
      <c r="T50" s="2131"/>
      <c r="U50" s="2131"/>
      <c r="V50" s="2175"/>
      <c r="W50" s="2175"/>
      <c r="X50" s="2175"/>
      <c r="Y50" s="2175"/>
      <c r="Z50" s="2175"/>
      <c r="AA50" s="2175"/>
      <c r="AB50" s="2175"/>
      <c r="AC50" s="2175"/>
      <c r="AD50" s="2175"/>
      <c r="AE50" s="2175"/>
      <c r="AF50" s="2175"/>
      <c r="AG50" s="2176"/>
    </row>
    <row r="51" spans="1:33">
      <c r="A51" s="2169" t="s">
        <v>535</v>
      </c>
      <c r="B51" s="2170"/>
      <c r="C51" s="2170"/>
      <c r="D51" s="2170"/>
      <c r="E51" s="2170"/>
      <c r="F51" s="2170"/>
      <c r="G51" s="2170"/>
      <c r="H51" s="2170"/>
      <c r="I51" s="2170"/>
      <c r="J51" s="2170"/>
      <c r="K51" s="2170"/>
      <c r="L51" s="2130">
        <v>700</v>
      </c>
      <c r="M51" s="2130"/>
      <c r="N51" s="2130"/>
      <c r="O51" s="2131">
        <f>③【2ヵ月前】食事注文票!AW31</f>
        <v>0</v>
      </c>
      <c r="P51" s="2131"/>
      <c r="Q51" s="2131"/>
      <c r="R51" s="2131">
        <f t="shared" si="2"/>
        <v>0</v>
      </c>
      <c r="S51" s="2131"/>
      <c r="T51" s="2131"/>
      <c r="U51" s="2131"/>
      <c r="V51" s="2171"/>
      <c r="W51" s="2171"/>
      <c r="X51" s="2171"/>
      <c r="Y51" s="2171"/>
      <c r="Z51" s="2171"/>
      <c r="AA51" s="2171"/>
      <c r="AB51" s="2171"/>
      <c r="AC51" s="2171"/>
      <c r="AD51" s="2171"/>
      <c r="AE51" s="2171"/>
      <c r="AF51" s="2171"/>
      <c r="AG51" s="2172"/>
    </row>
    <row r="52" spans="1:33">
      <c r="A52" s="2173" t="s">
        <v>69</v>
      </c>
      <c r="B52" s="2174"/>
      <c r="C52" s="2174"/>
      <c r="D52" s="2174"/>
      <c r="E52" s="2174"/>
      <c r="F52" s="2174"/>
      <c r="G52" s="2174"/>
      <c r="H52" s="2174"/>
      <c r="I52" s="2174"/>
      <c r="J52" s="2174"/>
      <c r="K52" s="2174"/>
      <c r="L52" s="2141">
        <v>700</v>
      </c>
      <c r="M52" s="2141"/>
      <c r="N52" s="2141"/>
      <c r="O52" s="2142">
        <f>③【2ヵ月前】食事注文票!AW32</f>
        <v>0</v>
      </c>
      <c r="P52" s="2142"/>
      <c r="Q52" s="2142"/>
      <c r="R52" s="2142">
        <f t="shared" si="2"/>
        <v>0</v>
      </c>
      <c r="S52" s="2142"/>
      <c r="T52" s="2142"/>
      <c r="U52" s="2142"/>
      <c r="V52" s="2175"/>
      <c r="W52" s="2175"/>
      <c r="X52" s="2175"/>
      <c r="Y52" s="2175"/>
      <c r="Z52" s="2175"/>
      <c r="AA52" s="2175"/>
      <c r="AB52" s="2175"/>
      <c r="AC52" s="2175"/>
      <c r="AD52" s="2175"/>
      <c r="AE52" s="2175"/>
      <c r="AF52" s="2175"/>
      <c r="AG52" s="2176"/>
    </row>
    <row r="53" spans="1:33">
      <c r="A53" s="2169" t="s">
        <v>70</v>
      </c>
      <c r="B53" s="2170"/>
      <c r="C53" s="2170"/>
      <c r="D53" s="2170"/>
      <c r="E53" s="2170"/>
      <c r="F53" s="2170"/>
      <c r="G53" s="2170"/>
      <c r="H53" s="2170"/>
      <c r="I53" s="2170"/>
      <c r="J53" s="2170"/>
      <c r="K53" s="2170"/>
      <c r="L53" s="2130">
        <v>400</v>
      </c>
      <c r="M53" s="2130"/>
      <c r="N53" s="2130"/>
      <c r="O53" s="2131">
        <f>③【2ヵ月前】食事注文票!AW33</f>
        <v>0</v>
      </c>
      <c r="P53" s="2131"/>
      <c r="Q53" s="2131"/>
      <c r="R53" s="2131">
        <f t="shared" si="2"/>
        <v>0</v>
      </c>
      <c r="S53" s="2131"/>
      <c r="T53" s="2131"/>
      <c r="U53" s="2131"/>
      <c r="V53" s="2171"/>
      <c r="W53" s="2171"/>
      <c r="X53" s="2171"/>
      <c r="Y53" s="2171"/>
      <c r="Z53" s="2171"/>
      <c r="AA53" s="2171"/>
      <c r="AB53" s="2171"/>
      <c r="AC53" s="2171"/>
      <c r="AD53" s="2171"/>
      <c r="AE53" s="2171"/>
      <c r="AF53" s="2171"/>
      <c r="AG53" s="2172"/>
    </row>
    <row r="54" spans="1:33">
      <c r="A54" s="2191" t="s">
        <v>536</v>
      </c>
      <c r="B54" s="2192"/>
      <c r="C54" s="2192"/>
      <c r="D54" s="2192"/>
      <c r="E54" s="2192"/>
      <c r="F54" s="2192"/>
      <c r="G54" s="2192"/>
      <c r="H54" s="2192"/>
      <c r="I54" s="2192"/>
      <c r="J54" s="2192"/>
      <c r="K54" s="2192"/>
      <c r="L54" s="2141">
        <v>400</v>
      </c>
      <c r="M54" s="2141"/>
      <c r="N54" s="2141"/>
      <c r="O54" s="2142">
        <f>③【2ヵ月前】食事注文票!AW34</f>
        <v>0</v>
      </c>
      <c r="P54" s="2142"/>
      <c r="Q54" s="2142"/>
      <c r="R54" s="2142">
        <f t="shared" si="2"/>
        <v>0</v>
      </c>
      <c r="S54" s="2142"/>
      <c r="T54" s="2142"/>
      <c r="U54" s="2142"/>
      <c r="V54" s="2175"/>
      <c r="W54" s="2175"/>
      <c r="X54" s="2175"/>
      <c r="Y54" s="2175"/>
      <c r="Z54" s="2175"/>
      <c r="AA54" s="2175"/>
      <c r="AB54" s="2175"/>
      <c r="AC54" s="2175"/>
      <c r="AD54" s="2175"/>
      <c r="AE54" s="2175"/>
      <c r="AF54" s="2175"/>
      <c r="AG54" s="2176"/>
    </row>
    <row r="55" spans="1:33">
      <c r="A55" s="2398" t="s">
        <v>568</v>
      </c>
      <c r="B55" s="2139"/>
      <c r="C55" s="2139"/>
      <c r="D55" s="2139"/>
      <c r="E55" s="2139"/>
      <c r="F55" s="2139"/>
      <c r="G55" s="2139"/>
      <c r="H55" s="2139"/>
      <c r="I55" s="2139"/>
      <c r="J55" s="2139"/>
      <c r="K55" s="2140"/>
      <c r="L55" s="2130">
        <v>1100</v>
      </c>
      <c r="M55" s="2130"/>
      <c r="N55" s="2130"/>
      <c r="O55" s="2131">
        <f>③【2ヵ月前】食事注文票!AW35</f>
        <v>0</v>
      </c>
      <c r="P55" s="2131"/>
      <c r="Q55" s="2131"/>
      <c r="R55" s="2131">
        <f t="shared" si="2"/>
        <v>0</v>
      </c>
      <c r="S55" s="2131"/>
      <c r="T55" s="2131"/>
      <c r="U55" s="2131"/>
      <c r="V55" s="2171" t="s">
        <v>949</v>
      </c>
      <c r="W55" s="2171"/>
      <c r="X55" s="2171"/>
      <c r="Y55" s="2171"/>
      <c r="Z55" s="2171"/>
      <c r="AA55" s="2171"/>
      <c r="AB55" s="2171"/>
      <c r="AC55" s="2171"/>
      <c r="AD55" s="2171"/>
      <c r="AE55" s="2171"/>
      <c r="AF55" s="2171"/>
      <c r="AG55" s="2172"/>
    </row>
    <row r="56" spans="1:33">
      <c r="A56" s="2197" t="s">
        <v>569</v>
      </c>
      <c r="B56" s="2181"/>
      <c r="C56" s="2181"/>
      <c r="D56" s="2181"/>
      <c r="E56" s="2181"/>
      <c r="F56" s="2181"/>
      <c r="G56" s="2181"/>
      <c r="H56" s="2181"/>
      <c r="I56" s="2181"/>
      <c r="J56" s="2181"/>
      <c r="K56" s="2182"/>
      <c r="L56" s="2177">
        <v>800</v>
      </c>
      <c r="M56" s="2177"/>
      <c r="N56" s="2177"/>
      <c r="O56" s="2178">
        <f>③【2ヵ月前】食事注文票!AW36</f>
        <v>0</v>
      </c>
      <c r="P56" s="2178"/>
      <c r="Q56" s="2178"/>
      <c r="R56" s="2178">
        <f t="shared" si="2"/>
        <v>0</v>
      </c>
      <c r="S56" s="2178"/>
      <c r="T56" s="2178"/>
      <c r="U56" s="2178"/>
      <c r="V56" s="2179" t="s">
        <v>561</v>
      </c>
      <c r="W56" s="2179"/>
      <c r="X56" s="2179"/>
      <c r="Y56" s="2179"/>
      <c r="Z56" s="2179"/>
      <c r="AA56" s="2179"/>
      <c r="AB56" s="2179"/>
      <c r="AC56" s="2179"/>
      <c r="AD56" s="2179"/>
      <c r="AE56" s="2179"/>
      <c r="AF56" s="2179"/>
      <c r="AG56" s="2180"/>
    </row>
    <row r="57" spans="1:33">
      <c r="A57" s="2398" t="s">
        <v>727</v>
      </c>
      <c r="B57" s="2139"/>
      <c r="C57" s="2139"/>
      <c r="D57" s="2139"/>
      <c r="E57" s="2139"/>
      <c r="F57" s="2139"/>
      <c r="G57" s="2139"/>
      <c r="H57" s="2139"/>
      <c r="I57" s="2139"/>
      <c r="J57" s="2139"/>
      <c r="K57" s="2140"/>
      <c r="L57" s="2130">
        <v>800</v>
      </c>
      <c r="M57" s="2130"/>
      <c r="N57" s="2130"/>
      <c r="O57" s="2131">
        <f>③【2ヵ月前】食事注文票!AW37</f>
        <v>0</v>
      </c>
      <c r="P57" s="2131"/>
      <c r="Q57" s="2131"/>
      <c r="R57" s="2131">
        <f t="shared" si="2"/>
        <v>0</v>
      </c>
      <c r="S57" s="2131"/>
      <c r="T57" s="2131"/>
      <c r="U57" s="2131"/>
      <c r="V57" s="2171" t="s">
        <v>561</v>
      </c>
      <c r="W57" s="2171"/>
      <c r="X57" s="2171"/>
      <c r="Y57" s="2171"/>
      <c r="Z57" s="2171"/>
      <c r="AA57" s="2171"/>
      <c r="AB57" s="2171"/>
      <c r="AC57" s="2171"/>
      <c r="AD57" s="2171"/>
      <c r="AE57" s="2171"/>
      <c r="AF57" s="2171"/>
      <c r="AG57" s="2172"/>
    </row>
    <row r="58" spans="1:33">
      <c r="A58" s="2185" t="s">
        <v>730</v>
      </c>
      <c r="B58" s="2186"/>
      <c r="C58" s="2186"/>
      <c r="D58" s="2186"/>
      <c r="E58" s="2174" t="s">
        <v>570</v>
      </c>
      <c r="F58" s="2174"/>
      <c r="G58" s="2174"/>
      <c r="H58" s="2174"/>
      <c r="I58" s="2174"/>
      <c r="J58" s="2174"/>
      <c r="K58" s="2174"/>
      <c r="L58" s="2141">
        <v>100</v>
      </c>
      <c r="M58" s="2141"/>
      <c r="N58" s="2141"/>
      <c r="O58" s="2142">
        <f>④【2ヵ月前】追加食材・補助食注文票!N10</f>
        <v>0</v>
      </c>
      <c r="P58" s="2142"/>
      <c r="Q58" s="2142"/>
      <c r="R58" s="2142">
        <f t="shared" si="2"/>
        <v>0</v>
      </c>
      <c r="S58" s="2142"/>
      <c r="T58" s="2142"/>
      <c r="U58" s="2142"/>
      <c r="V58" s="2175"/>
      <c r="W58" s="2175"/>
      <c r="X58" s="2175"/>
      <c r="Y58" s="2175"/>
      <c r="Z58" s="2175"/>
      <c r="AA58" s="2175"/>
      <c r="AB58" s="2175"/>
      <c r="AC58" s="2175"/>
      <c r="AD58" s="2175"/>
      <c r="AE58" s="2175"/>
      <c r="AF58" s="2175"/>
      <c r="AG58" s="2176"/>
    </row>
    <row r="59" spans="1:33">
      <c r="A59" s="2187"/>
      <c r="B59" s="2188"/>
      <c r="C59" s="2188"/>
      <c r="D59" s="2188"/>
      <c r="E59" s="2170" t="s">
        <v>571</v>
      </c>
      <c r="F59" s="2170"/>
      <c r="G59" s="2170"/>
      <c r="H59" s="2170"/>
      <c r="I59" s="2170"/>
      <c r="J59" s="2170"/>
      <c r="K59" s="2170"/>
      <c r="L59" s="2130">
        <v>1600</v>
      </c>
      <c r="M59" s="2130"/>
      <c r="N59" s="2130"/>
      <c r="O59" s="2131">
        <f>④【2ヵ月前】追加食材・補助食注文票!N15</f>
        <v>0</v>
      </c>
      <c r="P59" s="2131"/>
      <c r="Q59" s="2131"/>
      <c r="R59" s="2131">
        <f t="shared" si="2"/>
        <v>0</v>
      </c>
      <c r="S59" s="2131"/>
      <c r="T59" s="2131"/>
      <c r="U59" s="2131"/>
      <c r="V59" s="2171"/>
      <c r="W59" s="2171"/>
      <c r="X59" s="2171"/>
      <c r="Y59" s="2171"/>
      <c r="Z59" s="2171"/>
      <c r="AA59" s="2171"/>
      <c r="AB59" s="2171"/>
      <c r="AC59" s="2171"/>
      <c r="AD59" s="2171"/>
      <c r="AE59" s="2171"/>
      <c r="AF59" s="2171"/>
      <c r="AG59" s="2172"/>
    </row>
    <row r="60" spans="1:33">
      <c r="A60" s="2187"/>
      <c r="B60" s="2188"/>
      <c r="C60" s="2188"/>
      <c r="D60" s="2188"/>
      <c r="E60" s="2174" t="s">
        <v>572</v>
      </c>
      <c r="F60" s="2174"/>
      <c r="G60" s="2174"/>
      <c r="H60" s="2174"/>
      <c r="I60" s="2174"/>
      <c r="J60" s="2174"/>
      <c r="K60" s="2174"/>
      <c r="L60" s="2141">
        <v>1000</v>
      </c>
      <c r="M60" s="2141"/>
      <c r="N60" s="2141"/>
      <c r="O60" s="2142">
        <f>④【2ヵ月前】追加食材・補助食注文票!N13</f>
        <v>0</v>
      </c>
      <c r="P60" s="2142"/>
      <c r="Q60" s="2142"/>
      <c r="R60" s="2142">
        <f t="shared" si="2"/>
        <v>0</v>
      </c>
      <c r="S60" s="2142"/>
      <c r="T60" s="2142"/>
      <c r="U60" s="2142"/>
      <c r="V60" s="2175"/>
      <c r="W60" s="2175"/>
      <c r="X60" s="2175"/>
      <c r="Y60" s="2175"/>
      <c r="Z60" s="2175"/>
      <c r="AA60" s="2175"/>
      <c r="AB60" s="2175"/>
      <c r="AC60" s="2175"/>
      <c r="AD60" s="2175"/>
      <c r="AE60" s="2175"/>
      <c r="AF60" s="2175"/>
      <c r="AG60" s="2176"/>
    </row>
    <row r="61" spans="1:33">
      <c r="A61" s="2187"/>
      <c r="B61" s="2188"/>
      <c r="C61" s="2188"/>
      <c r="D61" s="2188"/>
      <c r="E61" s="2170" t="s">
        <v>728</v>
      </c>
      <c r="F61" s="2170"/>
      <c r="G61" s="2170"/>
      <c r="H61" s="2170"/>
      <c r="I61" s="2170"/>
      <c r="J61" s="2170"/>
      <c r="K61" s="2170"/>
      <c r="L61" s="2130">
        <v>1000</v>
      </c>
      <c r="M61" s="2130"/>
      <c r="N61" s="2130"/>
      <c r="O61" s="2131">
        <f>④【2ヵ月前】追加食材・補助食注文票!N14</f>
        <v>0</v>
      </c>
      <c r="P61" s="2131"/>
      <c r="Q61" s="2131"/>
      <c r="R61" s="2131">
        <f t="shared" si="2"/>
        <v>0</v>
      </c>
      <c r="S61" s="2131"/>
      <c r="T61" s="2131"/>
      <c r="U61" s="2131"/>
      <c r="V61" s="2171"/>
      <c r="W61" s="2171"/>
      <c r="X61" s="2171"/>
      <c r="Y61" s="2171"/>
      <c r="Z61" s="2171"/>
      <c r="AA61" s="2171"/>
      <c r="AB61" s="2171"/>
      <c r="AC61" s="2171"/>
      <c r="AD61" s="2171"/>
      <c r="AE61" s="2171"/>
      <c r="AF61" s="2171"/>
      <c r="AG61" s="2172"/>
    </row>
    <row r="62" spans="1:33">
      <c r="A62" s="2187"/>
      <c r="B62" s="2188"/>
      <c r="C62" s="2188"/>
      <c r="D62" s="2188"/>
      <c r="E62" s="2174" t="s">
        <v>573</v>
      </c>
      <c r="F62" s="2174"/>
      <c r="G62" s="2174"/>
      <c r="H62" s="2174"/>
      <c r="I62" s="2174"/>
      <c r="J62" s="2174"/>
      <c r="K62" s="2174"/>
      <c r="L62" s="2141">
        <v>350</v>
      </c>
      <c r="M62" s="2141"/>
      <c r="N62" s="2141"/>
      <c r="O62" s="2142">
        <f>④【2ヵ月前】追加食材・補助食注文票!N11</f>
        <v>0</v>
      </c>
      <c r="P62" s="2142"/>
      <c r="Q62" s="2142"/>
      <c r="R62" s="2142">
        <f t="shared" si="2"/>
        <v>0</v>
      </c>
      <c r="S62" s="2142"/>
      <c r="T62" s="2142"/>
      <c r="U62" s="2142"/>
      <c r="V62" s="2175"/>
      <c r="W62" s="2175"/>
      <c r="X62" s="2175"/>
      <c r="Y62" s="2175"/>
      <c r="Z62" s="2175"/>
      <c r="AA62" s="2175"/>
      <c r="AB62" s="2175"/>
      <c r="AC62" s="2175"/>
      <c r="AD62" s="2175"/>
      <c r="AE62" s="2175"/>
      <c r="AF62" s="2175"/>
      <c r="AG62" s="2176"/>
    </row>
    <row r="63" spans="1:33">
      <c r="A63" s="2187"/>
      <c r="B63" s="2188"/>
      <c r="C63" s="2188"/>
      <c r="D63" s="2188"/>
      <c r="E63" s="2346" t="s">
        <v>729</v>
      </c>
      <c r="F63" s="2346"/>
      <c r="G63" s="2346"/>
      <c r="H63" s="2346"/>
      <c r="I63" s="2346"/>
      <c r="J63" s="2346"/>
      <c r="K63" s="2346"/>
      <c r="L63" s="2130">
        <v>380</v>
      </c>
      <c r="M63" s="2130"/>
      <c r="N63" s="2130"/>
      <c r="O63" s="2131">
        <f>④【2ヵ月前】追加食材・補助食注文票!N12</f>
        <v>0</v>
      </c>
      <c r="P63" s="2131"/>
      <c r="Q63" s="2131"/>
      <c r="R63" s="2131">
        <f t="shared" ref="R63" si="4">L63*O63</f>
        <v>0</v>
      </c>
      <c r="S63" s="2131"/>
      <c r="T63" s="2131"/>
      <c r="U63" s="2131"/>
      <c r="V63" s="2171"/>
      <c r="W63" s="2171"/>
      <c r="X63" s="2171"/>
      <c r="Y63" s="2171"/>
      <c r="Z63" s="2171"/>
      <c r="AA63" s="2171"/>
      <c r="AB63" s="2171"/>
      <c r="AC63" s="2171"/>
      <c r="AD63" s="2171"/>
      <c r="AE63" s="2171"/>
      <c r="AF63" s="2171"/>
      <c r="AG63" s="2172"/>
    </row>
    <row r="64" spans="1:33">
      <c r="A64" s="2187"/>
      <c r="B64" s="2188"/>
      <c r="C64" s="2188"/>
      <c r="D64" s="2188"/>
      <c r="E64" s="2181" t="s">
        <v>725</v>
      </c>
      <c r="F64" s="2181"/>
      <c r="G64" s="2181"/>
      <c r="H64" s="2181"/>
      <c r="I64" s="2181"/>
      <c r="J64" s="2181"/>
      <c r="K64" s="2182"/>
      <c r="L64" s="2177">
        <v>60</v>
      </c>
      <c r="M64" s="2177"/>
      <c r="N64" s="2177"/>
      <c r="O64" s="2178">
        <f>④【2ヵ月前】追加食材・補助食注文票!N16</f>
        <v>0</v>
      </c>
      <c r="P64" s="2178"/>
      <c r="Q64" s="2178"/>
      <c r="R64" s="2178">
        <f>L64*O64</f>
        <v>0</v>
      </c>
      <c r="S64" s="2178"/>
      <c r="T64" s="2178"/>
      <c r="U64" s="2178"/>
      <c r="V64" s="2179"/>
      <c r="W64" s="2179"/>
      <c r="X64" s="2179"/>
      <c r="Y64" s="2179"/>
      <c r="Z64" s="2179"/>
      <c r="AA64" s="2179"/>
      <c r="AB64" s="2179"/>
      <c r="AC64" s="2179"/>
      <c r="AD64" s="2179"/>
      <c r="AE64" s="2179"/>
      <c r="AF64" s="2179"/>
      <c r="AG64" s="2180"/>
    </row>
    <row r="65" spans="1:33">
      <c r="A65" s="2189"/>
      <c r="B65" s="2190"/>
      <c r="C65" s="2190"/>
      <c r="D65" s="2190"/>
      <c r="E65" s="2183" t="s">
        <v>726</v>
      </c>
      <c r="F65" s="2183"/>
      <c r="G65" s="2183"/>
      <c r="H65" s="2183"/>
      <c r="I65" s="2183"/>
      <c r="J65" s="2183"/>
      <c r="K65" s="2184"/>
      <c r="L65" s="2196">
        <v>60</v>
      </c>
      <c r="M65" s="2196"/>
      <c r="N65" s="2196"/>
      <c r="O65" s="2193">
        <f>④【2ヵ月前】追加食材・補助食注文票!N17</f>
        <v>0</v>
      </c>
      <c r="P65" s="2193"/>
      <c r="Q65" s="2193"/>
      <c r="R65" s="2193">
        <f t="shared" si="2"/>
        <v>0</v>
      </c>
      <c r="S65" s="2193"/>
      <c r="T65" s="2193"/>
      <c r="U65" s="2193"/>
      <c r="V65" s="2194"/>
      <c r="W65" s="2194"/>
      <c r="X65" s="2194"/>
      <c r="Y65" s="2194"/>
      <c r="Z65" s="2194"/>
      <c r="AA65" s="2194"/>
      <c r="AB65" s="2194"/>
      <c r="AC65" s="2194"/>
      <c r="AD65" s="2194"/>
      <c r="AE65" s="2194"/>
      <c r="AF65" s="2194"/>
      <c r="AG65" s="2195"/>
    </row>
    <row r="66" spans="1:33" ht="14.25" thickBot="1">
      <c r="A66" s="2197" t="s">
        <v>659</v>
      </c>
      <c r="B66" s="2181"/>
      <c r="C66" s="2181"/>
      <c r="D66" s="2181"/>
      <c r="E66" s="2181"/>
      <c r="F66" s="2181"/>
      <c r="G66" s="2181"/>
      <c r="H66" s="2181"/>
      <c r="I66" s="2181"/>
      <c r="J66" s="2181"/>
      <c r="K66" s="2182"/>
      <c r="L66" s="2177">
        <v>700</v>
      </c>
      <c r="M66" s="2177"/>
      <c r="N66" s="2177"/>
      <c r="O66" s="2178">
        <f>③【2ヵ月前】食事注文票!AW41</f>
        <v>0</v>
      </c>
      <c r="P66" s="2178"/>
      <c r="Q66" s="2178"/>
      <c r="R66" s="2178">
        <f>L66*O66</f>
        <v>0</v>
      </c>
      <c r="S66" s="2178"/>
      <c r="T66" s="2178"/>
      <c r="U66" s="2178"/>
      <c r="V66" s="2179" t="s">
        <v>660</v>
      </c>
      <c r="W66" s="2179"/>
      <c r="X66" s="2179"/>
      <c r="Y66" s="2179"/>
      <c r="Z66" s="2179"/>
      <c r="AA66" s="2179"/>
      <c r="AB66" s="2179"/>
      <c r="AC66" s="2179"/>
      <c r="AD66" s="2179"/>
      <c r="AE66" s="2179"/>
      <c r="AF66" s="2179"/>
      <c r="AG66" s="2180"/>
    </row>
    <row r="67" spans="1:33" ht="15" thickTop="1" thickBot="1">
      <c r="A67" s="2098" t="s">
        <v>532</v>
      </c>
      <c r="B67" s="2099"/>
      <c r="C67" s="2099"/>
      <c r="D67" s="2099"/>
      <c r="E67" s="2099"/>
      <c r="F67" s="2099"/>
      <c r="G67" s="2099"/>
      <c r="H67" s="2099"/>
      <c r="I67" s="2099"/>
      <c r="J67" s="2099"/>
      <c r="K67" s="2099"/>
      <c r="L67" s="2099"/>
      <c r="M67" s="2099"/>
      <c r="N67" s="2099"/>
      <c r="O67" s="2099"/>
      <c r="P67" s="2099"/>
      <c r="Q67" s="2099"/>
      <c r="R67" s="2099"/>
      <c r="S67" s="2099"/>
      <c r="T67" s="2099"/>
      <c r="U67" s="2099"/>
      <c r="V67" s="2146">
        <f>SUM(R44:U66)</f>
        <v>0</v>
      </c>
      <c r="W67" s="2147"/>
      <c r="X67" s="2147"/>
      <c r="Y67" s="2147"/>
      <c r="Z67" s="2147"/>
      <c r="AA67" s="2147"/>
      <c r="AB67" s="2147"/>
      <c r="AC67" s="2147"/>
      <c r="AD67" s="2147"/>
      <c r="AE67" s="2147"/>
      <c r="AF67" s="2147"/>
      <c r="AG67" s="2148"/>
    </row>
    <row r="68" spans="1:3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row>
    <row r="69" spans="1:33" ht="14.25" thickBo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row>
    <row r="70" spans="1:33" ht="14.25" thickBot="1">
      <c r="A70" s="2073" t="s">
        <v>523</v>
      </c>
      <c r="B70" s="2074"/>
      <c r="C70" s="2074"/>
      <c r="D70" s="2074"/>
      <c r="E70" s="2074"/>
      <c r="F70" s="2074"/>
      <c r="G70" s="2074"/>
      <c r="H70" s="2074"/>
      <c r="I70" s="2074"/>
      <c r="J70" s="2074"/>
      <c r="K70" s="2074"/>
      <c r="L70" s="2074" t="s">
        <v>524</v>
      </c>
      <c r="M70" s="2074"/>
      <c r="N70" s="2074"/>
      <c r="O70" s="2074" t="s">
        <v>525</v>
      </c>
      <c r="P70" s="2074"/>
      <c r="Q70" s="2074"/>
      <c r="R70" s="2074" t="s">
        <v>526</v>
      </c>
      <c r="S70" s="2074"/>
      <c r="T70" s="2074"/>
      <c r="U70" s="2074"/>
      <c r="V70" s="2074" t="s">
        <v>209</v>
      </c>
      <c r="W70" s="2074"/>
      <c r="X70" s="2074"/>
      <c r="Y70" s="2074"/>
      <c r="Z70" s="2074"/>
      <c r="AA70" s="2074"/>
      <c r="AB70" s="2074"/>
      <c r="AC70" s="2074"/>
      <c r="AD70" s="2074"/>
      <c r="AE70" s="2074"/>
      <c r="AF70" s="2074"/>
      <c r="AG70" s="2075"/>
    </row>
    <row r="71" spans="1:33" ht="14.25" thickBot="1">
      <c r="A71" s="2124" t="s">
        <v>538</v>
      </c>
      <c r="B71" s="2078"/>
      <c r="C71" s="2078"/>
      <c r="D71" s="2078"/>
      <c r="E71" s="2078"/>
      <c r="F71" s="2078"/>
      <c r="G71" s="2078"/>
      <c r="H71" s="2078"/>
      <c r="I71" s="2078"/>
      <c r="J71" s="2078"/>
      <c r="K71" s="2078"/>
      <c r="L71" s="2078"/>
      <c r="M71" s="2078"/>
      <c r="N71" s="2078"/>
      <c r="O71" s="2078"/>
      <c r="P71" s="2078"/>
      <c r="Q71" s="2078"/>
      <c r="R71" s="2078"/>
      <c r="S71" s="2078"/>
      <c r="T71" s="2078"/>
      <c r="U71" s="2078"/>
      <c r="V71" s="2078"/>
      <c r="W71" s="2078"/>
      <c r="X71" s="2078"/>
      <c r="Y71" s="2078"/>
      <c r="Z71" s="2078"/>
      <c r="AA71" s="2078"/>
      <c r="AB71" s="2078"/>
      <c r="AC71" s="2078"/>
      <c r="AD71" s="2078"/>
      <c r="AE71" s="2078"/>
      <c r="AF71" s="2078"/>
      <c r="AG71" s="2079"/>
    </row>
    <row r="72" spans="1:33">
      <c r="A72" s="2198" t="s">
        <v>539</v>
      </c>
      <c r="B72" s="2199"/>
      <c r="C72" s="2199"/>
      <c r="D72" s="2199"/>
      <c r="E72" s="2200"/>
      <c r="F72" s="2199" t="s">
        <v>28</v>
      </c>
      <c r="G72" s="2199"/>
      <c r="H72" s="2199"/>
      <c r="I72" s="2199"/>
      <c r="J72" s="2199"/>
      <c r="K72" s="2200"/>
      <c r="L72" s="2201">
        <v>550</v>
      </c>
      <c r="M72" s="2201"/>
      <c r="N72" s="2201"/>
      <c r="O72" s="2138">
        <f>③【2ヵ月前】食事注文票!AW22</f>
        <v>0</v>
      </c>
      <c r="P72" s="2138"/>
      <c r="Q72" s="2138"/>
      <c r="R72" s="2138">
        <f t="shared" ref="R72:R73" si="5">L72*O72</f>
        <v>0</v>
      </c>
      <c r="S72" s="2138"/>
      <c r="T72" s="2138"/>
      <c r="U72" s="2138"/>
      <c r="V72" s="2202" t="s">
        <v>853</v>
      </c>
      <c r="W72" s="2203"/>
      <c r="X72" s="2203"/>
      <c r="Y72" s="2203"/>
      <c r="Z72" s="2203"/>
      <c r="AA72" s="2203"/>
      <c r="AB72" s="2203"/>
      <c r="AC72" s="2203"/>
      <c r="AD72" s="2203"/>
      <c r="AE72" s="2203"/>
      <c r="AF72" s="2203"/>
      <c r="AG72" s="2204"/>
    </row>
    <row r="73" spans="1:33" ht="24" customHeight="1">
      <c r="A73" s="2207" t="s">
        <v>540</v>
      </c>
      <c r="B73" s="2208"/>
      <c r="C73" s="2208"/>
      <c r="D73" s="2208"/>
      <c r="E73" s="2209"/>
      <c r="F73" s="2215" t="s">
        <v>541</v>
      </c>
      <c r="G73" s="2216"/>
      <c r="H73" s="2216"/>
      <c r="I73" s="2216"/>
      <c r="J73" s="2216"/>
      <c r="K73" s="2217"/>
      <c r="L73" s="2130">
        <v>620</v>
      </c>
      <c r="M73" s="2130"/>
      <c r="N73" s="2130"/>
      <c r="O73" s="2131">
        <f>③【2ヵ月前】食事注文票!AW18</f>
        <v>0</v>
      </c>
      <c r="P73" s="2131"/>
      <c r="Q73" s="2131"/>
      <c r="R73" s="2131">
        <f t="shared" si="5"/>
        <v>0</v>
      </c>
      <c r="S73" s="2131"/>
      <c r="T73" s="2131"/>
      <c r="U73" s="2131"/>
      <c r="V73" s="2210" t="s">
        <v>721</v>
      </c>
      <c r="W73" s="2211"/>
      <c r="X73" s="2211"/>
      <c r="Y73" s="2211"/>
      <c r="Z73" s="2211"/>
      <c r="AA73" s="2211"/>
      <c r="AB73" s="2211"/>
      <c r="AC73" s="2211"/>
      <c r="AD73" s="2211"/>
      <c r="AE73" s="2211"/>
      <c r="AF73" s="2211"/>
      <c r="AG73" s="2212"/>
    </row>
    <row r="74" spans="1:33" ht="24" customHeight="1">
      <c r="A74" s="2207"/>
      <c r="B74" s="2208"/>
      <c r="C74" s="2208"/>
      <c r="D74" s="2208"/>
      <c r="E74" s="2209"/>
      <c r="F74" s="2218" t="s">
        <v>653</v>
      </c>
      <c r="G74" s="2219"/>
      <c r="H74" s="2219"/>
      <c r="I74" s="2219"/>
      <c r="J74" s="2219"/>
      <c r="K74" s="2220"/>
      <c r="L74" s="2177">
        <v>620</v>
      </c>
      <c r="M74" s="2177"/>
      <c r="N74" s="2177"/>
      <c r="O74" s="2178">
        <f>③【2ヵ月前】食事注文票!AW19</f>
        <v>0</v>
      </c>
      <c r="P74" s="2178"/>
      <c r="Q74" s="2178"/>
      <c r="R74" s="2178">
        <f>L74*O74</f>
        <v>0</v>
      </c>
      <c r="S74" s="2178"/>
      <c r="T74" s="2178"/>
      <c r="U74" s="2178"/>
      <c r="V74" s="2205" t="s">
        <v>562</v>
      </c>
      <c r="W74" s="2181"/>
      <c r="X74" s="2181"/>
      <c r="Y74" s="2181"/>
      <c r="Z74" s="2181"/>
      <c r="AA74" s="2181"/>
      <c r="AB74" s="2181"/>
      <c r="AC74" s="2181"/>
      <c r="AD74" s="2181"/>
      <c r="AE74" s="2181"/>
      <c r="AF74" s="2181"/>
      <c r="AG74" s="2206"/>
    </row>
    <row r="75" spans="1:33" s="527" customFormat="1" ht="24" customHeight="1" thickBot="1">
      <c r="A75" s="2207"/>
      <c r="B75" s="2208"/>
      <c r="C75" s="2208"/>
      <c r="D75" s="2208"/>
      <c r="E75" s="2209"/>
      <c r="F75" s="2221" t="s">
        <v>652</v>
      </c>
      <c r="G75" s="2222"/>
      <c r="H75" s="2222"/>
      <c r="I75" s="2222"/>
      <c r="J75" s="2222"/>
      <c r="K75" s="2223"/>
      <c r="L75" s="2196">
        <v>550</v>
      </c>
      <c r="M75" s="2196"/>
      <c r="N75" s="2196"/>
      <c r="O75" s="2193">
        <f>③【2ヵ月前】食事注文票!AW20</f>
        <v>0</v>
      </c>
      <c r="P75" s="2193"/>
      <c r="Q75" s="2193"/>
      <c r="R75" s="2193">
        <f t="shared" ref="R75" si="6">L75*O75</f>
        <v>0</v>
      </c>
      <c r="S75" s="2193"/>
      <c r="T75" s="2193"/>
      <c r="U75" s="2193"/>
      <c r="V75" s="2213" t="s">
        <v>654</v>
      </c>
      <c r="W75" s="2183"/>
      <c r="X75" s="2183"/>
      <c r="Y75" s="2183"/>
      <c r="Z75" s="2183"/>
      <c r="AA75" s="2183"/>
      <c r="AB75" s="2183"/>
      <c r="AC75" s="2183"/>
      <c r="AD75" s="2183"/>
      <c r="AE75" s="2183"/>
      <c r="AF75" s="2183"/>
      <c r="AG75" s="2214"/>
    </row>
    <row r="76" spans="1:33" ht="15" thickTop="1" thickBot="1">
      <c r="A76" s="2098" t="s">
        <v>532</v>
      </c>
      <c r="B76" s="2099"/>
      <c r="C76" s="2099"/>
      <c r="D76" s="2099"/>
      <c r="E76" s="2099"/>
      <c r="F76" s="2099"/>
      <c r="G76" s="2099"/>
      <c r="H76" s="2099"/>
      <c r="I76" s="2099"/>
      <c r="J76" s="2099"/>
      <c r="K76" s="2099"/>
      <c r="L76" s="2099"/>
      <c r="M76" s="2099"/>
      <c r="N76" s="2099"/>
      <c r="O76" s="2099"/>
      <c r="P76" s="2099"/>
      <c r="Q76" s="2099"/>
      <c r="R76" s="2099"/>
      <c r="S76" s="2099"/>
      <c r="T76" s="2099"/>
      <c r="U76" s="2099"/>
      <c r="V76" s="2224">
        <f>SUM(R72:U75)</f>
        <v>0</v>
      </c>
      <c r="W76" s="2225"/>
      <c r="X76" s="2225"/>
      <c r="Y76" s="2225"/>
      <c r="Z76" s="2225"/>
      <c r="AA76" s="2225"/>
      <c r="AB76" s="2225"/>
      <c r="AC76" s="2225"/>
      <c r="AD76" s="2225"/>
      <c r="AE76" s="2225"/>
      <c r="AF76" s="2225"/>
      <c r="AG76" s="2226"/>
    </row>
    <row r="77" spans="1:3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row>
    <row r="78" spans="1:33" ht="14.25" thickBo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row>
    <row r="79" spans="1:33" ht="14.25" thickBot="1">
      <c r="A79" s="2073" t="s">
        <v>523</v>
      </c>
      <c r="B79" s="2074"/>
      <c r="C79" s="2074"/>
      <c r="D79" s="2074"/>
      <c r="E79" s="2074"/>
      <c r="F79" s="2074"/>
      <c r="G79" s="2074"/>
      <c r="H79" s="2074"/>
      <c r="I79" s="2074"/>
      <c r="J79" s="2074"/>
      <c r="K79" s="2074"/>
      <c r="L79" s="2074" t="s">
        <v>524</v>
      </c>
      <c r="M79" s="2074"/>
      <c r="N79" s="2074"/>
      <c r="O79" s="2074" t="s">
        <v>525</v>
      </c>
      <c r="P79" s="2074"/>
      <c r="Q79" s="2074"/>
      <c r="R79" s="2074" t="s">
        <v>526</v>
      </c>
      <c r="S79" s="2074"/>
      <c r="T79" s="2074"/>
      <c r="U79" s="2074"/>
      <c r="V79" s="2074" t="s">
        <v>209</v>
      </c>
      <c r="W79" s="2074"/>
      <c r="X79" s="2074"/>
      <c r="Y79" s="2074"/>
      <c r="Z79" s="2074"/>
      <c r="AA79" s="2074"/>
      <c r="AB79" s="2074"/>
      <c r="AC79" s="2074"/>
      <c r="AD79" s="2074"/>
      <c r="AE79" s="2074"/>
      <c r="AF79" s="2074"/>
      <c r="AG79" s="2075"/>
    </row>
    <row r="80" spans="1:33" ht="14.25" thickBot="1">
      <c r="A80" s="2124" t="s">
        <v>583</v>
      </c>
      <c r="B80" s="2078"/>
      <c r="C80" s="2078"/>
      <c r="D80" s="2078"/>
      <c r="E80" s="2078"/>
      <c r="F80" s="2078"/>
      <c r="G80" s="2078"/>
      <c r="H80" s="2078"/>
      <c r="I80" s="2078"/>
      <c r="J80" s="2078"/>
      <c r="K80" s="2078"/>
      <c r="L80" s="2078"/>
      <c r="M80" s="2078"/>
      <c r="N80" s="2078"/>
      <c r="O80" s="2078"/>
      <c r="P80" s="2078"/>
      <c r="Q80" s="2078"/>
      <c r="R80" s="2078"/>
      <c r="S80" s="2078"/>
      <c r="T80" s="2078"/>
      <c r="U80" s="2078"/>
      <c r="V80" s="2078"/>
      <c r="W80" s="2078"/>
      <c r="X80" s="2078"/>
      <c r="Y80" s="2078"/>
      <c r="Z80" s="2078"/>
      <c r="AA80" s="2078"/>
      <c r="AB80" s="2078"/>
      <c r="AC80" s="2078"/>
      <c r="AD80" s="2078"/>
      <c r="AE80" s="2078"/>
      <c r="AF80" s="2078"/>
      <c r="AG80" s="2079"/>
    </row>
    <row r="81" spans="1:33">
      <c r="A81" s="2235" t="s">
        <v>542</v>
      </c>
      <c r="B81" s="2199"/>
      <c r="C81" s="2199"/>
      <c r="D81" s="2199"/>
      <c r="E81" s="2199"/>
      <c r="F81" s="2199"/>
      <c r="G81" s="2199"/>
      <c r="H81" s="2199"/>
      <c r="I81" s="2199"/>
      <c r="J81" s="2199"/>
      <c r="K81" s="2200"/>
      <c r="L81" s="2141">
        <v>210</v>
      </c>
      <c r="M81" s="2141"/>
      <c r="N81" s="2141"/>
      <c r="O81" s="2142">
        <f>SUM(④【2ヵ月前】追加食材・補助食注文票!N23:P25)</f>
        <v>0</v>
      </c>
      <c r="P81" s="2142"/>
      <c r="Q81" s="2142"/>
      <c r="R81" s="2142">
        <f t="shared" ref="R81:R82" si="7">L81*O81</f>
        <v>0</v>
      </c>
      <c r="S81" s="2142"/>
      <c r="T81" s="2142"/>
      <c r="U81" s="2142"/>
      <c r="V81" s="2233" t="s">
        <v>854</v>
      </c>
      <c r="W81" s="2126"/>
      <c r="X81" s="2126"/>
      <c r="Y81" s="2126"/>
      <c r="Z81" s="2126"/>
      <c r="AA81" s="2126"/>
      <c r="AB81" s="2126"/>
      <c r="AC81" s="2126"/>
      <c r="AD81" s="2126"/>
      <c r="AE81" s="2126"/>
      <c r="AF81" s="2126"/>
      <c r="AG81" s="2234"/>
    </row>
    <row r="82" spans="1:33">
      <c r="A82" s="2227" t="s">
        <v>878</v>
      </c>
      <c r="B82" s="2228"/>
      <c r="C82" s="2228"/>
      <c r="D82" s="2228"/>
      <c r="E82" s="2228"/>
      <c r="F82" s="2228"/>
      <c r="G82" s="2228"/>
      <c r="H82" s="2228"/>
      <c r="I82" s="2228"/>
      <c r="J82" s="2228"/>
      <c r="K82" s="2229"/>
      <c r="L82" s="2288">
        <v>110</v>
      </c>
      <c r="M82" s="2288"/>
      <c r="N82" s="2288"/>
      <c r="O82" s="2239">
        <f>SUM(④【2ヵ月前】追加食材・補助食注文票!N28:P29)</f>
        <v>0</v>
      </c>
      <c r="P82" s="2239"/>
      <c r="Q82" s="2239"/>
      <c r="R82" s="2239">
        <f t="shared" si="7"/>
        <v>0</v>
      </c>
      <c r="S82" s="2239"/>
      <c r="T82" s="2239"/>
      <c r="U82" s="2239"/>
      <c r="V82" s="2236"/>
      <c r="W82" s="2237"/>
      <c r="X82" s="2237"/>
      <c r="Y82" s="2237"/>
      <c r="Z82" s="2237"/>
      <c r="AA82" s="2237"/>
      <c r="AB82" s="2237"/>
      <c r="AC82" s="2237"/>
      <c r="AD82" s="2237"/>
      <c r="AE82" s="2237"/>
      <c r="AF82" s="2237"/>
      <c r="AG82" s="2238"/>
    </row>
    <row r="83" spans="1:33">
      <c r="A83" s="2230" t="s">
        <v>537</v>
      </c>
      <c r="B83" s="2231"/>
      <c r="C83" s="2231"/>
      <c r="D83" s="2231"/>
      <c r="E83" s="2231"/>
      <c r="F83" s="2231"/>
      <c r="G83" s="2231"/>
      <c r="H83" s="2231"/>
      <c r="I83" s="2231"/>
      <c r="J83" s="2231"/>
      <c r="K83" s="2232"/>
      <c r="L83" s="2177">
        <v>110</v>
      </c>
      <c r="M83" s="2177"/>
      <c r="N83" s="2177"/>
      <c r="O83" s="2178">
        <f>SUM(④【2ヵ月前】追加食材・補助食注文票!N26:P27)</f>
        <v>0</v>
      </c>
      <c r="P83" s="2178"/>
      <c r="Q83" s="2178"/>
      <c r="R83" s="2178">
        <f t="shared" ref="R83:R91" si="8">L83*O83</f>
        <v>0</v>
      </c>
      <c r="S83" s="2178"/>
      <c r="T83" s="2178"/>
      <c r="U83" s="2178"/>
      <c r="V83" s="2205" t="s">
        <v>581</v>
      </c>
      <c r="W83" s="2181"/>
      <c r="X83" s="2181"/>
      <c r="Y83" s="2181"/>
      <c r="Z83" s="2181"/>
      <c r="AA83" s="2181"/>
      <c r="AB83" s="2181"/>
      <c r="AC83" s="2181"/>
      <c r="AD83" s="2181"/>
      <c r="AE83" s="2181"/>
      <c r="AF83" s="2181"/>
      <c r="AG83" s="2206"/>
    </row>
    <row r="84" spans="1:33">
      <c r="A84" s="2227" t="s">
        <v>582</v>
      </c>
      <c r="B84" s="2228"/>
      <c r="C84" s="2228"/>
      <c r="D84" s="2228"/>
      <c r="E84" s="2228"/>
      <c r="F84" s="2228"/>
      <c r="G84" s="2228"/>
      <c r="H84" s="2228"/>
      <c r="I84" s="2228"/>
      <c r="J84" s="2228"/>
      <c r="K84" s="2229"/>
      <c r="L84" s="2288">
        <v>80</v>
      </c>
      <c r="M84" s="2288"/>
      <c r="N84" s="2288"/>
      <c r="O84" s="2239">
        <f>SUM(④【2ヵ月前】追加食材・補助食注文票!N19:P20)</f>
        <v>0</v>
      </c>
      <c r="P84" s="2239"/>
      <c r="Q84" s="2239"/>
      <c r="R84" s="2239">
        <f t="shared" si="8"/>
        <v>0</v>
      </c>
      <c r="S84" s="2239"/>
      <c r="T84" s="2239"/>
      <c r="U84" s="2239"/>
      <c r="V84" s="2236"/>
      <c r="W84" s="2237"/>
      <c r="X84" s="2237"/>
      <c r="Y84" s="2237"/>
      <c r="Z84" s="2237"/>
      <c r="AA84" s="2237"/>
      <c r="AB84" s="2237"/>
      <c r="AC84" s="2237"/>
      <c r="AD84" s="2237"/>
      <c r="AE84" s="2237"/>
      <c r="AF84" s="2237"/>
      <c r="AG84" s="2238"/>
    </row>
    <row r="85" spans="1:33">
      <c r="A85" s="2328" t="s">
        <v>880</v>
      </c>
      <c r="B85" s="2329"/>
      <c r="C85" s="2329"/>
      <c r="D85" s="2329"/>
      <c r="E85" s="2329"/>
      <c r="F85" s="2329"/>
      <c r="G85" s="2329"/>
      <c r="H85" s="2329"/>
      <c r="I85" s="2329"/>
      <c r="J85" s="2329"/>
      <c r="K85" s="2330"/>
      <c r="L85" s="2305">
        <v>200</v>
      </c>
      <c r="M85" s="2305"/>
      <c r="N85" s="2305"/>
      <c r="O85" s="2295">
        <f>④【2ヵ月前】追加食材・補助食注文票!N21</f>
        <v>0</v>
      </c>
      <c r="P85" s="2295"/>
      <c r="Q85" s="2295"/>
      <c r="R85" s="2178">
        <f t="shared" si="8"/>
        <v>0</v>
      </c>
      <c r="S85" s="2178"/>
      <c r="T85" s="2178"/>
      <c r="U85" s="2178"/>
      <c r="V85" s="2205"/>
      <c r="W85" s="2181"/>
      <c r="X85" s="2181"/>
      <c r="Y85" s="2181"/>
      <c r="Z85" s="2181"/>
      <c r="AA85" s="2181"/>
      <c r="AB85" s="2181"/>
      <c r="AC85" s="2181"/>
      <c r="AD85" s="2181"/>
      <c r="AE85" s="2181"/>
      <c r="AF85" s="2181"/>
      <c r="AG85" s="2206"/>
    </row>
    <row r="86" spans="1:33">
      <c r="A86" s="2227" t="s">
        <v>879</v>
      </c>
      <c r="B86" s="2228"/>
      <c r="C86" s="2228"/>
      <c r="D86" s="2228"/>
      <c r="E86" s="2228"/>
      <c r="F86" s="2228"/>
      <c r="G86" s="2228"/>
      <c r="H86" s="2228"/>
      <c r="I86" s="2228"/>
      <c r="J86" s="2228"/>
      <c r="K86" s="2229"/>
      <c r="L86" s="2288">
        <v>160</v>
      </c>
      <c r="M86" s="2288"/>
      <c r="N86" s="2288"/>
      <c r="O86" s="2239">
        <f>④【2ヵ月前】追加食材・補助食注文票!N31</f>
        <v>0</v>
      </c>
      <c r="P86" s="2239"/>
      <c r="Q86" s="2239"/>
      <c r="R86" s="2290">
        <f t="shared" si="8"/>
        <v>0</v>
      </c>
      <c r="S86" s="2290"/>
      <c r="T86" s="2290"/>
      <c r="U86" s="2290"/>
      <c r="V86" s="2236"/>
      <c r="W86" s="2237"/>
      <c r="X86" s="2237"/>
      <c r="Y86" s="2237"/>
      <c r="Z86" s="2237"/>
      <c r="AA86" s="2237"/>
      <c r="AB86" s="2237"/>
      <c r="AC86" s="2237"/>
      <c r="AD86" s="2237"/>
      <c r="AE86" s="2237"/>
      <c r="AF86" s="2237"/>
      <c r="AG86" s="2238"/>
    </row>
    <row r="87" spans="1:33">
      <c r="A87" s="2230" t="s">
        <v>881</v>
      </c>
      <c r="B87" s="2231"/>
      <c r="C87" s="2231"/>
      <c r="D87" s="2231"/>
      <c r="E87" s="2231"/>
      <c r="F87" s="2231"/>
      <c r="G87" s="2231"/>
      <c r="H87" s="2231"/>
      <c r="I87" s="2231"/>
      <c r="J87" s="2231"/>
      <c r="K87" s="2232"/>
      <c r="L87" s="2177">
        <v>160</v>
      </c>
      <c r="M87" s="2177"/>
      <c r="N87" s="2177"/>
      <c r="O87" s="2178">
        <f>④【2ヵ月前】追加食材・補助食注文票!N32</f>
        <v>0</v>
      </c>
      <c r="P87" s="2178"/>
      <c r="Q87" s="2178"/>
      <c r="R87" s="2178">
        <f t="shared" si="8"/>
        <v>0</v>
      </c>
      <c r="S87" s="2178"/>
      <c r="T87" s="2178"/>
      <c r="U87" s="2178"/>
      <c r="V87" s="2267"/>
      <c r="W87" s="2267"/>
      <c r="X87" s="2267"/>
      <c r="Y87" s="2267"/>
      <c r="Z87" s="2267"/>
      <c r="AA87" s="2267"/>
      <c r="AB87" s="2267"/>
      <c r="AC87" s="2267"/>
      <c r="AD87" s="2267"/>
      <c r="AE87" s="2267"/>
      <c r="AF87" s="2267"/>
      <c r="AG87" s="2289"/>
    </row>
    <row r="88" spans="1:33">
      <c r="A88" s="2227" t="s">
        <v>882</v>
      </c>
      <c r="B88" s="2228"/>
      <c r="C88" s="2228"/>
      <c r="D88" s="2228"/>
      <c r="E88" s="2228"/>
      <c r="F88" s="2228"/>
      <c r="G88" s="2228"/>
      <c r="H88" s="2228"/>
      <c r="I88" s="2228"/>
      <c r="J88" s="2228"/>
      <c r="K88" s="2229"/>
      <c r="L88" s="2274">
        <v>160</v>
      </c>
      <c r="M88" s="2275"/>
      <c r="N88" s="2276"/>
      <c r="O88" s="2239">
        <f>④【2ヵ月前】追加食材・補助食注文票!N33</f>
        <v>0</v>
      </c>
      <c r="P88" s="2239"/>
      <c r="Q88" s="2239"/>
      <c r="R88" s="2239">
        <f t="shared" ref="R88" si="9">L88*O88</f>
        <v>0</v>
      </c>
      <c r="S88" s="2239"/>
      <c r="T88" s="2239"/>
      <c r="U88" s="2239"/>
      <c r="V88" s="2291"/>
      <c r="W88" s="2291"/>
      <c r="X88" s="2291"/>
      <c r="Y88" s="2291"/>
      <c r="Z88" s="2291"/>
      <c r="AA88" s="2291"/>
      <c r="AB88" s="2291"/>
      <c r="AC88" s="2291"/>
      <c r="AD88" s="2291"/>
      <c r="AE88" s="2291"/>
      <c r="AF88" s="2291"/>
      <c r="AG88" s="2292"/>
    </row>
    <row r="89" spans="1:33">
      <c r="A89" s="2230" t="s">
        <v>883</v>
      </c>
      <c r="B89" s="2231"/>
      <c r="C89" s="2231"/>
      <c r="D89" s="2231"/>
      <c r="E89" s="2231"/>
      <c r="F89" s="2231"/>
      <c r="G89" s="2231"/>
      <c r="H89" s="2231"/>
      <c r="I89" s="2231"/>
      <c r="J89" s="2231"/>
      <c r="K89" s="2232"/>
      <c r="L89" s="2177">
        <v>120</v>
      </c>
      <c r="M89" s="2177"/>
      <c r="N89" s="2177"/>
      <c r="O89" s="2178">
        <f>④【2ヵ月前】追加食材・補助食注文票!N34</f>
        <v>0</v>
      </c>
      <c r="P89" s="2178"/>
      <c r="Q89" s="2178"/>
      <c r="R89" s="2178">
        <f t="shared" si="8"/>
        <v>0</v>
      </c>
      <c r="S89" s="2178"/>
      <c r="T89" s="2178"/>
      <c r="U89" s="2178"/>
      <c r="V89" s="2267"/>
      <c r="W89" s="2267"/>
      <c r="X89" s="2267"/>
      <c r="Y89" s="2267"/>
      <c r="Z89" s="2267"/>
      <c r="AA89" s="2267"/>
      <c r="AB89" s="2267"/>
      <c r="AC89" s="2267"/>
      <c r="AD89" s="2267"/>
      <c r="AE89" s="2267"/>
      <c r="AF89" s="2267"/>
      <c r="AG89" s="2289"/>
    </row>
    <row r="90" spans="1:33">
      <c r="A90" s="2300" t="s">
        <v>584</v>
      </c>
      <c r="B90" s="2237"/>
      <c r="C90" s="2237"/>
      <c r="D90" s="2237"/>
      <c r="E90" s="2237"/>
      <c r="F90" s="2237"/>
      <c r="G90" s="2237"/>
      <c r="H90" s="2237"/>
      <c r="I90" s="2237"/>
      <c r="J90" s="2237"/>
      <c r="K90" s="2301"/>
      <c r="L90" s="2288">
        <v>300</v>
      </c>
      <c r="M90" s="2288"/>
      <c r="N90" s="2288"/>
      <c r="O90" s="2239">
        <f>④【2ヵ月前】追加食材・補助食注文票!N36</f>
        <v>0</v>
      </c>
      <c r="P90" s="2239"/>
      <c r="Q90" s="2239"/>
      <c r="R90" s="2239">
        <f t="shared" si="8"/>
        <v>0</v>
      </c>
      <c r="S90" s="2239"/>
      <c r="T90" s="2239"/>
      <c r="U90" s="2239"/>
      <c r="V90" s="2293"/>
      <c r="W90" s="2293"/>
      <c r="X90" s="2293"/>
      <c r="Y90" s="2293"/>
      <c r="Z90" s="2293"/>
      <c r="AA90" s="2293"/>
      <c r="AB90" s="2293"/>
      <c r="AC90" s="2293"/>
      <c r="AD90" s="2293"/>
      <c r="AE90" s="2293"/>
      <c r="AF90" s="2293"/>
      <c r="AG90" s="2294"/>
    </row>
    <row r="91" spans="1:33" ht="14.25" thickBot="1">
      <c r="A91" s="2302" t="s">
        <v>585</v>
      </c>
      <c r="B91" s="2303"/>
      <c r="C91" s="2303"/>
      <c r="D91" s="2303"/>
      <c r="E91" s="2303"/>
      <c r="F91" s="2303"/>
      <c r="G91" s="2303"/>
      <c r="H91" s="2303"/>
      <c r="I91" s="2303"/>
      <c r="J91" s="2303"/>
      <c r="K91" s="2304"/>
      <c r="L91" s="2348">
        <v>150</v>
      </c>
      <c r="M91" s="2349"/>
      <c r="N91" s="2350"/>
      <c r="O91" s="2296"/>
      <c r="P91" s="2297"/>
      <c r="Q91" s="2298"/>
      <c r="R91" s="2296">
        <f t="shared" si="8"/>
        <v>0</v>
      </c>
      <c r="S91" s="2297"/>
      <c r="T91" s="2297"/>
      <c r="U91" s="2298"/>
      <c r="V91" s="2271" t="s">
        <v>586</v>
      </c>
      <c r="W91" s="2272"/>
      <c r="X91" s="2272"/>
      <c r="Y91" s="2272"/>
      <c r="Z91" s="2272"/>
      <c r="AA91" s="2272"/>
      <c r="AB91" s="2272"/>
      <c r="AC91" s="2272"/>
      <c r="AD91" s="2272"/>
      <c r="AE91" s="2272"/>
      <c r="AF91" s="2272"/>
      <c r="AG91" s="2273"/>
    </row>
    <row r="92" spans="1:33" ht="15" thickTop="1" thickBot="1">
      <c r="A92" s="2098" t="s">
        <v>532</v>
      </c>
      <c r="B92" s="2099"/>
      <c r="C92" s="2099"/>
      <c r="D92" s="2099"/>
      <c r="E92" s="2099"/>
      <c r="F92" s="2099"/>
      <c r="G92" s="2099"/>
      <c r="H92" s="2099"/>
      <c r="I92" s="2099"/>
      <c r="J92" s="2099"/>
      <c r="K92" s="2099"/>
      <c r="L92" s="2099"/>
      <c r="M92" s="2099"/>
      <c r="N92" s="2099"/>
      <c r="O92" s="2099"/>
      <c r="P92" s="2099"/>
      <c r="Q92" s="2099"/>
      <c r="R92" s="2099"/>
      <c r="S92" s="2099"/>
      <c r="T92" s="2099"/>
      <c r="U92" s="2099"/>
      <c r="V92" s="2224">
        <f>SUM(R81:U91)</f>
        <v>0</v>
      </c>
      <c r="W92" s="2225"/>
      <c r="X92" s="2225"/>
      <c r="Y92" s="2225"/>
      <c r="Z92" s="2225"/>
      <c r="AA92" s="2225"/>
      <c r="AB92" s="2225"/>
      <c r="AC92" s="2225"/>
      <c r="AD92" s="2225"/>
      <c r="AE92" s="2225"/>
      <c r="AF92" s="2225"/>
      <c r="AG92" s="2226"/>
    </row>
    <row r="93" spans="1:33" s="8" customFormat="1">
      <c r="A93" s="430"/>
      <c r="B93" s="430"/>
      <c r="C93" s="430"/>
      <c r="D93" s="430"/>
      <c r="E93" s="430"/>
      <c r="F93" s="430"/>
      <c r="G93" s="430"/>
      <c r="H93" s="430"/>
      <c r="I93" s="430"/>
      <c r="J93" s="430"/>
      <c r="K93" s="430"/>
      <c r="L93" s="430"/>
      <c r="M93" s="430"/>
      <c r="N93" s="430"/>
      <c r="O93" s="430"/>
      <c r="P93" s="430"/>
      <c r="Q93" s="430"/>
      <c r="R93" s="430"/>
      <c r="S93" s="430"/>
      <c r="T93" s="430"/>
      <c r="U93" s="430"/>
      <c r="V93" s="429"/>
      <c r="W93" s="430"/>
      <c r="X93" s="430"/>
      <c r="Y93" s="430"/>
      <c r="Z93" s="430"/>
      <c r="AA93" s="430"/>
      <c r="AB93" s="430"/>
      <c r="AC93" s="430"/>
      <c r="AD93" s="430"/>
      <c r="AE93" s="430"/>
      <c r="AF93" s="430"/>
      <c r="AG93" s="430"/>
    </row>
    <row r="94" spans="1:33" ht="14.25" thickBo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row>
    <row r="95" spans="1:33">
      <c r="A95" s="2331" t="s">
        <v>523</v>
      </c>
      <c r="B95" s="2310"/>
      <c r="C95" s="2310"/>
      <c r="D95" s="2310"/>
      <c r="E95" s="2310"/>
      <c r="F95" s="2310"/>
      <c r="G95" s="2310"/>
      <c r="H95" s="2310"/>
      <c r="I95" s="2310"/>
      <c r="J95" s="2310"/>
      <c r="K95" s="2310"/>
      <c r="L95" s="2333" t="s">
        <v>524</v>
      </c>
      <c r="M95" s="2333"/>
      <c r="N95" s="2333"/>
      <c r="O95" s="2306" t="s">
        <v>587</v>
      </c>
      <c r="P95" s="2306"/>
      <c r="Q95" s="2306" t="s">
        <v>588</v>
      </c>
      <c r="R95" s="2306"/>
      <c r="S95" s="2306" t="s">
        <v>589</v>
      </c>
      <c r="T95" s="2306"/>
      <c r="U95" s="2306"/>
      <c r="V95" s="2308" t="s">
        <v>590</v>
      </c>
      <c r="W95" s="2308"/>
      <c r="X95" s="2308"/>
      <c r="Y95" s="2310" t="s">
        <v>209</v>
      </c>
      <c r="Z95" s="2310"/>
      <c r="AA95" s="2310"/>
      <c r="AB95" s="2310"/>
      <c r="AC95" s="2310"/>
      <c r="AD95" s="2310"/>
      <c r="AE95" s="2310"/>
      <c r="AF95" s="2310"/>
      <c r="AG95" s="2311"/>
    </row>
    <row r="96" spans="1:33" ht="14.25" customHeight="1" thickBot="1">
      <c r="A96" s="2332"/>
      <c r="B96" s="2312"/>
      <c r="C96" s="2312"/>
      <c r="D96" s="2312"/>
      <c r="E96" s="2312"/>
      <c r="F96" s="2312"/>
      <c r="G96" s="2312"/>
      <c r="H96" s="2312"/>
      <c r="I96" s="2312"/>
      <c r="J96" s="2312"/>
      <c r="K96" s="2312"/>
      <c r="L96" s="2334"/>
      <c r="M96" s="2334"/>
      <c r="N96" s="2334"/>
      <c r="O96" s="2307"/>
      <c r="P96" s="2307"/>
      <c r="Q96" s="2307"/>
      <c r="R96" s="2307"/>
      <c r="S96" s="2307"/>
      <c r="T96" s="2307"/>
      <c r="U96" s="2307"/>
      <c r="V96" s="2309"/>
      <c r="W96" s="2309"/>
      <c r="X96" s="2309"/>
      <c r="Y96" s="2312"/>
      <c r="Z96" s="2312"/>
      <c r="AA96" s="2312"/>
      <c r="AB96" s="2312"/>
      <c r="AC96" s="2312"/>
      <c r="AD96" s="2312"/>
      <c r="AE96" s="2312"/>
      <c r="AF96" s="2312"/>
      <c r="AG96" s="2313"/>
    </row>
    <row r="97" spans="1:33" ht="14.25" thickBot="1">
      <c r="A97" s="2124" t="s">
        <v>543</v>
      </c>
      <c r="B97" s="2078"/>
      <c r="C97" s="2078"/>
      <c r="D97" s="2078"/>
      <c r="E97" s="2078"/>
      <c r="F97" s="2078"/>
      <c r="G97" s="2078"/>
      <c r="H97" s="2078"/>
      <c r="I97" s="2078"/>
      <c r="J97" s="2078"/>
      <c r="K97" s="2078"/>
      <c r="L97" s="2078"/>
      <c r="M97" s="2078"/>
      <c r="N97" s="2078"/>
      <c r="O97" s="2316"/>
      <c r="P97" s="2318"/>
      <c r="Q97" s="2316"/>
      <c r="R97" s="2317"/>
      <c r="S97" s="2316"/>
      <c r="T97" s="2317"/>
      <c r="U97" s="2318"/>
      <c r="V97" s="2316"/>
      <c r="W97" s="2317"/>
      <c r="X97" s="2318"/>
      <c r="Y97" s="2316"/>
      <c r="Z97" s="2317"/>
      <c r="AA97" s="2317"/>
      <c r="AB97" s="2317"/>
      <c r="AC97" s="2317"/>
      <c r="AD97" s="2317"/>
      <c r="AE97" s="2317"/>
      <c r="AF97" s="2317"/>
      <c r="AG97" s="2322"/>
    </row>
    <row r="98" spans="1:33">
      <c r="A98" s="2381" t="s">
        <v>544</v>
      </c>
      <c r="B98" s="2382"/>
      <c r="C98" s="2382"/>
      <c r="D98" s="2382"/>
      <c r="E98" s="2382"/>
      <c r="F98" s="2166" t="s">
        <v>574</v>
      </c>
      <c r="G98" s="2166"/>
      <c r="H98" s="2166"/>
      <c r="I98" s="2166"/>
      <c r="J98" s="2166"/>
      <c r="K98" s="2166"/>
      <c r="L98" s="2137">
        <v>6600</v>
      </c>
      <c r="M98" s="2137"/>
      <c r="N98" s="2137"/>
      <c r="O98" s="2351">
        <f>⑤【2ヵ月前】活動教材注文票!AC12</f>
        <v>0</v>
      </c>
      <c r="P98" s="2315"/>
      <c r="Q98" s="2319"/>
      <c r="R98" s="2320"/>
      <c r="S98" s="2314">
        <f>L98*O98</f>
        <v>0</v>
      </c>
      <c r="T98" s="2314"/>
      <c r="U98" s="2315"/>
      <c r="V98" s="2319"/>
      <c r="W98" s="2320"/>
      <c r="X98" s="2321"/>
      <c r="Y98" s="2323"/>
      <c r="Z98" s="2324"/>
      <c r="AA98" s="2324"/>
      <c r="AB98" s="2324"/>
      <c r="AC98" s="2324"/>
      <c r="AD98" s="2324"/>
      <c r="AE98" s="2324"/>
      <c r="AF98" s="2324"/>
      <c r="AG98" s="2325"/>
    </row>
    <row r="99" spans="1:33">
      <c r="A99" s="2383"/>
      <c r="B99" s="2384"/>
      <c r="C99" s="2384"/>
      <c r="D99" s="2384"/>
      <c r="E99" s="2384"/>
      <c r="F99" s="2170" t="s">
        <v>575</v>
      </c>
      <c r="G99" s="2170"/>
      <c r="H99" s="2170"/>
      <c r="I99" s="2170"/>
      <c r="J99" s="2170"/>
      <c r="K99" s="2170"/>
      <c r="L99" s="2130">
        <v>100</v>
      </c>
      <c r="M99" s="2130"/>
      <c r="N99" s="2130"/>
      <c r="O99" s="2242">
        <f>⑤【2ヵ月前】活動教材注文票!AC13</f>
        <v>0</v>
      </c>
      <c r="P99" s="2244"/>
      <c r="Q99" s="2326"/>
      <c r="R99" s="2327"/>
      <c r="S99" s="2242">
        <f>L99*O99</f>
        <v>0</v>
      </c>
      <c r="T99" s="2243"/>
      <c r="U99" s="2244"/>
      <c r="V99" s="2326"/>
      <c r="W99" s="2396"/>
      <c r="X99" s="2327"/>
      <c r="Y99" s="2260" t="s">
        <v>545</v>
      </c>
      <c r="Z99" s="2261"/>
      <c r="AA99" s="2261"/>
      <c r="AB99" s="2261"/>
      <c r="AC99" s="2261"/>
      <c r="AD99" s="2261"/>
      <c r="AE99" s="2261"/>
      <c r="AF99" s="2261"/>
      <c r="AG99" s="2262"/>
    </row>
    <row r="100" spans="1:33">
      <c r="A100" s="2383"/>
      <c r="B100" s="2384"/>
      <c r="C100" s="2384"/>
      <c r="D100" s="2384"/>
      <c r="E100" s="2384"/>
      <c r="F100" s="2280" t="s">
        <v>576</v>
      </c>
      <c r="G100" s="2281"/>
      <c r="H100" s="2281"/>
      <c r="I100" s="2281"/>
      <c r="J100" s="2281"/>
      <c r="K100" s="2281"/>
      <c r="L100" s="2141">
        <v>120</v>
      </c>
      <c r="M100" s="2141"/>
      <c r="N100" s="2141"/>
      <c r="O100" s="2245">
        <f>⑤【2ヵ月前】活動教材注文票!AC14</f>
        <v>0</v>
      </c>
      <c r="P100" s="2247"/>
      <c r="Q100" s="2385"/>
      <c r="R100" s="2386"/>
      <c r="S100" s="2245">
        <f>L100*O100</f>
        <v>0</v>
      </c>
      <c r="T100" s="2246"/>
      <c r="U100" s="2247"/>
      <c r="V100" s="2385"/>
      <c r="W100" s="2397"/>
      <c r="X100" s="2386"/>
      <c r="Y100" s="2257" t="s">
        <v>546</v>
      </c>
      <c r="Z100" s="2258"/>
      <c r="AA100" s="2258"/>
      <c r="AB100" s="2258"/>
      <c r="AC100" s="2258"/>
      <c r="AD100" s="2258"/>
      <c r="AE100" s="2258"/>
      <c r="AF100" s="2258"/>
      <c r="AG100" s="2259"/>
    </row>
    <row r="101" spans="1:33">
      <c r="A101" s="2344" t="s">
        <v>876</v>
      </c>
      <c r="B101" s="2345"/>
      <c r="C101" s="2345"/>
      <c r="D101" s="2345"/>
      <c r="E101" s="2345"/>
      <c r="F101" s="2346" t="s">
        <v>724</v>
      </c>
      <c r="G101" s="2346"/>
      <c r="H101" s="2346"/>
      <c r="I101" s="2346"/>
      <c r="J101" s="2346"/>
      <c r="K101" s="2346"/>
      <c r="L101" s="2299">
        <v>300</v>
      </c>
      <c r="M101" s="2299"/>
      <c r="N101" s="2299"/>
      <c r="O101" s="2242">
        <f>⑤【2ヵ月前】活動教材注文票!AC15</f>
        <v>0</v>
      </c>
      <c r="P101" s="2244"/>
      <c r="Q101" s="2242">
        <f>⑤【2ヵ月前】活動教材注文票!AE15</f>
        <v>0</v>
      </c>
      <c r="R101" s="2244"/>
      <c r="S101" s="2242">
        <f>L101*O101</f>
        <v>0</v>
      </c>
      <c r="T101" s="2243"/>
      <c r="U101" s="2244"/>
      <c r="V101" s="2242">
        <f>IFERROR(L101*Q101,"")</f>
        <v>0</v>
      </c>
      <c r="W101" s="2243"/>
      <c r="X101" s="2244"/>
      <c r="Y101" s="2240" t="s">
        <v>856</v>
      </c>
      <c r="Z101" s="2128"/>
      <c r="AA101" s="2128"/>
      <c r="AB101" s="2128"/>
      <c r="AC101" s="2128"/>
      <c r="AD101" s="2128"/>
      <c r="AE101" s="2128"/>
      <c r="AF101" s="2128"/>
      <c r="AG101" s="2241"/>
    </row>
    <row r="102" spans="1:33">
      <c r="A102" s="2344"/>
      <c r="B102" s="2345"/>
      <c r="C102" s="2345"/>
      <c r="D102" s="2345"/>
      <c r="E102" s="2345"/>
      <c r="F102" s="2192" t="s">
        <v>577</v>
      </c>
      <c r="G102" s="2192"/>
      <c r="H102" s="2192"/>
      <c r="I102" s="2192"/>
      <c r="J102" s="2192"/>
      <c r="K102" s="2192"/>
      <c r="L102" s="2141">
        <v>10</v>
      </c>
      <c r="M102" s="2141"/>
      <c r="N102" s="2141"/>
      <c r="O102" s="2245">
        <f>⑤【2ヵ月前】活動教材注文票!AC16</f>
        <v>0</v>
      </c>
      <c r="P102" s="2247"/>
      <c r="Q102" s="2245">
        <f>⑤【2ヵ月前】活動教材注文票!AE16</f>
        <v>0</v>
      </c>
      <c r="R102" s="2247"/>
      <c r="S102" s="2245">
        <f t="shared" ref="S102:S117" si="10">L102*O102</f>
        <v>0</v>
      </c>
      <c r="T102" s="2246"/>
      <c r="U102" s="2247"/>
      <c r="V102" s="2245">
        <f>IFERROR(L102*Q102,"")</f>
        <v>0</v>
      </c>
      <c r="W102" s="2246"/>
      <c r="X102" s="2247"/>
      <c r="Y102" s="2257" t="s">
        <v>547</v>
      </c>
      <c r="Z102" s="2258"/>
      <c r="AA102" s="2258"/>
      <c r="AB102" s="2258"/>
      <c r="AC102" s="2258"/>
      <c r="AD102" s="2258"/>
      <c r="AE102" s="2258"/>
      <c r="AF102" s="2258"/>
      <c r="AG102" s="2259"/>
    </row>
    <row r="103" spans="1:33">
      <c r="A103" s="2380" t="s">
        <v>548</v>
      </c>
      <c r="B103" s="2346"/>
      <c r="C103" s="2346"/>
      <c r="D103" s="2346"/>
      <c r="E103" s="2346"/>
      <c r="F103" s="2346"/>
      <c r="G103" s="2346"/>
      <c r="H103" s="2346"/>
      <c r="I103" s="2346"/>
      <c r="J103" s="2346"/>
      <c r="K103" s="2346"/>
      <c r="L103" s="2170">
        <v>400</v>
      </c>
      <c r="M103" s="2170"/>
      <c r="N103" s="2170"/>
      <c r="O103" s="2242">
        <f>⑤【2ヵ月前】活動教材注文票!AC17</f>
        <v>0</v>
      </c>
      <c r="P103" s="2244"/>
      <c r="Q103" s="2242">
        <f>⑤【2ヵ月前】活動教材注文票!AE17</f>
        <v>0</v>
      </c>
      <c r="R103" s="2244"/>
      <c r="S103" s="2242">
        <f t="shared" si="10"/>
        <v>0</v>
      </c>
      <c r="T103" s="2243"/>
      <c r="U103" s="2244"/>
      <c r="V103" s="2242">
        <f t="shared" ref="V103:V117" si="11">L103*Q103</f>
        <v>0</v>
      </c>
      <c r="W103" s="2243"/>
      <c r="X103" s="2244"/>
      <c r="Y103" s="2260" t="s">
        <v>563</v>
      </c>
      <c r="Z103" s="2261"/>
      <c r="AA103" s="2261"/>
      <c r="AB103" s="2261"/>
      <c r="AC103" s="2261"/>
      <c r="AD103" s="2261"/>
      <c r="AE103" s="2261"/>
      <c r="AF103" s="2261"/>
      <c r="AG103" s="2262"/>
    </row>
    <row r="104" spans="1:33">
      <c r="A104" s="2343" t="s">
        <v>549</v>
      </c>
      <c r="B104" s="2192"/>
      <c r="C104" s="2192"/>
      <c r="D104" s="2192"/>
      <c r="E104" s="2192"/>
      <c r="F104" s="2389" t="s">
        <v>751</v>
      </c>
      <c r="G104" s="2389"/>
      <c r="H104" s="2389"/>
      <c r="I104" s="2389"/>
      <c r="J104" s="2389"/>
      <c r="K104" s="2389"/>
      <c r="L104" s="2267">
        <v>150</v>
      </c>
      <c r="M104" s="2267"/>
      <c r="N104" s="2267"/>
      <c r="O104" s="2245">
        <f>⑤【2ヵ月前】活動教材注文票!AC18</f>
        <v>0</v>
      </c>
      <c r="P104" s="2247"/>
      <c r="Q104" s="2245">
        <f>⑤【2ヵ月前】活動教材注文票!AE18</f>
        <v>0</v>
      </c>
      <c r="R104" s="2247"/>
      <c r="S104" s="2245">
        <f t="shared" si="10"/>
        <v>0</v>
      </c>
      <c r="T104" s="2246"/>
      <c r="U104" s="2247"/>
      <c r="V104" s="2245">
        <f t="shared" si="11"/>
        <v>0</v>
      </c>
      <c r="W104" s="2246"/>
      <c r="X104" s="2247"/>
      <c r="Y104" s="2257"/>
      <c r="Z104" s="2258"/>
      <c r="AA104" s="2258"/>
      <c r="AB104" s="2258"/>
      <c r="AC104" s="2258"/>
      <c r="AD104" s="2258"/>
      <c r="AE104" s="2258"/>
      <c r="AF104" s="2258"/>
      <c r="AG104" s="2259"/>
    </row>
    <row r="105" spans="1:33">
      <c r="A105" s="2343"/>
      <c r="B105" s="2192"/>
      <c r="C105" s="2192"/>
      <c r="D105" s="2192"/>
      <c r="E105" s="2192"/>
      <c r="F105" s="2399" t="s">
        <v>752</v>
      </c>
      <c r="G105" s="2399"/>
      <c r="H105" s="2399"/>
      <c r="I105" s="2399"/>
      <c r="J105" s="2399"/>
      <c r="K105" s="2399"/>
      <c r="L105" s="2288">
        <v>200</v>
      </c>
      <c r="M105" s="2288"/>
      <c r="N105" s="2288"/>
      <c r="O105" s="2242">
        <f>⑤【2ヵ月前】活動教材注文票!AC19</f>
        <v>0</v>
      </c>
      <c r="P105" s="2244"/>
      <c r="Q105" s="2242">
        <f>⑤【2ヵ月前】活動教材注文票!AE19</f>
        <v>0</v>
      </c>
      <c r="R105" s="2244"/>
      <c r="S105" s="2242">
        <f t="shared" si="10"/>
        <v>0</v>
      </c>
      <c r="T105" s="2243"/>
      <c r="U105" s="2244"/>
      <c r="V105" s="2242">
        <f t="shared" si="11"/>
        <v>0</v>
      </c>
      <c r="W105" s="2243"/>
      <c r="X105" s="2244"/>
      <c r="Y105" s="2260"/>
      <c r="Z105" s="2261"/>
      <c r="AA105" s="2261"/>
      <c r="AB105" s="2261"/>
      <c r="AC105" s="2261"/>
      <c r="AD105" s="2261"/>
      <c r="AE105" s="2261"/>
      <c r="AF105" s="2261"/>
      <c r="AG105" s="2262"/>
    </row>
    <row r="106" spans="1:33" hidden="1">
      <c r="A106" s="2343"/>
      <c r="B106" s="2192"/>
      <c r="C106" s="2192"/>
      <c r="D106" s="2192"/>
      <c r="E106" s="2192"/>
      <c r="F106" s="2192" t="s">
        <v>550</v>
      </c>
      <c r="G106" s="2192"/>
      <c r="H106" s="2192"/>
      <c r="I106" s="2192"/>
      <c r="J106" s="2192"/>
      <c r="K106" s="2192"/>
      <c r="L106" s="2141">
        <v>5</v>
      </c>
      <c r="M106" s="2141"/>
      <c r="N106" s="2141"/>
      <c r="O106" s="2245"/>
      <c r="P106" s="2247"/>
      <c r="Q106" s="2245"/>
      <c r="R106" s="2247"/>
      <c r="S106" s="2245"/>
      <c r="T106" s="2246"/>
      <c r="U106" s="2247"/>
      <c r="V106" s="2245"/>
      <c r="W106" s="2246"/>
      <c r="X106" s="2247"/>
      <c r="Y106" s="2257"/>
      <c r="Z106" s="2258"/>
      <c r="AA106" s="2258"/>
      <c r="AB106" s="2258"/>
      <c r="AC106" s="2258"/>
      <c r="AD106" s="2258"/>
      <c r="AE106" s="2258"/>
      <c r="AF106" s="2258"/>
      <c r="AG106" s="2259"/>
    </row>
    <row r="107" spans="1:33" hidden="1">
      <c r="A107" s="2343"/>
      <c r="B107" s="2192"/>
      <c r="C107" s="2192"/>
      <c r="D107" s="2192"/>
      <c r="E107" s="2192"/>
      <c r="F107" s="2346" t="s">
        <v>578</v>
      </c>
      <c r="G107" s="2346"/>
      <c r="H107" s="2346"/>
      <c r="I107" s="2346"/>
      <c r="J107" s="2346"/>
      <c r="K107" s="2346"/>
      <c r="L107" s="2170">
        <v>60</v>
      </c>
      <c r="M107" s="2170"/>
      <c r="N107" s="2170"/>
      <c r="O107" s="2242"/>
      <c r="P107" s="2244"/>
      <c r="Q107" s="2242"/>
      <c r="R107" s="2244"/>
      <c r="S107" s="2242"/>
      <c r="T107" s="2243"/>
      <c r="U107" s="2244"/>
      <c r="V107" s="2242"/>
      <c r="W107" s="2243"/>
      <c r="X107" s="2244"/>
      <c r="Y107" s="2260"/>
      <c r="Z107" s="2261"/>
      <c r="AA107" s="2261"/>
      <c r="AB107" s="2261"/>
      <c r="AC107" s="2261"/>
      <c r="AD107" s="2261"/>
      <c r="AE107" s="2261"/>
      <c r="AF107" s="2261"/>
      <c r="AG107" s="2262"/>
    </row>
    <row r="108" spans="1:33" hidden="1">
      <c r="A108" s="2343"/>
      <c r="B108" s="2192"/>
      <c r="C108" s="2192"/>
      <c r="D108" s="2192"/>
      <c r="E108" s="2192"/>
      <c r="F108" s="2192" t="s">
        <v>579</v>
      </c>
      <c r="G108" s="2192"/>
      <c r="H108" s="2192"/>
      <c r="I108" s="2192"/>
      <c r="J108" s="2192"/>
      <c r="K108" s="2192"/>
      <c r="L108" s="2141">
        <v>10</v>
      </c>
      <c r="M108" s="2141"/>
      <c r="N108" s="2141"/>
      <c r="O108" s="2245"/>
      <c r="P108" s="2247"/>
      <c r="Q108" s="2245"/>
      <c r="R108" s="2247"/>
      <c r="S108" s="2245"/>
      <c r="T108" s="2246"/>
      <c r="U108" s="2247"/>
      <c r="V108" s="2245"/>
      <c r="W108" s="2246"/>
      <c r="X108" s="2247"/>
      <c r="Y108" s="2257"/>
      <c r="Z108" s="2258"/>
      <c r="AA108" s="2258"/>
      <c r="AB108" s="2258"/>
      <c r="AC108" s="2258"/>
      <c r="AD108" s="2258"/>
      <c r="AE108" s="2258"/>
      <c r="AF108" s="2258"/>
      <c r="AG108" s="2259"/>
    </row>
    <row r="109" spans="1:33" s="8" customFormat="1">
      <c r="A109" s="2400" t="s">
        <v>110</v>
      </c>
      <c r="B109" s="2401"/>
      <c r="C109" s="2401"/>
      <c r="D109" s="2401"/>
      <c r="E109" s="2401"/>
      <c r="F109" s="2401"/>
      <c r="G109" s="2401"/>
      <c r="H109" s="2401"/>
      <c r="I109" s="2401"/>
      <c r="J109" s="2401"/>
      <c r="K109" s="2401"/>
      <c r="L109" s="2267">
        <v>120</v>
      </c>
      <c r="M109" s="2267"/>
      <c r="N109" s="2267"/>
      <c r="O109" s="2251">
        <f>⑤【2ヵ月前】活動教材注文票!AC20</f>
        <v>0</v>
      </c>
      <c r="P109" s="2253"/>
      <c r="Q109" s="2251">
        <f>⑤【2ヵ月前】活動教材注文票!AE20</f>
        <v>0</v>
      </c>
      <c r="R109" s="2253"/>
      <c r="S109" s="2251">
        <f t="shared" si="10"/>
        <v>0</v>
      </c>
      <c r="T109" s="2252"/>
      <c r="U109" s="2253"/>
      <c r="V109" s="2251">
        <f t="shared" si="11"/>
        <v>0</v>
      </c>
      <c r="W109" s="2252"/>
      <c r="X109" s="2253"/>
      <c r="Y109" s="2248" t="s">
        <v>564</v>
      </c>
      <c r="Z109" s="2249"/>
      <c r="AA109" s="2249"/>
      <c r="AB109" s="2249"/>
      <c r="AC109" s="2249"/>
      <c r="AD109" s="2249"/>
      <c r="AE109" s="2249"/>
      <c r="AF109" s="2249"/>
      <c r="AG109" s="2250"/>
    </row>
    <row r="110" spans="1:33" s="8" customFormat="1">
      <c r="A110" s="2341" t="s">
        <v>551</v>
      </c>
      <c r="B110" s="2342"/>
      <c r="C110" s="2342"/>
      <c r="D110" s="2342"/>
      <c r="E110" s="2342"/>
      <c r="F110" s="2342"/>
      <c r="G110" s="2342"/>
      <c r="H110" s="2342"/>
      <c r="I110" s="2342"/>
      <c r="J110" s="2342"/>
      <c r="K110" s="2342"/>
      <c r="L110" s="2196">
        <v>500</v>
      </c>
      <c r="M110" s="2196"/>
      <c r="N110" s="2196"/>
      <c r="O110" s="2254"/>
      <c r="P110" s="2256"/>
      <c r="Q110" s="2254">
        <f>⑤【2ヵ月前】活動教材注文票!AE21</f>
        <v>0</v>
      </c>
      <c r="R110" s="2256"/>
      <c r="S110" s="2254">
        <f t="shared" si="10"/>
        <v>0</v>
      </c>
      <c r="T110" s="2255"/>
      <c r="U110" s="2256"/>
      <c r="V110" s="2254">
        <f t="shared" si="11"/>
        <v>0</v>
      </c>
      <c r="W110" s="2255"/>
      <c r="X110" s="2256"/>
      <c r="Y110" s="2370" t="s">
        <v>565</v>
      </c>
      <c r="Z110" s="2371"/>
      <c r="AA110" s="2371"/>
      <c r="AB110" s="2371"/>
      <c r="AC110" s="2371"/>
      <c r="AD110" s="2371"/>
      <c r="AE110" s="2371"/>
      <c r="AF110" s="2371"/>
      <c r="AG110" s="2372"/>
    </row>
    <row r="111" spans="1:33" s="8" customFormat="1" hidden="1">
      <c r="A111" s="2266" t="s">
        <v>191</v>
      </c>
      <c r="B111" s="2267"/>
      <c r="C111" s="2267"/>
      <c r="D111" s="2267"/>
      <c r="E111" s="2267"/>
      <c r="F111" s="2267"/>
      <c r="G111" s="2267"/>
      <c r="H111" s="2267"/>
      <c r="I111" s="2267"/>
      <c r="J111" s="2267"/>
      <c r="K111" s="2267"/>
      <c r="L111" s="2177">
        <v>550</v>
      </c>
      <c r="M111" s="2177"/>
      <c r="N111" s="2177"/>
      <c r="O111" s="2251">
        <f>⑤【2ヵ月前】活動教材注文票!AC23</f>
        <v>0</v>
      </c>
      <c r="P111" s="2252"/>
      <c r="Q111" s="2252"/>
      <c r="R111" s="2253"/>
      <c r="S111" s="2251">
        <f t="shared" si="10"/>
        <v>0</v>
      </c>
      <c r="T111" s="2252"/>
      <c r="U111" s="2253"/>
      <c r="V111" s="2251">
        <f t="shared" ref="V111" si="12">L111*O111</f>
        <v>0</v>
      </c>
      <c r="W111" s="2252"/>
      <c r="X111" s="2253"/>
      <c r="Y111" s="2268" t="s">
        <v>593</v>
      </c>
      <c r="Z111" s="2269"/>
      <c r="AA111" s="2269"/>
      <c r="AB111" s="2269"/>
      <c r="AC111" s="2269"/>
      <c r="AD111" s="2269"/>
      <c r="AE111" s="2269"/>
      <c r="AF111" s="2269"/>
      <c r="AG111" s="2270"/>
    </row>
    <row r="112" spans="1:33" s="8" customFormat="1" hidden="1">
      <c r="A112" s="2197" t="s">
        <v>112</v>
      </c>
      <c r="B112" s="2181"/>
      <c r="C112" s="2181"/>
      <c r="D112" s="2181"/>
      <c r="E112" s="2182"/>
      <c r="F112" s="2205" t="s">
        <v>552</v>
      </c>
      <c r="G112" s="2181"/>
      <c r="H112" s="2181"/>
      <c r="I112" s="2181"/>
      <c r="J112" s="2181"/>
      <c r="K112" s="2182"/>
      <c r="L112" s="2267">
        <v>200</v>
      </c>
      <c r="M112" s="2267"/>
      <c r="N112" s="2267"/>
      <c r="O112" s="2251">
        <f>⑤【2ヵ月前】活動教材注文票!AC26</f>
        <v>0</v>
      </c>
      <c r="P112" s="2252"/>
      <c r="Q112" s="2252"/>
      <c r="R112" s="2253"/>
      <c r="S112" s="2251">
        <f t="shared" si="10"/>
        <v>0</v>
      </c>
      <c r="T112" s="2252"/>
      <c r="U112" s="2253"/>
      <c r="V112" s="2251">
        <f>L112*O112</f>
        <v>0</v>
      </c>
      <c r="W112" s="2252"/>
      <c r="X112" s="2253"/>
      <c r="Y112" s="2268"/>
      <c r="Z112" s="2269"/>
      <c r="AA112" s="2269"/>
      <c r="AB112" s="2269"/>
      <c r="AC112" s="2269"/>
      <c r="AD112" s="2269"/>
      <c r="AE112" s="2269"/>
      <c r="AF112" s="2269"/>
      <c r="AG112" s="2270"/>
    </row>
    <row r="113" spans="1:33" s="8" customFormat="1" hidden="1">
      <c r="A113" s="2197"/>
      <c r="B113" s="2181"/>
      <c r="C113" s="2181"/>
      <c r="D113" s="2181"/>
      <c r="E113" s="2182"/>
      <c r="F113" s="2205" t="s">
        <v>116</v>
      </c>
      <c r="G113" s="2181"/>
      <c r="H113" s="2181"/>
      <c r="I113" s="2181"/>
      <c r="J113" s="2181"/>
      <c r="K113" s="2182"/>
      <c r="L113" s="2205">
        <v>150</v>
      </c>
      <c r="M113" s="2181"/>
      <c r="N113" s="2182"/>
      <c r="O113" s="2251">
        <f>⑤【2ヵ月前】活動教材注文票!AC27</f>
        <v>0</v>
      </c>
      <c r="P113" s="2252"/>
      <c r="Q113" s="2252"/>
      <c r="R113" s="2253"/>
      <c r="S113" s="2251">
        <f t="shared" si="10"/>
        <v>0</v>
      </c>
      <c r="T113" s="2252"/>
      <c r="U113" s="2253"/>
      <c r="V113" s="2251">
        <f>L113*O113</f>
        <v>0</v>
      </c>
      <c r="W113" s="2252"/>
      <c r="X113" s="2253"/>
      <c r="Y113" s="2268"/>
      <c r="Z113" s="2269"/>
      <c r="AA113" s="2269"/>
      <c r="AB113" s="2269"/>
      <c r="AC113" s="2269"/>
      <c r="AD113" s="2269"/>
      <c r="AE113" s="2269"/>
      <c r="AF113" s="2269"/>
      <c r="AG113" s="2270"/>
    </row>
    <row r="114" spans="1:33" s="8" customFormat="1" hidden="1">
      <c r="A114" s="2266" t="s">
        <v>553</v>
      </c>
      <c r="B114" s="2267"/>
      <c r="C114" s="2267"/>
      <c r="D114" s="2267"/>
      <c r="E114" s="2267"/>
      <c r="F114" s="2267"/>
      <c r="G114" s="2267"/>
      <c r="H114" s="2267"/>
      <c r="I114" s="2267"/>
      <c r="J114" s="2267"/>
      <c r="K114" s="2267"/>
      <c r="L114" s="2267">
        <v>80</v>
      </c>
      <c r="M114" s="2267"/>
      <c r="N114" s="2267"/>
      <c r="O114" s="2251">
        <f>⑤【2ヵ月前】活動教材注文票!AC28</f>
        <v>0</v>
      </c>
      <c r="P114" s="2253"/>
      <c r="Q114" s="2251">
        <f>⑤【2ヵ月前】活動教材注文票!AE28</f>
        <v>0</v>
      </c>
      <c r="R114" s="2253"/>
      <c r="S114" s="2251">
        <f t="shared" si="10"/>
        <v>0</v>
      </c>
      <c r="T114" s="2252"/>
      <c r="U114" s="2253"/>
      <c r="V114" s="2251">
        <f t="shared" si="11"/>
        <v>0</v>
      </c>
      <c r="W114" s="2252"/>
      <c r="X114" s="2253"/>
      <c r="Y114" s="2268" t="s">
        <v>554</v>
      </c>
      <c r="Z114" s="2269"/>
      <c r="AA114" s="2269"/>
      <c r="AB114" s="2269"/>
      <c r="AC114" s="2269"/>
      <c r="AD114" s="2269"/>
      <c r="AE114" s="2269"/>
      <c r="AF114" s="2269"/>
      <c r="AG114" s="2270"/>
    </row>
    <row r="115" spans="1:33" s="8" customFormat="1">
      <c r="A115" s="2266" t="s">
        <v>111</v>
      </c>
      <c r="B115" s="2267"/>
      <c r="C115" s="2267"/>
      <c r="D115" s="2267"/>
      <c r="E115" s="2267"/>
      <c r="F115" s="2267"/>
      <c r="G115" s="2267"/>
      <c r="H115" s="2267"/>
      <c r="I115" s="2267"/>
      <c r="J115" s="2267"/>
      <c r="K115" s="2267"/>
      <c r="L115" s="2205">
        <v>15</v>
      </c>
      <c r="M115" s="2181"/>
      <c r="N115" s="2182"/>
      <c r="O115" s="2251">
        <f>⑤【2ヵ月前】活動教材注文票!AC25</f>
        <v>0</v>
      </c>
      <c r="P115" s="2253"/>
      <c r="Q115" s="2251">
        <f>⑤【2ヵ月前】活動教材注文票!AE28</f>
        <v>0</v>
      </c>
      <c r="R115" s="2253"/>
      <c r="S115" s="2251">
        <f t="shared" ref="S115" si="13">L115*O115</f>
        <v>0</v>
      </c>
      <c r="T115" s="2252"/>
      <c r="U115" s="2253"/>
      <c r="V115" s="2251">
        <f t="shared" ref="V115" si="14">L115*Q115</f>
        <v>0</v>
      </c>
      <c r="W115" s="2252"/>
      <c r="X115" s="2253"/>
      <c r="Y115" s="2268"/>
      <c r="Z115" s="2269"/>
      <c r="AA115" s="2269"/>
      <c r="AB115" s="2269"/>
      <c r="AC115" s="2269"/>
      <c r="AD115" s="2269"/>
      <c r="AE115" s="2269"/>
      <c r="AF115" s="2269"/>
      <c r="AG115" s="2270"/>
    </row>
    <row r="116" spans="1:33" s="8" customFormat="1">
      <c r="A116" s="2387" t="s">
        <v>113</v>
      </c>
      <c r="B116" s="2388"/>
      <c r="C116" s="2388"/>
      <c r="D116" s="2388"/>
      <c r="E116" s="2388"/>
      <c r="F116" s="2388"/>
      <c r="G116" s="2388"/>
      <c r="H116" s="2388"/>
      <c r="I116" s="2388"/>
      <c r="J116" s="2388"/>
      <c r="K116" s="2388"/>
      <c r="L116" s="2213">
        <v>50</v>
      </c>
      <c r="M116" s="2183"/>
      <c r="N116" s="2184"/>
      <c r="O116" s="2254">
        <f>⑤【2ヵ月前】活動教材注文票!AC29</f>
        <v>0</v>
      </c>
      <c r="P116" s="2256"/>
      <c r="Q116" s="2254">
        <f>⑤【2ヵ月前】活動教材注文票!AE29</f>
        <v>0</v>
      </c>
      <c r="R116" s="2256"/>
      <c r="S116" s="2254">
        <f t="shared" si="10"/>
        <v>0</v>
      </c>
      <c r="T116" s="2255"/>
      <c r="U116" s="2256"/>
      <c r="V116" s="2254">
        <f t="shared" si="11"/>
        <v>0</v>
      </c>
      <c r="W116" s="2255"/>
      <c r="X116" s="2256"/>
      <c r="Y116" s="2363" t="s">
        <v>566</v>
      </c>
      <c r="Z116" s="2364"/>
      <c r="AA116" s="2364"/>
      <c r="AB116" s="2364"/>
      <c r="AC116" s="2364"/>
      <c r="AD116" s="2364"/>
      <c r="AE116" s="2364"/>
      <c r="AF116" s="2364"/>
      <c r="AG116" s="2365"/>
    </row>
    <row r="117" spans="1:33" s="8" customFormat="1">
      <c r="A117" s="2266" t="s">
        <v>555</v>
      </c>
      <c r="B117" s="2267"/>
      <c r="C117" s="2267"/>
      <c r="D117" s="2267"/>
      <c r="E117" s="2267"/>
      <c r="F117" s="2267"/>
      <c r="G117" s="2267"/>
      <c r="H117" s="2267"/>
      <c r="I117" s="2267"/>
      <c r="J117" s="2267"/>
      <c r="K117" s="2267"/>
      <c r="L117" s="2267">
        <v>150</v>
      </c>
      <c r="M117" s="2267"/>
      <c r="N117" s="2267"/>
      <c r="O117" s="2251">
        <f>⑤【2ヵ月前】活動教材注文票!AC30</f>
        <v>0</v>
      </c>
      <c r="P117" s="2253"/>
      <c r="Q117" s="2251">
        <f>⑤【2ヵ月前】活動教材注文票!AE30</f>
        <v>0</v>
      </c>
      <c r="R117" s="2253"/>
      <c r="S117" s="2251">
        <f t="shared" si="10"/>
        <v>0</v>
      </c>
      <c r="T117" s="2252"/>
      <c r="U117" s="2253"/>
      <c r="V117" s="2251">
        <f t="shared" si="11"/>
        <v>0</v>
      </c>
      <c r="W117" s="2252"/>
      <c r="X117" s="2253"/>
      <c r="Y117" s="2268" t="s">
        <v>567</v>
      </c>
      <c r="Z117" s="2269"/>
      <c r="AA117" s="2269"/>
      <c r="AB117" s="2269"/>
      <c r="AC117" s="2269"/>
      <c r="AD117" s="2269"/>
      <c r="AE117" s="2269"/>
      <c r="AF117" s="2269"/>
      <c r="AG117" s="2270"/>
    </row>
    <row r="118" spans="1:33" s="8" customFormat="1">
      <c r="A118" s="2390" t="s">
        <v>580</v>
      </c>
      <c r="B118" s="2391"/>
      <c r="C118" s="2391"/>
      <c r="D118" s="2391"/>
      <c r="E118" s="2391"/>
      <c r="F118" s="2391"/>
      <c r="G118" s="2391"/>
      <c r="H118" s="2391"/>
      <c r="I118" s="2391"/>
      <c r="J118" s="2391"/>
      <c r="K118" s="2392"/>
      <c r="L118" s="2366">
        <v>700</v>
      </c>
      <c r="M118" s="2366"/>
      <c r="N118" s="2366"/>
      <c r="O118" s="2254">
        <f>⑤【2ヵ月前】活動教材注文票!AC31</f>
        <v>0</v>
      </c>
      <c r="P118" s="2256"/>
      <c r="Q118" s="2254">
        <f>⑤【2ヵ月前】活動教材注文票!AE31</f>
        <v>0</v>
      </c>
      <c r="R118" s="2256"/>
      <c r="S118" s="2393">
        <f>L118*O118</f>
        <v>0</v>
      </c>
      <c r="T118" s="2394"/>
      <c r="U118" s="2395"/>
      <c r="V118" s="2393">
        <f>L118*Q118</f>
        <v>0</v>
      </c>
      <c r="W118" s="2394"/>
      <c r="X118" s="2395"/>
      <c r="Y118" s="2360" t="s">
        <v>722</v>
      </c>
      <c r="Z118" s="2361"/>
      <c r="AA118" s="2361"/>
      <c r="AB118" s="2361"/>
      <c r="AC118" s="2361"/>
      <c r="AD118" s="2361"/>
      <c r="AE118" s="2361"/>
      <c r="AF118" s="2361"/>
      <c r="AG118" s="2362"/>
    </row>
    <row r="119" spans="1:33" s="8" customFormat="1">
      <c r="A119" s="2266" t="s">
        <v>684</v>
      </c>
      <c r="B119" s="2267"/>
      <c r="C119" s="2267"/>
      <c r="D119" s="2267"/>
      <c r="E119" s="2267"/>
      <c r="F119" s="2267"/>
      <c r="G119" s="2267"/>
      <c r="H119" s="2267"/>
      <c r="I119" s="2267"/>
      <c r="J119" s="2267"/>
      <c r="K119" s="2267"/>
      <c r="L119" s="2267">
        <v>300</v>
      </c>
      <c r="M119" s="2267"/>
      <c r="N119" s="2267"/>
      <c r="O119" s="2251">
        <f>⑤【2ヵ月前】活動教材注文票!AC32</f>
        <v>0</v>
      </c>
      <c r="P119" s="2253"/>
      <c r="Q119" s="2251">
        <f>⑤【2ヵ月前】活動教材注文票!AE32</f>
        <v>0</v>
      </c>
      <c r="R119" s="2253"/>
      <c r="S119" s="2251">
        <f t="shared" ref="S119" si="15">L119*O119</f>
        <v>0</v>
      </c>
      <c r="T119" s="2252"/>
      <c r="U119" s="2253"/>
      <c r="V119" s="2251">
        <f t="shared" ref="V119" si="16">L119*Q119</f>
        <v>0</v>
      </c>
      <c r="W119" s="2252"/>
      <c r="X119" s="2253"/>
      <c r="Y119" s="2268" t="s">
        <v>686</v>
      </c>
      <c r="Z119" s="2269"/>
      <c r="AA119" s="2269"/>
      <c r="AB119" s="2269"/>
      <c r="AC119" s="2269"/>
      <c r="AD119" s="2269"/>
      <c r="AE119" s="2269"/>
      <c r="AF119" s="2269"/>
      <c r="AG119" s="2270"/>
    </row>
    <row r="120" spans="1:33" s="8" customFormat="1" ht="14.25" thickBot="1">
      <c r="A120" s="2373" t="s">
        <v>685</v>
      </c>
      <c r="B120" s="2374"/>
      <c r="C120" s="2374"/>
      <c r="D120" s="2374"/>
      <c r="E120" s="2374"/>
      <c r="F120" s="2374"/>
      <c r="G120" s="2374"/>
      <c r="H120" s="2374"/>
      <c r="I120" s="2374"/>
      <c r="J120" s="2374"/>
      <c r="K120" s="2375"/>
      <c r="L120" s="2376">
        <v>300</v>
      </c>
      <c r="M120" s="2376"/>
      <c r="N120" s="2376"/>
      <c r="O120" s="2377">
        <f>⑤【2ヵ月前】活動教材注文票!AC33</f>
        <v>0</v>
      </c>
      <c r="P120" s="2378"/>
      <c r="Q120" s="2377">
        <f>⑤【2ヵ月前】活動教材注文票!AE33</f>
        <v>0</v>
      </c>
      <c r="R120" s="2378"/>
      <c r="S120" s="2377">
        <f>L120*O120</f>
        <v>0</v>
      </c>
      <c r="T120" s="2379"/>
      <c r="U120" s="2378"/>
      <c r="V120" s="2367">
        <f>L120*Q120</f>
        <v>0</v>
      </c>
      <c r="W120" s="2368"/>
      <c r="X120" s="2369"/>
      <c r="Y120" s="2357"/>
      <c r="Z120" s="2358"/>
      <c r="AA120" s="2358"/>
      <c r="AB120" s="2358"/>
      <c r="AC120" s="2358"/>
      <c r="AD120" s="2358"/>
      <c r="AE120" s="2358"/>
      <c r="AF120" s="2358"/>
      <c r="AG120" s="2359"/>
    </row>
    <row r="121" spans="1:33" ht="14.25" thickBot="1">
      <c r="A121" s="2347" t="s">
        <v>591</v>
      </c>
      <c r="B121" s="2100"/>
      <c r="C121" s="2100"/>
      <c r="D121" s="2100"/>
      <c r="E121" s="2100"/>
      <c r="F121" s="2100"/>
      <c r="G121" s="2100"/>
      <c r="H121" s="2100"/>
      <c r="I121" s="2100"/>
      <c r="J121" s="2100"/>
      <c r="K121" s="2100"/>
      <c r="L121" s="2100"/>
      <c r="M121" s="2100"/>
      <c r="N121" s="2100"/>
      <c r="O121" s="2100"/>
      <c r="P121" s="2100"/>
      <c r="Q121" s="2100"/>
      <c r="R121" s="2100"/>
      <c r="S121" s="2100"/>
      <c r="T121" s="2100"/>
      <c r="U121" s="2100"/>
      <c r="V121" s="2263">
        <f>SUM(S98:U120)</f>
        <v>0</v>
      </c>
      <c r="W121" s="2264"/>
      <c r="X121" s="2264"/>
      <c r="Y121" s="2264"/>
      <c r="Z121" s="2264"/>
      <c r="AA121" s="2264"/>
      <c r="AB121" s="2264"/>
      <c r="AC121" s="2264"/>
      <c r="AD121" s="2264"/>
      <c r="AE121" s="2264"/>
      <c r="AF121" s="2264"/>
      <c r="AG121" s="2265"/>
    </row>
    <row r="122" spans="1:33" ht="15" thickTop="1" thickBot="1">
      <c r="A122" s="2098" t="s">
        <v>592</v>
      </c>
      <c r="B122" s="2099"/>
      <c r="C122" s="2099"/>
      <c r="D122" s="2099"/>
      <c r="E122" s="2099"/>
      <c r="F122" s="2099"/>
      <c r="G122" s="2099"/>
      <c r="H122" s="2099"/>
      <c r="I122" s="2099"/>
      <c r="J122" s="2099"/>
      <c r="K122" s="2099"/>
      <c r="L122" s="2099"/>
      <c r="M122" s="2099"/>
      <c r="N122" s="2099"/>
      <c r="O122" s="2099"/>
      <c r="P122" s="2099"/>
      <c r="Q122" s="2099"/>
      <c r="R122" s="2099"/>
      <c r="S122" s="2099"/>
      <c r="T122" s="2099"/>
      <c r="U122" s="2099"/>
      <c r="V122" s="2277">
        <f>SUM(V101:X120)</f>
        <v>0</v>
      </c>
      <c r="W122" s="2278"/>
      <c r="X122" s="2278"/>
      <c r="Y122" s="2278"/>
      <c r="Z122" s="2278"/>
      <c r="AA122" s="2278"/>
      <c r="AB122" s="2278"/>
      <c r="AC122" s="2278"/>
      <c r="AD122" s="2278"/>
      <c r="AE122" s="2278"/>
      <c r="AF122" s="2278"/>
      <c r="AG122" s="2279"/>
    </row>
    <row r="123" spans="1:3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row>
    <row r="124" spans="1:33" ht="14.25" thickBo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row>
    <row r="125" spans="1:33" ht="14.25" thickBot="1">
      <c r="A125" s="2073" t="s">
        <v>523</v>
      </c>
      <c r="B125" s="2074"/>
      <c r="C125" s="2074"/>
      <c r="D125" s="2074"/>
      <c r="E125" s="2074"/>
      <c r="F125" s="2074"/>
      <c r="G125" s="2074"/>
      <c r="H125" s="2074"/>
      <c r="I125" s="2074"/>
      <c r="J125" s="2074"/>
      <c r="K125" s="2074"/>
      <c r="L125" s="2074" t="s">
        <v>524</v>
      </c>
      <c r="M125" s="2074"/>
      <c r="N125" s="2074"/>
      <c r="O125" s="2074" t="s">
        <v>525</v>
      </c>
      <c r="P125" s="2074"/>
      <c r="Q125" s="2074"/>
      <c r="R125" s="2074" t="s">
        <v>526</v>
      </c>
      <c r="S125" s="2074"/>
      <c r="T125" s="2074"/>
      <c r="U125" s="2074"/>
      <c r="V125" s="2074" t="s">
        <v>209</v>
      </c>
      <c r="W125" s="2074"/>
      <c r="X125" s="2074"/>
      <c r="Y125" s="2074"/>
      <c r="Z125" s="2074"/>
      <c r="AA125" s="2074"/>
      <c r="AB125" s="2074"/>
      <c r="AC125" s="2074"/>
      <c r="AD125" s="2074"/>
      <c r="AE125" s="2074"/>
      <c r="AF125" s="2074"/>
      <c r="AG125" s="2075"/>
    </row>
    <row r="126" spans="1:33" ht="14.25" thickBot="1">
      <c r="A126" s="2124" t="s">
        <v>150</v>
      </c>
      <c r="B126" s="2078"/>
      <c r="C126" s="2078"/>
      <c r="D126" s="2078"/>
      <c r="E126" s="2078"/>
      <c r="F126" s="2078"/>
      <c r="G126" s="2078"/>
      <c r="H126" s="2078"/>
      <c r="I126" s="2078"/>
      <c r="J126" s="2078"/>
      <c r="K126" s="2078"/>
      <c r="L126" s="2078"/>
      <c r="M126" s="2078"/>
      <c r="N126" s="2078"/>
      <c r="O126" s="2078"/>
      <c r="P126" s="2078"/>
      <c r="Q126" s="2078"/>
      <c r="R126" s="2078"/>
      <c r="S126" s="2078"/>
      <c r="T126" s="2078"/>
      <c r="U126" s="2078"/>
      <c r="V126" s="2078"/>
      <c r="W126" s="2078"/>
      <c r="X126" s="2078"/>
      <c r="Y126" s="2078"/>
      <c r="Z126" s="2078"/>
      <c r="AA126" s="2078"/>
      <c r="AB126" s="2078"/>
      <c r="AC126" s="2078"/>
      <c r="AD126" s="2078"/>
      <c r="AE126" s="2078"/>
      <c r="AF126" s="2078"/>
      <c r="AG126" s="2079"/>
    </row>
    <row r="127" spans="1:33" ht="13.5" customHeight="1">
      <c r="A127" s="2335" t="s">
        <v>556</v>
      </c>
      <c r="B127" s="2336"/>
      <c r="C127" s="2336"/>
      <c r="D127" s="2336"/>
      <c r="E127" s="2337"/>
      <c r="F127" s="2166" t="s">
        <v>557</v>
      </c>
      <c r="G127" s="2166"/>
      <c r="H127" s="2166"/>
      <c r="I127" s="2166"/>
      <c r="J127" s="2166"/>
      <c r="K127" s="2166"/>
      <c r="L127" s="2137">
        <v>1220</v>
      </c>
      <c r="M127" s="2137"/>
      <c r="N127" s="2137"/>
      <c r="O127" s="2138"/>
      <c r="P127" s="2138"/>
      <c r="Q127" s="2138"/>
      <c r="R127" s="2138">
        <f t="shared" ref="R127:R128" si="17">L127*O127</f>
        <v>0</v>
      </c>
      <c r="S127" s="2138"/>
      <c r="T127" s="2138"/>
      <c r="U127" s="2138"/>
      <c r="V127" s="2282" t="s">
        <v>723</v>
      </c>
      <c r="W127" s="2283"/>
      <c r="X127" s="2283"/>
      <c r="Y127" s="2283"/>
      <c r="Z127" s="2283"/>
      <c r="AA127" s="2283"/>
      <c r="AB127" s="2283"/>
      <c r="AC127" s="2283"/>
      <c r="AD127" s="2283"/>
      <c r="AE127" s="2283"/>
      <c r="AF127" s="2283"/>
      <c r="AG127" s="2284"/>
    </row>
    <row r="128" spans="1:33" ht="14.25" thickBot="1">
      <c r="A128" s="2338"/>
      <c r="B128" s="2339"/>
      <c r="C128" s="2339"/>
      <c r="D128" s="2339"/>
      <c r="E128" s="2340"/>
      <c r="F128" s="2280" t="s">
        <v>558</v>
      </c>
      <c r="G128" s="2281"/>
      <c r="H128" s="2281"/>
      <c r="I128" s="2281"/>
      <c r="J128" s="2281"/>
      <c r="K128" s="2281"/>
      <c r="L128" s="2141">
        <v>1220</v>
      </c>
      <c r="M128" s="2141"/>
      <c r="N128" s="2141"/>
      <c r="O128" s="2142"/>
      <c r="P128" s="2142"/>
      <c r="Q128" s="2142"/>
      <c r="R128" s="2142">
        <f t="shared" si="17"/>
        <v>0</v>
      </c>
      <c r="S128" s="2142"/>
      <c r="T128" s="2142"/>
      <c r="U128" s="2142"/>
      <c r="V128" s="2285"/>
      <c r="W128" s="2286"/>
      <c r="X128" s="2286"/>
      <c r="Y128" s="2286"/>
      <c r="Z128" s="2286"/>
      <c r="AA128" s="2286"/>
      <c r="AB128" s="2286"/>
      <c r="AC128" s="2286"/>
      <c r="AD128" s="2286"/>
      <c r="AE128" s="2286"/>
      <c r="AF128" s="2286"/>
      <c r="AG128" s="2287"/>
    </row>
    <row r="129" spans="1:33" ht="15" thickTop="1" thickBot="1">
      <c r="A129" s="2098" t="s">
        <v>532</v>
      </c>
      <c r="B129" s="2099"/>
      <c r="C129" s="2099"/>
      <c r="D129" s="2099"/>
      <c r="E129" s="2099"/>
      <c r="F129" s="2099"/>
      <c r="G129" s="2099"/>
      <c r="H129" s="2099"/>
      <c r="I129" s="2099"/>
      <c r="J129" s="2099"/>
      <c r="K129" s="2099"/>
      <c r="L129" s="2099"/>
      <c r="M129" s="2099"/>
      <c r="N129" s="2099"/>
      <c r="O129" s="2099"/>
      <c r="P129" s="2099"/>
      <c r="Q129" s="2099"/>
      <c r="R129" s="2099"/>
      <c r="S129" s="2099"/>
      <c r="T129" s="2099"/>
      <c r="U129" s="2099"/>
      <c r="V129" s="2146">
        <f>SUM(R127:U128)</f>
        <v>0</v>
      </c>
      <c r="W129" s="2147"/>
      <c r="X129" s="2147"/>
      <c r="Y129" s="2147"/>
      <c r="Z129" s="2147"/>
      <c r="AA129" s="2147"/>
      <c r="AB129" s="2147"/>
      <c r="AC129" s="2147"/>
      <c r="AD129" s="2147"/>
      <c r="AE129" s="2147"/>
      <c r="AF129" s="2147"/>
      <c r="AG129" s="2148"/>
    </row>
    <row r="130" spans="1:33" ht="14.25" thickBo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row>
    <row r="131" spans="1:33" ht="15" thickTop="1" thickBot="1">
      <c r="A131" s="87"/>
      <c r="B131" s="87"/>
      <c r="C131" s="87"/>
      <c r="D131" s="87"/>
      <c r="E131" s="87"/>
      <c r="F131" s="87"/>
      <c r="G131" s="87"/>
      <c r="H131" s="87"/>
      <c r="I131" s="87"/>
      <c r="J131" s="87"/>
      <c r="K131" s="87"/>
      <c r="L131" s="87"/>
      <c r="M131" s="87"/>
      <c r="N131" s="2355" t="s">
        <v>338</v>
      </c>
      <c r="O131" s="2355"/>
      <c r="P131" s="2355"/>
      <c r="Q131" s="2355"/>
      <c r="R131" s="2355"/>
      <c r="S131" s="2355"/>
      <c r="T131" s="2355"/>
      <c r="U131" s="2356"/>
      <c r="V131" s="2352">
        <f>SUM(V129,V121,V76,V67,V39,V25,V92)</f>
        <v>0</v>
      </c>
      <c r="W131" s="2353"/>
      <c r="X131" s="2353"/>
      <c r="Y131" s="2353"/>
      <c r="Z131" s="2353"/>
      <c r="AA131" s="2353"/>
      <c r="AB131" s="2353"/>
      <c r="AC131" s="2353"/>
      <c r="AD131" s="2353"/>
      <c r="AE131" s="2353"/>
      <c r="AF131" s="2353"/>
      <c r="AG131" s="2354"/>
    </row>
    <row r="132" spans="1:33" ht="15" thickTop="1" thickBot="1">
      <c r="A132" s="87"/>
      <c r="B132" s="87"/>
      <c r="C132" s="87"/>
      <c r="D132" s="87"/>
      <c r="E132" s="87"/>
      <c r="F132" s="87"/>
      <c r="G132" s="87"/>
      <c r="H132" s="87"/>
      <c r="I132" s="87"/>
      <c r="J132" s="87"/>
      <c r="K132" s="87"/>
      <c r="L132" s="87"/>
      <c r="M132" s="87"/>
      <c r="N132" s="2355" t="s">
        <v>337</v>
      </c>
      <c r="O132" s="2355"/>
      <c r="P132" s="2355"/>
      <c r="Q132" s="2355"/>
      <c r="R132" s="2355"/>
      <c r="S132" s="2355"/>
      <c r="T132" s="2355"/>
      <c r="U132" s="2356"/>
      <c r="V132" s="2352">
        <f>SUM(V129,V122,V76,V67,V39,V25,V92)</f>
        <v>0</v>
      </c>
      <c r="W132" s="2353"/>
      <c r="X132" s="2353"/>
      <c r="Y132" s="2353"/>
      <c r="Z132" s="2353"/>
      <c r="AA132" s="2353"/>
      <c r="AB132" s="2353"/>
      <c r="AC132" s="2353"/>
      <c r="AD132" s="2353"/>
      <c r="AE132" s="2353"/>
      <c r="AF132" s="2353"/>
      <c r="AG132" s="2354"/>
    </row>
    <row r="133" spans="1:33" ht="14.25" thickTop="1"/>
  </sheetData>
  <sheetProtection algorithmName="SHA-512" hashValue="QonMpc7h3klwU9AQulziItdnV+iPDiEDyHbQHJNB5QM5RjituwF9K0qN2L02B2lekfkn97ubgYAkpQtav7RPDQ==" saltValue="xV546yeP8P8Jcab3uDt7Gw==" spinCount="100000" sheet="1" formatCells="0" formatColumns="0" formatRows="0" insertColumns="0" insertRows="0" insertHyperlinks="0" deleteColumns="0" deleteRows="0" sort="0"/>
  <mergeCells count="580">
    <mergeCell ref="V42:AG42"/>
    <mergeCell ref="V12:AG12"/>
    <mergeCell ref="A13:K13"/>
    <mergeCell ref="L13:AG13"/>
    <mergeCell ref="R16:U16"/>
    <mergeCell ref="R17:U17"/>
    <mergeCell ref="R14:U14"/>
    <mergeCell ref="R15:U15"/>
    <mergeCell ref="A22:K22"/>
    <mergeCell ref="L22:N22"/>
    <mergeCell ref="O22:Q22"/>
    <mergeCell ref="R22:U22"/>
    <mergeCell ref="V22:AG22"/>
    <mergeCell ref="A16:K16"/>
    <mergeCell ref="L16:N16"/>
    <mergeCell ref="O16:Q16"/>
    <mergeCell ref="A17:K17"/>
    <mergeCell ref="O17:Q17"/>
    <mergeCell ref="A21:K21"/>
    <mergeCell ref="L21:N21"/>
    <mergeCell ref="O21:Q21"/>
    <mergeCell ref="R21:U21"/>
    <mergeCell ref="V21:AG21"/>
    <mergeCell ref="A18:K18"/>
    <mergeCell ref="O11:AG11"/>
    <mergeCell ref="A14:K14"/>
    <mergeCell ref="L14:N14"/>
    <mergeCell ref="O14:Q14"/>
    <mergeCell ref="V14:AG17"/>
    <mergeCell ref="A15:K15"/>
    <mergeCell ref="A11:K11"/>
    <mergeCell ref="L11:N11"/>
    <mergeCell ref="L12:N12"/>
    <mergeCell ref="A12:K12"/>
    <mergeCell ref="O12:Q12"/>
    <mergeCell ref="R12:U12"/>
    <mergeCell ref="L15:N15"/>
    <mergeCell ref="O15:Q15"/>
    <mergeCell ref="L17:N17"/>
    <mergeCell ref="A8:K8"/>
    <mergeCell ref="A9:K9"/>
    <mergeCell ref="A10:K10"/>
    <mergeCell ref="L8:N8"/>
    <mergeCell ref="O8:Q8"/>
    <mergeCell ref="R8:U8"/>
    <mergeCell ref="V7:AG10"/>
    <mergeCell ref="L9:N9"/>
    <mergeCell ref="O9:Q9"/>
    <mergeCell ref="R9:U9"/>
    <mergeCell ref="L10:N10"/>
    <mergeCell ref="O10:Q10"/>
    <mergeCell ref="R10:U10"/>
    <mergeCell ref="S97:U97"/>
    <mergeCell ref="V99:X99"/>
    <mergeCell ref="V100:X100"/>
    <mergeCell ref="A55:K55"/>
    <mergeCell ref="A56:K56"/>
    <mergeCell ref="A57:K57"/>
    <mergeCell ref="E63:K63"/>
    <mergeCell ref="L63:N63"/>
    <mergeCell ref="O63:Q63"/>
    <mergeCell ref="O95:P96"/>
    <mergeCell ref="R62:U62"/>
    <mergeCell ref="V62:AG62"/>
    <mergeCell ref="E59:K59"/>
    <mergeCell ref="L59:N59"/>
    <mergeCell ref="O59:Q59"/>
    <mergeCell ref="R59:U59"/>
    <mergeCell ref="V59:AG59"/>
    <mergeCell ref="L57:N57"/>
    <mergeCell ref="Q100:R100"/>
    <mergeCell ref="O97:P97"/>
    <mergeCell ref="O104:P104"/>
    <mergeCell ref="A115:K115"/>
    <mergeCell ref="L115:N115"/>
    <mergeCell ref="A116:K116"/>
    <mergeCell ref="F104:K104"/>
    <mergeCell ref="A118:K118"/>
    <mergeCell ref="A42:K42"/>
    <mergeCell ref="L42:N42"/>
    <mergeCell ref="O42:Q42"/>
    <mergeCell ref="Q104:R104"/>
    <mergeCell ref="Q106:R106"/>
    <mergeCell ref="L104:N104"/>
    <mergeCell ref="F105:K105"/>
    <mergeCell ref="L105:N105"/>
    <mergeCell ref="A109:K109"/>
    <mergeCell ref="F107:K107"/>
    <mergeCell ref="L107:N107"/>
    <mergeCell ref="F108:K108"/>
    <mergeCell ref="L108:N108"/>
    <mergeCell ref="F106:K106"/>
    <mergeCell ref="L106:N106"/>
    <mergeCell ref="A103:K103"/>
    <mergeCell ref="L103:N103"/>
    <mergeCell ref="F100:K100"/>
    <mergeCell ref="L100:N100"/>
    <mergeCell ref="A98:E100"/>
    <mergeCell ref="F113:K113"/>
    <mergeCell ref="L113:N113"/>
    <mergeCell ref="L116:N116"/>
    <mergeCell ref="V115:X115"/>
    <mergeCell ref="O110:P110"/>
    <mergeCell ref="A120:K120"/>
    <mergeCell ref="L120:N120"/>
    <mergeCell ref="O120:P120"/>
    <mergeCell ref="Q120:R120"/>
    <mergeCell ref="S120:U120"/>
    <mergeCell ref="V116:X116"/>
    <mergeCell ref="V117:X117"/>
    <mergeCell ref="S118:U118"/>
    <mergeCell ref="V118:X118"/>
    <mergeCell ref="S110:U110"/>
    <mergeCell ref="O115:P115"/>
    <mergeCell ref="Q115:R115"/>
    <mergeCell ref="S115:U115"/>
    <mergeCell ref="Q114:R114"/>
    <mergeCell ref="S111:U111"/>
    <mergeCell ref="S114:U114"/>
    <mergeCell ref="S116:U116"/>
    <mergeCell ref="O118:P118"/>
    <mergeCell ref="O116:P116"/>
    <mergeCell ref="V132:AG132"/>
    <mergeCell ref="N131:U131"/>
    <mergeCell ref="N132:U132"/>
    <mergeCell ref="V111:X111"/>
    <mergeCell ref="V112:X112"/>
    <mergeCell ref="V113:X113"/>
    <mergeCell ref="V114:X114"/>
    <mergeCell ref="V131:AG131"/>
    <mergeCell ref="Y120:AG120"/>
    <mergeCell ref="Y118:AG118"/>
    <mergeCell ref="Y111:AG111"/>
    <mergeCell ref="Y112:AG112"/>
    <mergeCell ref="Y113:AG113"/>
    <mergeCell ref="Y114:AG114"/>
    <mergeCell ref="Y116:AG116"/>
    <mergeCell ref="Y117:AG117"/>
    <mergeCell ref="Q117:R117"/>
    <mergeCell ref="Q116:R116"/>
    <mergeCell ref="O111:R111"/>
    <mergeCell ref="O112:R112"/>
    <mergeCell ref="L118:N118"/>
    <mergeCell ref="Y115:AG115"/>
    <mergeCell ref="S117:U117"/>
    <mergeCell ref="A129:U129"/>
    <mergeCell ref="L99:N99"/>
    <mergeCell ref="O105:P105"/>
    <mergeCell ref="O106:P106"/>
    <mergeCell ref="O109:P109"/>
    <mergeCell ref="A92:U92"/>
    <mergeCell ref="L91:N91"/>
    <mergeCell ref="O91:Q91"/>
    <mergeCell ref="L87:N87"/>
    <mergeCell ref="O87:Q87"/>
    <mergeCell ref="L90:N90"/>
    <mergeCell ref="O100:P100"/>
    <mergeCell ref="O102:P102"/>
    <mergeCell ref="O103:P103"/>
    <mergeCell ref="O107:P107"/>
    <mergeCell ref="O108:P108"/>
    <mergeCell ref="A97:K97"/>
    <mergeCell ref="L97:N97"/>
    <mergeCell ref="F102:K102"/>
    <mergeCell ref="Q97:R97"/>
    <mergeCell ref="F98:K98"/>
    <mergeCell ref="L98:N98"/>
    <mergeCell ref="F99:K99"/>
    <mergeCell ref="O98:P98"/>
    <mergeCell ref="Q95:R96"/>
    <mergeCell ref="L128:N128"/>
    <mergeCell ref="O128:Q128"/>
    <mergeCell ref="R128:U128"/>
    <mergeCell ref="A127:E128"/>
    <mergeCell ref="A110:K110"/>
    <mergeCell ref="L110:N110"/>
    <mergeCell ref="A104:E108"/>
    <mergeCell ref="L102:N102"/>
    <mergeCell ref="O101:P101"/>
    <mergeCell ref="Q101:R101"/>
    <mergeCell ref="Q102:R102"/>
    <mergeCell ref="Q103:R103"/>
    <mergeCell ref="A101:E102"/>
    <mergeCell ref="F101:K101"/>
    <mergeCell ref="Q107:R107"/>
    <mergeCell ref="Q108:R108"/>
    <mergeCell ref="Q109:R109"/>
    <mergeCell ref="Q110:R110"/>
    <mergeCell ref="Q105:R105"/>
    <mergeCell ref="A121:U121"/>
    <mergeCell ref="S101:U101"/>
    <mergeCell ref="S102:U102"/>
    <mergeCell ref="S103:U103"/>
    <mergeCell ref="L109:N109"/>
    <mergeCell ref="O99:P99"/>
    <mergeCell ref="V92:AG92"/>
    <mergeCell ref="R91:U91"/>
    <mergeCell ref="L101:N101"/>
    <mergeCell ref="A90:K90"/>
    <mergeCell ref="A91:K91"/>
    <mergeCell ref="L85:N85"/>
    <mergeCell ref="S95:U96"/>
    <mergeCell ref="V95:X96"/>
    <mergeCell ref="Y95:AG96"/>
    <mergeCell ref="S98:U98"/>
    <mergeCell ref="S99:U99"/>
    <mergeCell ref="S100:U100"/>
    <mergeCell ref="V97:X97"/>
    <mergeCell ref="V98:X98"/>
    <mergeCell ref="Y97:AG97"/>
    <mergeCell ref="Y98:AG98"/>
    <mergeCell ref="Y99:AG99"/>
    <mergeCell ref="Y100:AG100"/>
    <mergeCell ref="Q98:R98"/>
    <mergeCell ref="Q99:R99"/>
    <mergeCell ref="A85:K85"/>
    <mergeCell ref="A95:K96"/>
    <mergeCell ref="L95:N96"/>
    <mergeCell ref="V90:AG90"/>
    <mergeCell ref="O85:Q85"/>
    <mergeCell ref="R85:U85"/>
    <mergeCell ref="V85:AG85"/>
    <mergeCell ref="L82:N82"/>
    <mergeCell ref="O83:Q83"/>
    <mergeCell ref="R83:U83"/>
    <mergeCell ref="V84:AG84"/>
    <mergeCell ref="R87:U87"/>
    <mergeCell ref="R90:U90"/>
    <mergeCell ref="A88:K88"/>
    <mergeCell ref="R84:U84"/>
    <mergeCell ref="A84:K84"/>
    <mergeCell ref="L84:N84"/>
    <mergeCell ref="O84:Q84"/>
    <mergeCell ref="A86:K86"/>
    <mergeCell ref="A87:K87"/>
    <mergeCell ref="V87:AG87"/>
    <mergeCell ref="L89:N89"/>
    <mergeCell ref="O89:Q89"/>
    <mergeCell ref="R89:U89"/>
    <mergeCell ref="V89:AG89"/>
    <mergeCell ref="A89:K89"/>
    <mergeCell ref="L86:N86"/>
    <mergeCell ref="O86:Q86"/>
    <mergeCell ref="R86:U86"/>
    <mergeCell ref="V86:AG86"/>
    <mergeCell ref="V88:AG88"/>
    <mergeCell ref="R88:U88"/>
    <mergeCell ref="V91:AG91"/>
    <mergeCell ref="L88:N88"/>
    <mergeCell ref="O88:Q88"/>
    <mergeCell ref="O90:Q90"/>
    <mergeCell ref="V129:AG129"/>
    <mergeCell ref="R127:U127"/>
    <mergeCell ref="A122:U122"/>
    <mergeCell ref="V122:AG122"/>
    <mergeCell ref="A125:K125"/>
    <mergeCell ref="L125:N125"/>
    <mergeCell ref="O125:Q125"/>
    <mergeCell ref="R125:U125"/>
    <mergeCell ref="V125:AG125"/>
    <mergeCell ref="A126:K126"/>
    <mergeCell ref="L126:N126"/>
    <mergeCell ref="O126:Q126"/>
    <mergeCell ref="R126:U126"/>
    <mergeCell ref="V126:AG126"/>
    <mergeCell ref="F127:K127"/>
    <mergeCell ref="L127:N127"/>
    <mergeCell ref="O127:Q127"/>
    <mergeCell ref="F128:K128"/>
    <mergeCell ref="V127:AG128"/>
    <mergeCell ref="S109:U109"/>
    <mergeCell ref="V121:AG121"/>
    <mergeCell ref="Q118:R118"/>
    <mergeCell ref="A119:K119"/>
    <mergeCell ref="L119:N119"/>
    <mergeCell ref="O119:P119"/>
    <mergeCell ref="Q119:R119"/>
    <mergeCell ref="S119:U119"/>
    <mergeCell ref="A111:K111"/>
    <mergeCell ref="L111:N111"/>
    <mergeCell ref="O113:R113"/>
    <mergeCell ref="Y119:AG119"/>
    <mergeCell ref="V120:X120"/>
    <mergeCell ref="S112:U112"/>
    <mergeCell ref="S113:U113"/>
    <mergeCell ref="O117:P117"/>
    <mergeCell ref="O114:P114"/>
    <mergeCell ref="V119:X119"/>
    <mergeCell ref="A117:K117"/>
    <mergeCell ref="L117:N117"/>
    <mergeCell ref="A114:K114"/>
    <mergeCell ref="L114:N114"/>
    <mergeCell ref="A112:E113"/>
    <mergeCell ref="F112:K112"/>
    <mergeCell ref="L112:N112"/>
    <mergeCell ref="Y109:AG109"/>
    <mergeCell ref="V109:X109"/>
    <mergeCell ref="V110:X110"/>
    <mergeCell ref="V105:X105"/>
    <mergeCell ref="V106:X106"/>
    <mergeCell ref="Y102:AG102"/>
    <mergeCell ref="Y103:AG103"/>
    <mergeCell ref="V103:X103"/>
    <mergeCell ref="Y104:AG104"/>
    <mergeCell ref="Y105:AG105"/>
    <mergeCell ref="Y106:AG106"/>
    <mergeCell ref="Y107:AG107"/>
    <mergeCell ref="Y108:AG108"/>
    <mergeCell ref="Y110:AG110"/>
    <mergeCell ref="Y101:AG101"/>
    <mergeCell ref="V101:X101"/>
    <mergeCell ref="V102:X102"/>
    <mergeCell ref="V104:X104"/>
    <mergeCell ref="V107:X107"/>
    <mergeCell ref="V108:X108"/>
    <mergeCell ref="S104:U104"/>
    <mergeCell ref="S105:U105"/>
    <mergeCell ref="S106:U106"/>
    <mergeCell ref="S107:U107"/>
    <mergeCell ref="S108:U108"/>
    <mergeCell ref="A76:U76"/>
    <mergeCell ref="V76:AG76"/>
    <mergeCell ref="A82:K82"/>
    <mergeCell ref="A83:K83"/>
    <mergeCell ref="A79:K79"/>
    <mergeCell ref="L79:N79"/>
    <mergeCell ref="O79:Q79"/>
    <mergeCell ref="R79:U79"/>
    <mergeCell ref="V79:AG79"/>
    <mergeCell ref="A80:K80"/>
    <mergeCell ref="L80:N80"/>
    <mergeCell ref="O80:Q80"/>
    <mergeCell ref="R80:U80"/>
    <mergeCell ref="V80:AG80"/>
    <mergeCell ref="L81:N81"/>
    <mergeCell ref="O81:Q81"/>
    <mergeCell ref="R81:U81"/>
    <mergeCell ref="V81:AG81"/>
    <mergeCell ref="A81:K81"/>
    <mergeCell ref="V82:AG82"/>
    <mergeCell ref="V83:AG83"/>
    <mergeCell ref="O82:Q82"/>
    <mergeCell ref="R82:U82"/>
    <mergeCell ref="L83:N83"/>
    <mergeCell ref="V74:AG74"/>
    <mergeCell ref="A73:E75"/>
    <mergeCell ref="L73:N73"/>
    <mergeCell ref="O73:Q73"/>
    <mergeCell ref="R73:U73"/>
    <mergeCell ref="V73:AG73"/>
    <mergeCell ref="L74:N74"/>
    <mergeCell ref="O74:Q74"/>
    <mergeCell ref="R74:U74"/>
    <mergeCell ref="L75:N75"/>
    <mergeCell ref="O75:Q75"/>
    <mergeCell ref="R75:U75"/>
    <mergeCell ref="V75:AG75"/>
    <mergeCell ref="F73:K73"/>
    <mergeCell ref="F74:K74"/>
    <mergeCell ref="F75:K75"/>
    <mergeCell ref="A72:E72"/>
    <mergeCell ref="F72:K72"/>
    <mergeCell ref="L72:N72"/>
    <mergeCell ref="O72:Q72"/>
    <mergeCell ref="R72:U72"/>
    <mergeCell ref="V72:AG72"/>
    <mergeCell ref="A70:K70"/>
    <mergeCell ref="L70:N70"/>
    <mergeCell ref="O70:Q70"/>
    <mergeCell ref="R70:U70"/>
    <mergeCell ref="V70:AG70"/>
    <mergeCell ref="A71:K71"/>
    <mergeCell ref="L71:N71"/>
    <mergeCell ref="O71:Q71"/>
    <mergeCell ref="R71:U71"/>
    <mergeCell ref="V71:AG71"/>
    <mergeCell ref="A67:U67"/>
    <mergeCell ref="V67:AG67"/>
    <mergeCell ref="O65:Q65"/>
    <mergeCell ref="V65:AG65"/>
    <mergeCell ref="R64:U64"/>
    <mergeCell ref="R65:U65"/>
    <mergeCell ref="V64:AG64"/>
    <mergeCell ref="L64:N64"/>
    <mergeCell ref="L65:N65"/>
    <mergeCell ref="O64:Q64"/>
    <mergeCell ref="A66:K66"/>
    <mergeCell ref="L66:N66"/>
    <mergeCell ref="O66:Q66"/>
    <mergeCell ref="R66:U66"/>
    <mergeCell ref="V66:AG66"/>
    <mergeCell ref="V63:AG63"/>
    <mergeCell ref="E64:K64"/>
    <mergeCell ref="E65:K65"/>
    <mergeCell ref="A58:D65"/>
    <mergeCell ref="R63:U63"/>
    <mergeCell ref="E62:K62"/>
    <mergeCell ref="L62:N62"/>
    <mergeCell ref="O62:Q62"/>
    <mergeCell ref="A54:K54"/>
    <mergeCell ref="E60:K60"/>
    <mergeCell ref="L60:N60"/>
    <mergeCell ref="O60:Q60"/>
    <mergeCell ref="R60:U60"/>
    <mergeCell ref="V60:AG60"/>
    <mergeCell ref="L61:N61"/>
    <mergeCell ref="O61:Q61"/>
    <mergeCell ref="R61:U61"/>
    <mergeCell ref="V61:AG61"/>
    <mergeCell ref="E61:K61"/>
    <mergeCell ref="L55:N55"/>
    <mergeCell ref="O55:Q55"/>
    <mergeCell ref="R55:U55"/>
    <mergeCell ref="R58:U58"/>
    <mergeCell ref="V58:AG58"/>
    <mergeCell ref="R57:U57"/>
    <mergeCell ref="V57:AG57"/>
    <mergeCell ref="E58:K58"/>
    <mergeCell ref="L58:N58"/>
    <mergeCell ref="O58:Q58"/>
    <mergeCell ref="V55:AG55"/>
    <mergeCell ref="L56:N56"/>
    <mergeCell ref="O56:Q56"/>
    <mergeCell ref="R56:U56"/>
    <mergeCell ref="V56:AG56"/>
    <mergeCell ref="O57:Q57"/>
    <mergeCell ref="L54:N54"/>
    <mergeCell ref="A50:K50"/>
    <mergeCell ref="L50:N50"/>
    <mergeCell ref="O50:Q50"/>
    <mergeCell ref="R50:U50"/>
    <mergeCell ref="V50:AG50"/>
    <mergeCell ref="A51:K51"/>
    <mergeCell ref="L51:N51"/>
    <mergeCell ref="O51:Q51"/>
    <mergeCell ref="R51:U51"/>
    <mergeCell ref="V51:AG51"/>
    <mergeCell ref="A52:K52"/>
    <mergeCell ref="L52:N52"/>
    <mergeCell ref="O52:Q52"/>
    <mergeCell ref="R52:U52"/>
    <mergeCell ref="V52:AG52"/>
    <mergeCell ref="A53:K53"/>
    <mergeCell ref="L53:N53"/>
    <mergeCell ref="O53:Q53"/>
    <mergeCell ref="R53:U53"/>
    <mergeCell ref="V53:AG53"/>
    <mergeCell ref="O54:Q54"/>
    <mergeCell ref="R54:U54"/>
    <mergeCell ref="V54:AG54"/>
    <mergeCell ref="A48:K48"/>
    <mergeCell ref="L48:N48"/>
    <mergeCell ref="O48:Q48"/>
    <mergeCell ref="R48:U48"/>
    <mergeCell ref="V48:AG48"/>
    <mergeCell ref="A49:K49"/>
    <mergeCell ref="L49:N49"/>
    <mergeCell ref="O49:Q49"/>
    <mergeCell ref="R49:U49"/>
    <mergeCell ref="V49:AG49"/>
    <mergeCell ref="A46:K46"/>
    <mergeCell ref="L46:N46"/>
    <mergeCell ref="O46:Q46"/>
    <mergeCell ref="R46:U46"/>
    <mergeCell ref="V46:AG46"/>
    <mergeCell ref="A47:K47"/>
    <mergeCell ref="L47:N47"/>
    <mergeCell ref="O47:Q47"/>
    <mergeCell ref="R47:U47"/>
    <mergeCell ref="V47:AG47"/>
    <mergeCell ref="A44:K44"/>
    <mergeCell ref="L44:N44"/>
    <mergeCell ref="O44:Q44"/>
    <mergeCell ref="R44:U44"/>
    <mergeCell ref="V44:AG44"/>
    <mergeCell ref="A45:K45"/>
    <mergeCell ref="L45:N45"/>
    <mergeCell ref="O45:Q45"/>
    <mergeCell ref="R45:U45"/>
    <mergeCell ref="V45:AG45"/>
    <mergeCell ref="O32:Q32"/>
    <mergeCell ref="R32:U32"/>
    <mergeCell ref="L38:N38"/>
    <mergeCell ref="O38:Q38"/>
    <mergeCell ref="R38:U38"/>
    <mergeCell ref="A39:U39"/>
    <mergeCell ref="V39:AG39"/>
    <mergeCell ref="A43:K43"/>
    <mergeCell ref="L43:N43"/>
    <mergeCell ref="O43:Q43"/>
    <mergeCell ref="R43:U43"/>
    <mergeCell ref="V43:AG43"/>
    <mergeCell ref="A36:E38"/>
    <mergeCell ref="F36:K36"/>
    <mergeCell ref="L36:N36"/>
    <mergeCell ref="O36:Q36"/>
    <mergeCell ref="R36:U36"/>
    <mergeCell ref="F37:K37"/>
    <mergeCell ref="L37:N37"/>
    <mergeCell ref="O37:Q37"/>
    <mergeCell ref="R37:U37"/>
    <mergeCell ref="F38:K38"/>
    <mergeCell ref="V30:AG38"/>
    <mergeCell ref="R42:U42"/>
    <mergeCell ref="A33:E35"/>
    <mergeCell ref="F33:K33"/>
    <mergeCell ref="L33:N33"/>
    <mergeCell ref="O33:Q33"/>
    <mergeCell ref="R33:U33"/>
    <mergeCell ref="F34:K34"/>
    <mergeCell ref="A30:E32"/>
    <mergeCell ref="F30:K30"/>
    <mergeCell ref="L30:N30"/>
    <mergeCell ref="O30:Q30"/>
    <mergeCell ref="R30:U30"/>
    <mergeCell ref="F31:K31"/>
    <mergeCell ref="L31:N31"/>
    <mergeCell ref="O31:Q31"/>
    <mergeCell ref="R31:U31"/>
    <mergeCell ref="L34:N34"/>
    <mergeCell ref="O34:Q34"/>
    <mergeCell ref="R34:U34"/>
    <mergeCell ref="F35:K35"/>
    <mergeCell ref="L35:N35"/>
    <mergeCell ref="O35:Q35"/>
    <mergeCell ref="R35:U35"/>
    <mergeCell ref="F32:K32"/>
    <mergeCell ref="L32:N32"/>
    <mergeCell ref="A28:K28"/>
    <mergeCell ref="L28:N28"/>
    <mergeCell ref="O28:Q28"/>
    <mergeCell ref="R28:U28"/>
    <mergeCell ref="V28:AG28"/>
    <mergeCell ref="A29:K29"/>
    <mergeCell ref="L29:N29"/>
    <mergeCell ref="O29:Q29"/>
    <mergeCell ref="R29:U29"/>
    <mergeCell ref="V29:AG29"/>
    <mergeCell ref="A25:U25"/>
    <mergeCell ref="V25:AG25"/>
    <mergeCell ref="A24:K24"/>
    <mergeCell ref="L24:N24"/>
    <mergeCell ref="O24:Q24"/>
    <mergeCell ref="R24:U24"/>
    <mergeCell ref="V24:AG24"/>
    <mergeCell ref="A23:K23"/>
    <mergeCell ref="L23:N23"/>
    <mergeCell ref="O23:Q23"/>
    <mergeCell ref="R23:U23"/>
    <mergeCell ref="V23:AG23"/>
    <mergeCell ref="O18:Q18"/>
    <mergeCell ref="R18:U18"/>
    <mergeCell ref="V18:AG18"/>
    <mergeCell ref="A19:K19"/>
    <mergeCell ref="L19:N19"/>
    <mergeCell ref="O19:Q19"/>
    <mergeCell ref="R19:U19"/>
    <mergeCell ref="V19:AG19"/>
    <mergeCell ref="A20:K20"/>
    <mergeCell ref="L20:N20"/>
    <mergeCell ref="O20:Q20"/>
    <mergeCell ref="R20:U20"/>
    <mergeCell ref="V20:AG20"/>
    <mergeCell ref="L18:N18"/>
    <mergeCell ref="A1:AG2"/>
    <mergeCell ref="A6:K6"/>
    <mergeCell ref="A3:AG3"/>
    <mergeCell ref="A5:K5"/>
    <mergeCell ref="L5:N5"/>
    <mergeCell ref="O5:Q5"/>
    <mergeCell ref="R5:U5"/>
    <mergeCell ref="V5:AG5"/>
    <mergeCell ref="L7:N7"/>
    <mergeCell ref="O7:Q7"/>
    <mergeCell ref="R7:U7"/>
    <mergeCell ref="L6:N6"/>
    <mergeCell ref="O6:Q6"/>
    <mergeCell ref="R6:U6"/>
    <mergeCell ref="V6:AG6"/>
    <mergeCell ref="A7:K7"/>
  </mergeCells>
  <phoneticPr fontId="3"/>
  <dataValidations count="3">
    <dataValidation type="whole" imeMode="halfAlpha" operator="lessThanOrEqual" allowBlank="1" showInputMessage="1" showErrorMessage="1" errorTitle="入力に誤りがあります" error="洋室シングルは7室しかありません。_x000a_7以下の数字を入力してください。" sqref="O127:Q127" xr:uid="{00000000-0002-0000-1000-000000000000}">
      <formula1>7</formula1>
    </dataValidation>
    <dataValidation type="whole" imeMode="halfAlpha" operator="lessThanOrEqual" allowBlank="1" showInputMessage="1" showErrorMessage="1" errorTitle="入力に誤りがあります" error="和室は1室しかありません。_x000a_1以外の数字は入力できません。" sqref="O128:Q128" xr:uid="{00000000-0002-0000-1000-000002000000}">
      <formula1>1</formula1>
    </dataValidation>
    <dataValidation imeMode="halfAlpha" allowBlank="1" showInputMessage="1" showErrorMessage="1" sqref="O30:Q38 O7:Q17 Q98:Q110 Q114:Q120 O19:Q24 O81:Q91 O98:O120 O44:Q66 O72:Q75" xr:uid="{00000000-0002-0000-1000-000003000000}"/>
  </dataValidations>
  <pageMargins left="0.70866141732283472" right="0.70866141732283472" top="0.74803149606299213" bottom="0.74803149606299213" header="0.31496062992125984" footer="0.31496062992125984"/>
  <pageSetup paperSize="9" scale="97" fitToWidth="0" fitToHeight="2" orientation="portrait" r:id="rId1"/>
  <rowBreaks count="2" manualBreakCount="2">
    <brk id="26" max="32" man="1"/>
    <brk id="77"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2:W20"/>
  <sheetViews>
    <sheetView topLeftCell="B1" workbookViewId="0">
      <selection activeCell="N8" sqref="N8"/>
    </sheetView>
  </sheetViews>
  <sheetFormatPr defaultRowHeight="13.5"/>
  <sheetData>
    <row r="2" spans="1:23">
      <c r="B2" t="s">
        <v>25</v>
      </c>
      <c r="C2" t="s">
        <v>26</v>
      </c>
      <c r="D2" t="s">
        <v>27</v>
      </c>
      <c r="F2" t="s">
        <v>63</v>
      </c>
      <c r="H2" t="s">
        <v>83</v>
      </c>
      <c r="J2" t="s">
        <v>130</v>
      </c>
      <c r="K2" t="s">
        <v>134</v>
      </c>
      <c r="L2" t="s">
        <v>136</v>
      </c>
      <c r="M2" t="s">
        <v>139</v>
      </c>
      <c r="N2" t="s">
        <v>128</v>
      </c>
      <c r="O2" t="s">
        <v>161</v>
      </c>
      <c r="P2" t="s">
        <v>166</v>
      </c>
    </row>
    <row r="3" spans="1:23">
      <c r="A3" t="s">
        <v>205</v>
      </c>
      <c r="B3" s="4" t="s">
        <v>22</v>
      </c>
      <c r="C3" s="4" t="s">
        <v>22</v>
      </c>
      <c r="D3" s="4" t="s">
        <v>22</v>
      </c>
      <c r="E3" s="4" t="s">
        <v>315</v>
      </c>
      <c r="J3" t="s">
        <v>131</v>
      </c>
      <c r="K3" s="20" t="s">
        <v>135</v>
      </c>
      <c r="L3" t="s">
        <v>613</v>
      </c>
      <c r="M3" t="s">
        <v>140</v>
      </c>
      <c r="N3" t="s">
        <v>864</v>
      </c>
      <c r="O3" t="s">
        <v>162</v>
      </c>
      <c r="P3" t="s">
        <v>167</v>
      </c>
      <c r="R3" s="23">
        <v>1</v>
      </c>
      <c r="S3" s="23">
        <v>2</v>
      </c>
      <c r="T3" s="23">
        <v>3</v>
      </c>
      <c r="U3" s="23">
        <v>4</v>
      </c>
      <c r="V3" s="23">
        <v>5</v>
      </c>
      <c r="W3" s="23">
        <v>6</v>
      </c>
    </row>
    <row r="4" spans="1:23">
      <c r="A4" t="s">
        <v>206</v>
      </c>
      <c r="B4" s="4" t="s">
        <v>28</v>
      </c>
      <c r="C4" s="4" t="s">
        <v>23</v>
      </c>
      <c r="D4" s="4" t="s">
        <v>23</v>
      </c>
      <c r="E4" s="4" t="s">
        <v>316</v>
      </c>
      <c r="F4" s="4" t="s">
        <v>64</v>
      </c>
      <c r="H4" s="4" t="s">
        <v>29</v>
      </c>
      <c r="J4" t="s">
        <v>132</v>
      </c>
      <c r="L4" t="s">
        <v>137</v>
      </c>
      <c r="M4" t="s">
        <v>141</v>
      </c>
      <c r="N4" t="s">
        <v>613</v>
      </c>
      <c r="O4" t="s">
        <v>163</v>
      </c>
      <c r="P4" t="s">
        <v>168</v>
      </c>
      <c r="R4" s="287" t="s">
        <v>193</v>
      </c>
      <c r="S4" s="23" t="s">
        <v>194</v>
      </c>
      <c r="T4" s="23" t="s">
        <v>195</v>
      </c>
      <c r="U4" s="23" t="s">
        <v>196</v>
      </c>
      <c r="V4" s="23" t="s">
        <v>197</v>
      </c>
      <c r="W4" s="23" t="s">
        <v>198</v>
      </c>
    </row>
    <row r="5" spans="1:23">
      <c r="A5" t="s">
        <v>207</v>
      </c>
      <c r="B5" s="4" t="s">
        <v>24</v>
      </c>
      <c r="C5" s="4" t="s">
        <v>29</v>
      </c>
      <c r="D5" s="4"/>
      <c r="F5" s="4" t="s">
        <v>520</v>
      </c>
      <c r="H5" s="4" t="s">
        <v>653</v>
      </c>
      <c r="J5" t="s">
        <v>133</v>
      </c>
      <c r="L5" t="s">
        <v>138</v>
      </c>
      <c r="M5" t="s">
        <v>625</v>
      </c>
      <c r="N5" t="s">
        <v>865</v>
      </c>
      <c r="O5" t="s">
        <v>164</v>
      </c>
      <c r="P5" t="s">
        <v>169</v>
      </c>
    </row>
    <row r="6" spans="1:23">
      <c r="B6" s="4"/>
      <c r="C6" s="4" t="s">
        <v>653</v>
      </c>
      <c r="D6" s="4"/>
      <c r="F6" s="4" t="s">
        <v>65</v>
      </c>
      <c r="H6" s="4" t="s">
        <v>652</v>
      </c>
      <c r="L6" t="s">
        <v>649</v>
      </c>
      <c r="N6" t="s">
        <v>138</v>
      </c>
      <c r="O6" t="s">
        <v>165</v>
      </c>
    </row>
    <row r="7" spans="1:23">
      <c r="B7" s="4" t="s">
        <v>24</v>
      </c>
      <c r="C7" s="4" t="s">
        <v>652</v>
      </c>
      <c r="D7" s="4"/>
      <c r="F7" s="4" t="s">
        <v>72</v>
      </c>
      <c r="H7" s="4" t="s">
        <v>28</v>
      </c>
      <c r="N7" t="s">
        <v>866</v>
      </c>
    </row>
    <row r="8" spans="1:23">
      <c r="B8" s="4"/>
      <c r="C8" s="4" t="s">
        <v>28</v>
      </c>
      <c r="D8" s="4"/>
      <c r="F8" s="4" t="s">
        <v>66</v>
      </c>
      <c r="H8" s="4"/>
    </row>
    <row r="9" spans="1:23">
      <c r="B9" s="4"/>
      <c r="C9" s="4"/>
      <c r="D9" s="4" t="s">
        <v>24</v>
      </c>
      <c r="F9" s="4" t="s">
        <v>67</v>
      </c>
    </row>
    <row r="10" spans="1:23">
      <c r="C10" t="s">
        <v>24</v>
      </c>
      <c r="F10" s="4" t="s">
        <v>68</v>
      </c>
    </row>
    <row r="11" spans="1:23">
      <c r="F11" s="4" t="s">
        <v>73</v>
      </c>
    </row>
    <row r="12" spans="1:23">
      <c r="F12" s="4" t="s">
        <v>69</v>
      </c>
    </row>
    <row r="13" spans="1:23">
      <c r="F13" s="4" t="s">
        <v>70</v>
      </c>
    </row>
    <row r="14" spans="1:23">
      <c r="F14" s="4" t="s">
        <v>71</v>
      </c>
    </row>
    <row r="15" spans="1:23">
      <c r="F15" s="4" t="s">
        <v>74</v>
      </c>
    </row>
    <row r="16" spans="1:23">
      <c r="F16" s="4" t="s">
        <v>75</v>
      </c>
    </row>
    <row r="17" spans="6:6">
      <c r="F17" s="4" t="s">
        <v>741</v>
      </c>
    </row>
    <row r="18" spans="6:6">
      <c r="F18" s="4"/>
    </row>
    <row r="19" spans="6:6">
      <c r="F19" s="4"/>
    </row>
    <row r="20" spans="6:6">
      <c r="F20" s="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目次</vt:lpstr>
      <vt:lpstr>①【2ヵ月前】利用申込書</vt:lpstr>
      <vt:lpstr>②【2ヵ月前】行程計画書</vt:lpstr>
      <vt:lpstr>（記入例）②【2ヵ月前】行程計画書</vt:lpstr>
      <vt:lpstr>③【2ヵ月前】食事注文票</vt:lpstr>
      <vt:lpstr>④【2ヵ月前】追加食材・補助食注文票</vt:lpstr>
      <vt:lpstr>⑤【2ヵ月前】活動教材注文票</vt:lpstr>
      <vt:lpstr>⑥【2ヵ月前】バス運行申込書</vt:lpstr>
      <vt:lpstr>⑦【2ヵ月前】食物アレルギー調査票</vt:lpstr>
      <vt:lpstr>⑧【1ヵ月前】食物アレルギー個別確認票</vt:lpstr>
      <vt:lpstr>⑨【2週間前】TAP事前打合せシート</vt:lpstr>
      <vt:lpstr>⑩【2週間前】野外炊飯活動計画書</vt:lpstr>
      <vt:lpstr>（記入例）⑩野外炊飯活動計画書</vt:lpstr>
      <vt:lpstr>班別借用物品(⑩野外炊飯活動計画書の内容を反映します)</vt:lpstr>
      <vt:lpstr>⑫【2週間前】野外活動計画書_OL・WR・NW</vt:lpstr>
      <vt:lpstr>⑬【入所時】利用者名簿</vt:lpstr>
      <vt:lpstr>⑭【入所時】健康調査票</vt:lpstr>
      <vt:lpstr>⑮【入所時】利用団体票</vt:lpstr>
      <vt:lpstr>※（参考）簡易計算シート</vt:lpstr>
      <vt:lpstr>リスト</vt:lpstr>
      <vt:lpstr>'（記入例）②【2ヵ月前】行程計画書'!Print_Area</vt:lpstr>
      <vt:lpstr>'※（参考）簡易計算シート'!Print_Area</vt:lpstr>
      <vt:lpstr>①【2ヵ月前】利用申込書!Print_Area</vt:lpstr>
      <vt:lpstr>②【2ヵ月前】行程計画書!Print_Area</vt:lpstr>
      <vt:lpstr>③【2ヵ月前】食事注文票!Print_Area</vt:lpstr>
      <vt:lpstr>④【2ヵ月前】追加食材・補助食注文票!Print_Area</vt:lpstr>
      <vt:lpstr>⑤【2ヵ月前】活動教材注文票!Print_Area</vt:lpstr>
      <vt:lpstr>⑥【2ヵ月前】バス運行申込書!Print_Area</vt:lpstr>
      <vt:lpstr>⑦【2ヵ月前】食物アレルギー調査票!Print_Area</vt:lpstr>
      <vt:lpstr>⑧【1ヵ月前】食物アレルギー個別確認票!Print_Area</vt:lpstr>
      <vt:lpstr>⑨【2週間前】TAP事前打合せシート!Print_Area</vt:lpstr>
      <vt:lpstr>⑫【2週間前】野外活動計画書_OL・WR・NW!Print_Area</vt:lpstr>
      <vt:lpstr>⑬【入所時】利用者名簿!Print_Area</vt:lpstr>
      <vt:lpstr>⑭【入所時】健康調査票!Print_Area</vt:lpstr>
      <vt:lpstr>⑮【入所時】利用団体票!Print_Area</vt:lpstr>
      <vt:lpstr>目次!Print_Area</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東島　憲之</cp:lastModifiedBy>
  <cp:lastPrinted>2025-08-29T15:30:09Z</cp:lastPrinted>
  <dcterms:created xsi:type="dcterms:W3CDTF">2020-05-15T03:01:01Z</dcterms:created>
  <dcterms:modified xsi:type="dcterms:W3CDTF">2025-09-08T04:20:20Z</dcterms:modified>
</cp:coreProperties>
</file>