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6B41ED6C-2AD3-4A19-B037-B742DD313C27}" xr6:coauthVersionLast="47" xr6:coauthVersionMax="47" xr10:uidLastSave="{00000000-0000-0000-0000-000000000000}"/>
  <bookViews>
    <workbookView xWindow="-120" yWindow="-120" windowWidth="29040" windowHeight="15840" xr2:uid="{0246B861-66C4-4C64-9F02-45546FFF5616}"/>
  </bookViews>
  <sheets>
    <sheet name="③【2ヵ月前】食事注文票" sheetId="1" r:id="rId1"/>
  </sheets>
  <externalReferences>
    <externalReference r:id="rId2"/>
  </externalReferences>
  <definedNames>
    <definedName name="_xlnm.Print_Area" localSheetId="0">③【2ヵ月前】食事注文票!$A$1:$AI$60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3" i="1" l="1"/>
  <c r="AP41" i="1"/>
  <c r="AQ41" i="1"/>
  <c r="AR41" i="1"/>
  <c r="AS41" i="1"/>
  <c r="AT41" i="1"/>
  <c r="AU41" i="1"/>
  <c r="AW41" i="1"/>
  <c r="AV41" i="1"/>
  <c r="AP40" i="1"/>
  <c r="AQ40" i="1"/>
  <c r="AR40" i="1"/>
  <c r="AS40" i="1"/>
  <c r="AT40" i="1"/>
  <c r="AU40" i="1"/>
  <c r="AW40" i="1"/>
  <c r="AV40" i="1"/>
  <c r="AP39" i="1"/>
  <c r="AQ39" i="1"/>
  <c r="AR39" i="1"/>
  <c r="AS39" i="1"/>
  <c r="AT39" i="1"/>
  <c r="AU39" i="1"/>
  <c r="AW39" i="1"/>
  <c r="AV39" i="1"/>
  <c r="AP38" i="1"/>
  <c r="AQ38" i="1"/>
  <c r="AR38" i="1"/>
  <c r="AS38" i="1"/>
  <c r="AT38" i="1"/>
  <c r="AU38" i="1"/>
  <c r="AW38" i="1"/>
  <c r="AV38" i="1"/>
  <c r="AP37" i="1"/>
  <c r="AQ37" i="1"/>
  <c r="AR37" i="1"/>
  <c r="AS37" i="1"/>
  <c r="AT37" i="1"/>
  <c r="AU37" i="1"/>
  <c r="AW37" i="1"/>
  <c r="AV37" i="1"/>
  <c r="AP36" i="1"/>
  <c r="AQ36" i="1"/>
  <c r="AR36" i="1"/>
  <c r="AS36" i="1"/>
  <c r="AT36" i="1"/>
  <c r="AU36" i="1"/>
  <c r="AW36" i="1"/>
  <c r="AV36" i="1"/>
  <c r="AF36" i="1"/>
  <c r="O36" i="1"/>
  <c r="AP35" i="1"/>
  <c r="AQ35" i="1"/>
  <c r="AR35" i="1"/>
  <c r="AS35" i="1"/>
  <c r="AT35" i="1"/>
  <c r="AU35" i="1"/>
  <c r="AW35" i="1"/>
  <c r="AV35" i="1"/>
  <c r="AP34" i="1"/>
  <c r="AQ34" i="1"/>
  <c r="AR34" i="1"/>
  <c r="AS34" i="1"/>
  <c r="AT34" i="1"/>
  <c r="AU34" i="1"/>
  <c r="AW34" i="1"/>
  <c r="AV34" i="1"/>
  <c r="AP33" i="1"/>
  <c r="AQ33" i="1"/>
  <c r="AR33" i="1"/>
  <c r="AS33" i="1"/>
  <c r="AT33" i="1"/>
  <c r="AU33" i="1"/>
  <c r="AW33" i="1"/>
  <c r="AV33" i="1"/>
  <c r="AP32" i="1"/>
  <c r="AQ32" i="1"/>
  <c r="AR32" i="1"/>
  <c r="AS32" i="1"/>
  <c r="AT32" i="1"/>
  <c r="AU32" i="1"/>
  <c r="AW32" i="1"/>
  <c r="AV32" i="1"/>
  <c r="AP31" i="1"/>
  <c r="AQ31" i="1"/>
  <c r="AR31" i="1"/>
  <c r="AS31" i="1"/>
  <c r="AT31" i="1"/>
  <c r="AU31" i="1"/>
  <c r="AW31" i="1"/>
  <c r="AV31" i="1"/>
  <c r="AP30" i="1"/>
  <c r="AQ30" i="1"/>
  <c r="AR30" i="1"/>
  <c r="AS30" i="1"/>
  <c r="AT30" i="1"/>
  <c r="AU30" i="1"/>
  <c r="AW30" i="1"/>
  <c r="AV30" i="1"/>
  <c r="AP29" i="1"/>
  <c r="AQ29" i="1"/>
  <c r="AR29" i="1"/>
  <c r="AS29" i="1"/>
  <c r="AT29" i="1"/>
  <c r="AU29" i="1"/>
  <c r="AW29" i="1"/>
  <c r="AV29" i="1"/>
  <c r="AP28" i="1"/>
  <c r="AQ28" i="1"/>
  <c r="AR28" i="1"/>
  <c r="AS28" i="1"/>
  <c r="AT28" i="1"/>
  <c r="AU28" i="1"/>
  <c r="AW28" i="1"/>
  <c r="AV28" i="1"/>
  <c r="AP27" i="1"/>
  <c r="AQ27" i="1"/>
  <c r="AR27" i="1"/>
  <c r="AS27" i="1"/>
  <c r="AT27" i="1"/>
  <c r="AU27" i="1"/>
  <c r="AW27" i="1"/>
  <c r="AV27" i="1"/>
  <c r="A17" i="1"/>
  <c r="A19" i="1"/>
  <c r="A21" i="1"/>
  <c r="A23" i="1"/>
  <c r="A25" i="1"/>
  <c r="A27" i="1"/>
  <c r="D27" i="1"/>
  <c r="AP26" i="1"/>
  <c r="AQ26" i="1"/>
  <c r="AR26" i="1"/>
  <c r="AS26" i="1"/>
  <c r="AT26" i="1"/>
  <c r="AU26" i="1"/>
  <c r="AW26" i="1"/>
  <c r="AV26" i="1"/>
  <c r="AP25" i="1"/>
  <c r="AQ25" i="1"/>
  <c r="AR25" i="1"/>
  <c r="AS25" i="1"/>
  <c r="AT25" i="1"/>
  <c r="AU25" i="1"/>
  <c r="AW25" i="1"/>
  <c r="AV25" i="1"/>
  <c r="D25" i="1"/>
  <c r="AP24" i="1"/>
  <c r="AQ24" i="1"/>
  <c r="AR24" i="1"/>
  <c r="AS24" i="1"/>
  <c r="AT24" i="1"/>
  <c r="AU24" i="1"/>
  <c r="AW24" i="1"/>
  <c r="AV24" i="1"/>
  <c r="D23" i="1"/>
  <c r="AP22" i="1"/>
  <c r="AQ22" i="1"/>
  <c r="AR22" i="1"/>
  <c r="AS22" i="1"/>
  <c r="AT22" i="1"/>
  <c r="AU22" i="1"/>
  <c r="AW22" i="1"/>
  <c r="AV22" i="1"/>
  <c r="AP21" i="1"/>
  <c r="AQ21" i="1"/>
  <c r="AR21" i="1"/>
  <c r="AS21" i="1"/>
  <c r="AT21" i="1"/>
  <c r="AU21" i="1"/>
  <c r="AW21" i="1"/>
  <c r="AV21" i="1"/>
  <c r="D21" i="1"/>
  <c r="AP20" i="1"/>
  <c r="AQ20" i="1"/>
  <c r="AR20" i="1"/>
  <c r="AS20" i="1"/>
  <c r="AT20" i="1"/>
  <c r="AU20" i="1"/>
  <c r="AW20" i="1"/>
  <c r="AV20" i="1"/>
  <c r="AP19" i="1"/>
  <c r="AQ19" i="1"/>
  <c r="AR19" i="1"/>
  <c r="AS19" i="1"/>
  <c r="AT19" i="1"/>
  <c r="AU19" i="1"/>
  <c r="AW19" i="1"/>
  <c r="AV19" i="1"/>
  <c r="D19" i="1"/>
  <c r="AP18" i="1"/>
  <c r="AQ18" i="1"/>
  <c r="AR18" i="1"/>
  <c r="AS18" i="1"/>
  <c r="AT18" i="1"/>
  <c r="AU18" i="1"/>
  <c r="AW18" i="1"/>
  <c r="AV18" i="1"/>
  <c r="D17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L13" i="1"/>
  <c r="AL14" i="1"/>
  <c r="AL15" i="1"/>
  <c r="AL16" i="1"/>
  <c r="W6" i="1"/>
  <c r="O6" i="1"/>
  <c r="D6" i="1"/>
</calcChain>
</file>

<file path=xl/sharedStrings.xml><?xml version="1.0" encoding="utf-8"?>
<sst xmlns="http://schemas.openxmlformats.org/spreadsheetml/2006/main" count="155" uniqueCount="79">
  <si>
    <r>
      <t>食事注文票　</t>
    </r>
    <r>
      <rPr>
        <sz val="18"/>
        <rFont val="游ゴシック"/>
        <family val="3"/>
        <charset val="128"/>
        <scheme val="minor"/>
      </rPr>
      <t>【　　　　　　】</t>
    </r>
    <rPh sb="0" eb="2">
      <t>ショクジ</t>
    </rPh>
    <rPh sb="2" eb="4">
      <t>チュウモン</t>
    </rPh>
    <rPh sb="4" eb="5">
      <t>ヒョウ</t>
    </rPh>
    <phoneticPr fontId="7"/>
  </si>
  <si>
    <t>目次へ</t>
    <rPh sb="0" eb="2">
      <t>モクジ</t>
    </rPh>
    <phoneticPr fontId="6"/>
  </si>
  <si>
    <t>2026.1.19改訂</t>
    <rPh sb="9" eb="11">
      <t>カイテイ</t>
    </rPh>
    <phoneticPr fontId="6"/>
  </si>
  <si>
    <t>朝食</t>
    <rPh sb="0" eb="2">
      <t>チョウショク</t>
    </rPh>
    <phoneticPr fontId="6"/>
  </si>
  <si>
    <t>団体名</t>
    <rPh sb="0" eb="2">
      <t>ダンタイ</t>
    </rPh>
    <rPh sb="2" eb="3">
      <t>メイ</t>
    </rPh>
    <phoneticPr fontId="6"/>
  </si>
  <si>
    <t>担当者</t>
    <rPh sb="0" eb="3">
      <t>タントウシャ</t>
    </rPh>
    <phoneticPr fontId="6"/>
  </si>
  <si>
    <t>TEL</t>
    <phoneticPr fontId="6"/>
  </si>
  <si>
    <t>提出日時</t>
    <rPh sb="0" eb="2">
      <t>テイシュツ</t>
    </rPh>
    <rPh sb="2" eb="4">
      <t>ニチジ</t>
    </rPh>
    <phoneticPr fontId="6"/>
  </si>
  <si>
    <t>利用申込書へ</t>
    <rPh sb="0" eb="5">
      <t>リヨウモウシコミショ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</si>
  <si>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</si>
  <si>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</si>
  <si>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</si>
  <si>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食物アレルギー調査票（別紙）</t>
    <rPh sb="0" eb="2">
      <t>ショクモツ</t>
    </rPh>
    <rPh sb="7" eb="10">
      <t>チョウサヒョウ</t>
    </rPh>
    <rPh sb="11" eb="13">
      <t>ベッシ</t>
    </rPh>
    <phoneticPr fontId="6"/>
  </si>
  <si>
    <t>活動教材注文票（別紙）</t>
    <rPh sb="0" eb="2">
      <t>カツドウ</t>
    </rPh>
    <rPh sb="2" eb="4">
      <t>キョウザイ</t>
    </rPh>
    <rPh sb="4" eb="6">
      <t>チュウモン</t>
    </rPh>
    <rPh sb="6" eb="7">
      <t>ヒョウ</t>
    </rPh>
    <rPh sb="8" eb="10">
      <t>ベッシ</t>
    </rPh>
    <phoneticPr fontId="6"/>
  </si>
  <si>
    <t>追加食材・補助食注文票（別紙）</t>
    <rPh sb="0" eb="2">
      <t>ツイカ</t>
    </rPh>
    <rPh sb="2" eb="4">
      <t>ショクザイ</t>
    </rPh>
    <rPh sb="5" eb="7">
      <t>ホジョ</t>
    </rPh>
    <rPh sb="7" eb="8">
      <t>ショク</t>
    </rPh>
    <rPh sb="8" eb="10">
      <t>チュウモン</t>
    </rPh>
    <rPh sb="10" eb="11">
      <t>ヒョウ</t>
    </rPh>
    <rPh sb="12" eb="14">
      <t>ベッシ</t>
    </rPh>
    <phoneticPr fontId="6"/>
  </si>
  <si>
    <t>昼食</t>
    <rPh sb="0" eb="2">
      <t>チュウショク</t>
    </rPh>
    <phoneticPr fontId="6"/>
  </si>
  <si>
    <t>１． 食堂</t>
    <rPh sb="3" eb="5">
      <t>ショクドウ</t>
    </rPh>
    <phoneticPr fontId="6"/>
  </si>
  <si>
    <t>※数量変更・キャンセルは、入所日の３日前の１５：００（土・日・祝を含む）まで承ります。</t>
    <rPh sb="1" eb="3">
      <t>スウリョウ</t>
    </rPh>
    <rPh sb="3" eb="5">
      <t>ヘンコウ</t>
    </rPh>
    <rPh sb="13" eb="15">
      <t>ニュウショ</t>
    </rPh>
    <rPh sb="15" eb="16">
      <t>ビ</t>
    </rPh>
    <rPh sb="18" eb="19">
      <t>ニチ</t>
    </rPh>
    <rPh sb="19" eb="20">
      <t>マエ</t>
    </rPh>
    <rPh sb="27" eb="28">
      <t>ド</t>
    </rPh>
    <rPh sb="29" eb="30">
      <t>ニチ</t>
    </rPh>
    <rPh sb="31" eb="32">
      <t>シュク</t>
    </rPh>
    <rPh sb="33" eb="34">
      <t>フク</t>
    </rPh>
    <rPh sb="38" eb="39">
      <t>ウケタマワ</t>
    </rPh>
    <phoneticPr fontId="6"/>
  </si>
  <si>
    <t>夕食</t>
    <rPh sb="0" eb="2">
      <t>ユウショク</t>
    </rPh>
    <phoneticPr fontId="6"/>
  </si>
  <si>
    <t>・</t>
    <phoneticPr fontId="6"/>
  </si>
  <si>
    <t>食堂食の場合には，「幼児（年少～年長）」，「小学生」及び「中学生以上」に分けて食数をご記入ください。</t>
    <rPh sb="0" eb="2">
      <t>ショクドウ</t>
    </rPh>
    <rPh sb="2" eb="3">
      <t>ショク</t>
    </rPh>
    <rPh sb="4" eb="6">
      <t>バアイ</t>
    </rPh>
    <rPh sb="10" eb="12">
      <t>ヨウジ</t>
    </rPh>
    <rPh sb="13" eb="15">
      <t>ネンショウ</t>
    </rPh>
    <rPh sb="16" eb="18">
      <t>ネンチョウ</t>
    </rPh>
    <rPh sb="22" eb="25">
      <t>ショウガクセイ</t>
    </rPh>
    <rPh sb="26" eb="27">
      <t>オヨ</t>
    </rPh>
    <rPh sb="29" eb="32">
      <t>チュウガクセイ</t>
    </rPh>
    <rPh sb="32" eb="34">
      <t>イジョウ</t>
    </rPh>
    <rPh sb="36" eb="37">
      <t>ワ</t>
    </rPh>
    <rPh sb="39" eb="41">
      <t>ショクスウ</t>
    </rPh>
    <rPh sb="43" eb="45">
      <t>キニュウ</t>
    </rPh>
    <phoneticPr fontId="6"/>
  </si>
  <si>
    <t>&lt;参考&gt;</t>
    <rPh sb="1" eb="3">
      <t>サンコウ</t>
    </rPh>
    <phoneticPr fontId="6"/>
  </si>
  <si>
    <t>※</t>
    <phoneticPr fontId="6"/>
  </si>
  <si>
    <t>幼児（年少未満）は無料です</t>
    <rPh sb="0" eb="2">
      <t>ヨウジ</t>
    </rPh>
    <rPh sb="3" eb="5">
      <t>ネンショウ</t>
    </rPh>
    <rPh sb="5" eb="7">
      <t>ミマン</t>
    </rPh>
    <rPh sb="8" eb="10">
      <t>ムリョウ</t>
    </rPh>
    <phoneticPr fontId="6"/>
  </si>
  <si>
    <t>食堂</t>
    <rPh sb="0" eb="2">
      <t>ショクドウ</t>
    </rPh>
    <phoneticPr fontId="6"/>
  </si>
  <si>
    <t>円</t>
    <rPh sb="0" eb="1">
      <t>エン</t>
    </rPh>
    <phoneticPr fontId="6"/>
  </si>
  <si>
    <t>・月・日</t>
    <rPh sb="1" eb="2">
      <t>ツキ</t>
    </rPh>
    <rPh sb="3" eb="4">
      <t>ニチ</t>
    </rPh>
    <phoneticPr fontId="6"/>
  </si>
  <si>
    <t>曜日</t>
    <rPh sb="0" eb="2">
      <t>ヨウビ</t>
    </rPh>
    <phoneticPr fontId="6"/>
  </si>
  <si>
    <t>朝　 食</t>
    <rPh sb="0" eb="1">
      <t>アサ</t>
    </rPh>
    <rPh sb="3" eb="4">
      <t>ショク</t>
    </rPh>
    <phoneticPr fontId="6"/>
  </si>
  <si>
    <t>昼　 食</t>
    <rPh sb="0" eb="1">
      <t>ヒル</t>
    </rPh>
    <rPh sb="3" eb="4">
      <t>ショク</t>
    </rPh>
    <phoneticPr fontId="6"/>
  </si>
  <si>
    <t>夕　 食</t>
    <rPh sb="0" eb="1">
      <t>ユウ</t>
    </rPh>
    <rPh sb="3" eb="4">
      <t>ショク</t>
    </rPh>
    <phoneticPr fontId="6"/>
  </si>
  <si>
    <t>野外炊飯</t>
    <rPh sb="0" eb="4">
      <t>ヤガイスイハン</t>
    </rPh>
    <phoneticPr fontId="6"/>
  </si>
  <si>
    <t>幼児
（年少
未満）</t>
    <rPh sb="0" eb="2">
      <t>ヨウジ</t>
    </rPh>
    <rPh sb="4" eb="6">
      <t>ネンショウ</t>
    </rPh>
    <rPh sb="7" eb="9">
      <t>ミマン</t>
    </rPh>
    <phoneticPr fontId="6"/>
  </si>
  <si>
    <t>幼児
（年少～年長）</t>
    <rPh sb="0" eb="2">
      <t>ヨウジ</t>
    </rPh>
    <rPh sb="4" eb="6">
      <t>ネンショウ</t>
    </rPh>
    <rPh sb="7" eb="9">
      <t>ネンチョウ</t>
    </rPh>
    <phoneticPr fontId="6"/>
  </si>
  <si>
    <t>小学生</t>
    <rPh sb="0" eb="3">
      <t>ショウガクセイ</t>
    </rPh>
    <phoneticPr fontId="6"/>
  </si>
  <si>
    <t>中学生以上</t>
    <rPh sb="0" eb="3">
      <t>チュウガクセイ</t>
    </rPh>
    <rPh sb="3" eb="5">
      <t>イジョウ</t>
    </rPh>
    <phoneticPr fontId="6"/>
  </si>
  <si>
    <t>弁当</t>
    <rPh sb="0" eb="2">
      <t>ベントウ</t>
    </rPh>
    <phoneticPr fontId="6"/>
  </si>
  <si>
    <t>合計</t>
    <rPh sb="0" eb="2">
      <t>ゴウケイ</t>
    </rPh>
    <phoneticPr fontId="6"/>
  </si>
  <si>
    <t>幕の内弁当</t>
    <rPh sb="0" eb="1">
      <t>マク</t>
    </rPh>
    <rPh sb="2" eb="3">
      <t>ウチ</t>
    </rPh>
    <rPh sb="3" eb="5">
      <t>ベントウ</t>
    </rPh>
    <phoneticPr fontId="6"/>
  </si>
  <si>
    <t>俵むすび弁当</t>
    <rPh sb="0" eb="1">
      <t>タワラ</t>
    </rPh>
    <rPh sb="4" eb="6">
      <t>ベントウ</t>
    </rPh>
    <phoneticPr fontId="6"/>
  </si>
  <si>
    <t>パリパリむすび弁当</t>
    <rPh sb="7" eb="9">
      <t>ベントウ</t>
    </rPh>
    <phoneticPr fontId="6"/>
  </si>
  <si>
    <t>パン弁当</t>
    <rPh sb="2" eb="4">
      <t>ベントウ</t>
    </rPh>
    <phoneticPr fontId="6"/>
  </si>
  <si>
    <t>ビーフカレー</t>
    <phoneticPr fontId="6"/>
  </si>
  <si>
    <t>ハヤシライス</t>
    <phoneticPr fontId="6"/>
  </si>
  <si>
    <t>親子丼</t>
    <rPh sb="0" eb="3">
      <t>オヤコドン</t>
    </rPh>
    <phoneticPr fontId="6"/>
  </si>
  <si>
    <t>炊き込みごはん（みそ汁付）</t>
    <rPh sb="0" eb="1">
      <t>タ</t>
    </rPh>
    <rPh sb="2" eb="3">
      <t>コ</t>
    </rPh>
    <rPh sb="10" eb="11">
      <t>シル</t>
    </rPh>
    <rPh sb="11" eb="12">
      <t>ツキ</t>
    </rPh>
    <phoneticPr fontId="6"/>
  </si>
  <si>
    <t>豚汁</t>
    <rPh sb="0" eb="1">
      <t>トン</t>
    </rPh>
    <rPh sb="1" eb="2">
      <t>ジル</t>
    </rPh>
    <phoneticPr fontId="6"/>
  </si>
  <si>
    <t>クリームシチュー</t>
    <phoneticPr fontId="6"/>
  </si>
  <si>
    <t>２． 野外炊飯</t>
    <rPh sb="3" eb="5">
      <t>ヤガイ</t>
    </rPh>
    <rPh sb="5" eb="7">
      <t>スイハン</t>
    </rPh>
    <phoneticPr fontId="6"/>
  </si>
  <si>
    <t>ビーフシチュー</t>
    <phoneticPr fontId="6"/>
  </si>
  <si>
    <t>※数量変更・キャンセルは、入所日の３日前の１５：００（土・日・祝を含む）まで承ります。</t>
    <phoneticPr fontId="6"/>
  </si>
  <si>
    <t>ポトフ（ロールパン付）</t>
    <rPh sb="9" eb="10">
      <t>ツキ</t>
    </rPh>
    <phoneticPr fontId="6"/>
  </si>
  <si>
    <t>野外炊飯は，日付（朝・昼・夕のいずれかに☑する），メニュー名，人数及び班数をご記入ください。</t>
    <rPh sb="0" eb="2">
      <t>ヤガイ</t>
    </rPh>
    <rPh sb="2" eb="4">
      <t>スイハン</t>
    </rPh>
    <rPh sb="33" eb="34">
      <t>オヨ</t>
    </rPh>
    <phoneticPr fontId="6"/>
  </si>
  <si>
    <t>焼きそば</t>
    <rPh sb="0" eb="1">
      <t>ヤ</t>
    </rPh>
    <phoneticPr fontId="6"/>
  </si>
  <si>
    <r>
      <t>（※1グループ最大10人まで、</t>
    </r>
    <r>
      <rPr>
        <b/>
        <u/>
        <sz val="11"/>
        <color rgb="FFFF0000"/>
        <rFont val="游ゴシック"/>
        <family val="3"/>
        <charset val="128"/>
        <scheme val="minor"/>
      </rPr>
      <t>１グループにつき薪１束700円が別途必要になります</t>
    </r>
    <r>
      <rPr>
        <b/>
        <u/>
        <sz val="11"/>
        <color theme="1"/>
        <rFont val="游ゴシック"/>
        <family val="3"/>
        <charset val="128"/>
        <scheme val="minor"/>
      </rPr>
      <t>。）</t>
    </r>
    <rPh sb="7" eb="9">
      <t>サイダイ</t>
    </rPh>
    <rPh sb="11" eb="12">
      <t>ニン</t>
    </rPh>
    <rPh sb="23" eb="24">
      <t>マキ</t>
    </rPh>
    <rPh sb="25" eb="26">
      <t>タバ</t>
    </rPh>
    <rPh sb="29" eb="30">
      <t>エン</t>
    </rPh>
    <rPh sb="31" eb="33">
      <t>ベット</t>
    </rPh>
    <rPh sb="33" eb="35">
      <t>ヒツヨウ</t>
    </rPh>
    <phoneticPr fontId="6"/>
  </si>
  <si>
    <t>ベーコンエッグ</t>
    <phoneticPr fontId="6"/>
  </si>
  <si>
    <t>（</t>
    <phoneticPr fontId="6"/>
  </si>
  <si>
    <t>）</t>
    <phoneticPr fontId="6"/>
  </si>
  <si>
    <t>ホットドッグ2本</t>
    <rPh sb="7" eb="8">
      <t>ホン</t>
    </rPh>
    <phoneticPr fontId="6"/>
  </si>
  <si>
    <t>メニュー</t>
    <phoneticPr fontId="6"/>
  </si>
  <si>
    <t>班分け</t>
    <rPh sb="0" eb="2">
      <t>ハンワ</t>
    </rPh>
    <phoneticPr fontId="6"/>
  </si>
  <si>
    <t>焼肉（牛肉）</t>
    <rPh sb="0" eb="2">
      <t>ヤキニク</t>
    </rPh>
    <rPh sb="3" eb="5">
      <t>ギュウニク</t>
    </rPh>
    <phoneticPr fontId="6"/>
  </si>
  <si>
    <t>人</t>
    <rPh sb="0" eb="1">
      <t>ニン</t>
    </rPh>
    <phoneticPr fontId="6"/>
  </si>
  <si>
    <t>×</t>
    <phoneticPr fontId="6"/>
  </si>
  <si>
    <t>班</t>
    <rPh sb="0" eb="1">
      <t>ハン</t>
    </rPh>
    <phoneticPr fontId="6"/>
  </si>
  <si>
    <t>焼肉（豚肉）</t>
    <rPh sb="0" eb="2">
      <t>ヤキニク</t>
    </rPh>
    <rPh sb="3" eb="5">
      <t>ブタニク</t>
    </rPh>
    <phoneticPr fontId="6"/>
  </si>
  <si>
    <t>焼肉（鶏肉）</t>
    <rPh sb="0" eb="2">
      <t>ヤキニク</t>
    </rPh>
    <rPh sb="3" eb="5">
      <t>トリニク</t>
    </rPh>
    <phoneticPr fontId="6"/>
  </si>
  <si>
    <t>ピザ（10人分）</t>
    <rPh sb="5" eb="6">
      <t>ニン</t>
    </rPh>
    <rPh sb="6" eb="7">
      <t>ブン</t>
    </rPh>
    <phoneticPr fontId="6"/>
  </si>
  <si>
    <t>お好み焼き（10人分）</t>
    <rPh sb="1" eb="2">
      <t>コノ</t>
    </rPh>
    <rPh sb="3" eb="4">
      <t>ヤ</t>
    </rPh>
    <rPh sb="8" eb="10">
      <t>ニンブン</t>
    </rPh>
    <phoneticPr fontId="6"/>
  </si>
  <si>
    <t>焼きりんご</t>
    <rPh sb="0" eb="1">
      <t>ヤ</t>
    </rPh>
    <phoneticPr fontId="6"/>
  </si>
  <si>
    <t>薪代</t>
    <rPh sb="0" eb="1">
      <t>マキ</t>
    </rPh>
    <rPh sb="1" eb="2">
      <t>ダイ</t>
    </rPh>
    <phoneticPr fontId="6"/>
  </si>
  <si>
    <r>
      <rPr>
        <sz val="11"/>
        <color theme="1"/>
        <rFont val="游ゴシック"/>
        <family val="2"/>
        <charset val="128"/>
        <scheme val="minor"/>
      </rPr>
      <t>薪</t>
    </r>
    <r>
      <rPr>
        <sz val="9"/>
        <color theme="1"/>
        <rFont val="游ゴシック"/>
        <family val="3"/>
        <charset val="128"/>
        <scheme val="minor"/>
      </rPr>
      <t>（野外炊飯用）</t>
    </r>
    <rPh sb="0" eb="1">
      <t>マキ</t>
    </rPh>
    <rPh sb="2" eb="6">
      <t>ヤガイスイハン</t>
    </rPh>
    <rPh sb="6" eb="7">
      <t>ヨウ</t>
    </rPh>
    <phoneticPr fontId="6"/>
  </si>
  <si>
    <t>束</t>
    <rPh sb="0" eb="1">
      <t>タバ</t>
    </rPh>
    <phoneticPr fontId="6"/>
  </si>
  <si>
    <t>３． 弁当</t>
    <rPh sb="3" eb="5">
      <t>ベントウ</t>
    </rPh>
    <phoneticPr fontId="6"/>
  </si>
  <si>
    <t>※数量変更・キャンセルは、入所日の７日前の１５：００（土・日・祝を含む）まで承ります。</t>
    <rPh sb="1" eb="3">
      <t>スウリョウ</t>
    </rPh>
    <rPh sb="3" eb="5">
      <t>ヘンコウ</t>
    </rPh>
    <rPh sb="13" eb="15">
      <t>ニュウショ</t>
    </rPh>
    <rPh sb="15" eb="16">
      <t>ビ</t>
    </rPh>
    <rPh sb="18" eb="19">
      <t>ニチ</t>
    </rPh>
    <rPh sb="19" eb="20">
      <t>マエ</t>
    </rPh>
    <rPh sb="27" eb="28">
      <t>ド</t>
    </rPh>
    <rPh sb="29" eb="30">
      <t>ニチ</t>
    </rPh>
    <rPh sb="31" eb="32">
      <t>シュク</t>
    </rPh>
    <rPh sb="33" eb="34">
      <t>フク</t>
    </rPh>
    <rPh sb="38" eb="39">
      <t>ウケタマワ</t>
    </rPh>
    <phoneticPr fontId="6"/>
  </si>
  <si>
    <t>弁当は，日付（朝・昼のいずれかに☑する），メニュー名，数量をご記入ください。</t>
    <rPh sb="0" eb="2">
      <t>ベントウ</t>
    </rPh>
    <rPh sb="27" eb="29">
      <t>スウリョウ</t>
    </rPh>
    <phoneticPr fontId="6"/>
  </si>
  <si>
    <t>　【弁当メニュー：洋風弁当 620円，和風弁当 620円，おにぎり弁当 620円，パン弁当 550円】</t>
    <phoneticPr fontId="6"/>
  </si>
  <si>
    <t>個</t>
    <rPh sb="0" eb="1">
      <t>コ</t>
    </rPh>
    <phoneticPr fontId="6"/>
  </si>
  <si>
    <t>【提出先】 国立山口徳地青少年自然の家
TEL：（0835）56-0113　FAX：（0835）56-0130　メール：tokuji-suishin@niye.go.jp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</si>
</sst>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6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hair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indexed="64"/>
      </left>
      <right/>
      <top style="thin">
        <color theme="1" tint="0.499984740745262"/>
      </top>
      <bottom/>
      <diagonal/>
    </border>
    <border>
      <left/>
      <right style="hair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/>
      <top style="double">
        <color indexed="64"/>
      </top>
      <bottom/>
      <diagonal/>
    </border>
    <border>
      <left/>
      <right style="thin">
        <color theme="1" tint="0.499984740745262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left" vertical="center" shrinkToFit="1"/>
      <protection locked="0"/>
    </xf>
    <xf numFmtId="49" fontId="0" fillId="0" borderId="9" xfId="0" applyNumberFormat="1" applyBorder="1" applyAlignment="1" applyProtection="1">
      <alignment horizontal="left" vertical="center" shrinkToFit="1"/>
      <protection locked="0"/>
    </xf>
    <xf numFmtId="49" fontId="0" fillId="0" borderId="10" xfId="0" applyNumberFormat="1" applyBorder="1" applyAlignment="1" applyProtection="1">
      <alignment horizontal="left" vertical="center" shrinkToFit="1"/>
      <protection locked="0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vertical="center" shrinkToFit="1"/>
      <protection locked="0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8" fontId="0" fillId="0" borderId="12" xfId="1" applyFont="1" applyBorder="1" applyProtection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textRotation="255"/>
    </xf>
    <xf numFmtId="0" fontId="18" fillId="2" borderId="14" xfId="0" applyFont="1" applyFill="1" applyBorder="1" applyAlignment="1">
      <alignment horizontal="center" vertical="center" textRotation="255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textRotation="255"/>
    </xf>
    <xf numFmtId="0" fontId="18" fillId="2" borderId="25" xfId="0" applyFont="1" applyFill="1" applyBorder="1" applyAlignment="1">
      <alignment horizontal="center" vertical="center" textRotation="255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38" fontId="0" fillId="0" borderId="33" xfId="0" applyNumberFormat="1" applyBorder="1">
      <alignment vertical="center"/>
    </xf>
    <xf numFmtId="176" fontId="17" fillId="0" borderId="34" xfId="0" applyNumberFormat="1" applyFont="1" applyBorder="1" applyAlignment="1" applyProtection="1">
      <alignment horizontal="center" vertical="center"/>
      <protection locked="0"/>
    </xf>
    <xf numFmtId="176" fontId="17" fillId="0" borderId="35" xfId="0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176" fontId="17" fillId="0" borderId="43" xfId="0" applyNumberFormat="1" applyFont="1" applyBorder="1" applyAlignment="1" applyProtection="1">
      <alignment horizontal="center" vertical="center"/>
      <protection locked="0"/>
    </xf>
    <xf numFmtId="176" fontId="17" fillId="0" borderId="44" xfId="0" applyNumberFormat="1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2" fillId="0" borderId="7" xfId="0" applyFont="1" applyBorder="1">
      <alignment vertical="center"/>
    </xf>
    <xf numFmtId="0" fontId="0" fillId="0" borderId="14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176" fontId="17" fillId="0" borderId="57" xfId="0" applyNumberFormat="1" applyFont="1" applyBorder="1" applyAlignment="1" applyProtection="1">
      <alignment horizontal="center" vertical="center"/>
      <protection locked="0"/>
    </xf>
    <xf numFmtId="176" fontId="17" fillId="0" borderId="58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1" fillId="0" borderId="67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Protection="1">
      <alignment vertical="center"/>
      <protection locked="0"/>
    </xf>
    <xf numFmtId="0" fontId="0" fillId="0" borderId="68" xfId="0" applyBorder="1" applyAlignment="1" applyProtection="1">
      <alignment horizontal="right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left" vertical="center"/>
      <protection locked="0"/>
    </xf>
    <xf numFmtId="0" fontId="11" fillId="2" borderId="70" xfId="0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 applyProtection="1">
      <alignment horizontal="center" vertical="center"/>
      <protection locked="0"/>
    </xf>
    <xf numFmtId="0" fontId="11" fillId="2" borderId="72" xfId="0" applyFont="1" applyFill="1" applyBorder="1" applyAlignment="1" applyProtection="1">
      <alignment horizontal="center" vertical="center"/>
      <protection locked="0"/>
    </xf>
    <xf numFmtId="0" fontId="11" fillId="2" borderId="73" xfId="0" applyFont="1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12" fillId="0" borderId="76" xfId="0" applyFont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alignment horizontal="center" vertical="center" wrapText="1"/>
      <protection locked="0"/>
    </xf>
    <xf numFmtId="0" fontId="12" fillId="0" borderId="78" xfId="0" applyFont="1" applyBorder="1" applyAlignment="1" applyProtection="1">
      <alignment horizontal="center" vertical="center" wrapText="1"/>
      <protection locked="0"/>
    </xf>
    <xf numFmtId="0" fontId="12" fillId="0" borderId="79" xfId="0" applyFont="1" applyBorder="1" applyAlignment="1" applyProtection="1">
      <alignment horizontal="center" vertical="center"/>
      <protection locked="0"/>
    </xf>
    <xf numFmtId="0" fontId="23" fillId="0" borderId="79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23" fillId="0" borderId="80" xfId="0" applyFont="1" applyBorder="1" applyAlignment="1" applyProtection="1">
      <alignment horizontal="center" vertical="center"/>
      <protection locked="0"/>
    </xf>
    <xf numFmtId="0" fontId="22" fillId="0" borderId="7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75" xfId="0" applyFont="1" applyBorder="1" applyAlignment="1" applyProtection="1">
      <alignment horizontal="left" vertical="center"/>
      <protection locked="0"/>
    </xf>
    <xf numFmtId="0" fontId="12" fillId="0" borderId="81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2" fillId="0" borderId="82" xfId="0" applyFont="1" applyBorder="1" applyAlignment="1" applyProtection="1">
      <alignment horizontal="center" vertical="center" wrapText="1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8" fillId="0" borderId="83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2" fillId="0" borderId="84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center" vertical="center" wrapText="1"/>
      <protection locked="0"/>
    </xf>
    <xf numFmtId="0" fontId="12" fillId="0" borderId="85" xfId="0" applyFont="1" applyBorder="1" applyAlignment="1" applyProtection="1">
      <alignment horizontal="center" vertical="center" wrapText="1"/>
      <protection locked="0"/>
    </xf>
    <xf numFmtId="0" fontId="12" fillId="0" borderId="86" xfId="0" applyFont="1" applyBorder="1" applyAlignment="1" applyProtection="1">
      <alignment horizontal="center" vertical="center"/>
      <protection locked="0"/>
    </xf>
    <xf numFmtId="0" fontId="18" fillId="0" borderId="86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22" fillId="0" borderId="87" xfId="0" applyFont="1" applyBorder="1" applyAlignment="1" applyProtection="1">
      <alignment horizontal="right" vertical="center"/>
      <protection locked="0"/>
    </xf>
    <xf numFmtId="0" fontId="22" fillId="0" borderId="61" xfId="0" applyFont="1" applyBorder="1" applyAlignment="1" applyProtection="1">
      <alignment horizontal="right" vertical="center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2" fillId="0" borderId="88" xfId="0" applyFont="1" applyBorder="1" applyAlignment="1" applyProtection="1">
      <alignment horizontal="left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24" fillId="0" borderId="90" xfId="0" applyFont="1" applyBorder="1" applyAlignment="1" applyProtection="1">
      <alignment horizontal="right" vertical="center"/>
      <protection locked="0"/>
    </xf>
    <xf numFmtId="0" fontId="24" fillId="0" borderId="92" xfId="0" applyFont="1" applyBorder="1" applyAlignment="1" applyProtection="1">
      <alignment horizontal="right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right" vertical="center"/>
      <protection locked="0"/>
    </xf>
    <xf numFmtId="0" fontId="24" fillId="0" borderId="88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68" xfId="0" applyBorder="1" applyProtection="1">
      <alignment vertical="center"/>
      <protection locked="0"/>
    </xf>
    <xf numFmtId="0" fontId="11" fillId="0" borderId="94" xfId="0" applyFont="1" applyBorder="1" applyAlignment="1" applyProtection="1">
      <alignment horizontal="center" vertical="center"/>
      <protection locked="0"/>
    </xf>
    <xf numFmtId="0" fontId="0" fillId="0" borderId="69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25" fillId="0" borderId="38" xfId="0" applyFont="1" applyBorder="1" applyProtection="1">
      <alignment vertical="center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26" fillId="0" borderId="38" xfId="0" applyFont="1" applyBorder="1" applyProtection="1">
      <alignment vertical="center"/>
      <protection locked="0"/>
    </xf>
    <xf numFmtId="0" fontId="0" fillId="0" borderId="95" xfId="0" applyBorder="1" applyAlignment="1" applyProtection="1">
      <alignment horizontal="right" vertical="center"/>
      <protection locked="0"/>
    </xf>
    <xf numFmtId="0" fontId="25" fillId="0" borderId="96" xfId="0" applyFont="1" applyBorder="1" applyProtection="1">
      <alignment vertical="center"/>
      <protection locked="0"/>
    </xf>
    <xf numFmtId="0" fontId="25" fillId="0" borderId="97" xfId="0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11" fillId="0" borderId="47" xfId="0" applyFont="1" applyBorder="1" applyProtection="1">
      <alignment vertical="center"/>
      <protection locked="0"/>
    </xf>
    <xf numFmtId="0" fontId="27" fillId="0" borderId="47" xfId="0" applyFont="1" applyBorder="1" applyAlignment="1" applyProtection="1">
      <alignment horizontal="right"/>
      <protection locked="0"/>
    </xf>
    <xf numFmtId="0" fontId="28" fillId="0" borderId="47" xfId="0" applyFont="1" applyBorder="1" applyAlignment="1" applyProtection="1">
      <alignment horizontal="right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29" fillId="0" borderId="47" xfId="0" applyFont="1" applyBorder="1" applyAlignment="1" applyProtection="1">
      <protection locked="0"/>
    </xf>
    <xf numFmtId="0" fontId="0" fillId="0" borderId="98" xfId="0" applyBorder="1" applyAlignment="1" applyProtection="1">
      <alignment horizontal="right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29" fillId="0" borderId="99" xfId="0" applyFont="1" applyBorder="1" applyAlignment="1" applyProtection="1">
      <protection locked="0"/>
    </xf>
    <xf numFmtId="0" fontId="29" fillId="0" borderId="100" xfId="0" applyFont="1" applyBorder="1" applyAlignment="1" applyProtection="1">
      <protection locked="0"/>
    </xf>
    <xf numFmtId="0" fontId="0" fillId="0" borderId="101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5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0" borderId="102" xfId="0" applyBorder="1" applyAlignment="1" applyProtection="1">
      <alignment horizontal="right" vertical="center"/>
      <protection locked="0"/>
    </xf>
    <xf numFmtId="0" fontId="25" fillId="0" borderId="103" xfId="0" applyFont="1" applyBorder="1" applyProtection="1">
      <alignment vertical="center"/>
      <protection locked="0"/>
    </xf>
    <xf numFmtId="0" fontId="25" fillId="0" borderId="75" xfId="0" applyFont="1" applyBorder="1" applyProtection="1">
      <alignment vertical="center"/>
      <protection locked="0"/>
    </xf>
    <xf numFmtId="0" fontId="0" fillId="0" borderId="60" xfId="0" applyBorder="1" applyAlignment="1" applyProtection="1">
      <alignment horizontal="right" vertical="center"/>
      <protection locked="0"/>
    </xf>
    <xf numFmtId="0" fontId="0" fillId="0" borderId="61" xfId="0" applyBorder="1" applyAlignment="1" applyProtection="1">
      <alignment horizontal="right" vertical="center"/>
      <protection locked="0"/>
    </xf>
    <xf numFmtId="0" fontId="11" fillId="0" borderId="61" xfId="0" applyFont="1" applyBorder="1" applyProtection="1">
      <alignment vertical="center"/>
      <protection locked="0"/>
    </xf>
    <xf numFmtId="0" fontId="27" fillId="0" borderId="61" xfId="0" applyFont="1" applyBorder="1" applyAlignment="1" applyProtection="1">
      <alignment horizontal="right"/>
      <protection locked="0"/>
    </xf>
    <xf numFmtId="0" fontId="28" fillId="0" borderId="61" xfId="0" applyFont="1" applyBorder="1" applyAlignment="1" applyProtection="1">
      <alignment horizontal="right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protection locked="0"/>
    </xf>
    <xf numFmtId="0" fontId="0" fillId="0" borderId="104" xfId="0" applyBorder="1" applyAlignment="1" applyProtection="1">
      <alignment horizontal="right" vertical="center"/>
      <protection locked="0"/>
    </xf>
    <xf numFmtId="0" fontId="15" fillId="0" borderId="61" xfId="0" applyFont="1" applyBorder="1" applyProtection="1">
      <alignment vertical="center"/>
      <protection locked="0"/>
    </xf>
    <xf numFmtId="0" fontId="29" fillId="0" borderId="105" xfId="0" applyFont="1" applyBorder="1" applyAlignment="1" applyProtection="1">
      <protection locked="0"/>
    </xf>
    <xf numFmtId="0" fontId="29" fillId="0" borderId="88" xfId="0" applyFont="1" applyBorder="1" applyAlignment="1" applyProtection="1">
      <protection locked="0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5" fillId="0" borderId="0" xfId="0" applyFo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0</xdr:row>
      <xdr:rowOff>0</xdr:rowOff>
    </xdr:from>
    <xdr:to>
      <xdr:col>33</xdr:col>
      <xdr:colOff>171450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78864-8A75-48F5-A886-5DC20C72A640}"/>
            </a:ext>
          </a:extLst>
        </xdr:cNvPr>
        <xdr:cNvSpPr txBox="1"/>
      </xdr:nvSpPr>
      <xdr:spPr>
        <a:xfrm>
          <a:off x="6324600" y="0"/>
          <a:ext cx="1362075" cy="466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0</xdr:row>
          <xdr:rowOff>104775</xdr:rowOff>
        </xdr:from>
        <xdr:to>
          <xdr:col>23</xdr:col>
          <xdr:colOff>66675</xdr:colOff>
          <xdr:row>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A13A2BB-B3D1-4240-A849-3B01783581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</xdr:row>
          <xdr:rowOff>104775</xdr:rowOff>
        </xdr:from>
        <xdr:to>
          <xdr:col>21</xdr:col>
          <xdr:colOff>190500</xdr:colOff>
          <xdr:row>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8B4B332-52E2-44D8-9467-8961BE425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0</xdr:rowOff>
        </xdr:from>
        <xdr:to>
          <xdr:col>9</xdr:col>
          <xdr:colOff>19050</xdr:colOff>
          <xdr:row>33</xdr:row>
          <xdr:rowOff>189242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81B08DB-78FC-4AF1-9A06-535C11ABA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0</xdr:rowOff>
        </xdr:from>
        <xdr:to>
          <xdr:col>13</xdr:col>
          <xdr:colOff>28575</xdr:colOff>
          <xdr:row>33</xdr:row>
          <xdr:rowOff>189242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E2CE0BA-F5CF-4A09-9E3E-0B69A68C0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33</xdr:row>
          <xdr:rowOff>0</xdr:rowOff>
        </xdr:from>
        <xdr:to>
          <xdr:col>16</xdr:col>
          <xdr:colOff>152400</xdr:colOff>
          <xdr:row>33</xdr:row>
          <xdr:rowOff>189242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BC73089-49E6-4F40-92F2-9F247E871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33</xdr:row>
          <xdr:rowOff>0</xdr:rowOff>
        </xdr:from>
        <xdr:to>
          <xdr:col>26</xdr:col>
          <xdr:colOff>95250</xdr:colOff>
          <xdr:row>33</xdr:row>
          <xdr:rowOff>189242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D0413C3-68A0-45BE-851B-6A2C32F81C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33</xdr:row>
          <xdr:rowOff>0</xdr:rowOff>
        </xdr:from>
        <xdr:to>
          <xdr:col>29</xdr:col>
          <xdr:colOff>104775</xdr:colOff>
          <xdr:row>33</xdr:row>
          <xdr:rowOff>189242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F7A43B6-5055-4908-9DE3-7F527E5472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33</xdr:row>
          <xdr:rowOff>0</xdr:rowOff>
        </xdr:from>
        <xdr:to>
          <xdr:col>33</xdr:col>
          <xdr:colOff>104775</xdr:colOff>
          <xdr:row>33</xdr:row>
          <xdr:rowOff>189242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02B5B4A-D8AC-4C8E-806E-1AF0CB4FB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48</xdr:row>
          <xdr:rowOff>0</xdr:rowOff>
        </xdr:from>
        <xdr:to>
          <xdr:col>7</xdr:col>
          <xdr:colOff>66675</xdr:colOff>
          <xdr:row>48</xdr:row>
          <xdr:rowOff>189242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479C7D8-47A1-4979-B346-72B405FAF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48</xdr:row>
          <xdr:rowOff>0</xdr:rowOff>
        </xdr:from>
        <xdr:to>
          <xdr:col>10</xdr:col>
          <xdr:colOff>0</xdr:colOff>
          <xdr:row>48</xdr:row>
          <xdr:rowOff>189242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6D65AE4-EE15-4C5E-A3F1-57FDB62102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48</xdr:row>
          <xdr:rowOff>0</xdr:rowOff>
        </xdr:from>
        <xdr:to>
          <xdr:col>18</xdr:col>
          <xdr:colOff>104775</xdr:colOff>
          <xdr:row>48</xdr:row>
          <xdr:rowOff>189242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9D7375E-C840-4DE7-889E-F01E1BAF2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48</xdr:row>
          <xdr:rowOff>0</xdr:rowOff>
        </xdr:from>
        <xdr:to>
          <xdr:col>21</xdr:col>
          <xdr:colOff>76200</xdr:colOff>
          <xdr:row>48</xdr:row>
          <xdr:rowOff>189242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060BA19-DA56-40C6-8F09-358537C1B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48</xdr:row>
          <xdr:rowOff>0</xdr:rowOff>
        </xdr:from>
        <xdr:to>
          <xdr:col>29</xdr:col>
          <xdr:colOff>123825</xdr:colOff>
          <xdr:row>48</xdr:row>
          <xdr:rowOff>189242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976FF89-58BA-4677-998B-212ACEA7A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48</xdr:row>
          <xdr:rowOff>0</xdr:rowOff>
        </xdr:from>
        <xdr:to>
          <xdr:col>32</xdr:col>
          <xdr:colOff>152400</xdr:colOff>
          <xdr:row>48</xdr:row>
          <xdr:rowOff>189242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2BB0245-9B80-4D6F-BB34-55669B1289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161925</xdr:rowOff>
        </xdr:from>
        <xdr:to>
          <xdr:col>5</xdr:col>
          <xdr:colOff>133350</xdr:colOff>
          <xdr:row>8</xdr:row>
          <xdr:rowOff>98844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0309F5A-D1AE-47FA-8DC7-0E6726C76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161925</xdr:rowOff>
        </xdr:from>
        <xdr:to>
          <xdr:col>8</xdr:col>
          <xdr:colOff>19050</xdr:colOff>
          <xdr:row>8</xdr:row>
          <xdr:rowOff>98844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4826AE1-47E3-4EFF-BC87-403CF27FF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152400</xdr:rowOff>
        </xdr:from>
        <xdr:to>
          <xdr:col>20</xdr:col>
          <xdr:colOff>0</xdr:colOff>
          <xdr:row>8</xdr:row>
          <xdr:rowOff>90038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60FDE05-B499-4779-BE50-FD67C724F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</xdr:row>
          <xdr:rowOff>161925</xdr:rowOff>
        </xdr:from>
        <xdr:to>
          <xdr:col>32</xdr:col>
          <xdr:colOff>152400</xdr:colOff>
          <xdr:row>8</xdr:row>
          <xdr:rowOff>98844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528AD62-784B-423F-B96A-581200347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161925</xdr:rowOff>
        </xdr:from>
        <xdr:to>
          <xdr:col>16</xdr:col>
          <xdr:colOff>238125</xdr:colOff>
          <xdr:row>8</xdr:row>
          <xdr:rowOff>98844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B2FDAEB-381F-48B3-8B33-CBF5063D5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7</xdr:row>
          <xdr:rowOff>152400</xdr:rowOff>
        </xdr:from>
        <xdr:to>
          <xdr:col>28</xdr:col>
          <xdr:colOff>152400</xdr:colOff>
          <xdr:row>8</xdr:row>
          <xdr:rowOff>90038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C641B9C-0DAB-4A84-B205-EF8DBF07C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70A7-1FC5-4396-8068-58F2D3588511}">
  <sheetPr>
    <tabColor theme="5" tint="0.39997558519241921"/>
  </sheetPr>
  <dimension ref="A1:AW59"/>
  <sheetViews>
    <sheetView showGridLines="0" tabSelected="1" view="pageBreakPreview" topLeftCell="A19" zoomScale="106" zoomScaleNormal="100" zoomScaleSheetLayoutView="106" workbookViewId="0">
      <selection activeCell="AX6" sqref="AX6"/>
    </sheetView>
  </sheetViews>
  <sheetFormatPr defaultRowHeight="18.75" x14ac:dyDescent="0.4"/>
  <cols>
    <col min="1" max="5" width="2.625" style="11" customWidth="1"/>
    <col min="6" max="9" width="3.625" style="11" customWidth="1"/>
    <col min="10" max="15" width="2.625" style="11" customWidth="1"/>
    <col min="16" max="19" width="3.625" style="11" customWidth="1"/>
    <col min="20" max="25" width="2.625" style="11" customWidth="1"/>
    <col min="26" max="29" width="3.625" style="11" customWidth="1"/>
    <col min="30" max="35" width="2.625" style="11" customWidth="1"/>
    <col min="36" max="36" width="3.25" customWidth="1"/>
    <col min="39" max="39" width="3.5" bestFit="1" customWidth="1"/>
    <col min="40" max="40" width="24.875" hidden="1" customWidth="1"/>
    <col min="41" max="41" width="4.5" hidden="1" customWidth="1"/>
    <col min="42" max="43" width="9" hidden="1" customWidth="1"/>
    <col min="44" max="44" width="3.5" hidden="1" customWidth="1"/>
    <col min="45" max="47" width="9" hidden="1" customWidth="1"/>
    <col min="48" max="48" width="7.5" hidden="1" customWidth="1"/>
    <col min="49" max="49" width="3.5" hidden="1" customWidth="1"/>
    <col min="50" max="52" width="9" customWidth="1"/>
    <col min="53" max="66" width="8.875" customWidth="1"/>
  </cols>
  <sheetData>
    <row r="1" spans="1:43" ht="13.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3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K2" s="2" t="s">
        <v>1</v>
      </c>
      <c r="AL2" s="3"/>
    </row>
    <row r="3" spans="1:43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K3" s="4"/>
      <c r="AL3" s="5"/>
    </row>
    <row r="4" spans="1:43" ht="13.5" customHeight="1" thickBot="1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K4" s="8"/>
      <c r="AL4" s="9"/>
      <c r="AN4" s="10"/>
      <c r="AO4" s="10"/>
      <c r="AP4" s="10"/>
      <c r="AQ4" s="10"/>
    </row>
    <row r="5" spans="1:43" ht="19.5" thickBot="1" x14ac:dyDescent="0.45">
      <c r="AE5" s="12"/>
      <c r="AF5" s="12"/>
      <c r="AG5" s="12"/>
      <c r="AH5" s="12"/>
      <c r="AI5" s="13" t="s">
        <v>2</v>
      </c>
      <c r="AK5" s="14"/>
      <c r="AL5" s="14"/>
      <c r="AN5" s="10" t="s">
        <v>3</v>
      </c>
      <c r="AO5" s="10">
        <v>430</v>
      </c>
      <c r="AP5" s="10">
        <f>SUM(H17:I28)</f>
        <v>0</v>
      </c>
      <c r="AQ5" s="10">
        <f>AO5*AP5</f>
        <v>0</v>
      </c>
    </row>
    <row r="6" spans="1:43" x14ac:dyDescent="0.4">
      <c r="A6" s="15" t="s">
        <v>4</v>
      </c>
      <c r="B6" s="16"/>
      <c r="C6" s="16"/>
      <c r="D6" s="17" t="str">
        <f>IF([1]①【2ヵ月前】利用申込書!D6="","",[1]①【2ヵ月前】利用申込書!D6)</f>
        <v/>
      </c>
      <c r="E6" s="17"/>
      <c r="F6" s="17"/>
      <c r="G6" s="17"/>
      <c r="H6" s="17"/>
      <c r="I6" s="17"/>
      <c r="J6" s="17"/>
      <c r="K6" s="18"/>
      <c r="L6" s="19" t="s">
        <v>5</v>
      </c>
      <c r="M6" s="20"/>
      <c r="N6" s="20"/>
      <c r="O6" s="17" t="str">
        <f>IF([1]①【2ヵ月前】利用申込書!D25="","",[1]①【2ヵ月前】利用申込書!D25)</f>
        <v/>
      </c>
      <c r="P6" s="17"/>
      <c r="Q6" s="17"/>
      <c r="R6" s="17"/>
      <c r="S6" s="17"/>
      <c r="T6" s="18"/>
      <c r="U6" s="19" t="s">
        <v>6</v>
      </c>
      <c r="V6" s="20"/>
      <c r="W6" s="17" t="str">
        <f>IF([1]①【2ヵ月前】利用申込書!D31="","",[1]①【2ヵ月前】利用申込書!D31)</f>
        <v/>
      </c>
      <c r="X6" s="17"/>
      <c r="Y6" s="17"/>
      <c r="Z6" s="17"/>
      <c r="AA6" s="17"/>
      <c r="AB6" s="18"/>
      <c r="AC6" s="21" t="s">
        <v>7</v>
      </c>
      <c r="AD6" s="22"/>
      <c r="AE6" s="22"/>
      <c r="AF6" s="22"/>
      <c r="AG6" s="22"/>
      <c r="AH6" s="22"/>
      <c r="AI6" s="23"/>
      <c r="AK6" s="24" t="s">
        <v>8</v>
      </c>
      <c r="AL6" s="25"/>
      <c r="AN6" s="10"/>
      <c r="AO6" s="10">
        <v>530</v>
      </c>
      <c r="AP6" s="10">
        <f>SUM(J17:L28)</f>
        <v>0</v>
      </c>
      <c r="AQ6" s="10">
        <f t="shared" ref="AQ6:AQ13" si="0">AO6*AP6</f>
        <v>0</v>
      </c>
    </row>
    <row r="7" spans="1:43" x14ac:dyDescent="0.4">
      <c r="A7" s="26"/>
      <c r="B7" s="27"/>
      <c r="C7" s="27"/>
      <c r="D7" s="28"/>
      <c r="E7" s="28"/>
      <c r="F7" s="28"/>
      <c r="G7" s="28"/>
      <c r="H7" s="28"/>
      <c r="I7" s="28"/>
      <c r="J7" s="28"/>
      <c r="K7" s="29"/>
      <c r="L7" s="30"/>
      <c r="M7" s="31"/>
      <c r="N7" s="31"/>
      <c r="O7" s="28"/>
      <c r="P7" s="28"/>
      <c r="Q7" s="28"/>
      <c r="R7" s="28"/>
      <c r="S7" s="28"/>
      <c r="T7" s="29"/>
      <c r="U7" s="30"/>
      <c r="V7" s="31"/>
      <c r="W7" s="28"/>
      <c r="X7" s="28"/>
      <c r="Y7" s="28"/>
      <c r="Z7" s="28"/>
      <c r="AA7" s="28"/>
      <c r="AB7" s="29"/>
      <c r="AC7" s="32"/>
      <c r="AD7" s="33"/>
      <c r="AE7" s="34" t="s">
        <v>9</v>
      </c>
      <c r="AF7" s="35"/>
      <c r="AG7" s="34" t="s">
        <v>10</v>
      </c>
      <c r="AH7" s="35"/>
      <c r="AI7" s="36" t="s">
        <v>11</v>
      </c>
      <c r="AK7" s="37"/>
      <c r="AL7" s="38"/>
      <c r="AN7" s="10"/>
      <c r="AO7" s="10">
        <v>620</v>
      </c>
      <c r="AP7" s="10">
        <f>SUM(M17:O28)</f>
        <v>0</v>
      </c>
      <c r="AQ7" s="10">
        <f t="shared" si="0"/>
        <v>0</v>
      </c>
    </row>
    <row r="8" spans="1:43" ht="19.5" thickBot="1" x14ac:dyDescent="0.45">
      <c r="A8" s="19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39"/>
      <c r="L8" s="19" t="s">
        <v>13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39"/>
      <c r="X8" s="19" t="s">
        <v>14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39"/>
      <c r="AK8" s="40"/>
      <c r="AL8" s="41"/>
      <c r="AN8" s="10" t="s">
        <v>15</v>
      </c>
      <c r="AO8" s="10">
        <v>580</v>
      </c>
      <c r="AP8" s="10">
        <f>SUM(R17:S28)</f>
        <v>0</v>
      </c>
      <c r="AQ8" s="10">
        <f t="shared" si="0"/>
        <v>0</v>
      </c>
    </row>
    <row r="9" spans="1:43" x14ac:dyDescent="0.4">
      <c r="A9" s="42"/>
      <c r="B9" s="28"/>
      <c r="C9" s="28"/>
      <c r="D9" s="28"/>
      <c r="E9" s="28"/>
      <c r="F9" s="28"/>
      <c r="G9" s="28"/>
      <c r="H9" s="28"/>
      <c r="I9" s="28"/>
      <c r="J9" s="28"/>
      <c r="K9" s="29"/>
      <c r="L9" s="42"/>
      <c r="M9" s="28"/>
      <c r="N9" s="28"/>
      <c r="O9" s="28"/>
      <c r="P9" s="28"/>
      <c r="Q9" s="28"/>
      <c r="R9" s="28"/>
      <c r="S9" s="28"/>
      <c r="T9" s="28"/>
      <c r="U9" s="28"/>
      <c r="V9" s="28"/>
      <c r="W9" s="29"/>
      <c r="X9" s="42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9"/>
      <c r="AN9" s="10"/>
      <c r="AO9" s="10">
        <v>720</v>
      </c>
      <c r="AP9" s="10">
        <f>SUM(T17:V28)</f>
        <v>0</v>
      </c>
      <c r="AQ9" s="10">
        <f t="shared" si="0"/>
        <v>0</v>
      </c>
    </row>
    <row r="10" spans="1:43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N10" s="10"/>
      <c r="AO10" s="10">
        <v>840</v>
      </c>
      <c r="AP10" s="10">
        <f>SUM(W17:Y28)</f>
        <v>0</v>
      </c>
      <c r="AQ10" s="10">
        <f t="shared" si="0"/>
        <v>0</v>
      </c>
    </row>
    <row r="11" spans="1:43" ht="21.95" customHeight="1" x14ac:dyDescent="0.4">
      <c r="A11" s="43" t="s">
        <v>16</v>
      </c>
      <c r="B11" s="43"/>
      <c r="C11" s="43"/>
      <c r="D11" s="43"/>
      <c r="E11" s="43"/>
      <c r="F11" s="44" t="s">
        <v>17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N11" s="10" t="s">
        <v>18</v>
      </c>
      <c r="AO11" s="10">
        <v>680</v>
      </c>
      <c r="AP11" s="10">
        <f>SUM(AB17:AC28)</f>
        <v>0</v>
      </c>
      <c r="AQ11" s="10">
        <f t="shared" si="0"/>
        <v>0</v>
      </c>
    </row>
    <row r="12" spans="1:43" ht="15" customHeight="1" x14ac:dyDescent="0.4">
      <c r="A12" s="45" t="s">
        <v>19</v>
      </c>
      <c r="B12" s="46" t="s">
        <v>20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K12" s="47" t="s">
        <v>21</v>
      </c>
      <c r="AN12" s="10"/>
      <c r="AO12" s="10">
        <v>850</v>
      </c>
      <c r="AP12" s="10">
        <f>SUM(AD17:AF28)</f>
        <v>0</v>
      </c>
      <c r="AQ12" s="10">
        <f t="shared" si="0"/>
        <v>0</v>
      </c>
    </row>
    <row r="13" spans="1:43" ht="15" customHeight="1" thickBot="1" x14ac:dyDescent="0.45">
      <c r="A13" s="48" t="s">
        <v>22</v>
      </c>
      <c r="B13" s="48"/>
      <c r="C13" s="49" t="s">
        <v>23</v>
      </c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K13" t="s">
        <v>24</v>
      </c>
      <c r="AL13" s="51">
        <f>SUM(AQ5:AQ13)</f>
        <v>0</v>
      </c>
      <c r="AM13" t="s">
        <v>25</v>
      </c>
      <c r="AN13" s="10"/>
      <c r="AO13" s="10">
        <v>960</v>
      </c>
      <c r="AP13" s="10">
        <f>SUM(AG17:AI28)</f>
        <v>0</v>
      </c>
      <c r="AQ13" s="10">
        <f t="shared" si="0"/>
        <v>0</v>
      </c>
    </row>
    <row r="14" spans="1:43" ht="15" customHeight="1" x14ac:dyDescent="0.4">
      <c r="A14" s="52" t="s">
        <v>26</v>
      </c>
      <c r="B14" s="52"/>
      <c r="C14" s="53"/>
      <c r="D14" s="54" t="s">
        <v>27</v>
      </c>
      <c r="E14" s="55"/>
      <c r="F14" s="56" t="s">
        <v>28</v>
      </c>
      <c r="G14" s="57"/>
      <c r="H14" s="57"/>
      <c r="I14" s="57"/>
      <c r="J14" s="57"/>
      <c r="K14" s="57"/>
      <c r="L14" s="57"/>
      <c r="M14" s="57"/>
      <c r="N14" s="57"/>
      <c r="O14" s="58"/>
      <c r="P14" s="56" t="s">
        <v>29</v>
      </c>
      <c r="Q14" s="57"/>
      <c r="R14" s="57"/>
      <c r="S14" s="57"/>
      <c r="T14" s="57"/>
      <c r="U14" s="57"/>
      <c r="V14" s="57"/>
      <c r="W14" s="57"/>
      <c r="X14" s="57"/>
      <c r="Y14" s="58"/>
      <c r="Z14" s="56" t="s">
        <v>30</v>
      </c>
      <c r="AA14" s="57"/>
      <c r="AB14" s="57"/>
      <c r="AC14" s="57"/>
      <c r="AD14" s="57"/>
      <c r="AE14" s="57"/>
      <c r="AF14" s="57"/>
      <c r="AG14" s="57"/>
      <c r="AH14" s="57"/>
      <c r="AI14" s="58"/>
      <c r="AK14" t="s">
        <v>31</v>
      </c>
      <c r="AL14" s="51">
        <f>IFERROR(AV24+AV25+AV26+AV27+AV28+AV29+AV30+AV31+AV32+AV33+AV34+AV35+AV36+AV37+AV38+AV39+AV40+AV41," ")</f>
        <v>0</v>
      </c>
      <c r="AM14" t="s">
        <v>25</v>
      </c>
    </row>
    <row r="15" spans="1:43" ht="20.100000000000001" customHeight="1" x14ac:dyDescent="0.4">
      <c r="A15" s="52"/>
      <c r="B15" s="52"/>
      <c r="C15" s="53"/>
      <c r="D15" s="54"/>
      <c r="E15" s="55"/>
      <c r="F15" s="59" t="s">
        <v>32</v>
      </c>
      <c r="G15" s="60"/>
      <c r="H15" s="61" t="s">
        <v>33</v>
      </c>
      <c r="I15" s="62"/>
      <c r="J15" s="63" t="s">
        <v>34</v>
      </c>
      <c r="K15" s="63"/>
      <c r="L15" s="64"/>
      <c r="M15" s="65" t="s">
        <v>35</v>
      </c>
      <c r="N15" s="66"/>
      <c r="O15" s="67"/>
      <c r="P15" s="59" t="s">
        <v>32</v>
      </c>
      <c r="Q15" s="60"/>
      <c r="R15" s="61" t="s">
        <v>33</v>
      </c>
      <c r="S15" s="62"/>
      <c r="T15" s="63" t="s">
        <v>34</v>
      </c>
      <c r="U15" s="63"/>
      <c r="V15" s="64"/>
      <c r="W15" s="65" t="s">
        <v>35</v>
      </c>
      <c r="X15" s="66"/>
      <c r="Y15" s="67"/>
      <c r="Z15" s="59" t="s">
        <v>32</v>
      </c>
      <c r="AA15" s="60"/>
      <c r="AB15" s="61" t="s">
        <v>33</v>
      </c>
      <c r="AC15" s="62"/>
      <c r="AD15" s="63" t="s">
        <v>34</v>
      </c>
      <c r="AE15" s="63"/>
      <c r="AF15" s="64"/>
      <c r="AG15" s="65" t="s">
        <v>35</v>
      </c>
      <c r="AH15" s="66"/>
      <c r="AI15" s="67"/>
      <c r="AK15" t="s">
        <v>36</v>
      </c>
      <c r="AL15" s="51">
        <f>IFERROR(AV18+AV19+AV20+AV21+AV22," ")</f>
        <v>0</v>
      </c>
      <c r="AM15" t="s">
        <v>25</v>
      </c>
    </row>
    <row r="16" spans="1:43" ht="20.100000000000001" customHeight="1" thickBot="1" x14ac:dyDescent="0.45">
      <c r="A16" s="68"/>
      <c r="B16" s="68"/>
      <c r="C16" s="69"/>
      <c r="D16" s="70"/>
      <c r="E16" s="71"/>
      <c r="F16" s="72"/>
      <c r="G16" s="73"/>
      <c r="H16" s="74"/>
      <c r="I16" s="75"/>
      <c r="J16" s="76"/>
      <c r="K16" s="76"/>
      <c r="L16" s="77"/>
      <c r="M16" s="78"/>
      <c r="N16" s="79"/>
      <c r="O16" s="80"/>
      <c r="P16" s="72"/>
      <c r="Q16" s="73"/>
      <c r="R16" s="74"/>
      <c r="S16" s="75"/>
      <c r="T16" s="76"/>
      <c r="U16" s="76"/>
      <c r="V16" s="77"/>
      <c r="W16" s="78"/>
      <c r="X16" s="79"/>
      <c r="Y16" s="80"/>
      <c r="Z16" s="72"/>
      <c r="AA16" s="73"/>
      <c r="AB16" s="74"/>
      <c r="AC16" s="75"/>
      <c r="AD16" s="76"/>
      <c r="AE16" s="76"/>
      <c r="AF16" s="77"/>
      <c r="AG16" s="78"/>
      <c r="AH16" s="79"/>
      <c r="AI16" s="80"/>
      <c r="AK16" s="47" t="s">
        <v>37</v>
      </c>
      <c r="AL16" s="81">
        <f>SUM(AL13:AL15)</f>
        <v>0</v>
      </c>
      <c r="AM16" t="s">
        <v>25</v>
      </c>
    </row>
    <row r="17" spans="1:49" ht="15" customHeight="1" thickTop="1" x14ac:dyDescent="0.4">
      <c r="A17" s="82" t="str">
        <f>IFERROR(DATE([1]①【2ヵ月前】利用申込書!G12,[1]①【2ヵ月前】利用申込書!K12,[1]①【2ヵ月前】利用申込書!N12)," ")</f>
        <v xml:space="preserve"> </v>
      </c>
      <c r="B17" s="82"/>
      <c r="C17" s="83"/>
      <c r="D17" s="84" t="str">
        <f>IF(A17="","　",TEXT(A17,"aaa"))</f>
        <v xml:space="preserve"> </v>
      </c>
      <c r="E17" s="85"/>
      <c r="F17" s="86"/>
      <c r="G17" s="87"/>
      <c r="H17" s="88"/>
      <c r="I17" s="89"/>
      <c r="J17" s="87"/>
      <c r="K17" s="87"/>
      <c r="L17" s="89"/>
      <c r="M17" s="90"/>
      <c r="N17" s="91"/>
      <c r="O17" s="92"/>
      <c r="P17" s="86"/>
      <c r="Q17" s="87"/>
      <c r="R17" s="88"/>
      <c r="S17" s="89"/>
      <c r="T17" s="87"/>
      <c r="U17" s="87"/>
      <c r="V17" s="89"/>
      <c r="W17" s="90"/>
      <c r="X17" s="91"/>
      <c r="Y17" s="92"/>
      <c r="Z17" s="86"/>
      <c r="AA17" s="87"/>
      <c r="AB17" s="88"/>
      <c r="AC17" s="89"/>
      <c r="AD17" s="87"/>
      <c r="AE17" s="87"/>
      <c r="AF17" s="89"/>
      <c r="AG17" s="90"/>
      <c r="AH17" s="91"/>
      <c r="AI17" s="92"/>
    </row>
    <row r="18" spans="1:49" ht="15" customHeight="1" x14ac:dyDescent="0.4">
      <c r="A18" s="93"/>
      <c r="B18" s="93"/>
      <c r="C18" s="94"/>
      <c r="D18" s="95"/>
      <c r="E18" s="96"/>
      <c r="F18" s="97"/>
      <c r="G18" s="98"/>
      <c r="H18" s="99"/>
      <c r="I18" s="100"/>
      <c r="J18" s="98"/>
      <c r="K18" s="98"/>
      <c r="L18" s="100"/>
      <c r="M18" s="101"/>
      <c r="N18" s="102"/>
      <c r="O18" s="103"/>
      <c r="P18" s="97"/>
      <c r="Q18" s="98"/>
      <c r="R18" s="99"/>
      <c r="S18" s="100"/>
      <c r="T18" s="98"/>
      <c r="U18" s="98"/>
      <c r="V18" s="100"/>
      <c r="W18" s="101"/>
      <c r="X18" s="102"/>
      <c r="Y18" s="103"/>
      <c r="Z18" s="97"/>
      <c r="AA18" s="98"/>
      <c r="AB18" s="99"/>
      <c r="AC18" s="100"/>
      <c r="AD18" s="98"/>
      <c r="AE18" s="98"/>
      <c r="AF18" s="100"/>
      <c r="AG18" s="101"/>
      <c r="AH18" s="102"/>
      <c r="AI18" s="103"/>
      <c r="AN18" s="104" t="s">
        <v>38</v>
      </c>
      <c r="AO18" s="10">
        <v>620</v>
      </c>
      <c r="AP18" s="10">
        <f>IF($E$50=$AN$18,$H$51,0)</f>
        <v>0</v>
      </c>
      <c r="AQ18" s="10">
        <f>IF($E$52=$AN$18,$H$53,0)</f>
        <v>0</v>
      </c>
      <c r="AR18" s="10">
        <f>IF($P$50=$AN$18,$S$51,0)</f>
        <v>0</v>
      </c>
      <c r="AS18" s="10">
        <f>IF($P$52=$AN$18,$S$53,0)</f>
        <v>0</v>
      </c>
      <c r="AT18" s="10">
        <f>IF($AA$50=$AN$18,$AD$51,0)</f>
        <v>0</v>
      </c>
      <c r="AU18" s="10">
        <f>IF($AA$52=$AN$18,$AD$53,0)</f>
        <v>0</v>
      </c>
      <c r="AV18" s="105">
        <f>(AP18+AQ18+AR18+AS18+AT18+AU18)*AO18</f>
        <v>0</v>
      </c>
      <c r="AW18" s="106">
        <f>SUM(AP18:AU18)</f>
        <v>0</v>
      </c>
    </row>
    <row r="19" spans="1:49" ht="15" customHeight="1" x14ac:dyDescent="0.4">
      <c r="A19" s="93" t="str">
        <f>IFERROR(IF((A17+1)&lt;=DATE([1]①【2ヵ月前】利用申込書!G13,[1]①【2ヵ月前】利用申込書!K13,[1]①【2ヵ月前】利用申込書!N13),A17+1," ")," ")</f>
        <v xml:space="preserve"> </v>
      </c>
      <c r="B19" s="93"/>
      <c r="C19" s="94"/>
      <c r="D19" s="95" t="str">
        <f>IF(A19="","　",TEXT(A19,"aaa"))</f>
        <v xml:space="preserve"> </v>
      </c>
      <c r="E19" s="96"/>
      <c r="F19" s="107"/>
      <c r="G19" s="108"/>
      <c r="H19" s="109"/>
      <c r="I19" s="110"/>
      <c r="J19" s="108"/>
      <c r="K19" s="108"/>
      <c r="L19" s="110"/>
      <c r="M19" s="101"/>
      <c r="N19" s="102"/>
      <c r="O19" s="103"/>
      <c r="P19" s="107"/>
      <c r="Q19" s="108"/>
      <c r="R19" s="109"/>
      <c r="S19" s="110"/>
      <c r="T19" s="108"/>
      <c r="U19" s="108"/>
      <c r="V19" s="110"/>
      <c r="W19" s="101"/>
      <c r="X19" s="102"/>
      <c r="Y19" s="103"/>
      <c r="Z19" s="107"/>
      <c r="AA19" s="108"/>
      <c r="AB19" s="109"/>
      <c r="AC19" s="110"/>
      <c r="AD19" s="108"/>
      <c r="AE19" s="108"/>
      <c r="AF19" s="110"/>
      <c r="AG19" s="101"/>
      <c r="AH19" s="102"/>
      <c r="AI19" s="103"/>
      <c r="AN19" s="104" t="s">
        <v>39</v>
      </c>
      <c r="AO19" s="10">
        <v>620</v>
      </c>
      <c r="AP19" s="10">
        <f>IF($E$50=$AN$19,$H$51,0)</f>
        <v>0</v>
      </c>
      <c r="AQ19" s="10">
        <f>IF($E$52=$AN$19,$H$53,0)</f>
        <v>0</v>
      </c>
      <c r="AR19" s="10">
        <f>IF($P$50=$AN$19,$S$51,0)</f>
        <v>0</v>
      </c>
      <c r="AS19" s="10">
        <f>IF($P$52=$AN$19,$S$53,0)</f>
        <v>0</v>
      </c>
      <c r="AT19" s="10">
        <f>IF($AA$50=$AN$19,$AD$51,0)</f>
        <v>0</v>
      </c>
      <c r="AU19" s="10">
        <f>IF($AA$52=$AN$19,$AD$53,0)</f>
        <v>0</v>
      </c>
      <c r="AV19" s="105">
        <f>(AP19+AQ19+AR19+AS19+AT19+AU19)*AO19</f>
        <v>0</v>
      </c>
      <c r="AW19" s="106">
        <f t="shared" ref="AW19:AW39" si="1">SUM(AP19:AU19)</f>
        <v>0</v>
      </c>
    </row>
    <row r="20" spans="1:49" ht="15" customHeight="1" x14ac:dyDescent="0.4">
      <c r="A20" s="93"/>
      <c r="B20" s="93"/>
      <c r="C20" s="94"/>
      <c r="D20" s="95"/>
      <c r="E20" s="96"/>
      <c r="F20" s="97"/>
      <c r="G20" s="98"/>
      <c r="H20" s="99"/>
      <c r="I20" s="100"/>
      <c r="J20" s="98"/>
      <c r="K20" s="98"/>
      <c r="L20" s="100"/>
      <c r="M20" s="101"/>
      <c r="N20" s="102"/>
      <c r="O20" s="103"/>
      <c r="P20" s="97"/>
      <c r="Q20" s="98"/>
      <c r="R20" s="99"/>
      <c r="S20" s="100"/>
      <c r="T20" s="98"/>
      <c r="U20" s="98"/>
      <c r="V20" s="100"/>
      <c r="W20" s="101"/>
      <c r="X20" s="102"/>
      <c r="Y20" s="103"/>
      <c r="Z20" s="97"/>
      <c r="AA20" s="98"/>
      <c r="AB20" s="99"/>
      <c r="AC20" s="100"/>
      <c r="AD20" s="98"/>
      <c r="AE20" s="98"/>
      <c r="AF20" s="100"/>
      <c r="AG20" s="101"/>
      <c r="AH20" s="102"/>
      <c r="AI20" s="103"/>
      <c r="AN20" s="104"/>
      <c r="AO20" s="10"/>
      <c r="AP20" s="10">
        <f>IF($E$50=$AN$20,$H$51,0)</f>
        <v>0</v>
      </c>
      <c r="AQ20" s="10">
        <f>IF($E$52=$AN$20,$H$53,0)</f>
        <v>0</v>
      </c>
      <c r="AR20" s="10">
        <f>IF($P$50=$AN$20,$S$51,0)</f>
        <v>0</v>
      </c>
      <c r="AS20" s="10">
        <f>IF($P$52=$AN$20,$S$53,0)</f>
        <v>0</v>
      </c>
      <c r="AT20" s="10">
        <f>IF($AA$50=$AN$20,$AD$51,0)</f>
        <v>0</v>
      </c>
      <c r="AU20" s="10">
        <f>IF($AA$52=$AN$20,$AD$53,0)</f>
        <v>0</v>
      </c>
      <c r="AV20" s="105">
        <f>(AP20+AQ20+AR20+AS20+AT20+AU20)*AO20</f>
        <v>0</v>
      </c>
      <c r="AW20" s="106">
        <f t="shared" si="1"/>
        <v>0</v>
      </c>
    </row>
    <row r="21" spans="1:49" ht="15" customHeight="1" x14ac:dyDescent="0.4">
      <c r="A21" s="93" t="str">
        <f>IFERROR(IF((A19+1)&lt;=DATE([1]①【2ヵ月前】利用申込書!G13,[1]①【2ヵ月前】利用申込書!K13,[1]①【2ヵ月前】利用申込書!N13),A19+1," ")," ")</f>
        <v xml:space="preserve"> </v>
      </c>
      <c r="B21" s="93"/>
      <c r="C21" s="94"/>
      <c r="D21" s="95" t="str">
        <f>IF(A21="","　",TEXT(A21,"aaa"))</f>
        <v xml:space="preserve"> </v>
      </c>
      <c r="E21" s="96"/>
      <c r="F21" s="107"/>
      <c r="G21" s="108"/>
      <c r="H21" s="109"/>
      <c r="I21" s="110"/>
      <c r="J21" s="108"/>
      <c r="K21" s="108"/>
      <c r="L21" s="110"/>
      <c r="M21" s="101"/>
      <c r="N21" s="102"/>
      <c r="O21" s="103"/>
      <c r="P21" s="107"/>
      <c r="Q21" s="108"/>
      <c r="R21" s="109"/>
      <c r="S21" s="110"/>
      <c r="T21" s="108"/>
      <c r="U21" s="108"/>
      <c r="V21" s="110"/>
      <c r="W21" s="101"/>
      <c r="X21" s="102"/>
      <c r="Y21" s="103"/>
      <c r="Z21" s="107"/>
      <c r="AA21" s="108"/>
      <c r="AB21" s="109"/>
      <c r="AC21" s="110"/>
      <c r="AD21" s="108"/>
      <c r="AE21" s="108"/>
      <c r="AF21" s="110"/>
      <c r="AG21" s="101"/>
      <c r="AH21" s="102"/>
      <c r="AI21" s="103"/>
      <c r="AN21" s="104" t="s">
        <v>40</v>
      </c>
      <c r="AO21" s="10">
        <v>550</v>
      </c>
      <c r="AP21" s="10">
        <f>IF($E$50=$AN$21,$H$51,0)</f>
        <v>0</v>
      </c>
      <c r="AQ21" s="10">
        <f>IF($E$52=$AN$21,$H$53,0)</f>
        <v>0</v>
      </c>
      <c r="AR21" s="10">
        <f>IF($P$50=$AN$21,$S$51,0)</f>
        <v>0</v>
      </c>
      <c r="AS21" s="10">
        <f>IF($P$52=$AN$21,$S$53,0)</f>
        <v>0</v>
      </c>
      <c r="AT21" s="10">
        <f>IF($AA$50=$AN$21,$AD$51,0)</f>
        <v>0</v>
      </c>
      <c r="AU21" s="10">
        <f>IF($AA$52=$AN$21,$AD$53,0)</f>
        <v>0</v>
      </c>
      <c r="AV21" s="105">
        <f t="shared" ref="AV21" si="2">(AP21+AQ21+AR21+AS21+AT21+AU21)*AO21</f>
        <v>0</v>
      </c>
      <c r="AW21" s="106">
        <f t="shared" si="1"/>
        <v>0</v>
      </c>
    </row>
    <row r="22" spans="1:49" ht="15" customHeight="1" x14ac:dyDescent="0.4">
      <c r="A22" s="93"/>
      <c r="B22" s="93"/>
      <c r="C22" s="94"/>
      <c r="D22" s="95"/>
      <c r="E22" s="96"/>
      <c r="F22" s="97"/>
      <c r="G22" s="98"/>
      <c r="H22" s="99"/>
      <c r="I22" s="100"/>
      <c r="J22" s="98"/>
      <c r="K22" s="98"/>
      <c r="L22" s="100"/>
      <c r="M22" s="101"/>
      <c r="N22" s="102"/>
      <c r="O22" s="103"/>
      <c r="P22" s="97"/>
      <c r="Q22" s="98"/>
      <c r="R22" s="99"/>
      <c r="S22" s="100"/>
      <c r="T22" s="98"/>
      <c r="U22" s="98"/>
      <c r="V22" s="100"/>
      <c r="W22" s="101"/>
      <c r="X22" s="102"/>
      <c r="Y22" s="103"/>
      <c r="Z22" s="97"/>
      <c r="AA22" s="98"/>
      <c r="AB22" s="99"/>
      <c r="AC22" s="100"/>
      <c r="AD22" s="98"/>
      <c r="AE22" s="98"/>
      <c r="AF22" s="100"/>
      <c r="AG22" s="101"/>
      <c r="AH22" s="102"/>
      <c r="AI22" s="103"/>
      <c r="AN22" s="104" t="s">
        <v>41</v>
      </c>
      <c r="AO22" s="10">
        <v>550</v>
      </c>
      <c r="AP22" s="10">
        <f>IF($E$50=$AN$22,$H$51,0)</f>
        <v>0</v>
      </c>
      <c r="AQ22" s="10">
        <f>IF($E$52=$AN$22,$H$53,0)</f>
        <v>0</v>
      </c>
      <c r="AR22" s="10">
        <f>IF($P$50=$AN$22,$S$51,0)</f>
        <v>0</v>
      </c>
      <c r="AS22" s="10">
        <f>IF($P$52=$AN$22,$S$53,0)</f>
        <v>0</v>
      </c>
      <c r="AT22" s="10">
        <f>IF($AA$50=$AN$22,$AD$51,0)</f>
        <v>0</v>
      </c>
      <c r="AU22" s="10">
        <f>IF($AA$52=$AN$22,$AD$53,0)</f>
        <v>0</v>
      </c>
      <c r="AV22" s="105">
        <f>(AP22+AQ22+AR22+AS22+AT22+AU22)*AO22</f>
        <v>0</v>
      </c>
      <c r="AW22" s="106">
        <f t="shared" si="1"/>
        <v>0</v>
      </c>
    </row>
    <row r="23" spans="1:49" ht="15" customHeight="1" x14ac:dyDescent="0.4">
      <c r="A23" s="93" t="str">
        <f>IFERROR(IF((A21+1)&lt;=DATE([1]①【2ヵ月前】利用申込書!G13,[1]①【2ヵ月前】利用申込書!K13,[1]①【2ヵ月前】利用申込書!N13),A21+1," ")," ")</f>
        <v xml:space="preserve"> </v>
      </c>
      <c r="B23" s="93"/>
      <c r="C23" s="94"/>
      <c r="D23" s="95" t="str">
        <f>IF(A23="","　",TEXT(A23,"aaa"))</f>
        <v xml:space="preserve"> </v>
      </c>
      <c r="E23" s="96"/>
      <c r="F23" s="107"/>
      <c r="G23" s="108"/>
      <c r="H23" s="109"/>
      <c r="I23" s="110"/>
      <c r="J23" s="108"/>
      <c r="K23" s="108"/>
      <c r="L23" s="110"/>
      <c r="M23" s="101"/>
      <c r="N23" s="102"/>
      <c r="O23" s="103"/>
      <c r="P23" s="107"/>
      <c r="Q23" s="108"/>
      <c r="R23" s="109"/>
      <c r="S23" s="110"/>
      <c r="T23" s="108"/>
      <c r="U23" s="108"/>
      <c r="V23" s="110"/>
      <c r="W23" s="101"/>
      <c r="X23" s="102"/>
      <c r="Y23" s="103"/>
      <c r="Z23" s="107"/>
      <c r="AA23" s="108"/>
      <c r="AB23" s="109"/>
      <c r="AC23" s="110"/>
      <c r="AD23" s="108"/>
      <c r="AE23" s="108"/>
      <c r="AF23" s="110"/>
      <c r="AG23" s="101"/>
      <c r="AH23" s="102"/>
      <c r="AI23" s="103"/>
    </row>
    <row r="24" spans="1:49" ht="15" customHeight="1" x14ac:dyDescent="0.4">
      <c r="A24" s="93"/>
      <c r="B24" s="93"/>
      <c r="C24" s="94"/>
      <c r="D24" s="95"/>
      <c r="E24" s="96"/>
      <c r="F24" s="97"/>
      <c r="G24" s="98"/>
      <c r="H24" s="99"/>
      <c r="I24" s="100"/>
      <c r="J24" s="98"/>
      <c r="K24" s="98"/>
      <c r="L24" s="100"/>
      <c r="M24" s="101"/>
      <c r="N24" s="102"/>
      <c r="O24" s="103"/>
      <c r="P24" s="97"/>
      <c r="Q24" s="98"/>
      <c r="R24" s="99"/>
      <c r="S24" s="100"/>
      <c r="T24" s="98"/>
      <c r="U24" s="98"/>
      <c r="V24" s="100"/>
      <c r="W24" s="101"/>
      <c r="X24" s="102"/>
      <c r="Y24" s="103"/>
      <c r="Z24" s="97"/>
      <c r="AA24" s="98"/>
      <c r="AB24" s="99"/>
      <c r="AC24" s="100"/>
      <c r="AD24" s="98"/>
      <c r="AE24" s="98"/>
      <c r="AF24" s="100"/>
      <c r="AG24" s="101"/>
      <c r="AH24" s="102"/>
      <c r="AI24" s="103"/>
      <c r="AN24" s="104" t="s">
        <v>42</v>
      </c>
      <c r="AO24" s="10">
        <v>700</v>
      </c>
      <c r="AP24" s="10">
        <f>IF($A$36=$AN$24,$F$36*$J$36,0)</f>
        <v>0</v>
      </c>
      <c r="AQ24" s="10">
        <f>IF($A$38=$AN$24,$F$38*$J$38,0)</f>
        <v>0</v>
      </c>
      <c r="AR24" s="10">
        <f>IF($A$40=$AN$24,$F$40*$J$40,0)</f>
        <v>0</v>
      </c>
      <c r="AS24" s="10">
        <f>IF($R$36=$AN$24,$W$36*$AA$36,0)</f>
        <v>0</v>
      </c>
      <c r="AT24" s="10">
        <f>IF($R$38=$AN$24,$W$38*$AA$38,0)</f>
        <v>0</v>
      </c>
      <c r="AU24" s="10">
        <f>IF($R$40=$AN$24,$W$40*$AA$40,0)</f>
        <v>0</v>
      </c>
      <c r="AV24" s="105">
        <f>(AP24+AQ24+AR24+AS24+AT24+AU24)*AO24</f>
        <v>0</v>
      </c>
      <c r="AW24" s="106">
        <f>SUM(AP24:AU24)</f>
        <v>0</v>
      </c>
    </row>
    <row r="25" spans="1:49" ht="15" customHeight="1" x14ac:dyDescent="0.4">
      <c r="A25" s="93" t="str">
        <f>IFERROR(IF((A23+1)&lt;=DATE([1]①【2ヵ月前】利用申込書!G13,[1]①【2ヵ月前】利用申込書!K13,[1]①【2ヵ月前】利用申込書!N13),A23+1," ")," ")</f>
        <v xml:space="preserve"> </v>
      </c>
      <c r="B25" s="93"/>
      <c r="C25" s="94"/>
      <c r="D25" s="95" t="str">
        <f>IF(A25="","　",TEXT(A25,"aaa"))</f>
        <v xml:space="preserve"> </v>
      </c>
      <c r="E25" s="96"/>
      <c r="F25" s="107"/>
      <c r="G25" s="108"/>
      <c r="H25" s="109"/>
      <c r="I25" s="110"/>
      <c r="J25" s="108"/>
      <c r="K25" s="108"/>
      <c r="L25" s="110"/>
      <c r="M25" s="101"/>
      <c r="N25" s="102"/>
      <c r="O25" s="103"/>
      <c r="P25" s="107"/>
      <c r="Q25" s="108"/>
      <c r="R25" s="109"/>
      <c r="S25" s="110"/>
      <c r="T25" s="108"/>
      <c r="U25" s="108"/>
      <c r="V25" s="110"/>
      <c r="W25" s="101"/>
      <c r="X25" s="102"/>
      <c r="Y25" s="103"/>
      <c r="Z25" s="107"/>
      <c r="AA25" s="108"/>
      <c r="AB25" s="109"/>
      <c r="AC25" s="110"/>
      <c r="AD25" s="108"/>
      <c r="AE25" s="108"/>
      <c r="AF25" s="110"/>
      <c r="AG25" s="101"/>
      <c r="AH25" s="102"/>
      <c r="AI25" s="103"/>
      <c r="AN25" s="104" t="s">
        <v>43</v>
      </c>
      <c r="AO25" s="10">
        <v>700</v>
      </c>
      <c r="AP25" s="10">
        <f>IF($A$36=$AN$25,$F$36*$J$36,0)</f>
        <v>0</v>
      </c>
      <c r="AQ25" s="10">
        <f>IF($A$38=$AN$25,$F$38*$J$38,0)</f>
        <v>0</v>
      </c>
      <c r="AR25" s="10">
        <f>IF($A$40=$AN$25,$F$40*$J$40,0)</f>
        <v>0</v>
      </c>
      <c r="AS25" s="10">
        <f>IF($R$36=$AN$25,$W$36*$AA$36,0)</f>
        <v>0</v>
      </c>
      <c r="AT25" s="10">
        <f>IF($R$38=$AN$25,$W$38*$AA$38,0)</f>
        <v>0</v>
      </c>
      <c r="AU25" s="10">
        <f>IF($R$40=$AN$25,$W$40*$AA$40,0)</f>
        <v>0</v>
      </c>
      <c r="AV25" s="105">
        <f t="shared" ref="AV25:AV39" si="3">(AP25+AQ25+AR25+AS25+AT25+AU25)*AO25</f>
        <v>0</v>
      </c>
      <c r="AW25" s="106">
        <f t="shared" si="1"/>
        <v>0</v>
      </c>
    </row>
    <row r="26" spans="1:49" ht="15" customHeight="1" x14ac:dyDescent="0.4">
      <c r="A26" s="93"/>
      <c r="B26" s="93"/>
      <c r="C26" s="94"/>
      <c r="D26" s="95"/>
      <c r="E26" s="96"/>
      <c r="F26" s="97"/>
      <c r="G26" s="98"/>
      <c r="H26" s="99"/>
      <c r="I26" s="100"/>
      <c r="J26" s="98"/>
      <c r="K26" s="98"/>
      <c r="L26" s="100"/>
      <c r="M26" s="101"/>
      <c r="N26" s="102"/>
      <c r="O26" s="103"/>
      <c r="P26" s="97"/>
      <c r="Q26" s="98"/>
      <c r="R26" s="99"/>
      <c r="S26" s="100"/>
      <c r="T26" s="98"/>
      <c r="U26" s="98"/>
      <c r="V26" s="100"/>
      <c r="W26" s="101"/>
      <c r="X26" s="102"/>
      <c r="Y26" s="103"/>
      <c r="Z26" s="97"/>
      <c r="AA26" s="98"/>
      <c r="AB26" s="99"/>
      <c r="AC26" s="100"/>
      <c r="AD26" s="98"/>
      <c r="AE26" s="98"/>
      <c r="AF26" s="100"/>
      <c r="AG26" s="101"/>
      <c r="AH26" s="102"/>
      <c r="AI26" s="103"/>
      <c r="AN26" s="104" t="s">
        <v>44</v>
      </c>
      <c r="AO26" s="10">
        <v>700</v>
      </c>
      <c r="AP26" s="10">
        <f>IF($A$36=$AN$26,$F$36*$J$36,0)</f>
        <v>0</v>
      </c>
      <c r="AQ26" s="10">
        <f>IF($A$38=$AN$26,$F$38*$J$38,0)</f>
        <v>0</v>
      </c>
      <c r="AR26" s="10">
        <f>IF($A$40=$AN$26,$F$40*$J$40,0)</f>
        <v>0</v>
      </c>
      <c r="AS26" s="10">
        <f>IF($R$36=$AN$26,$W$36*$AA$36,0)</f>
        <v>0</v>
      </c>
      <c r="AT26" s="10">
        <f>IF($R$38=$AN$26,$W$38*$AA$38,0)</f>
        <v>0</v>
      </c>
      <c r="AU26" s="10">
        <f>IF($R$40=$AN$26,$W$40*$AA$40,0)</f>
        <v>0</v>
      </c>
      <c r="AV26" s="105">
        <f>(AP26+AQ26+AR26+AS26+AT26+AU26)*AO26</f>
        <v>0</v>
      </c>
      <c r="AW26" s="106">
        <f t="shared" si="1"/>
        <v>0</v>
      </c>
    </row>
    <row r="27" spans="1:49" ht="15" customHeight="1" x14ac:dyDescent="0.4">
      <c r="A27" s="93" t="str">
        <f>IFERROR(IF((A25+1)&lt;=DATE([1]①【2ヵ月前】利用申込書!G13,[1]①【2ヵ月前】利用申込書!K13,[1]①【2ヵ月前】利用申込書!N13),A25+1," ")," ")</f>
        <v xml:space="preserve"> </v>
      </c>
      <c r="B27" s="93"/>
      <c r="C27" s="94"/>
      <c r="D27" s="95" t="str">
        <f>IF(A27="","　",TEXT(A27,"aaa"))</f>
        <v xml:space="preserve"> </v>
      </c>
      <c r="E27" s="96"/>
      <c r="F27" s="107"/>
      <c r="G27" s="108"/>
      <c r="H27" s="109"/>
      <c r="I27" s="110"/>
      <c r="J27" s="108"/>
      <c r="K27" s="108"/>
      <c r="L27" s="110"/>
      <c r="M27" s="101"/>
      <c r="N27" s="102"/>
      <c r="O27" s="103"/>
      <c r="P27" s="107"/>
      <c r="Q27" s="108"/>
      <c r="R27" s="109"/>
      <c r="S27" s="110"/>
      <c r="T27" s="108"/>
      <c r="U27" s="108"/>
      <c r="V27" s="110"/>
      <c r="W27" s="101"/>
      <c r="X27" s="102"/>
      <c r="Y27" s="103"/>
      <c r="Z27" s="107"/>
      <c r="AA27" s="108"/>
      <c r="AB27" s="109"/>
      <c r="AC27" s="110"/>
      <c r="AD27" s="108"/>
      <c r="AE27" s="108"/>
      <c r="AF27" s="110"/>
      <c r="AG27" s="101"/>
      <c r="AH27" s="102"/>
      <c r="AI27" s="103"/>
      <c r="AN27" s="104" t="s">
        <v>45</v>
      </c>
      <c r="AO27" s="10">
        <v>700</v>
      </c>
      <c r="AP27" s="10">
        <f>IF($A$36=$AN$27,$F$36*$J$36,0)</f>
        <v>0</v>
      </c>
      <c r="AQ27" s="10">
        <f>IF($A$38=$AN$27,$F$38*$J$38,0)</f>
        <v>0</v>
      </c>
      <c r="AR27" s="10">
        <f>IF($A$40=$AN$27,$F$40*$J$40,0)</f>
        <v>0</v>
      </c>
      <c r="AS27" s="10">
        <f>IF($R$36=$AN$27,$W$36*$AA$36,0)</f>
        <v>0</v>
      </c>
      <c r="AT27" s="10">
        <f>IF($R$38=$AN$27,$W$38*$AA$38,0)</f>
        <v>0</v>
      </c>
      <c r="AU27" s="10">
        <f>IF($R$40=$AN$27,$W$40*$AA$40,0)</f>
        <v>0</v>
      </c>
      <c r="AV27" s="105">
        <f t="shared" si="3"/>
        <v>0</v>
      </c>
      <c r="AW27" s="106">
        <f t="shared" si="1"/>
        <v>0</v>
      </c>
    </row>
    <row r="28" spans="1:49" ht="15" customHeight="1" thickBot="1" x14ac:dyDescent="0.45">
      <c r="A28" s="111"/>
      <c r="B28" s="111"/>
      <c r="C28" s="112"/>
      <c r="D28" s="113"/>
      <c r="E28" s="114"/>
      <c r="F28" s="115"/>
      <c r="G28" s="116"/>
      <c r="H28" s="117"/>
      <c r="I28" s="118"/>
      <c r="J28" s="116"/>
      <c r="K28" s="116"/>
      <c r="L28" s="118"/>
      <c r="M28" s="119"/>
      <c r="N28" s="120"/>
      <c r="O28" s="121"/>
      <c r="P28" s="115"/>
      <c r="Q28" s="116"/>
      <c r="R28" s="117"/>
      <c r="S28" s="118"/>
      <c r="T28" s="116"/>
      <c r="U28" s="116"/>
      <c r="V28" s="118"/>
      <c r="W28" s="119"/>
      <c r="X28" s="120"/>
      <c r="Y28" s="121"/>
      <c r="Z28" s="115"/>
      <c r="AA28" s="116"/>
      <c r="AB28" s="117"/>
      <c r="AC28" s="118"/>
      <c r="AD28" s="116"/>
      <c r="AE28" s="116"/>
      <c r="AF28" s="118"/>
      <c r="AG28" s="119"/>
      <c r="AH28" s="120"/>
      <c r="AI28" s="121"/>
      <c r="AN28" s="104" t="s">
        <v>46</v>
      </c>
      <c r="AO28" s="10">
        <v>700</v>
      </c>
      <c r="AP28" s="10">
        <f>IF($A$36=$AN$28,$F$36*$J$36,0)</f>
        <v>0</v>
      </c>
      <c r="AQ28" s="10">
        <f>IF($A$38=$AN$28,$F$38*$J$38,0)</f>
        <v>0</v>
      </c>
      <c r="AR28" s="10">
        <f>IF($A$40=$AN$28,$F$40*$J$40,0)</f>
        <v>0</v>
      </c>
      <c r="AS28" s="10">
        <f>IF($R$36=$AN$28,$W$36*$AA$36,0)</f>
        <v>0</v>
      </c>
      <c r="AT28" s="10">
        <f>IF($R$38=$AN$28,$W$38*$AA$38,0)</f>
        <v>0</v>
      </c>
      <c r="AU28" s="10">
        <f>IF($R$40=$AN$28,$W$40*$AA$40,0)</f>
        <v>0</v>
      </c>
      <c r="AV28" s="105">
        <f t="shared" si="3"/>
        <v>0</v>
      </c>
      <c r="AW28" s="106">
        <f t="shared" si="1"/>
        <v>0</v>
      </c>
    </row>
    <row r="29" spans="1:49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N29" s="104" t="s">
        <v>47</v>
      </c>
      <c r="AO29" s="10">
        <v>700</v>
      </c>
      <c r="AP29" s="10">
        <f>IF($A$36=$AN$29,$F$36*$J$36,0)</f>
        <v>0</v>
      </c>
      <c r="AQ29" s="10">
        <f>IF($A$38=$AN$29,$F$38*$J$38,0)</f>
        <v>0</v>
      </c>
      <c r="AR29" s="10">
        <f>IF($A$40=$AN$29,$F$40*$J$40,0)</f>
        <v>0</v>
      </c>
      <c r="AS29" s="10">
        <f>IF($R$36=$AN$29,$W$36*$AA$36,0)</f>
        <v>0</v>
      </c>
      <c r="AT29" s="10">
        <f>IF($R$38=$AN$29,$W$38*$AA$38,0)</f>
        <v>0</v>
      </c>
      <c r="AU29" s="10">
        <f>IF($R$40=$AN$29,$W$40*$AA$40,0)</f>
        <v>0</v>
      </c>
      <c r="AV29" s="105">
        <f t="shared" si="3"/>
        <v>0</v>
      </c>
      <c r="AW29" s="106">
        <f t="shared" si="1"/>
        <v>0</v>
      </c>
    </row>
    <row r="30" spans="1:49" ht="8.1" customHeight="1" x14ac:dyDescent="0.4">
      <c r="A30" s="43" t="s">
        <v>48</v>
      </c>
      <c r="B30" s="43"/>
      <c r="C30" s="43"/>
      <c r="D30" s="43"/>
      <c r="E30" s="43"/>
      <c r="F30" s="12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N30" s="104" t="s">
        <v>49</v>
      </c>
      <c r="AO30" s="10">
        <v>700</v>
      </c>
      <c r="AP30" s="10">
        <f>IF($A$36=$AN$30,$F$36*$J$36,0)</f>
        <v>0</v>
      </c>
      <c r="AQ30" s="10">
        <f>IF($A$38=$AN$30,$F$38*$J$38,0)</f>
        <v>0</v>
      </c>
      <c r="AR30" s="10">
        <f>IF($A$40=$AN$30,$F$40*$J$40,0)</f>
        <v>0</v>
      </c>
      <c r="AS30" s="10">
        <f>IF($R$36=$AN$30,$W$36*$AA$36,0)</f>
        <v>0</v>
      </c>
      <c r="AT30" s="10">
        <f>IF($R$38=$AN$30,$W$38*$AA$38,0)</f>
        <v>0</v>
      </c>
      <c r="AU30" s="10">
        <f>IF($R$40=$AN$30,$W$40*$AA$40,0)</f>
        <v>0</v>
      </c>
      <c r="AV30" s="105">
        <f t="shared" si="3"/>
        <v>0</v>
      </c>
      <c r="AW30" s="106">
        <f t="shared" si="1"/>
        <v>0</v>
      </c>
    </row>
    <row r="31" spans="1:49" ht="18" customHeight="1" x14ac:dyDescent="0.4">
      <c r="A31" s="43"/>
      <c r="B31" s="43"/>
      <c r="C31" s="43"/>
      <c r="D31" s="43"/>
      <c r="E31" s="43"/>
      <c r="F31" s="123"/>
      <c r="G31" s="124" t="s">
        <v>50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N31" s="104" t="s">
        <v>51</v>
      </c>
      <c r="AO31" s="10">
        <v>700</v>
      </c>
      <c r="AP31" s="10">
        <f>IF($A$36=$AN$31,$F$36*$J$36,0)</f>
        <v>0</v>
      </c>
      <c r="AQ31" s="10">
        <f>IF($A$38=$AN$31,$F$38*$J$38,0)</f>
        <v>0</v>
      </c>
      <c r="AR31" s="10">
        <f>IF($A$40=$AN$31,$F$40*$J$40,0)</f>
        <v>0</v>
      </c>
      <c r="AS31" s="10">
        <f>IF($R$36=$AN$31,$W$36*$AA$36,0)</f>
        <v>0</v>
      </c>
      <c r="AT31" s="10">
        <f>IF($R$38=$AN$31,$W$38*$AA$38,0)</f>
        <v>0</v>
      </c>
      <c r="AU31" s="10">
        <f>IF($R$40=$AN$31,$W$40*$AA$40,0)</f>
        <v>0</v>
      </c>
      <c r="AV31" s="105">
        <f>(AP31+AQ31+AR31+AS31+AT31+AU31)*AO31</f>
        <v>0</v>
      </c>
      <c r="AW31" s="106">
        <f t="shared" si="1"/>
        <v>0</v>
      </c>
    </row>
    <row r="32" spans="1:49" ht="14.25" customHeight="1" x14ac:dyDescent="0.4">
      <c r="A32" s="125" t="s">
        <v>19</v>
      </c>
      <c r="B32" s="50" t="s">
        <v>52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N32" s="104" t="s">
        <v>53</v>
      </c>
      <c r="AO32" s="10">
        <v>700</v>
      </c>
      <c r="AP32" s="10">
        <f>IF($A$36=$AN$32,$F$36*$J$36,0)</f>
        <v>0</v>
      </c>
      <c r="AQ32" s="10">
        <f>IF($A$38=$AN$32,$F$38*$J$38,0)</f>
        <v>0</v>
      </c>
      <c r="AR32" s="10">
        <f>IF($A$40=$AN$32,$F$40*$J$40,0)</f>
        <v>0</v>
      </c>
      <c r="AS32" s="10">
        <f>IF($R$36=$AN$32,$W$36*$AA$36,0)</f>
        <v>0</v>
      </c>
      <c r="AT32" s="10">
        <f>IF($R$38=$AN$32,$W$38*$AA$38,0)</f>
        <v>0</v>
      </c>
      <c r="AU32" s="10">
        <f>IF($R$40=$AN$32,$W$40*$AA$40,0)</f>
        <v>0</v>
      </c>
      <c r="AV32" s="105">
        <f>(AP32+AQ32+AR32+AS32+AT32+AU32)*AO32</f>
        <v>0</v>
      </c>
      <c r="AW32" s="106">
        <f t="shared" si="1"/>
        <v>0</v>
      </c>
    </row>
    <row r="33" spans="1:49" ht="19.5" thickBot="1" x14ac:dyDescent="0.45">
      <c r="A33"/>
      <c r="B33" s="126" t="s">
        <v>54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N33" s="104" t="s">
        <v>55</v>
      </c>
      <c r="AO33" s="10">
        <v>400</v>
      </c>
      <c r="AP33" s="10">
        <f>IF($A$36=$AN$33,$F$36*$J$36,0)</f>
        <v>0</v>
      </c>
      <c r="AQ33" s="10">
        <f>IF($A$38=$AN$33,$F$38*$J$38,0)</f>
        <v>0</v>
      </c>
      <c r="AR33" s="10">
        <f>IF($A$40=$AN$33,$F$40*$J$40,0)</f>
        <v>0</v>
      </c>
      <c r="AS33" s="10">
        <f>IF($R$36=$AN$33,$W$36*$AA$36,0)</f>
        <v>0</v>
      </c>
      <c r="AT33" s="10">
        <f>IF($R$38=$AN$33,$W$38*$AA$38,0)</f>
        <v>0</v>
      </c>
      <c r="AU33" s="10">
        <f>IF($R$40=$AN$33,$W$40*$AA$40,0)</f>
        <v>0</v>
      </c>
      <c r="AV33" s="105">
        <f>(AP33+AQ33+AR33+AS33+AT33+AU33)*AO33</f>
        <v>0</v>
      </c>
      <c r="AW33" s="106">
        <f t="shared" si="1"/>
        <v>0</v>
      </c>
    </row>
    <row r="34" spans="1:49" ht="19.5" thickBot="1" x14ac:dyDescent="0.45">
      <c r="A34" s="127"/>
      <c r="B34" s="128"/>
      <c r="C34" s="128"/>
      <c r="D34" s="128"/>
      <c r="E34" s="128"/>
      <c r="F34" s="129" t="s">
        <v>11</v>
      </c>
      <c r="G34" s="130" t="s">
        <v>56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2" t="s">
        <v>57</v>
      </c>
      <c r="R34" s="127"/>
      <c r="S34" s="128"/>
      <c r="T34" s="128"/>
      <c r="U34" s="128"/>
      <c r="V34" s="128"/>
      <c r="W34" s="129" t="s">
        <v>11</v>
      </c>
      <c r="X34" s="130" t="s">
        <v>56</v>
      </c>
      <c r="Y34" s="131"/>
      <c r="Z34" s="131"/>
      <c r="AA34" s="131"/>
      <c r="AB34" s="131"/>
      <c r="AC34" s="131"/>
      <c r="AD34" s="131"/>
      <c r="AE34" s="131"/>
      <c r="AF34" s="131"/>
      <c r="AG34" s="131"/>
      <c r="AH34" s="132" t="s">
        <v>57</v>
      </c>
      <c r="AN34" s="104" t="s">
        <v>58</v>
      </c>
      <c r="AO34" s="10">
        <v>400</v>
      </c>
      <c r="AP34" s="10">
        <f>IF($A$36=$AN$34,$F$36*$J$36,0)</f>
        <v>0</v>
      </c>
      <c r="AQ34" s="10">
        <f>IF($A$38=$AN$34,$F$38*$J$38,0)</f>
        <v>0</v>
      </c>
      <c r="AR34" s="10">
        <f>IF($A$40=$AN$34,$F$40*$J$40,0)</f>
        <v>0</v>
      </c>
      <c r="AS34" s="10">
        <f>IF($R$36=$AN$34,$W$36*$AA$36,0)</f>
        <v>0</v>
      </c>
      <c r="AT34" s="10">
        <f>IF($R$38=$AN$34,$W$38*$AA$38,0)</f>
        <v>0</v>
      </c>
      <c r="AU34" s="10">
        <f>IF($R$40=$AN$34,$W$40*$AA$40,0)</f>
        <v>0</v>
      </c>
      <c r="AV34" s="105">
        <f>(AP34+AQ34+AR34+AS34+AT34+AU34)*AO34</f>
        <v>0</v>
      </c>
      <c r="AW34" s="106">
        <f t="shared" si="1"/>
        <v>0</v>
      </c>
    </row>
    <row r="35" spans="1:49" ht="20.25" thickTop="1" thickBot="1" x14ac:dyDescent="0.45">
      <c r="A35" s="133" t="s">
        <v>59</v>
      </c>
      <c r="B35" s="134"/>
      <c r="C35" s="134"/>
      <c r="D35" s="134"/>
      <c r="E35" s="135"/>
      <c r="F35" s="136" t="s">
        <v>60</v>
      </c>
      <c r="G35" s="134"/>
      <c r="H35" s="134"/>
      <c r="I35" s="134"/>
      <c r="J35" s="134"/>
      <c r="K35" s="134"/>
      <c r="L35" s="135"/>
      <c r="M35" s="137"/>
      <c r="N35" s="138"/>
      <c r="O35" s="138"/>
      <c r="P35" s="138"/>
      <c r="Q35" s="139"/>
      <c r="R35" s="133" t="s">
        <v>59</v>
      </c>
      <c r="S35" s="134"/>
      <c r="T35" s="134"/>
      <c r="U35" s="134"/>
      <c r="V35" s="135"/>
      <c r="W35" s="136" t="s">
        <v>60</v>
      </c>
      <c r="X35" s="134"/>
      <c r="Y35" s="134"/>
      <c r="Z35" s="134"/>
      <c r="AA35" s="134"/>
      <c r="AB35" s="134"/>
      <c r="AC35" s="135"/>
      <c r="AD35" s="137"/>
      <c r="AE35" s="138"/>
      <c r="AF35" s="138"/>
      <c r="AG35" s="138"/>
      <c r="AH35" s="139"/>
      <c r="AN35" s="104" t="s">
        <v>61</v>
      </c>
      <c r="AO35" s="10">
        <v>1100</v>
      </c>
      <c r="AP35" s="10">
        <f>IF($A$36=$AN$35,$F$36*$J$36,0)</f>
        <v>0</v>
      </c>
      <c r="AQ35" s="10">
        <f>IF($A$38=$AN$35,$F$38*$J$38,0)</f>
        <v>0</v>
      </c>
      <c r="AR35" s="10">
        <f>IF($A$40=$AN$35,$F$40*$J$40,0)</f>
        <v>0</v>
      </c>
      <c r="AS35" s="10">
        <f>IF($R$36=$AN$35,$W$36*$AA$36,0)</f>
        <v>0</v>
      </c>
      <c r="AT35" s="10">
        <f>IF($R$38=$AN$35,$W$38*$AA$38,0)</f>
        <v>0</v>
      </c>
      <c r="AU35" s="10">
        <f>IF($R$40=$AN$35,$W$40*$AA$40,0)</f>
        <v>0</v>
      </c>
      <c r="AV35" s="105">
        <f t="shared" si="3"/>
        <v>0</v>
      </c>
      <c r="AW35" s="106">
        <f t="shared" si="1"/>
        <v>0</v>
      </c>
    </row>
    <row r="36" spans="1:49" ht="19.5" thickTop="1" x14ac:dyDescent="0.4">
      <c r="A36" s="140"/>
      <c r="B36" s="141"/>
      <c r="C36" s="141"/>
      <c r="D36" s="141"/>
      <c r="E36" s="142"/>
      <c r="F36" s="143"/>
      <c r="G36" s="143"/>
      <c r="H36" s="144" t="s">
        <v>62</v>
      </c>
      <c r="I36" s="145" t="s">
        <v>63</v>
      </c>
      <c r="J36" s="143"/>
      <c r="K36" s="143"/>
      <c r="L36" s="146" t="s">
        <v>64</v>
      </c>
      <c r="M36" s="147" t="s">
        <v>37</v>
      </c>
      <c r="N36" s="148"/>
      <c r="O36" s="149" t="str">
        <f>IF((F36*J36)+(F38*J38)+(F40*J40)=0,"",(F36*J36)+(F38*J38)+(F40*J40))</f>
        <v/>
      </c>
      <c r="P36" s="149"/>
      <c r="Q36" s="150" t="s">
        <v>62</v>
      </c>
      <c r="R36" s="140"/>
      <c r="S36" s="141"/>
      <c r="T36" s="141"/>
      <c r="U36" s="141"/>
      <c r="V36" s="142"/>
      <c r="W36" s="143"/>
      <c r="X36" s="143"/>
      <c r="Y36" s="144" t="s">
        <v>62</v>
      </c>
      <c r="Z36" s="145" t="s">
        <v>63</v>
      </c>
      <c r="AA36" s="143"/>
      <c r="AB36" s="143"/>
      <c r="AC36" s="146" t="s">
        <v>64</v>
      </c>
      <c r="AD36" s="147" t="s">
        <v>37</v>
      </c>
      <c r="AE36" s="148"/>
      <c r="AF36" s="149" t="str">
        <f>IF((W36*AA36)+(W38*AA38)+(W40*AA40)=0,"",(W36*AA36)+(W38*AA38)+(W40*AA40))</f>
        <v/>
      </c>
      <c r="AG36" s="149"/>
      <c r="AH36" s="150" t="s">
        <v>62</v>
      </c>
      <c r="AN36" s="104" t="s">
        <v>65</v>
      </c>
      <c r="AO36" s="10">
        <v>800</v>
      </c>
      <c r="AP36" s="10">
        <f>IF($A$36=$AN$36,$F$36*$J$36,0)</f>
        <v>0</v>
      </c>
      <c r="AQ36" s="10">
        <f>IF($A$38=$AN$36,$F$38*$J$38,0)</f>
        <v>0</v>
      </c>
      <c r="AR36" s="10">
        <f>IF($A$40=$AN$36,$F$40*$J$40,0)</f>
        <v>0</v>
      </c>
      <c r="AS36" s="10">
        <f>IF($R$36=$AN$36,$W$36*$AA$36,0)</f>
        <v>0</v>
      </c>
      <c r="AT36" s="10">
        <f>IF($R$38=$AN$36,$W$38*$AA$38,0)</f>
        <v>0</v>
      </c>
      <c r="AU36" s="10">
        <f>IF($R$40=$AN$36,$W$40*$AA$40,0)</f>
        <v>0</v>
      </c>
      <c r="AV36" s="105">
        <f t="shared" si="3"/>
        <v>0</v>
      </c>
      <c r="AW36" s="106">
        <f t="shared" si="1"/>
        <v>0</v>
      </c>
    </row>
    <row r="37" spans="1:49" x14ac:dyDescent="0.4">
      <c r="A37" s="151"/>
      <c r="B37" s="152"/>
      <c r="C37" s="152"/>
      <c r="D37" s="152"/>
      <c r="E37" s="153"/>
      <c r="F37" s="154"/>
      <c r="G37" s="154"/>
      <c r="H37" s="155"/>
      <c r="I37" s="155"/>
      <c r="J37" s="154"/>
      <c r="K37" s="154"/>
      <c r="L37" s="156"/>
      <c r="M37" s="147"/>
      <c r="N37" s="148"/>
      <c r="O37" s="149"/>
      <c r="P37" s="149"/>
      <c r="Q37" s="150"/>
      <c r="R37" s="151"/>
      <c r="S37" s="152"/>
      <c r="T37" s="152"/>
      <c r="U37" s="152"/>
      <c r="V37" s="153"/>
      <c r="W37" s="154"/>
      <c r="X37" s="154"/>
      <c r="Y37" s="155"/>
      <c r="Z37" s="155"/>
      <c r="AA37" s="154"/>
      <c r="AB37" s="154"/>
      <c r="AC37" s="156"/>
      <c r="AD37" s="147"/>
      <c r="AE37" s="148"/>
      <c r="AF37" s="149"/>
      <c r="AG37" s="149"/>
      <c r="AH37" s="150"/>
      <c r="AN37" s="104" t="s">
        <v>66</v>
      </c>
      <c r="AO37" s="10">
        <v>800</v>
      </c>
      <c r="AP37" s="10">
        <f>IF($A$36=$AN$37,$F$36*$J$36,0)</f>
        <v>0</v>
      </c>
      <c r="AQ37" s="10">
        <f>IF($A$38=$AN$37,$F$38*$J$38,0)</f>
        <v>0</v>
      </c>
      <c r="AR37" s="10">
        <f>IF($A$40=$AN$37,$F$40*$J$40,0)</f>
        <v>0</v>
      </c>
      <c r="AS37" s="10">
        <f>IF($R$36=$AN$37,$W$36*$AA$36,0)</f>
        <v>0</v>
      </c>
      <c r="AT37" s="10">
        <f>IF($R$38=$AN$37,$W$38*$AA$38,0)</f>
        <v>0</v>
      </c>
      <c r="AU37" s="10">
        <f>IF($R$40=$AN$37,$W$40*$AA$40,0)</f>
        <v>0</v>
      </c>
      <c r="AV37" s="105">
        <f t="shared" si="3"/>
        <v>0</v>
      </c>
      <c r="AW37" s="106">
        <f t="shared" si="1"/>
        <v>0</v>
      </c>
    </row>
    <row r="38" spans="1:49" x14ac:dyDescent="0.4">
      <c r="A38" s="151"/>
      <c r="B38" s="152"/>
      <c r="C38" s="152"/>
      <c r="D38" s="152"/>
      <c r="E38" s="153"/>
      <c r="F38" s="154"/>
      <c r="G38" s="154"/>
      <c r="H38" s="155" t="s">
        <v>62</v>
      </c>
      <c r="I38" s="155" t="s">
        <v>63</v>
      </c>
      <c r="J38" s="154"/>
      <c r="K38" s="154"/>
      <c r="L38" s="156" t="s">
        <v>64</v>
      </c>
      <c r="M38" s="147"/>
      <c r="N38" s="148"/>
      <c r="O38" s="149"/>
      <c r="P38" s="149"/>
      <c r="Q38" s="150"/>
      <c r="R38" s="151"/>
      <c r="S38" s="152"/>
      <c r="T38" s="152"/>
      <c r="U38" s="152"/>
      <c r="V38" s="153"/>
      <c r="W38" s="154"/>
      <c r="X38" s="154"/>
      <c r="Y38" s="155" t="s">
        <v>62</v>
      </c>
      <c r="Z38" s="155" t="s">
        <v>63</v>
      </c>
      <c r="AA38" s="154"/>
      <c r="AB38" s="154"/>
      <c r="AC38" s="156" t="s">
        <v>64</v>
      </c>
      <c r="AD38" s="147"/>
      <c r="AE38" s="148"/>
      <c r="AF38" s="149"/>
      <c r="AG38" s="149"/>
      <c r="AH38" s="150"/>
      <c r="AN38" s="104" t="s">
        <v>67</v>
      </c>
      <c r="AO38" s="10">
        <v>500</v>
      </c>
      <c r="AP38" s="10">
        <f>IF($A$36=$AN$38,$F$36*$J$36,0)</f>
        <v>0</v>
      </c>
      <c r="AQ38" s="10">
        <f>IF($A$38=$AN$38,$F$38*$J$38,0)</f>
        <v>0</v>
      </c>
      <c r="AR38" s="10">
        <f>IF($A$40=$AN$38,$F$40*$J$40,0)</f>
        <v>0</v>
      </c>
      <c r="AS38" s="10">
        <f>IF($R$36=$AN$38,$W$36*$AA$36,0)</f>
        <v>0</v>
      </c>
      <c r="AT38" s="10">
        <f>IF($R$38=$AN$38,$W$38*$AA$38,0)</f>
        <v>0</v>
      </c>
      <c r="AU38" s="10">
        <f>IF($R$40=$AN$38,$W$40*$AA$40,0)</f>
        <v>0</v>
      </c>
      <c r="AV38" s="105">
        <f t="shared" si="3"/>
        <v>0</v>
      </c>
      <c r="AW38" s="106">
        <f t="shared" si="1"/>
        <v>0</v>
      </c>
    </row>
    <row r="39" spans="1:49" x14ac:dyDescent="0.4">
      <c r="A39" s="151"/>
      <c r="B39" s="152"/>
      <c r="C39" s="152"/>
      <c r="D39" s="152"/>
      <c r="E39" s="153"/>
      <c r="F39" s="154"/>
      <c r="G39" s="154"/>
      <c r="H39" s="155"/>
      <c r="I39" s="155"/>
      <c r="J39" s="154"/>
      <c r="K39" s="154"/>
      <c r="L39" s="156"/>
      <c r="M39" s="147"/>
      <c r="N39" s="148"/>
      <c r="O39" s="149"/>
      <c r="P39" s="149"/>
      <c r="Q39" s="150"/>
      <c r="R39" s="151"/>
      <c r="S39" s="152"/>
      <c r="T39" s="152"/>
      <c r="U39" s="152"/>
      <c r="V39" s="153"/>
      <c r="W39" s="154"/>
      <c r="X39" s="154"/>
      <c r="Y39" s="155"/>
      <c r="Z39" s="155"/>
      <c r="AA39" s="154"/>
      <c r="AB39" s="154"/>
      <c r="AC39" s="156"/>
      <c r="AD39" s="147"/>
      <c r="AE39" s="148"/>
      <c r="AF39" s="149"/>
      <c r="AG39" s="149"/>
      <c r="AH39" s="150"/>
      <c r="AN39" s="104" t="s">
        <v>68</v>
      </c>
      <c r="AO39" s="10">
        <v>350</v>
      </c>
      <c r="AP39" s="10">
        <f>IF($A$36=$AN$39,$F$36*$J$36,0)</f>
        <v>0</v>
      </c>
      <c r="AQ39" s="10">
        <f>IF($A$38=$AN$39,$F$38*$J$38,0)</f>
        <v>0</v>
      </c>
      <c r="AR39" s="10">
        <f>IF($A$40=$AN$39,$F$40*$J$40,0)</f>
        <v>0</v>
      </c>
      <c r="AS39" s="10">
        <f>IF($R$36=$AN$39,$W$36*$AA$36,0)</f>
        <v>0</v>
      </c>
      <c r="AT39" s="10">
        <f>IF($R$38=$AN$39,$W$38*$AA$38,0)</f>
        <v>0</v>
      </c>
      <c r="AU39" s="10">
        <f>IF($R$40=$AN$39,$W$40*$AA$40,0)</f>
        <v>0</v>
      </c>
      <c r="AV39" s="105">
        <f t="shared" si="3"/>
        <v>0</v>
      </c>
      <c r="AW39" s="106">
        <f t="shared" si="1"/>
        <v>0</v>
      </c>
    </row>
    <row r="40" spans="1:49" x14ac:dyDescent="0.4">
      <c r="A40" s="151"/>
      <c r="B40" s="152"/>
      <c r="C40" s="152"/>
      <c r="D40" s="152"/>
      <c r="E40" s="153"/>
      <c r="F40" s="154"/>
      <c r="G40" s="154"/>
      <c r="H40" s="155" t="s">
        <v>62</v>
      </c>
      <c r="I40" s="155" t="s">
        <v>63</v>
      </c>
      <c r="J40" s="154"/>
      <c r="K40" s="154"/>
      <c r="L40" s="156" t="s">
        <v>64</v>
      </c>
      <c r="M40" s="147"/>
      <c r="N40" s="148"/>
      <c r="O40" s="149"/>
      <c r="P40" s="149"/>
      <c r="Q40" s="150"/>
      <c r="R40" s="151"/>
      <c r="S40" s="152"/>
      <c r="T40" s="152"/>
      <c r="U40" s="152"/>
      <c r="V40" s="153"/>
      <c r="W40" s="154"/>
      <c r="X40" s="154"/>
      <c r="Y40" s="155" t="s">
        <v>62</v>
      </c>
      <c r="Z40" s="155" t="s">
        <v>63</v>
      </c>
      <c r="AA40" s="154"/>
      <c r="AB40" s="154"/>
      <c r="AC40" s="156" t="s">
        <v>64</v>
      </c>
      <c r="AD40" s="147"/>
      <c r="AE40" s="148"/>
      <c r="AF40" s="149"/>
      <c r="AG40" s="149"/>
      <c r="AH40" s="150"/>
      <c r="AN40" s="104" t="s">
        <v>69</v>
      </c>
      <c r="AO40" s="10">
        <v>300</v>
      </c>
      <c r="AP40" s="10">
        <f>IF($A$36=$AN$40,$F$36*$J$36,0)</f>
        <v>0</v>
      </c>
      <c r="AQ40" s="10">
        <f>IF($A$38=$AN$40,$F$38*$J$38,0)</f>
        <v>0</v>
      </c>
      <c r="AR40" s="10">
        <f>IF($A$40=$AN$40,$F$40*$J$40,0)</f>
        <v>0</v>
      </c>
      <c r="AS40" s="10">
        <f>IF($R$36=$AN$40,$W$36*$AA$36,0)</f>
        <v>0</v>
      </c>
      <c r="AT40" s="10">
        <f>IF($R$38=$AN$40,$W$38*$AA$38,0)</f>
        <v>0</v>
      </c>
      <c r="AU40" s="10">
        <f>IF($R$40=$AN$40,$W$40*$AA$40,0)</f>
        <v>0</v>
      </c>
      <c r="AV40" s="105">
        <f>(AP40+AQ40+AR40+AS40+AT40+AU40)*AO40</f>
        <v>0</v>
      </c>
      <c r="AW40" s="106">
        <f>SUM(AP40:AU40)</f>
        <v>0</v>
      </c>
    </row>
    <row r="41" spans="1:49" ht="14.25" customHeight="1" thickBot="1" x14ac:dyDescent="0.45">
      <c r="A41" s="157"/>
      <c r="B41" s="158"/>
      <c r="C41" s="158"/>
      <c r="D41" s="158"/>
      <c r="E41" s="159"/>
      <c r="F41" s="160"/>
      <c r="G41" s="160"/>
      <c r="H41" s="161"/>
      <c r="I41" s="161"/>
      <c r="J41" s="160"/>
      <c r="K41" s="160"/>
      <c r="L41" s="162"/>
      <c r="M41" s="163"/>
      <c r="N41" s="164"/>
      <c r="O41" s="165"/>
      <c r="P41" s="165"/>
      <c r="Q41" s="166"/>
      <c r="R41" s="157"/>
      <c r="S41" s="158"/>
      <c r="T41" s="158"/>
      <c r="U41" s="158"/>
      <c r="V41" s="159"/>
      <c r="W41" s="160"/>
      <c r="X41" s="160"/>
      <c r="Y41" s="161"/>
      <c r="Z41" s="161"/>
      <c r="AA41" s="160"/>
      <c r="AB41" s="160"/>
      <c r="AC41" s="162"/>
      <c r="AD41" s="163"/>
      <c r="AE41" s="164"/>
      <c r="AF41" s="165"/>
      <c r="AG41" s="165"/>
      <c r="AH41" s="166"/>
      <c r="AN41" s="104" t="s">
        <v>70</v>
      </c>
      <c r="AO41" s="10">
        <v>700</v>
      </c>
      <c r="AP41" s="10">
        <f>J36</f>
        <v>0</v>
      </c>
      <c r="AQ41" s="10">
        <f>J38</f>
        <v>0</v>
      </c>
      <c r="AR41" s="10">
        <f>J40</f>
        <v>0</v>
      </c>
      <c r="AS41" s="10">
        <f>AA36</f>
        <v>0</v>
      </c>
      <c r="AT41" s="10">
        <f>AA38</f>
        <v>0</v>
      </c>
      <c r="AU41" s="10">
        <f>AA40</f>
        <v>0</v>
      </c>
      <c r="AV41" s="105">
        <f>(AP41+AQ41+AR41+AS41+AT41+AU41)*AO41</f>
        <v>0</v>
      </c>
      <c r="AW41" s="106">
        <f>SUM(AP41:AU41)</f>
        <v>0</v>
      </c>
    </row>
    <row r="42" spans="1:49" ht="4.9000000000000004" customHeight="1" thickBot="1" x14ac:dyDescent="0.45"/>
    <row r="43" spans="1:49" ht="13.15" customHeight="1" x14ac:dyDescent="0.4">
      <c r="W43" s="167" t="s">
        <v>71</v>
      </c>
      <c r="X43" s="168"/>
      <c r="Y43" s="168"/>
      <c r="Z43" s="168"/>
      <c r="AA43" s="168"/>
      <c r="AB43" s="168"/>
      <c r="AC43" s="169"/>
      <c r="AD43" s="168" t="str">
        <f>IF(J36+J38+J40+AA40+AA38+AA36=0,"",J36+J38+J40+AA40+AA38+AA36)</f>
        <v/>
      </c>
      <c r="AE43" s="168"/>
      <c r="AF43" s="168"/>
      <c r="AG43" s="170" t="s">
        <v>72</v>
      </c>
      <c r="AH43" s="171"/>
    </row>
    <row r="44" spans="1:49" ht="13.15" customHeight="1" thickBot="1" x14ac:dyDescent="0.45">
      <c r="W44" s="115"/>
      <c r="X44" s="116"/>
      <c r="Y44" s="116"/>
      <c r="Z44" s="116"/>
      <c r="AA44" s="116"/>
      <c r="AB44" s="116"/>
      <c r="AC44" s="172"/>
      <c r="AD44" s="116"/>
      <c r="AE44" s="116"/>
      <c r="AF44" s="116"/>
      <c r="AG44" s="173"/>
      <c r="AH44" s="174"/>
    </row>
    <row r="45" spans="1:49" ht="19.5" x14ac:dyDescent="0.4">
      <c r="A45" s="43" t="s">
        <v>73</v>
      </c>
      <c r="B45" s="43"/>
      <c r="C45" s="43"/>
      <c r="D45" s="43"/>
      <c r="E45" s="43"/>
      <c r="F45" s="44" t="s">
        <v>74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49" ht="14.25" customHeight="1" x14ac:dyDescent="0.4">
      <c r="A46" s="125" t="s">
        <v>19</v>
      </c>
      <c r="B46" s="50" t="s">
        <v>75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49" x14ac:dyDescent="0.4">
      <c r="A47" s="175" t="s">
        <v>76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</row>
    <row r="48" spans="1:49" ht="19.5" thickBot="1" x14ac:dyDescent="0.4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</row>
    <row r="49" spans="1:35" ht="19.5" thickBot="1" x14ac:dyDescent="0.45">
      <c r="A49" s="127"/>
      <c r="B49" s="128"/>
      <c r="C49" s="128"/>
      <c r="D49" s="129" t="s">
        <v>11</v>
      </c>
      <c r="E49" s="130" t="s">
        <v>56</v>
      </c>
      <c r="F49" s="177"/>
      <c r="G49" s="177"/>
      <c r="H49" s="177"/>
      <c r="I49" s="177"/>
      <c r="J49" s="177"/>
      <c r="K49" s="177" t="s">
        <v>57</v>
      </c>
      <c r="L49" s="178"/>
      <c r="M49" s="128"/>
      <c r="N49" s="128"/>
      <c r="O49" s="129" t="s">
        <v>11</v>
      </c>
      <c r="P49" s="130" t="s">
        <v>56</v>
      </c>
      <c r="Q49" s="177"/>
      <c r="R49" s="177"/>
      <c r="S49" s="177"/>
      <c r="T49" s="177"/>
      <c r="U49" s="177"/>
      <c r="V49" s="177" t="s">
        <v>57</v>
      </c>
      <c r="W49" s="178"/>
      <c r="X49" s="128"/>
      <c r="Y49" s="128"/>
      <c r="Z49" s="129" t="s">
        <v>11</v>
      </c>
      <c r="AA49" s="130" t="s">
        <v>56</v>
      </c>
      <c r="AB49" s="177"/>
      <c r="AC49" s="177"/>
      <c r="AD49" s="177"/>
      <c r="AE49" s="177"/>
      <c r="AF49" s="177"/>
      <c r="AG49" s="179" t="s">
        <v>57</v>
      </c>
      <c r="AH49" s="180"/>
    </row>
    <row r="50" spans="1:35" ht="18" customHeight="1" thickTop="1" x14ac:dyDescent="0.4">
      <c r="A50" s="181" t="s">
        <v>59</v>
      </c>
      <c r="B50" s="182"/>
      <c r="C50" s="182"/>
      <c r="D50" s="183" t="s">
        <v>56</v>
      </c>
      <c r="E50" s="184"/>
      <c r="F50" s="184"/>
      <c r="G50" s="184"/>
      <c r="H50" s="184"/>
      <c r="I50" s="184"/>
      <c r="J50" s="184"/>
      <c r="K50" s="185" t="s">
        <v>57</v>
      </c>
      <c r="L50" s="186" t="s">
        <v>59</v>
      </c>
      <c r="M50" s="182"/>
      <c r="N50" s="182"/>
      <c r="O50" s="183" t="s">
        <v>56</v>
      </c>
      <c r="P50" s="184"/>
      <c r="Q50" s="184"/>
      <c r="R50" s="184"/>
      <c r="S50" s="184"/>
      <c r="T50" s="184"/>
      <c r="U50" s="184"/>
      <c r="V50" s="187" t="s">
        <v>57</v>
      </c>
      <c r="W50" s="182" t="s">
        <v>59</v>
      </c>
      <c r="X50" s="182"/>
      <c r="Y50" s="182"/>
      <c r="Z50" s="183" t="s">
        <v>56</v>
      </c>
      <c r="AA50" s="184"/>
      <c r="AB50" s="184"/>
      <c r="AC50" s="184"/>
      <c r="AD50" s="184"/>
      <c r="AE50" s="184"/>
      <c r="AF50" s="184"/>
      <c r="AG50" s="188" t="s">
        <v>57</v>
      </c>
      <c r="AH50" s="180"/>
    </row>
    <row r="51" spans="1:35" x14ac:dyDescent="0.4">
      <c r="A51" s="189"/>
      <c r="B51" s="190"/>
      <c r="C51" s="190"/>
      <c r="D51" s="191"/>
      <c r="E51" s="192" t="s">
        <v>37</v>
      </c>
      <c r="F51" s="193"/>
      <c r="G51" s="193"/>
      <c r="H51" s="194"/>
      <c r="I51" s="194"/>
      <c r="J51" s="194"/>
      <c r="K51" s="195" t="s">
        <v>77</v>
      </c>
      <c r="L51" s="196"/>
      <c r="M51" s="190"/>
      <c r="N51" s="190"/>
      <c r="O51" s="191"/>
      <c r="P51" s="192" t="s">
        <v>37</v>
      </c>
      <c r="Q51" s="193"/>
      <c r="R51" s="193"/>
      <c r="S51" s="197"/>
      <c r="T51" s="197"/>
      <c r="U51" s="197"/>
      <c r="V51" s="198" t="s">
        <v>77</v>
      </c>
      <c r="W51" s="190"/>
      <c r="X51" s="190"/>
      <c r="Y51" s="190"/>
      <c r="Z51" s="191"/>
      <c r="AA51" s="192" t="s">
        <v>37</v>
      </c>
      <c r="AB51" s="193"/>
      <c r="AC51" s="193"/>
      <c r="AD51" s="197"/>
      <c r="AE51" s="197"/>
      <c r="AF51" s="197"/>
      <c r="AG51" s="199" t="s">
        <v>77</v>
      </c>
      <c r="AH51" s="180"/>
    </row>
    <row r="52" spans="1:35" ht="18" customHeight="1" x14ac:dyDescent="0.4">
      <c r="A52" s="200" t="s">
        <v>59</v>
      </c>
      <c r="B52" s="201"/>
      <c r="C52" s="201"/>
      <c r="D52" s="202" t="s">
        <v>56</v>
      </c>
      <c r="E52" s="203"/>
      <c r="F52" s="203"/>
      <c r="G52" s="203"/>
      <c r="H52" s="203"/>
      <c r="I52" s="203"/>
      <c r="J52" s="203"/>
      <c r="K52" s="202" t="s">
        <v>57</v>
      </c>
      <c r="L52" s="204" t="s">
        <v>59</v>
      </c>
      <c r="M52" s="201"/>
      <c r="N52" s="201"/>
      <c r="O52" s="202" t="s">
        <v>56</v>
      </c>
      <c r="P52" s="203"/>
      <c r="Q52" s="203"/>
      <c r="R52" s="203"/>
      <c r="S52" s="203"/>
      <c r="T52" s="203"/>
      <c r="U52" s="203"/>
      <c r="V52" s="205" t="s">
        <v>57</v>
      </c>
      <c r="W52" s="201" t="s">
        <v>59</v>
      </c>
      <c r="X52" s="201"/>
      <c r="Y52" s="201"/>
      <c r="Z52" s="202" t="s">
        <v>56</v>
      </c>
      <c r="AA52" s="203"/>
      <c r="AB52" s="203"/>
      <c r="AC52" s="203"/>
      <c r="AD52" s="203"/>
      <c r="AE52" s="203"/>
      <c r="AF52" s="203"/>
      <c r="AG52" s="206" t="s">
        <v>57</v>
      </c>
      <c r="AH52" s="180"/>
    </row>
    <row r="53" spans="1:35" ht="20.25" thickBot="1" x14ac:dyDescent="0.45">
      <c r="A53" s="207"/>
      <c r="B53" s="208"/>
      <c r="C53" s="208"/>
      <c r="D53" s="209"/>
      <c r="E53" s="210" t="s">
        <v>37</v>
      </c>
      <c r="F53" s="211"/>
      <c r="G53" s="211"/>
      <c r="H53" s="212"/>
      <c r="I53" s="212"/>
      <c r="J53" s="212"/>
      <c r="K53" s="213" t="s">
        <v>77</v>
      </c>
      <c r="L53" s="214"/>
      <c r="M53" s="208"/>
      <c r="N53" s="208"/>
      <c r="O53" s="215"/>
      <c r="P53" s="210" t="s">
        <v>37</v>
      </c>
      <c r="Q53" s="211"/>
      <c r="R53" s="211"/>
      <c r="S53" s="212"/>
      <c r="T53" s="212"/>
      <c r="U53" s="212"/>
      <c r="V53" s="216" t="s">
        <v>77</v>
      </c>
      <c r="W53" s="208"/>
      <c r="X53" s="208"/>
      <c r="Y53" s="208"/>
      <c r="Z53" s="209"/>
      <c r="AA53" s="210" t="s">
        <v>37</v>
      </c>
      <c r="AB53" s="211"/>
      <c r="AC53" s="211"/>
      <c r="AD53" s="212"/>
      <c r="AE53" s="212"/>
      <c r="AF53" s="212"/>
      <c r="AG53" s="217" t="s">
        <v>77</v>
      </c>
      <c r="AH53" s="180"/>
    </row>
    <row r="54" spans="1:35" ht="23.25" customHeight="1" thickBot="1" x14ac:dyDescent="0.45"/>
    <row r="55" spans="1:35" ht="13.5" customHeight="1" x14ac:dyDescent="0.4">
      <c r="A55" s="218" t="s">
        <v>78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20"/>
    </row>
    <row r="56" spans="1:35" ht="13.5" customHeight="1" x14ac:dyDescent="0.4">
      <c r="A56" s="221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3"/>
    </row>
    <row r="57" spans="1:35" ht="13.5" customHeight="1" thickBot="1" x14ac:dyDescent="0.45">
      <c r="A57" s="224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6"/>
    </row>
    <row r="58" spans="1:35" ht="5.45" customHeight="1" x14ac:dyDescent="0.4"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</row>
    <row r="59" spans="1:35" ht="19.5" x14ac:dyDescent="0.4"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</row>
  </sheetData>
  <mergeCells count="212">
    <mergeCell ref="A55:AI57"/>
    <mergeCell ref="E53:G53"/>
    <mergeCell ref="H53:J53"/>
    <mergeCell ref="P53:R53"/>
    <mergeCell ref="S53:U53"/>
    <mergeCell ref="AA53:AC53"/>
    <mergeCell ref="AD53:AF53"/>
    <mergeCell ref="A52:C52"/>
    <mergeCell ref="E52:J52"/>
    <mergeCell ref="L52:N52"/>
    <mergeCell ref="P52:U52"/>
    <mergeCell ref="W52:Y52"/>
    <mergeCell ref="AA52:AF52"/>
    <mergeCell ref="AA50:AF50"/>
    <mergeCell ref="E51:G51"/>
    <mergeCell ref="H51:J51"/>
    <mergeCell ref="P51:R51"/>
    <mergeCell ref="S51:U51"/>
    <mergeCell ref="AA51:AC51"/>
    <mergeCell ref="AD51:AF51"/>
    <mergeCell ref="A49:C49"/>
    <mergeCell ref="L49:N49"/>
    <mergeCell ref="W49:Y49"/>
    <mergeCell ref="A50:C50"/>
    <mergeCell ref="E50:J50"/>
    <mergeCell ref="L50:N50"/>
    <mergeCell ref="P50:U50"/>
    <mergeCell ref="W50:Y50"/>
    <mergeCell ref="AD43:AF44"/>
    <mergeCell ref="AG43:AH44"/>
    <mergeCell ref="A45:E45"/>
    <mergeCell ref="B46:AI46"/>
    <mergeCell ref="A47:AI47"/>
    <mergeCell ref="A48:AI48"/>
    <mergeCell ref="W40:X41"/>
    <mergeCell ref="Y40:Y41"/>
    <mergeCell ref="Z40:Z41"/>
    <mergeCell ref="AA40:AB41"/>
    <mergeCell ref="AC40:AC41"/>
    <mergeCell ref="W43:AC44"/>
    <mergeCell ref="A40:E41"/>
    <mergeCell ref="F40:G41"/>
    <mergeCell ref="H40:H41"/>
    <mergeCell ref="I40:I41"/>
    <mergeCell ref="J40:K41"/>
    <mergeCell ref="L40:L41"/>
    <mergeCell ref="A38:E39"/>
    <mergeCell ref="F38:G39"/>
    <mergeCell ref="H38:H39"/>
    <mergeCell ref="I38:I39"/>
    <mergeCell ref="J38:K39"/>
    <mergeCell ref="L38:L39"/>
    <mergeCell ref="Z36:Z37"/>
    <mergeCell ref="AA36:AB37"/>
    <mergeCell ref="AC36:AC37"/>
    <mergeCell ref="AD36:AE41"/>
    <mergeCell ref="AF36:AG41"/>
    <mergeCell ref="AH36:AH41"/>
    <mergeCell ref="Z38:Z39"/>
    <mergeCell ref="AA38:AB39"/>
    <mergeCell ref="AC38:AC39"/>
    <mergeCell ref="M36:N41"/>
    <mergeCell ref="O36:P41"/>
    <mergeCell ref="Q36:Q41"/>
    <mergeCell ref="R36:V37"/>
    <mergeCell ref="W36:X37"/>
    <mergeCell ref="Y36:Y37"/>
    <mergeCell ref="R38:V39"/>
    <mergeCell ref="W38:X39"/>
    <mergeCell ref="Y38:Y39"/>
    <mergeCell ref="R40:V41"/>
    <mergeCell ref="A36:E37"/>
    <mergeCell ref="F36:G37"/>
    <mergeCell ref="H36:H37"/>
    <mergeCell ref="I36:I37"/>
    <mergeCell ref="J36:K37"/>
    <mergeCell ref="L36:L37"/>
    <mergeCell ref="A35:E35"/>
    <mergeCell ref="F35:L35"/>
    <mergeCell ref="M35:Q35"/>
    <mergeCell ref="R35:V35"/>
    <mergeCell ref="W35:AC35"/>
    <mergeCell ref="AD35:AH35"/>
    <mergeCell ref="B32:AI32"/>
    <mergeCell ref="B33:AI33"/>
    <mergeCell ref="A34:E34"/>
    <mergeCell ref="H34:P34"/>
    <mergeCell ref="R34:V34"/>
    <mergeCell ref="Y34:AG34"/>
    <mergeCell ref="W27:Y28"/>
    <mergeCell ref="Z27:AA28"/>
    <mergeCell ref="AB27:AC28"/>
    <mergeCell ref="AD27:AF28"/>
    <mergeCell ref="AG27:AI28"/>
    <mergeCell ref="A30:E31"/>
    <mergeCell ref="AG25:AI26"/>
    <mergeCell ref="A27:C28"/>
    <mergeCell ref="D27:E28"/>
    <mergeCell ref="F27:G28"/>
    <mergeCell ref="H27:I28"/>
    <mergeCell ref="J27:L28"/>
    <mergeCell ref="M27:O28"/>
    <mergeCell ref="P27:Q28"/>
    <mergeCell ref="R27:S28"/>
    <mergeCell ref="T27:V28"/>
    <mergeCell ref="R25:S26"/>
    <mergeCell ref="T25:V26"/>
    <mergeCell ref="W25:Y26"/>
    <mergeCell ref="Z25:AA26"/>
    <mergeCell ref="AB25:AC26"/>
    <mergeCell ref="AD25:AF26"/>
    <mergeCell ref="AB23:AC24"/>
    <mergeCell ref="AD23:AF24"/>
    <mergeCell ref="AG23:AI24"/>
    <mergeCell ref="A25:C26"/>
    <mergeCell ref="D25:E26"/>
    <mergeCell ref="F25:G26"/>
    <mergeCell ref="H25:I26"/>
    <mergeCell ref="J25:L26"/>
    <mergeCell ref="M25:O26"/>
    <mergeCell ref="P25:Q26"/>
    <mergeCell ref="M23:O24"/>
    <mergeCell ref="P23:Q24"/>
    <mergeCell ref="R23:S24"/>
    <mergeCell ref="T23:V24"/>
    <mergeCell ref="W23:Y24"/>
    <mergeCell ref="Z23:AA24"/>
    <mergeCell ref="W21:Y22"/>
    <mergeCell ref="Z21:AA22"/>
    <mergeCell ref="AB21:AC22"/>
    <mergeCell ref="AD21:AF22"/>
    <mergeCell ref="AG21:AI22"/>
    <mergeCell ref="A23:C24"/>
    <mergeCell ref="D23:E24"/>
    <mergeCell ref="F23:G24"/>
    <mergeCell ref="H23:I24"/>
    <mergeCell ref="J23:L24"/>
    <mergeCell ref="AG19:AI20"/>
    <mergeCell ref="A21:C22"/>
    <mergeCell ref="D21:E22"/>
    <mergeCell ref="F21:G22"/>
    <mergeCell ref="H21:I22"/>
    <mergeCell ref="J21:L22"/>
    <mergeCell ref="M21:O22"/>
    <mergeCell ref="P21:Q22"/>
    <mergeCell ref="R21:S22"/>
    <mergeCell ref="T21:V22"/>
    <mergeCell ref="R19:S20"/>
    <mergeCell ref="T19:V20"/>
    <mergeCell ref="W19:Y20"/>
    <mergeCell ref="Z19:AA20"/>
    <mergeCell ref="AB19:AC20"/>
    <mergeCell ref="AD19:AF20"/>
    <mergeCell ref="AB17:AC18"/>
    <mergeCell ref="AD17:AF18"/>
    <mergeCell ref="AG17:AI18"/>
    <mergeCell ref="A19:C20"/>
    <mergeCell ref="D19:E20"/>
    <mergeCell ref="F19:G20"/>
    <mergeCell ref="H19:I20"/>
    <mergeCell ref="J19:L20"/>
    <mergeCell ref="M19:O20"/>
    <mergeCell ref="P19:Q20"/>
    <mergeCell ref="M17:O18"/>
    <mergeCell ref="P17:Q18"/>
    <mergeCell ref="R17:S18"/>
    <mergeCell ref="T17:V18"/>
    <mergeCell ref="W17:Y18"/>
    <mergeCell ref="Z17:AA18"/>
    <mergeCell ref="W15:Y16"/>
    <mergeCell ref="Z15:AA16"/>
    <mergeCell ref="AB15:AC16"/>
    <mergeCell ref="AD15:AF16"/>
    <mergeCell ref="AG15:AI16"/>
    <mergeCell ref="A17:C18"/>
    <mergeCell ref="D17:E18"/>
    <mergeCell ref="F17:G18"/>
    <mergeCell ref="H17:I18"/>
    <mergeCell ref="J17:L18"/>
    <mergeCell ref="H15:I16"/>
    <mergeCell ref="J15:L16"/>
    <mergeCell ref="M15:O16"/>
    <mergeCell ref="P15:Q16"/>
    <mergeCell ref="R15:S16"/>
    <mergeCell ref="T15:V16"/>
    <mergeCell ref="A11:E11"/>
    <mergeCell ref="B12:AI12"/>
    <mergeCell ref="A13:B13"/>
    <mergeCell ref="C13:AI13"/>
    <mergeCell ref="A14:C16"/>
    <mergeCell ref="D14:E16"/>
    <mergeCell ref="F14:O14"/>
    <mergeCell ref="P14:Y14"/>
    <mergeCell ref="Z14:AI14"/>
    <mergeCell ref="F15:G16"/>
    <mergeCell ref="AC7:AD7"/>
    <mergeCell ref="A8:K8"/>
    <mergeCell ref="L8:W8"/>
    <mergeCell ref="X8:AI8"/>
    <mergeCell ref="A9:K9"/>
    <mergeCell ref="L9:W9"/>
    <mergeCell ref="X9:AI9"/>
    <mergeCell ref="A1:AI3"/>
    <mergeCell ref="AK2:AL4"/>
    <mergeCell ref="A6:C7"/>
    <mergeCell ref="D6:K7"/>
    <mergeCell ref="L6:N7"/>
    <mergeCell ref="O6:T7"/>
    <mergeCell ref="U6:V7"/>
    <mergeCell ref="W6:AB7"/>
    <mergeCell ref="AC6:AI6"/>
    <mergeCell ref="AK6:AL8"/>
  </mergeCells>
  <phoneticPr fontId="6"/>
  <hyperlinks>
    <hyperlink ref="AK2:AL4" location="目次!B18" display="目次へ" xr:uid="{72900746-C91D-42DF-BAFB-573574F9D8DA}"/>
    <hyperlink ref="AK6:AL8" location="①【2ヵ月前】利用申込書!A1" display="利用申込書へ" xr:uid="{C3E8DBDF-04C3-4A44-817B-18B91E911021}"/>
  </hyperlinks>
  <pageMargins left="0.51181102362204722" right="0.51181102362204722" top="0.55118110236220474" bottom="0.55118110236220474" header="0.31496062992125984" footer="0.31496062992125984"/>
  <pageSetup paperSize="9" scale="78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180975</xdr:colOff>
                    <xdr:row>0</xdr:row>
                    <xdr:rowOff>104775</xdr:rowOff>
                  </from>
                  <to>
                    <xdr:col>23</xdr:col>
                    <xdr:colOff>66675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180975</xdr:colOff>
                    <xdr:row>1</xdr:row>
                    <xdr:rowOff>104775</xdr:rowOff>
                  </from>
                  <to>
                    <xdr:col>21</xdr:col>
                    <xdr:colOff>190500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0</xdr:rowOff>
                  </from>
                  <to>
                    <xdr:col>9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0</xdr:rowOff>
                  </from>
                  <to>
                    <xdr:col>13</xdr:col>
                    <xdr:colOff>28575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66675</xdr:colOff>
                    <xdr:row>33</xdr:row>
                    <xdr:rowOff>0</xdr:rowOff>
                  </from>
                  <to>
                    <xdr:col>16</xdr:col>
                    <xdr:colOff>152400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9525</xdr:colOff>
                    <xdr:row>33</xdr:row>
                    <xdr:rowOff>0</xdr:rowOff>
                  </from>
                  <to>
                    <xdr:col>26</xdr:col>
                    <xdr:colOff>95250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33</xdr:row>
                    <xdr:rowOff>0</xdr:rowOff>
                  </from>
                  <to>
                    <xdr:col>29</xdr:col>
                    <xdr:colOff>104775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30</xdr:col>
                    <xdr:colOff>142875</xdr:colOff>
                    <xdr:row>33</xdr:row>
                    <xdr:rowOff>0</xdr:rowOff>
                  </from>
                  <to>
                    <xdr:col>33</xdr:col>
                    <xdr:colOff>104775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57150</xdr:colOff>
                    <xdr:row>48</xdr:row>
                    <xdr:rowOff>0</xdr:rowOff>
                  </from>
                  <to>
                    <xdr:col>7</xdr:col>
                    <xdr:colOff>66675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190500</xdr:colOff>
                    <xdr:row>48</xdr:row>
                    <xdr:rowOff>0</xdr:rowOff>
                  </from>
                  <to>
                    <xdr:col>10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95250</xdr:colOff>
                    <xdr:row>48</xdr:row>
                    <xdr:rowOff>0</xdr:rowOff>
                  </from>
                  <to>
                    <xdr:col>18</xdr:col>
                    <xdr:colOff>104775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18</xdr:col>
                    <xdr:colOff>190500</xdr:colOff>
                    <xdr:row>48</xdr:row>
                    <xdr:rowOff>0</xdr:rowOff>
                  </from>
                  <to>
                    <xdr:col>21</xdr:col>
                    <xdr:colOff>76200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27</xdr:col>
                    <xdr:colOff>114300</xdr:colOff>
                    <xdr:row>48</xdr:row>
                    <xdr:rowOff>0</xdr:rowOff>
                  </from>
                  <to>
                    <xdr:col>29</xdr:col>
                    <xdr:colOff>123825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29</xdr:col>
                    <xdr:colOff>190500</xdr:colOff>
                    <xdr:row>48</xdr:row>
                    <xdr:rowOff>0</xdr:rowOff>
                  </from>
                  <to>
                    <xdr:col>32</xdr:col>
                    <xdr:colOff>152400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161925</xdr:rowOff>
                  </from>
                  <to>
                    <xdr:col>5</xdr:col>
                    <xdr:colOff>133350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161925</xdr:rowOff>
                  </from>
                  <to>
                    <xdr:col>8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152400</xdr:rowOff>
                  </from>
                  <to>
                    <xdr:col>20</xdr:col>
                    <xdr:colOff>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29</xdr:col>
                    <xdr:colOff>190500</xdr:colOff>
                    <xdr:row>7</xdr:row>
                    <xdr:rowOff>161925</xdr:rowOff>
                  </from>
                  <to>
                    <xdr:col>32</xdr:col>
                    <xdr:colOff>152400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152400</xdr:colOff>
                    <xdr:row>7</xdr:row>
                    <xdr:rowOff>161925</xdr:rowOff>
                  </from>
                  <to>
                    <xdr:col>16</xdr:col>
                    <xdr:colOff>238125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26</xdr:col>
                    <xdr:colOff>142875</xdr:colOff>
                    <xdr:row>7</xdr:row>
                    <xdr:rowOff>152400</xdr:rowOff>
                  </from>
                  <to>
                    <xdr:col>28</xdr:col>
                    <xdr:colOff>152400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③【2ヵ月前】食事注文票</vt:lpstr>
      <vt:lpstr>③【2ヵ月前】食事注文票!Print_Area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cp:lastPrinted>2026-01-18T04:38:47Z</cp:lastPrinted>
  <dcterms:created xsi:type="dcterms:W3CDTF">2026-01-18T04:38:01Z</dcterms:created>
  <dcterms:modified xsi:type="dcterms:W3CDTF">2026-01-18T04:39:27Z</dcterms:modified>
</cp:coreProperties>
</file>