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4.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5.xml" ContentType="application/vnd.openxmlformats-officedocument.drawing+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drawings/drawing7.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8.xml" ContentType="application/vnd.openxmlformats-officedocument.drawing+xml"/>
  <Override PartName="/xl/ctrlProps/ctrlProp138.xml" ContentType="application/vnd.ms-excel.controlproperties+xml"/>
  <Override PartName="/xl/ctrlProps/ctrlProp139.xml" ContentType="application/vnd.ms-excel.controlproperties+xml"/>
  <Override PartName="/xl/drawings/drawing9.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10.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13_ncr:1_{955D4F10-106E-4493-B30F-3A83D277F7C3}" xr6:coauthVersionLast="47" xr6:coauthVersionMax="47" xr10:uidLastSave="{00000000-0000-0000-0000-000000000000}"/>
  <bookViews>
    <workbookView xWindow="-120" yWindow="-120" windowWidth="29040" windowHeight="15840" tabRatio="996" xr2:uid="{00000000-000D-0000-FFFF-FFFF00000000}"/>
  </bookViews>
  <sheets>
    <sheet name="目次" sheetId="15" r:id="rId1"/>
    <sheet name="①【2ヵ月前】利用申込書" sheetId="1" r:id="rId2"/>
    <sheet name="②【2ヵ月前】行程計画書" sheetId="2" r:id="rId3"/>
    <sheet name="(記入例）②【2ヵ月前】行程計画書" sheetId="26" r:id="rId4"/>
    <sheet name="③【2ヵ月前】食事注文票" sheetId="4" r:id="rId5"/>
    <sheet name="④【2ヵ月前】追加食材・補助食注文票" sheetId="7" r:id="rId6"/>
    <sheet name="⑤【2ヵ月前】活動教材注文票" sheetId="8" r:id="rId7"/>
    <sheet name="⑥【2ヵ月前】バス運行申込書" sheetId="12" r:id="rId8"/>
    <sheet name="⑦【2ヵ月前】食物アレルギー調査票" sheetId="9" r:id="rId9"/>
    <sheet name="⑧【1ヵ月前】食物アレルギー個別確認票" sheetId="10" r:id="rId10"/>
    <sheet name="⑨【2週間前】TAP事前打合せシート" sheetId="25" r:id="rId11"/>
    <sheet name="⑩【2週間前】野外炊飯活動計画書" sheetId="23" r:id="rId12"/>
    <sheet name="（記入例）⑩野外炊飯活動計画書" sheetId="22" r:id="rId13"/>
    <sheet name="班別借用物品(⑩野外炊飯活動計画書の内容を反映します)" sheetId="24" r:id="rId14"/>
    <sheet name="⑫【2週間前】野外活動計画書_OL・WR・NW" sheetId="17" r:id="rId15"/>
    <sheet name="⑬【入所時】宿泊利用者等名簿" sheetId="14" r:id="rId16"/>
    <sheet name="⑭【入所時】健康調査票" sheetId="27" r:id="rId17"/>
    <sheet name="⑮【入所時】利用団体票" sheetId="20" r:id="rId18"/>
    <sheet name="※（参考）簡易計算シート" sheetId="19" r:id="rId19"/>
    <sheet name="リスト" sheetId="3" state="hidden" r:id="rId20"/>
  </sheets>
  <definedNames>
    <definedName name="_xlnm.Print_Area" localSheetId="3">'(記入例）②【2ヵ月前】行程計画書'!$A$1:$AP$42</definedName>
    <definedName name="_xlnm.Print_Area" localSheetId="18">'※（参考）簡易計算シート'!$A$1:$AG$127</definedName>
    <definedName name="_xlnm.Print_Area" localSheetId="1">①【2ヵ月前】利用申込書!$A$1:$BA$39</definedName>
    <definedName name="_xlnm.Print_Area" localSheetId="2">②【2ヵ月前】行程計画書!$A$1:$AP$42</definedName>
    <definedName name="_xlnm.Print_Area" localSheetId="4">③【2ヵ月前】食事注文票!$A$1:$AI$60</definedName>
    <definedName name="_xlnm.Print_Area" localSheetId="5">④【2ヵ月前】追加食材・補助食注文票!$A$1:$AI$42</definedName>
    <definedName name="_xlnm.Print_Area" localSheetId="6">⑤【2ヵ月前】活動教材注文票!$A$1:$AI$39</definedName>
    <definedName name="_xlnm.Print_Area" localSheetId="7">⑥【2ヵ月前】バス運行申込書!$A$1:$AI$114</definedName>
    <definedName name="_xlnm.Print_Area" localSheetId="8">⑦【2ヵ月前】食物アレルギー調査票!$A$1:$AI$40</definedName>
    <definedName name="_xlnm.Print_Area" localSheetId="9">⑧【1ヵ月前】食物アレルギー個別確認票!$A$1:$AI$50</definedName>
    <definedName name="_xlnm.Print_Area" localSheetId="10">⑨【2週間前】TAP事前打合せシート!$A$1:$P$32</definedName>
    <definedName name="_xlnm.Print_Area" localSheetId="14">⑫【2週間前】野外活動計画書_OL・WR・NW!$A$1:$P$40</definedName>
    <definedName name="_xlnm.Print_Area" localSheetId="15">⑬【入所時】宿泊利用者等名簿!$A$1:$AR$38</definedName>
    <definedName name="_xlnm.Print_Area" localSheetId="16">⑭【入所時】健康調査票!$A$1:$AI$37</definedName>
    <definedName name="_xlnm.Print_Area" localSheetId="17">⑮【入所時】利用団体票!$A$1:$BH$70</definedName>
    <definedName name="_xlnm.Print_Area" localSheetId="0">目次!$A$1:$N$45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7" i="15" l="1"/>
  <c r="H37" i="15"/>
  <c r="B21" i="15"/>
  <c r="E21" i="15"/>
  <c r="AD8" i="27"/>
  <c r="W8" i="27"/>
  <c r="D8" i="27"/>
  <c r="O6" i="4"/>
  <c r="R49" i="19"/>
  <c r="R12" i="19"/>
  <c r="R10" i="19"/>
  <c r="R9" i="19"/>
  <c r="R8" i="19"/>
  <c r="R7" i="19"/>
  <c r="R17" i="19"/>
  <c r="R16" i="19"/>
  <c r="R15" i="19"/>
  <c r="R14" i="19"/>
  <c r="H21" i="15"/>
  <c r="R20" i="19"/>
  <c r="O30" i="19"/>
  <c r="O31" i="19"/>
  <c r="O32" i="19"/>
  <c r="O33" i="19"/>
  <c r="O34" i="19"/>
  <c r="O35" i="19"/>
  <c r="O36" i="19"/>
  <c r="O37" i="19"/>
  <c r="O38" i="19"/>
  <c r="B33" i="15"/>
  <c r="E31" i="15"/>
  <c r="B31" i="15"/>
  <c r="E37" i="15"/>
  <c r="K120" i="24"/>
  <c r="H120" i="24"/>
  <c r="E120" i="24"/>
  <c r="B120" i="24"/>
  <c r="K119" i="24"/>
  <c r="H119" i="24"/>
  <c r="E119" i="24"/>
  <c r="B119" i="24"/>
  <c r="K118" i="24"/>
  <c r="H118" i="24"/>
  <c r="E118" i="24"/>
  <c r="B118" i="24"/>
  <c r="K117" i="24"/>
  <c r="H117" i="24"/>
  <c r="E117" i="24"/>
  <c r="B117" i="24"/>
  <c r="K116" i="24"/>
  <c r="H116" i="24"/>
  <c r="E116" i="24"/>
  <c r="B116" i="24"/>
  <c r="K115" i="24"/>
  <c r="H115" i="24"/>
  <c r="E115" i="24"/>
  <c r="B115" i="24"/>
  <c r="K114" i="24"/>
  <c r="H114" i="24"/>
  <c r="E114" i="24"/>
  <c r="B114" i="24"/>
  <c r="K113" i="24"/>
  <c r="H113" i="24"/>
  <c r="E113" i="24"/>
  <c r="B113" i="24"/>
  <c r="K112" i="24"/>
  <c r="H112" i="24"/>
  <c r="E112" i="24"/>
  <c r="B112" i="24"/>
  <c r="K111" i="24"/>
  <c r="H111" i="24"/>
  <c r="E111" i="24"/>
  <c r="B111" i="24"/>
  <c r="K110" i="24"/>
  <c r="H110" i="24"/>
  <c r="E110" i="24"/>
  <c r="B110" i="24"/>
  <c r="K109" i="24"/>
  <c r="H109" i="24"/>
  <c r="E109" i="24"/>
  <c r="B109" i="24"/>
  <c r="K108" i="24"/>
  <c r="H108" i="24"/>
  <c r="E108" i="24"/>
  <c r="B108" i="24"/>
  <c r="K107" i="24"/>
  <c r="H107" i="24"/>
  <c r="E107" i="24"/>
  <c r="B107" i="24"/>
  <c r="K106" i="24"/>
  <c r="H106" i="24"/>
  <c r="E106" i="24"/>
  <c r="B106" i="24"/>
  <c r="K105" i="24"/>
  <c r="H105" i="24"/>
  <c r="E105" i="24"/>
  <c r="B105" i="24"/>
  <c r="K104" i="24"/>
  <c r="H104" i="24"/>
  <c r="E104" i="24"/>
  <c r="B104" i="24"/>
  <c r="K103" i="24"/>
  <c r="H103" i="24"/>
  <c r="E103" i="24"/>
  <c r="B103" i="24"/>
  <c r="K100" i="24"/>
  <c r="H100" i="24"/>
  <c r="E100" i="24"/>
  <c r="B100" i="24"/>
  <c r="K99" i="24"/>
  <c r="H99" i="24"/>
  <c r="E99" i="24"/>
  <c r="B99" i="24"/>
  <c r="K98" i="24"/>
  <c r="H98" i="24"/>
  <c r="E98" i="24"/>
  <c r="B98" i="24"/>
  <c r="K97" i="24"/>
  <c r="H97" i="24"/>
  <c r="E97" i="24"/>
  <c r="B97" i="24"/>
  <c r="K96" i="24"/>
  <c r="H96" i="24"/>
  <c r="E96" i="24"/>
  <c r="B96" i="24"/>
  <c r="K95" i="24"/>
  <c r="H95" i="24"/>
  <c r="E95" i="24"/>
  <c r="B95" i="24"/>
  <c r="K94" i="24"/>
  <c r="H94" i="24"/>
  <c r="E94" i="24"/>
  <c r="B94" i="24"/>
  <c r="K93" i="24"/>
  <c r="H93" i="24"/>
  <c r="E93" i="24"/>
  <c r="B93" i="24"/>
  <c r="K92" i="24"/>
  <c r="H92" i="24"/>
  <c r="E92" i="24"/>
  <c r="B92" i="24"/>
  <c r="K91" i="24"/>
  <c r="H91" i="24"/>
  <c r="E91" i="24"/>
  <c r="B91" i="24"/>
  <c r="K90" i="24"/>
  <c r="H90" i="24"/>
  <c r="E90" i="24"/>
  <c r="B90" i="24"/>
  <c r="K89" i="24"/>
  <c r="H89" i="24"/>
  <c r="E89" i="24"/>
  <c r="B89" i="24"/>
  <c r="K88" i="24"/>
  <c r="H88" i="24"/>
  <c r="E88" i="24"/>
  <c r="B88" i="24"/>
  <c r="K87" i="24"/>
  <c r="H87" i="24"/>
  <c r="E87" i="24"/>
  <c r="B87" i="24"/>
  <c r="K86" i="24"/>
  <c r="H86" i="24"/>
  <c r="E86" i="24"/>
  <c r="B86" i="24"/>
  <c r="K85" i="24"/>
  <c r="H85" i="24"/>
  <c r="E85" i="24"/>
  <c r="B85" i="24"/>
  <c r="K84" i="24"/>
  <c r="H84" i="24"/>
  <c r="E84" i="24"/>
  <c r="B84" i="24"/>
  <c r="K83" i="24"/>
  <c r="H83" i="24"/>
  <c r="E83" i="24"/>
  <c r="B83" i="24"/>
  <c r="K80" i="24"/>
  <c r="H80" i="24"/>
  <c r="E80" i="24"/>
  <c r="B80" i="24"/>
  <c r="K79" i="24"/>
  <c r="H79" i="24"/>
  <c r="E79" i="24"/>
  <c r="B79" i="24"/>
  <c r="K78" i="24"/>
  <c r="H78" i="24"/>
  <c r="E78" i="24"/>
  <c r="B78" i="24"/>
  <c r="K77" i="24"/>
  <c r="H77" i="24"/>
  <c r="E77" i="24"/>
  <c r="B77" i="24"/>
  <c r="K76" i="24"/>
  <c r="H76" i="24"/>
  <c r="E76" i="24"/>
  <c r="B76" i="24"/>
  <c r="K75" i="24"/>
  <c r="H75" i="24"/>
  <c r="E75" i="24"/>
  <c r="B75" i="24"/>
  <c r="K74" i="24"/>
  <c r="H74" i="24"/>
  <c r="E74" i="24"/>
  <c r="B74" i="24"/>
  <c r="K73" i="24"/>
  <c r="H73" i="24"/>
  <c r="E73" i="24"/>
  <c r="B73" i="24"/>
  <c r="K72" i="24"/>
  <c r="H72" i="24"/>
  <c r="E72" i="24"/>
  <c r="B72" i="24"/>
  <c r="K71" i="24"/>
  <c r="H71" i="24"/>
  <c r="E71" i="24"/>
  <c r="B71" i="24"/>
  <c r="K70" i="24"/>
  <c r="H70" i="24"/>
  <c r="E70" i="24"/>
  <c r="B70" i="24"/>
  <c r="K69" i="24"/>
  <c r="H69" i="24"/>
  <c r="E69" i="24"/>
  <c r="B69" i="24"/>
  <c r="K68" i="24"/>
  <c r="H68" i="24"/>
  <c r="E68" i="24"/>
  <c r="B68" i="24"/>
  <c r="K67" i="24"/>
  <c r="H67" i="24"/>
  <c r="E67" i="24"/>
  <c r="B67" i="24"/>
  <c r="K66" i="24"/>
  <c r="H66" i="24"/>
  <c r="E66" i="24"/>
  <c r="B66" i="24"/>
  <c r="K65" i="24"/>
  <c r="H65" i="24"/>
  <c r="E65" i="24"/>
  <c r="B65" i="24"/>
  <c r="K64" i="24"/>
  <c r="H64" i="24"/>
  <c r="E64" i="24"/>
  <c r="B64" i="24"/>
  <c r="K63" i="24"/>
  <c r="H63" i="24"/>
  <c r="E63" i="24"/>
  <c r="B63" i="24"/>
  <c r="K60" i="24"/>
  <c r="H60" i="24"/>
  <c r="E60" i="24"/>
  <c r="B60" i="24"/>
  <c r="K59" i="24"/>
  <c r="H59" i="24"/>
  <c r="E59" i="24"/>
  <c r="B59" i="24"/>
  <c r="K58" i="24"/>
  <c r="H58" i="24"/>
  <c r="E58" i="24"/>
  <c r="B58" i="24"/>
  <c r="K57" i="24"/>
  <c r="H57" i="24"/>
  <c r="E57" i="24"/>
  <c r="B57" i="24"/>
  <c r="K56" i="24"/>
  <c r="H56" i="24"/>
  <c r="E56" i="24"/>
  <c r="B56" i="24"/>
  <c r="K55" i="24"/>
  <c r="H55" i="24"/>
  <c r="E55" i="24"/>
  <c r="B55" i="24"/>
  <c r="K54" i="24"/>
  <c r="H54" i="24"/>
  <c r="E54" i="24"/>
  <c r="B54" i="24"/>
  <c r="K53" i="24"/>
  <c r="H53" i="24"/>
  <c r="E53" i="24"/>
  <c r="B53" i="24"/>
  <c r="K52" i="24"/>
  <c r="H52" i="24"/>
  <c r="E52" i="24"/>
  <c r="B52" i="24"/>
  <c r="K51" i="24"/>
  <c r="H51" i="24"/>
  <c r="E51" i="24"/>
  <c r="B51" i="24"/>
  <c r="K50" i="24"/>
  <c r="H50" i="24"/>
  <c r="E50" i="24"/>
  <c r="B50" i="24"/>
  <c r="K49" i="24"/>
  <c r="H49" i="24"/>
  <c r="E49" i="24"/>
  <c r="B49" i="24"/>
  <c r="K48" i="24"/>
  <c r="H48" i="24"/>
  <c r="E48" i="24"/>
  <c r="B48" i="24"/>
  <c r="K47" i="24"/>
  <c r="H47" i="24"/>
  <c r="E47" i="24"/>
  <c r="B47" i="24"/>
  <c r="K46" i="24"/>
  <c r="H46" i="24"/>
  <c r="E46" i="24"/>
  <c r="B46" i="24"/>
  <c r="K45" i="24"/>
  <c r="H45" i="24"/>
  <c r="E45" i="24"/>
  <c r="B45" i="24"/>
  <c r="K44" i="24"/>
  <c r="H44" i="24"/>
  <c r="E44" i="24"/>
  <c r="B44" i="24"/>
  <c r="K43" i="24"/>
  <c r="H43" i="24"/>
  <c r="E43" i="24"/>
  <c r="B43" i="24"/>
  <c r="K40" i="24"/>
  <c r="H40" i="24"/>
  <c r="E40" i="24"/>
  <c r="B40" i="24"/>
  <c r="K39" i="24"/>
  <c r="H39" i="24"/>
  <c r="E39" i="24"/>
  <c r="B39" i="24"/>
  <c r="K38" i="24"/>
  <c r="H38" i="24"/>
  <c r="E38" i="24"/>
  <c r="B38" i="24"/>
  <c r="K37" i="24"/>
  <c r="H37" i="24"/>
  <c r="E37" i="24"/>
  <c r="B37" i="24"/>
  <c r="K36" i="24"/>
  <c r="H36" i="24"/>
  <c r="E36" i="24"/>
  <c r="B36" i="24"/>
  <c r="K35" i="24"/>
  <c r="H35" i="24"/>
  <c r="E35" i="24"/>
  <c r="B35" i="24"/>
  <c r="K34" i="24"/>
  <c r="H34" i="24"/>
  <c r="E34" i="24"/>
  <c r="B34" i="24"/>
  <c r="K33" i="24"/>
  <c r="H33" i="24"/>
  <c r="E33" i="24"/>
  <c r="B33" i="24"/>
  <c r="K32" i="24"/>
  <c r="H32" i="24"/>
  <c r="E32" i="24"/>
  <c r="B32" i="24"/>
  <c r="K31" i="24"/>
  <c r="H31" i="24"/>
  <c r="E31" i="24"/>
  <c r="B31" i="24"/>
  <c r="K30" i="24"/>
  <c r="H30" i="24"/>
  <c r="E30" i="24"/>
  <c r="B30" i="24"/>
  <c r="K29" i="24"/>
  <c r="H29" i="24"/>
  <c r="E29" i="24"/>
  <c r="B29" i="24"/>
  <c r="K28" i="24"/>
  <c r="H28" i="24"/>
  <c r="E28" i="24"/>
  <c r="B28" i="24"/>
  <c r="K27" i="24"/>
  <c r="H27" i="24"/>
  <c r="E27" i="24"/>
  <c r="B27" i="24"/>
  <c r="K26" i="24"/>
  <c r="H26" i="24"/>
  <c r="E26" i="24"/>
  <c r="B26" i="24"/>
  <c r="K25" i="24"/>
  <c r="H25" i="24"/>
  <c r="E25" i="24"/>
  <c r="B25" i="24"/>
  <c r="K24" i="24"/>
  <c r="H24" i="24"/>
  <c r="E24" i="24"/>
  <c r="B24" i="24"/>
  <c r="K23" i="24"/>
  <c r="H23" i="24"/>
  <c r="E23" i="24"/>
  <c r="B23" i="24"/>
  <c r="K20" i="24"/>
  <c r="H20" i="24"/>
  <c r="E20" i="24"/>
  <c r="B20" i="24"/>
  <c r="K19" i="24"/>
  <c r="H19" i="24"/>
  <c r="E19" i="24"/>
  <c r="B19" i="24"/>
  <c r="K18" i="24"/>
  <c r="H18" i="24"/>
  <c r="E18" i="24"/>
  <c r="B18" i="24"/>
  <c r="K17" i="24"/>
  <c r="H17" i="24"/>
  <c r="E17" i="24"/>
  <c r="B17" i="24"/>
  <c r="K16" i="24"/>
  <c r="H16" i="24"/>
  <c r="E16" i="24"/>
  <c r="B16" i="24"/>
  <c r="K15" i="24"/>
  <c r="H15" i="24"/>
  <c r="E15" i="24"/>
  <c r="B15" i="24"/>
  <c r="K14" i="24"/>
  <c r="H14" i="24"/>
  <c r="E14" i="24"/>
  <c r="B14" i="24"/>
  <c r="K13" i="24"/>
  <c r="H13" i="24"/>
  <c r="E13" i="24"/>
  <c r="B13" i="24"/>
  <c r="K12" i="24"/>
  <c r="H12" i="24"/>
  <c r="E12" i="24"/>
  <c r="B12" i="24"/>
  <c r="K11" i="24"/>
  <c r="H11" i="24"/>
  <c r="E11" i="24"/>
  <c r="B11" i="24"/>
  <c r="K10" i="24"/>
  <c r="H10" i="24"/>
  <c r="E10" i="24"/>
  <c r="B10" i="24"/>
  <c r="K9" i="24"/>
  <c r="H9" i="24"/>
  <c r="E9" i="24"/>
  <c r="B9" i="24"/>
  <c r="K8" i="24"/>
  <c r="H8" i="24"/>
  <c r="E8" i="24"/>
  <c r="B8" i="24"/>
  <c r="K7" i="24"/>
  <c r="H7" i="24"/>
  <c r="E7" i="24"/>
  <c r="B7" i="24"/>
  <c r="K6" i="24"/>
  <c r="H6" i="24"/>
  <c r="E6" i="24"/>
  <c r="B6" i="24"/>
  <c r="K5" i="24"/>
  <c r="H5" i="24"/>
  <c r="E5" i="24"/>
  <c r="B5" i="24"/>
  <c r="K4" i="24"/>
  <c r="H4" i="24"/>
  <c r="E4" i="24"/>
  <c r="B4" i="24"/>
  <c r="K3" i="24"/>
  <c r="H3" i="24"/>
  <c r="E3" i="24"/>
  <c r="B3" i="24"/>
  <c r="B32" i="23"/>
  <c r="B31" i="23"/>
  <c r="B30" i="23"/>
  <c r="B29" i="23"/>
  <c r="B28" i="23"/>
  <c r="B27" i="23"/>
  <c r="B26" i="23"/>
  <c r="B25" i="23"/>
  <c r="B24" i="23"/>
  <c r="B23" i="23"/>
  <c r="B22" i="23"/>
  <c r="B21" i="23"/>
  <c r="B20" i="23"/>
  <c r="B19" i="23"/>
  <c r="B18" i="23"/>
  <c r="B17" i="23"/>
  <c r="B16" i="23"/>
  <c r="B15" i="23"/>
  <c r="B7" i="23"/>
  <c r="B6" i="23"/>
  <c r="B32" i="22"/>
  <c r="B31" i="22"/>
  <c r="B30" i="22"/>
  <c r="B29" i="22"/>
  <c r="B28" i="22"/>
  <c r="B27" i="22"/>
  <c r="B26" i="22"/>
  <c r="B25" i="22"/>
  <c r="B24" i="22"/>
  <c r="B23" i="22"/>
  <c r="B22" i="22"/>
  <c r="B21" i="22"/>
  <c r="B20" i="22"/>
  <c r="B19" i="22"/>
  <c r="B18" i="22"/>
  <c r="B17" i="22"/>
  <c r="B16" i="22"/>
  <c r="B15" i="22"/>
  <c r="B7" i="22"/>
  <c r="B6" i="22"/>
  <c r="H23" i="15"/>
  <c r="E23" i="15"/>
  <c r="O110" i="19"/>
  <c r="S110" i="19"/>
  <c r="Q110" i="19"/>
  <c r="V110" i="19"/>
  <c r="AN34" i="7"/>
  <c r="AN32" i="7"/>
  <c r="AN31" i="7"/>
  <c r="AN30" i="7"/>
  <c r="AN28" i="7"/>
  <c r="AN27" i="7"/>
  <c r="AN26" i="7"/>
  <c r="AN25" i="7"/>
  <c r="AN24" i="7"/>
  <c r="AN23" i="7"/>
  <c r="AN22" i="7"/>
  <c r="AN20" i="7"/>
  <c r="AN19" i="7"/>
  <c r="AN18" i="7"/>
  <c r="AN16" i="7"/>
  <c r="AN15" i="7"/>
  <c r="AN14" i="7"/>
  <c r="AN13" i="7"/>
  <c r="AN12" i="7"/>
  <c r="AN11" i="7"/>
  <c r="AN10" i="7"/>
  <c r="AQ15" i="8"/>
  <c r="AQ16" i="8"/>
  <c r="A5" i="8"/>
  <c r="W6" i="7"/>
  <c r="O6" i="7"/>
  <c r="D6" i="7"/>
  <c r="AD43" i="4"/>
  <c r="AF36" i="4"/>
  <c r="O36" i="4"/>
  <c r="W6" i="4"/>
  <c r="D6" i="4"/>
  <c r="AQ19" i="1"/>
  <c r="AT19" i="1"/>
  <c r="AL19" i="1"/>
  <c r="AI19" i="1"/>
  <c r="AW8" i="1"/>
  <c r="AW9" i="1"/>
  <c r="AW10" i="1"/>
  <c r="AW11" i="1"/>
  <c r="AW12" i="1"/>
  <c r="AW13" i="1"/>
  <c r="AW14" i="1"/>
  <c r="AW15" i="1"/>
  <c r="AW16" i="1"/>
  <c r="AW17" i="1"/>
  <c r="AW18" i="1"/>
  <c r="AO8" i="1"/>
  <c r="AY8" i="1"/>
  <c r="AO9" i="1"/>
  <c r="AO10" i="1"/>
  <c r="AO11" i="1"/>
  <c r="AO12" i="1"/>
  <c r="AY12" i="1"/>
  <c r="AO13" i="1"/>
  <c r="AY13" i="1"/>
  <c r="AO14" i="1"/>
  <c r="AY14" i="1"/>
  <c r="AO15" i="1"/>
  <c r="AY15" i="1"/>
  <c r="AO16" i="1"/>
  <c r="AO17" i="1"/>
  <c r="AO18" i="1"/>
  <c r="AW7" i="1"/>
  <c r="AO7" i="1"/>
  <c r="AY11" i="1"/>
  <c r="AY18" i="1"/>
  <c r="AY10" i="1"/>
  <c r="AY17" i="1"/>
  <c r="AY9" i="1"/>
  <c r="AY16" i="1"/>
  <c r="AY7" i="1"/>
  <c r="AW19" i="1"/>
  <c r="AO19" i="1"/>
  <c r="AY19" i="1"/>
  <c r="M10" i="20"/>
  <c r="P10" i="20"/>
  <c r="S10" i="20"/>
  <c r="V10" i="20"/>
  <c r="M11" i="20"/>
  <c r="P11" i="20"/>
  <c r="S11" i="20"/>
  <c r="V11" i="20"/>
  <c r="Q30" i="12"/>
  <c r="M30" i="12"/>
  <c r="D6" i="9"/>
  <c r="U6" i="9"/>
  <c r="Q112" i="19"/>
  <c r="Q113" i="19"/>
  <c r="Q114" i="19"/>
  <c r="Q115" i="19"/>
  <c r="O112" i="19"/>
  <c r="O113" i="19"/>
  <c r="O114" i="19"/>
  <c r="O115" i="19"/>
  <c r="V115" i="19"/>
  <c r="S115" i="19"/>
  <c r="V114" i="19"/>
  <c r="S114" i="19"/>
  <c r="AQ32" i="8"/>
  <c r="AP32" i="8"/>
  <c r="AQ31" i="8"/>
  <c r="AP31" i="8"/>
  <c r="V7" i="14"/>
  <c r="J7" i="14"/>
  <c r="AI7" i="14"/>
  <c r="AQ21" i="8"/>
  <c r="AQ25" i="8"/>
  <c r="AQ17" i="8"/>
  <c r="AQ18" i="8"/>
  <c r="AQ19" i="8"/>
  <c r="AQ20" i="8"/>
  <c r="AQ23" i="8"/>
  <c r="AQ24" i="8"/>
  <c r="AQ26" i="8"/>
  <c r="AQ27" i="8"/>
  <c r="AQ28" i="8"/>
  <c r="AQ29" i="8"/>
  <c r="AQ30" i="8"/>
  <c r="AQ33" i="8"/>
  <c r="AP21" i="8"/>
  <c r="AP33" i="8"/>
  <c r="AP30" i="8"/>
  <c r="AP29" i="8"/>
  <c r="AP28" i="8"/>
  <c r="AP25" i="8"/>
  <c r="AP16" i="8"/>
  <c r="AP17" i="8"/>
  <c r="AP18" i="8"/>
  <c r="AP19" i="8"/>
  <c r="AP20" i="8"/>
  <c r="AP23" i="8"/>
  <c r="AP24" i="8"/>
  <c r="AP26" i="8"/>
  <c r="AP27" i="8"/>
  <c r="AP15" i="8"/>
  <c r="AP13" i="8"/>
  <c r="AP14" i="8"/>
  <c r="AP12" i="8"/>
  <c r="AM13" i="8"/>
  <c r="AU41" i="4"/>
  <c r="AT41" i="4"/>
  <c r="AS41" i="4"/>
  <c r="AR41" i="4"/>
  <c r="AQ41" i="4"/>
  <c r="AP41" i="4"/>
  <c r="AP40" i="4"/>
  <c r="AV41" i="4"/>
  <c r="AW41" i="4"/>
  <c r="O62" i="19"/>
  <c r="R62" i="19"/>
  <c r="AP13" i="4"/>
  <c r="AP12" i="4"/>
  <c r="AP11" i="4"/>
  <c r="AP10" i="4"/>
  <c r="AP9" i="4"/>
  <c r="AP8" i="4"/>
  <c r="AP7" i="4"/>
  <c r="AP6" i="4"/>
  <c r="AP5" i="4"/>
  <c r="AP19" i="4"/>
  <c r="AC31" i="20"/>
  <c r="AF31" i="20"/>
  <c r="AI31" i="20"/>
  <c r="AL31" i="20"/>
  <c r="AC33" i="20"/>
  <c r="AF33" i="20"/>
  <c r="AI33" i="20"/>
  <c r="AL33" i="20"/>
  <c r="AL29" i="20"/>
  <c r="AL27" i="20"/>
  <c r="AI29" i="20"/>
  <c r="AI27" i="20"/>
  <c r="AF29" i="20"/>
  <c r="AF27" i="20"/>
  <c r="AC29" i="20"/>
  <c r="AC27" i="20"/>
  <c r="Q31" i="20"/>
  <c r="T31" i="20"/>
  <c r="W31" i="20"/>
  <c r="Z31" i="20"/>
  <c r="Q33" i="20"/>
  <c r="T33" i="20"/>
  <c r="W33" i="20"/>
  <c r="Z33" i="20"/>
  <c r="Z29" i="20"/>
  <c r="Z27" i="20"/>
  <c r="W29" i="20"/>
  <c r="W27" i="20"/>
  <c r="T29" i="20"/>
  <c r="T27" i="20"/>
  <c r="Q29" i="20"/>
  <c r="Q27" i="20"/>
  <c r="H31" i="20"/>
  <c r="K31" i="20"/>
  <c r="N31" i="20"/>
  <c r="H33" i="20"/>
  <c r="K33" i="20"/>
  <c r="N33" i="20"/>
  <c r="N29" i="20"/>
  <c r="N27" i="20"/>
  <c r="K29" i="20"/>
  <c r="K27" i="20"/>
  <c r="H29" i="20"/>
  <c r="H27" i="20"/>
  <c r="E31" i="20"/>
  <c r="E33" i="20"/>
  <c r="E29" i="20"/>
  <c r="E27" i="20"/>
  <c r="V12" i="20"/>
  <c r="V13" i="20"/>
  <c r="V14" i="20"/>
  <c r="V15" i="20"/>
  <c r="V16" i="20"/>
  <c r="V17" i="20"/>
  <c r="V18" i="20"/>
  <c r="V19" i="20"/>
  <c r="V20" i="20"/>
  <c r="V9" i="20"/>
  <c r="S12" i="20"/>
  <c r="S13" i="20"/>
  <c r="S14" i="20"/>
  <c r="S15" i="20"/>
  <c r="S16" i="20"/>
  <c r="S17" i="20"/>
  <c r="S18" i="20"/>
  <c r="S19" i="20"/>
  <c r="S20" i="20"/>
  <c r="S9" i="20"/>
  <c r="P12" i="20"/>
  <c r="P13" i="20"/>
  <c r="P14" i="20"/>
  <c r="P15" i="20"/>
  <c r="P16" i="20"/>
  <c r="P17" i="20"/>
  <c r="P18" i="20"/>
  <c r="P19" i="20"/>
  <c r="P20" i="20"/>
  <c r="P9" i="20"/>
  <c r="M18" i="20"/>
  <c r="M19" i="20"/>
  <c r="M20" i="20"/>
  <c r="M12" i="20"/>
  <c r="M13" i="20"/>
  <c r="M14" i="20"/>
  <c r="M15" i="20"/>
  <c r="M16" i="20"/>
  <c r="M17" i="20"/>
  <c r="M9" i="20"/>
  <c r="BF3" i="20"/>
  <c r="BC3" i="20"/>
  <c r="AY3" i="20"/>
  <c r="AV3" i="20"/>
  <c r="AH3" i="20"/>
  <c r="X3" i="20"/>
  <c r="D3" i="20"/>
  <c r="AM14" i="8"/>
  <c r="O83" i="19"/>
  <c r="R83" i="19"/>
  <c r="O84" i="19"/>
  <c r="L4" i="2"/>
  <c r="I4" i="2"/>
  <c r="E4" i="2"/>
  <c r="B27" i="15"/>
  <c r="B23" i="15"/>
  <c r="K21" i="15"/>
  <c r="Q100" i="19"/>
  <c r="O100" i="19"/>
  <c r="O99" i="19"/>
  <c r="Q99" i="19"/>
  <c r="Q109" i="19"/>
  <c r="V109" i="19"/>
  <c r="Q111" i="19"/>
  <c r="V111" i="19"/>
  <c r="V112" i="19"/>
  <c r="V113" i="19"/>
  <c r="Q97" i="19"/>
  <c r="V97" i="19"/>
  <c r="Q98" i="19"/>
  <c r="V98" i="19"/>
  <c r="V99" i="19"/>
  <c r="V100" i="19"/>
  <c r="Q104" i="19"/>
  <c r="V104" i="19"/>
  <c r="Q105" i="19"/>
  <c r="V105" i="19"/>
  <c r="Q96" i="19"/>
  <c r="V96" i="19"/>
  <c r="S113" i="19"/>
  <c r="S112" i="19"/>
  <c r="O111" i="19"/>
  <c r="S111" i="19"/>
  <c r="O109" i="19"/>
  <c r="S109" i="19"/>
  <c r="O108" i="19"/>
  <c r="S108" i="19"/>
  <c r="O107" i="19"/>
  <c r="S107" i="19"/>
  <c r="O106" i="19"/>
  <c r="V106" i="19"/>
  <c r="S105" i="19"/>
  <c r="O104" i="19"/>
  <c r="S104" i="19"/>
  <c r="S100" i="19"/>
  <c r="S99" i="19"/>
  <c r="O98" i="19"/>
  <c r="S98" i="19"/>
  <c r="O97" i="19"/>
  <c r="S97" i="19"/>
  <c r="O96" i="19"/>
  <c r="S96" i="19"/>
  <c r="O95" i="19"/>
  <c r="S95" i="19"/>
  <c r="O94" i="19"/>
  <c r="S94" i="19"/>
  <c r="O93" i="19"/>
  <c r="S93" i="19"/>
  <c r="O85" i="19"/>
  <c r="R85" i="19"/>
  <c r="R84" i="19"/>
  <c r="O82" i="19"/>
  <c r="R82" i="19"/>
  <c r="O81" i="19"/>
  <c r="R81" i="19"/>
  <c r="O80" i="19"/>
  <c r="R80" i="19"/>
  <c r="O79" i="19"/>
  <c r="R79" i="19"/>
  <c r="O78" i="19"/>
  <c r="R78" i="19"/>
  <c r="O77" i="19"/>
  <c r="R77" i="19"/>
  <c r="O61" i="19"/>
  <c r="R61" i="19"/>
  <c r="O60" i="19"/>
  <c r="R60" i="19"/>
  <c r="O59" i="19"/>
  <c r="R59" i="19"/>
  <c r="O58" i="19"/>
  <c r="R58" i="19"/>
  <c r="O57" i="19"/>
  <c r="R57" i="19"/>
  <c r="O56" i="19"/>
  <c r="R56" i="19"/>
  <c r="O55" i="19"/>
  <c r="R55" i="19"/>
  <c r="AU18" i="4"/>
  <c r="R86" i="19"/>
  <c r="R38" i="19"/>
  <c r="R36" i="19"/>
  <c r="R37" i="19"/>
  <c r="R35" i="19"/>
  <c r="R34" i="19"/>
  <c r="R33" i="19"/>
  <c r="R32" i="19"/>
  <c r="R31" i="19"/>
  <c r="R30" i="19"/>
  <c r="AU24" i="4"/>
  <c r="R123" i="19"/>
  <c r="R122" i="19"/>
  <c r="R21" i="19"/>
  <c r="R19" i="19"/>
  <c r="V25" i="19"/>
  <c r="V87" i="19"/>
  <c r="V39" i="19"/>
  <c r="V124" i="19"/>
  <c r="S106" i="19"/>
  <c r="V116" i="19"/>
  <c r="V108" i="19"/>
  <c r="V107" i="19"/>
  <c r="V117" i="19"/>
  <c r="AU40" i="4"/>
  <c r="AT40" i="4"/>
  <c r="AS40" i="4"/>
  <c r="AR40" i="4"/>
  <c r="AQ40" i="4"/>
  <c r="AU39" i="4"/>
  <c r="AT39" i="4"/>
  <c r="AS39" i="4"/>
  <c r="AR39" i="4"/>
  <c r="AQ39" i="4"/>
  <c r="AP39" i="4"/>
  <c r="AU38" i="4"/>
  <c r="AT38" i="4"/>
  <c r="AS38" i="4"/>
  <c r="AR38" i="4"/>
  <c r="AQ38" i="4"/>
  <c r="AP38" i="4"/>
  <c r="AU37" i="4"/>
  <c r="AT37" i="4"/>
  <c r="AS37" i="4"/>
  <c r="AR37" i="4"/>
  <c r="AQ37" i="4"/>
  <c r="AP37" i="4"/>
  <c r="AU36" i="4"/>
  <c r="AT36" i="4"/>
  <c r="AR36" i="4"/>
  <c r="AS36" i="4"/>
  <c r="AQ36" i="4"/>
  <c r="AP36" i="4"/>
  <c r="AU35" i="4"/>
  <c r="AT35" i="4"/>
  <c r="AS35" i="4"/>
  <c r="AR35" i="4"/>
  <c r="AQ35" i="4"/>
  <c r="AP35" i="4"/>
  <c r="AU34" i="4"/>
  <c r="AT34" i="4"/>
  <c r="AS34" i="4"/>
  <c r="AR34" i="4"/>
  <c r="AQ34" i="4"/>
  <c r="AP34" i="4"/>
  <c r="AU33" i="4"/>
  <c r="AT33" i="4"/>
  <c r="AS33" i="4"/>
  <c r="AR33" i="4"/>
  <c r="AQ33" i="4"/>
  <c r="AP33" i="4"/>
  <c r="AU32" i="4"/>
  <c r="AT32" i="4"/>
  <c r="AS32" i="4"/>
  <c r="AR32" i="4"/>
  <c r="AP32" i="4"/>
  <c r="AQ32" i="4"/>
  <c r="AU31" i="4"/>
  <c r="AT31" i="4"/>
  <c r="AS31" i="4"/>
  <c r="AR31" i="4"/>
  <c r="AQ31" i="4"/>
  <c r="AP31" i="4"/>
  <c r="AU30" i="4"/>
  <c r="AT30" i="4"/>
  <c r="AS30" i="4"/>
  <c r="AR30" i="4"/>
  <c r="AQ30" i="4"/>
  <c r="AP30" i="4"/>
  <c r="AU29" i="4"/>
  <c r="AT29" i="4"/>
  <c r="AS29" i="4"/>
  <c r="AR29" i="4"/>
  <c r="AQ29" i="4"/>
  <c r="AP29" i="4"/>
  <c r="AU28" i="4"/>
  <c r="AT28" i="4"/>
  <c r="AS28" i="4"/>
  <c r="AR28" i="4"/>
  <c r="AQ28" i="4"/>
  <c r="AP28" i="4"/>
  <c r="AU27" i="4"/>
  <c r="AT27" i="4"/>
  <c r="AS27" i="4"/>
  <c r="AR27" i="4"/>
  <c r="AQ27" i="4"/>
  <c r="AP27" i="4"/>
  <c r="AU26" i="4"/>
  <c r="AT26" i="4"/>
  <c r="AS26" i="4"/>
  <c r="AR26" i="4"/>
  <c r="AQ26" i="4"/>
  <c r="AP26" i="4"/>
  <c r="AU25" i="4"/>
  <c r="AT25" i="4"/>
  <c r="AS25" i="4"/>
  <c r="AR25" i="4"/>
  <c r="AQ25" i="4"/>
  <c r="AP25" i="4"/>
  <c r="AS24" i="4"/>
  <c r="AT24" i="4"/>
  <c r="AR24" i="4"/>
  <c r="AQ24" i="4"/>
  <c r="AP24" i="4"/>
  <c r="AU22" i="4"/>
  <c r="AT22" i="4"/>
  <c r="AS22" i="4"/>
  <c r="AR22" i="4"/>
  <c r="AQ22" i="4"/>
  <c r="AP22" i="4"/>
  <c r="AU21" i="4"/>
  <c r="AT21" i="4"/>
  <c r="AS21" i="4"/>
  <c r="AR21" i="4"/>
  <c r="AQ21" i="4"/>
  <c r="AP21" i="4"/>
  <c r="AU20" i="4"/>
  <c r="AT20" i="4"/>
  <c r="AS20" i="4"/>
  <c r="AR20" i="4"/>
  <c r="AP20" i="4"/>
  <c r="AQ20" i="4"/>
  <c r="AU19" i="4"/>
  <c r="AT19" i="4"/>
  <c r="AS19" i="4"/>
  <c r="AR19" i="4"/>
  <c r="AQ19" i="4"/>
  <c r="AT18" i="4"/>
  <c r="AS18" i="4"/>
  <c r="AR18" i="4"/>
  <c r="AQ18" i="4"/>
  <c r="AP18" i="4"/>
  <c r="AV18" i="4"/>
  <c r="AW18" i="4"/>
  <c r="AV40" i="4"/>
  <c r="AW40" i="4"/>
  <c r="AW22" i="4"/>
  <c r="O68" i="19"/>
  <c r="R68" i="19"/>
  <c r="AW20" i="4"/>
  <c r="O71" i="19"/>
  <c r="R71" i="19"/>
  <c r="AW19" i="4"/>
  <c r="O70" i="19"/>
  <c r="R70" i="19"/>
  <c r="AW21" i="4"/>
  <c r="AW32" i="4"/>
  <c r="O50" i="19"/>
  <c r="R50" i="19"/>
  <c r="AW26" i="4"/>
  <c r="AW28" i="4"/>
  <c r="O47" i="19"/>
  <c r="R47" i="19"/>
  <c r="AW30" i="4"/>
  <c r="AW34" i="4"/>
  <c r="O51" i="19"/>
  <c r="R51" i="19"/>
  <c r="AW38" i="4"/>
  <c r="AW36" i="4"/>
  <c r="O53" i="19"/>
  <c r="R53" i="19"/>
  <c r="AW25" i="4"/>
  <c r="O45" i="19"/>
  <c r="R45" i="19"/>
  <c r="AW27" i="4"/>
  <c r="O46" i="19"/>
  <c r="R46" i="19"/>
  <c r="AW29" i="4"/>
  <c r="O48" i="19"/>
  <c r="R48" i="19"/>
  <c r="AW31" i="4"/>
  <c r="AW33" i="4"/>
  <c r="AW35" i="4"/>
  <c r="O52" i="19"/>
  <c r="R52" i="19"/>
  <c r="AW37" i="4"/>
  <c r="O54" i="19"/>
  <c r="R54" i="19"/>
  <c r="AW39" i="4"/>
  <c r="AV24" i="4"/>
  <c r="AW24" i="4"/>
  <c r="O44" i="19"/>
  <c r="R44" i="19"/>
  <c r="AV32" i="4"/>
  <c r="AV19" i="4"/>
  <c r="AV20" i="4"/>
  <c r="AV22" i="4"/>
  <c r="AV34" i="4"/>
  <c r="AV31" i="4"/>
  <c r="AV33" i="4"/>
  <c r="AV26" i="4"/>
  <c r="AV28" i="4"/>
  <c r="AV39" i="4"/>
  <c r="AV38" i="4"/>
  <c r="AV37" i="4"/>
  <c r="AV36" i="4"/>
  <c r="AV35" i="4"/>
  <c r="AV30" i="4"/>
  <c r="AV29" i="4"/>
  <c r="AV27" i="4"/>
  <c r="AV25" i="4"/>
  <c r="AV21" i="4"/>
  <c r="E62" i="12"/>
  <c r="Q28" i="12"/>
  <c r="M28" i="12"/>
  <c r="T29" i="12"/>
  <c r="O29" i="12"/>
  <c r="J29" i="12"/>
  <c r="T25" i="12"/>
  <c r="O25" i="12"/>
  <c r="J25" i="12"/>
  <c r="AB23" i="12"/>
  <c r="D15" i="12"/>
  <c r="W19" i="12"/>
  <c r="W17" i="12"/>
  <c r="W15" i="12"/>
  <c r="AD5" i="8"/>
  <c r="X5" i="8"/>
  <c r="A17" i="4"/>
  <c r="A27" i="20"/>
  <c r="V21" i="20"/>
  <c r="S21" i="20"/>
  <c r="P21" i="20"/>
  <c r="M21" i="20"/>
  <c r="AC5" i="2"/>
  <c r="O69" i="19"/>
  <c r="R69" i="19"/>
  <c r="V63" i="19"/>
  <c r="AL14" i="4"/>
  <c r="AL15" i="4"/>
  <c r="AL11" i="7"/>
  <c r="V72" i="19"/>
  <c r="V127" i="19"/>
  <c r="V126" i="19"/>
  <c r="AQ13" i="4"/>
  <c r="AQ12" i="4"/>
  <c r="AQ11" i="4"/>
  <c r="AQ10" i="4"/>
  <c r="AQ9" i="4"/>
  <c r="AQ8" i="4"/>
  <c r="AQ7" i="4"/>
  <c r="AQ6" i="4"/>
  <c r="AQ5" i="4"/>
  <c r="AL13" i="4"/>
  <c r="AL16" i="4"/>
  <c r="P16" i="10"/>
  <c r="AC6" i="9"/>
  <c r="G16" i="10"/>
  <c r="G14" i="10"/>
  <c r="D16" i="12"/>
  <c r="D11" i="12"/>
  <c r="D17" i="4"/>
  <c r="A19" i="4"/>
  <c r="R13" i="1"/>
  <c r="Z29" i="12"/>
  <c r="Q5" i="2"/>
  <c r="C6" i="17"/>
  <c r="B4" i="17"/>
  <c r="D10" i="17"/>
  <c r="A21" i="4"/>
  <c r="A29" i="20"/>
  <c r="D19" i="4"/>
  <c r="N14" i="17"/>
  <c r="N13" i="17"/>
  <c r="N15" i="17"/>
  <c r="A23" i="4"/>
  <c r="A31" i="20"/>
  <c r="D21" i="4"/>
  <c r="F6" i="14"/>
  <c r="AJ5" i="14"/>
  <c r="AF5" i="14"/>
  <c r="AC5" i="14"/>
  <c r="Y5" i="14"/>
  <c r="M5" i="14"/>
  <c r="J5" i="14"/>
  <c r="F5" i="14"/>
  <c r="A25" i="4"/>
  <c r="A27" i="4"/>
  <c r="D27" i="4"/>
  <c r="A33" i="20"/>
  <c r="D23" i="4"/>
  <c r="D25" i="4"/>
  <c r="D13" i="12"/>
  <c r="R12" i="1"/>
  <c r="Z25" i="12"/>
  <c r="T5" i="14"/>
  <c r="D5" i="2"/>
  <c r="A11" i="2"/>
  <c r="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ch.kanetsugi</author>
  </authors>
  <commentList>
    <comment ref="AI5" authorId="0" shapeId="0" xr:uid="{C85ED41C-2F44-40FE-8F5A-A3BCA6E45F2D}">
      <text>
        <r>
          <rPr>
            <sz val="9"/>
            <color indexed="81"/>
            <rFont val="ＭＳ Ｐゴシック"/>
            <family val="3"/>
            <charset val="128"/>
          </rPr>
          <t>運転手・カメラマン等が宿泊する場合、その人数も「団体の構成」に加えて記入するようにお願いいたします。</t>
        </r>
        <r>
          <rPr>
            <sz val="9"/>
            <color indexed="81"/>
            <rFont val="MS P ゴシック"/>
            <family val="2"/>
          </rPr>
          <t xml:space="preserve">
</t>
        </r>
      </text>
    </comment>
    <comment ref="U12" authorId="0" shapeId="0" xr:uid="{A90D1CAA-EB83-418D-B161-6099C00194AB}">
      <text>
        <r>
          <rPr>
            <sz val="9"/>
            <color indexed="81"/>
            <rFont val="ＭＳ Ｐゴシック"/>
            <family val="3"/>
            <charset val="128"/>
          </rPr>
          <t>入所時間と退所時間は</t>
        </r>
        <r>
          <rPr>
            <sz val="9"/>
            <color indexed="81"/>
            <rFont val="MS P ゴシック"/>
            <family val="2"/>
          </rPr>
          <t>9:30</t>
        </r>
        <r>
          <rPr>
            <sz val="9"/>
            <color indexed="81"/>
            <rFont val="ＭＳ Ｐゴシック"/>
            <family val="3"/>
            <charset val="128"/>
          </rPr>
          <t>から</t>
        </r>
        <r>
          <rPr>
            <sz val="9"/>
            <color indexed="81"/>
            <rFont val="MS P ゴシック"/>
            <family val="2"/>
          </rPr>
          <t>16:00</t>
        </r>
        <r>
          <rPr>
            <sz val="9"/>
            <color indexed="81"/>
            <rFont val="ＭＳ Ｐゴシック"/>
            <family val="3"/>
            <charset val="128"/>
          </rPr>
          <t>までの間にお願いします。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hi.himeno</author>
  </authors>
  <commentList>
    <comment ref="B11" authorId="0" shapeId="0" xr:uid="{A9E1898B-2103-479F-B0F4-6205A1A62B12}">
      <text>
        <r>
          <rPr>
            <b/>
            <sz val="9"/>
            <color indexed="81"/>
            <rFont val="MS P ゴシック"/>
            <family val="3"/>
            <charset val="128"/>
          </rPr>
          <t>借用物品担当者と薪割り担当者は重複不可です</t>
        </r>
      </text>
    </comment>
    <comment ref="H15" authorId="0" shapeId="0" xr:uid="{21927F2C-928E-42F7-9028-01C57EE1839B}">
      <text>
        <r>
          <rPr>
            <b/>
            <sz val="9"/>
            <color indexed="81"/>
            <rFont val="MS P ゴシック"/>
            <family val="3"/>
            <charset val="128"/>
          </rPr>
          <t>記入した数は「班別借用物品」のタブに自動反映します。
「班別借用物品」のシートを印刷し当日ご活用ください。</t>
        </r>
      </text>
    </comment>
  </commentList>
</comments>
</file>

<file path=xl/sharedStrings.xml><?xml version="1.0" encoding="utf-8"?>
<sst xmlns="http://schemas.openxmlformats.org/spreadsheetml/2006/main" count="2359" uniqueCount="937">
  <si>
    <t>団体名</t>
    <rPh sb="0" eb="2">
      <t>ダンタイ</t>
    </rPh>
    <rPh sb="2" eb="3">
      <t>メイ</t>
    </rPh>
    <phoneticPr fontId="4"/>
  </si>
  <si>
    <t>住　所</t>
    <rPh sb="0" eb="1">
      <t>ジュウ</t>
    </rPh>
    <rPh sb="2" eb="3">
      <t>ショ</t>
    </rPh>
    <phoneticPr fontId="4"/>
  </si>
  <si>
    <t>〒</t>
    <phoneticPr fontId="4"/>
  </si>
  <si>
    <t>FAX</t>
    <phoneticPr fontId="4"/>
  </si>
  <si>
    <t>朝食</t>
    <rPh sb="0" eb="1">
      <t>アサ</t>
    </rPh>
    <rPh sb="1" eb="2">
      <t>ショク</t>
    </rPh>
    <phoneticPr fontId="4"/>
  </si>
  <si>
    <t>昼食</t>
    <rPh sb="0" eb="2">
      <t>チュウショク</t>
    </rPh>
    <phoneticPr fontId="4"/>
  </si>
  <si>
    <t>夕食</t>
    <rPh sb="0" eb="2">
      <t>ユウショク</t>
    </rPh>
    <phoneticPr fontId="4"/>
  </si>
  <si>
    <t>月</t>
    <rPh sb="0" eb="1">
      <t>ツキ</t>
    </rPh>
    <phoneticPr fontId="4"/>
  </si>
  <si>
    <t>日</t>
    <rPh sb="0" eb="1">
      <t>ヒ</t>
    </rPh>
    <phoneticPr fontId="4"/>
  </si>
  <si>
    <t>年</t>
    <rPh sb="0" eb="1">
      <t>ネン</t>
    </rPh>
    <phoneticPr fontId="3"/>
  </si>
  <si>
    <t>月</t>
    <rPh sb="0" eb="1">
      <t>ツキ</t>
    </rPh>
    <phoneticPr fontId="3"/>
  </si>
  <si>
    <t>日</t>
    <rPh sb="0" eb="1">
      <t>ニチ</t>
    </rPh>
    <phoneticPr fontId="3"/>
  </si>
  <si>
    <t>(</t>
    <phoneticPr fontId="3"/>
  </si>
  <si>
    <t>)</t>
    <phoneticPr fontId="3"/>
  </si>
  <si>
    <t>時</t>
    <rPh sb="0" eb="1">
      <t>ジ</t>
    </rPh>
    <phoneticPr fontId="3"/>
  </si>
  <si>
    <t>分</t>
    <rPh sb="0" eb="1">
      <t>フン</t>
    </rPh>
    <phoneticPr fontId="3"/>
  </si>
  <si>
    <t>-</t>
    <phoneticPr fontId="3"/>
  </si>
  <si>
    <t>西暦</t>
    <rPh sb="0" eb="2">
      <t>セイレキ</t>
    </rPh>
    <phoneticPr fontId="3"/>
  </si>
  <si>
    <t>・</t>
    <phoneticPr fontId="3"/>
  </si>
  <si>
    <t>人</t>
    <rPh sb="0" eb="1">
      <t>ニン</t>
    </rPh>
    <phoneticPr fontId="3"/>
  </si>
  <si>
    <t>朝のつどい</t>
    <rPh sb="0" eb="1">
      <t>アサ</t>
    </rPh>
    <phoneticPr fontId="3"/>
  </si>
  <si>
    <t>団体名</t>
    <rPh sb="0" eb="2">
      <t>ダンタイ</t>
    </rPh>
    <rPh sb="2" eb="3">
      <t>メイ</t>
    </rPh>
    <phoneticPr fontId="3"/>
  </si>
  <si>
    <t>食堂</t>
    <rPh sb="0" eb="2">
      <t>ショクドウ</t>
    </rPh>
    <phoneticPr fontId="3"/>
  </si>
  <si>
    <t>野外炊飯</t>
    <rPh sb="0" eb="2">
      <t>ヤガイ</t>
    </rPh>
    <rPh sb="2" eb="4">
      <t>スイハン</t>
    </rPh>
    <phoneticPr fontId="3"/>
  </si>
  <si>
    <t>　</t>
    <phoneticPr fontId="3"/>
  </si>
  <si>
    <t>朝食</t>
    <rPh sb="0" eb="2">
      <t>チョウショク</t>
    </rPh>
    <phoneticPr fontId="3"/>
  </si>
  <si>
    <t>昼食</t>
    <rPh sb="0" eb="2">
      <t>チュウショク</t>
    </rPh>
    <phoneticPr fontId="3"/>
  </si>
  <si>
    <t>夕食</t>
    <rPh sb="0" eb="2">
      <t>ユウショク</t>
    </rPh>
    <phoneticPr fontId="3"/>
  </si>
  <si>
    <t>パン弁当</t>
    <rPh sb="2" eb="4">
      <t>ベントウ</t>
    </rPh>
    <phoneticPr fontId="3"/>
  </si>
  <si>
    <t>：</t>
    <phoneticPr fontId="3"/>
  </si>
  <si>
    <t>～</t>
    <phoneticPr fontId="3"/>
  </si>
  <si>
    <t>ふりがな</t>
    <phoneticPr fontId="4"/>
  </si>
  <si>
    <t>※</t>
  </si>
  <si>
    <t>曜日</t>
    <rPh sb="0" eb="2">
      <t>ヨウビ</t>
    </rPh>
    <phoneticPr fontId="3"/>
  </si>
  <si>
    <t>朝　 食</t>
    <rPh sb="0" eb="1">
      <t>アサ</t>
    </rPh>
    <rPh sb="3" eb="4">
      <t>ショク</t>
    </rPh>
    <phoneticPr fontId="3"/>
  </si>
  <si>
    <t>昼　 食</t>
    <rPh sb="0" eb="1">
      <t>ヒル</t>
    </rPh>
    <rPh sb="3" eb="4">
      <t>ショク</t>
    </rPh>
    <phoneticPr fontId="3"/>
  </si>
  <si>
    <t>夕　 食</t>
    <rPh sb="0" eb="1">
      <t>ユウ</t>
    </rPh>
    <rPh sb="3" eb="4">
      <t>ショク</t>
    </rPh>
    <phoneticPr fontId="3"/>
  </si>
  <si>
    <t>小学生</t>
    <rPh sb="0" eb="3">
      <t>ショウガクセイ</t>
    </rPh>
    <phoneticPr fontId="3"/>
  </si>
  <si>
    <t>中学生以上</t>
    <rPh sb="0" eb="3">
      <t>チュウガクセイ</t>
    </rPh>
    <rPh sb="3" eb="5">
      <t>イジョウ</t>
    </rPh>
    <phoneticPr fontId="3"/>
  </si>
  <si>
    <t>利用期間</t>
    <rPh sb="0" eb="2">
      <t>リヨウ</t>
    </rPh>
    <rPh sb="2" eb="4">
      <t>キカン</t>
    </rPh>
    <phoneticPr fontId="3"/>
  </si>
  <si>
    <t>宿泊利用者数</t>
    <phoneticPr fontId="3"/>
  </si>
  <si>
    <t>日帰り利用者数</t>
    <phoneticPr fontId="3"/>
  </si>
  <si>
    <t>利用日</t>
    <rPh sb="0" eb="2">
      <t>リヨウ</t>
    </rPh>
    <rPh sb="2" eb="3">
      <t>ビ</t>
    </rPh>
    <phoneticPr fontId="3"/>
  </si>
  <si>
    <t>男性</t>
    <phoneticPr fontId="3"/>
  </si>
  <si>
    <t>女性</t>
    <phoneticPr fontId="3"/>
  </si>
  <si>
    <t>1日目</t>
    <phoneticPr fontId="20"/>
  </si>
  <si>
    <t>2日目</t>
  </si>
  <si>
    <t>4日目</t>
  </si>
  <si>
    <t>※</t>
    <phoneticPr fontId="3"/>
  </si>
  <si>
    <r>
      <t>食事注文票　</t>
    </r>
    <r>
      <rPr>
        <sz val="18"/>
        <rFont val="ＭＳ Ｐゴシック"/>
        <family val="3"/>
        <charset val="128"/>
        <scheme val="minor"/>
      </rPr>
      <t>【　　　　　　】</t>
    </r>
    <rPh sb="0" eb="2">
      <t>ショクジ</t>
    </rPh>
    <rPh sb="2" eb="4">
      <t>チュウモン</t>
    </rPh>
    <rPh sb="4" eb="5">
      <t>ヒョウ</t>
    </rPh>
    <phoneticPr fontId="4"/>
  </si>
  <si>
    <t>団体名</t>
    <rPh sb="0" eb="2">
      <t>ダンタイ</t>
    </rPh>
    <rPh sb="2" eb="3">
      <t>メイ</t>
    </rPh>
    <phoneticPr fontId="3"/>
  </si>
  <si>
    <t>担当者</t>
    <rPh sb="0" eb="3">
      <t>タントウシャ</t>
    </rPh>
    <phoneticPr fontId="3"/>
  </si>
  <si>
    <t>TEL</t>
    <phoneticPr fontId="3"/>
  </si>
  <si>
    <t>メニュー</t>
    <phoneticPr fontId="3"/>
  </si>
  <si>
    <t>班分け</t>
    <rPh sb="0" eb="2">
      <t>ハンワ</t>
    </rPh>
    <phoneticPr fontId="3"/>
  </si>
  <si>
    <t>人</t>
    <rPh sb="0" eb="1">
      <t>ニン</t>
    </rPh>
    <phoneticPr fontId="3"/>
  </si>
  <si>
    <t>×</t>
    <phoneticPr fontId="3"/>
  </si>
  <si>
    <t>班</t>
    <rPh sb="0" eb="1">
      <t>ハン</t>
    </rPh>
    <phoneticPr fontId="3"/>
  </si>
  <si>
    <t>合計</t>
    <rPh sb="0" eb="2">
      <t>ゴウケイ</t>
    </rPh>
    <phoneticPr fontId="3"/>
  </si>
  <si>
    <t>日</t>
    <rPh sb="0" eb="1">
      <t>ニチ</t>
    </rPh>
    <phoneticPr fontId="3"/>
  </si>
  <si>
    <t>（</t>
    <phoneticPr fontId="3"/>
  </si>
  <si>
    <t>）</t>
    <phoneticPr fontId="3"/>
  </si>
  <si>
    <t>野外炊飯</t>
    <rPh sb="0" eb="4">
      <t>ヤガイスイハン</t>
    </rPh>
    <phoneticPr fontId="3"/>
  </si>
  <si>
    <t>ビーフカレー</t>
    <phoneticPr fontId="3"/>
  </si>
  <si>
    <t>親子丼</t>
    <rPh sb="0" eb="3">
      <t>オヤコドン</t>
    </rPh>
    <phoneticPr fontId="3"/>
  </si>
  <si>
    <t>豚汁</t>
    <rPh sb="0" eb="1">
      <t>トン</t>
    </rPh>
    <rPh sb="1" eb="2">
      <t>ジル</t>
    </rPh>
    <phoneticPr fontId="3"/>
  </si>
  <si>
    <t>クリームシチュー</t>
    <phoneticPr fontId="3"/>
  </si>
  <si>
    <t>ビーフシチュー</t>
    <phoneticPr fontId="3"/>
  </si>
  <si>
    <t>焼きそば</t>
    <rPh sb="0" eb="1">
      <t>ヤ</t>
    </rPh>
    <phoneticPr fontId="3"/>
  </si>
  <si>
    <t>ベーコンエッグ</t>
    <phoneticPr fontId="3"/>
  </si>
  <si>
    <t>ホットドッグ2本</t>
    <rPh sb="7" eb="8">
      <t>ホン</t>
    </rPh>
    <phoneticPr fontId="3"/>
  </si>
  <si>
    <t>炊き込みごはん（みそ汁付）</t>
    <rPh sb="0" eb="1">
      <t>タ</t>
    </rPh>
    <rPh sb="2" eb="3">
      <t>コ</t>
    </rPh>
    <rPh sb="10" eb="11">
      <t>シル</t>
    </rPh>
    <rPh sb="11" eb="12">
      <t>ツキ</t>
    </rPh>
    <phoneticPr fontId="3"/>
  </si>
  <si>
    <t>ポトフ（ロールパン付）</t>
    <rPh sb="9" eb="10">
      <t>ツキ</t>
    </rPh>
    <phoneticPr fontId="3"/>
  </si>
  <si>
    <t>焼肉（牛肉）</t>
    <rPh sb="0" eb="2">
      <t>ヤキニク</t>
    </rPh>
    <rPh sb="3" eb="5">
      <t>ギュウニク</t>
    </rPh>
    <phoneticPr fontId="3"/>
  </si>
  <si>
    <t>焼肉（豚肉）</t>
    <rPh sb="0" eb="2">
      <t>ヤキニク</t>
    </rPh>
    <rPh sb="3" eb="5">
      <t>ブタニク</t>
    </rPh>
    <phoneticPr fontId="3"/>
  </si>
  <si>
    <t>焼きりんご</t>
    <rPh sb="0" eb="1">
      <t>ヤ</t>
    </rPh>
    <phoneticPr fontId="3"/>
  </si>
  <si>
    <t>ピザ（10人分）</t>
    <rPh sb="5" eb="6">
      <t>ニン</t>
    </rPh>
    <rPh sb="6" eb="7">
      <t>ブン</t>
    </rPh>
    <phoneticPr fontId="3"/>
  </si>
  <si>
    <t>お好み焼き（10人分）</t>
    <rPh sb="1" eb="2">
      <t>コノ</t>
    </rPh>
    <rPh sb="3" eb="4">
      <t>ヤ</t>
    </rPh>
    <rPh sb="8" eb="10">
      <t>ニンブン</t>
    </rPh>
    <phoneticPr fontId="3"/>
  </si>
  <si>
    <t>）</t>
    <phoneticPr fontId="3"/>
  </si>
  <si>
    <t>（</t>
    <phoneticPr fontId="3"/>
  </si>
  <si>
    <t>日</t>
    <rPh sb="0" eb="1">
      <t>ニチ</t>
    </rPh>
    <phoneticPr fontId="3"/>
  </si>
  <si>
    <t>数量</t>
    <rPh sb="0" eb="2">
      <t>スウリョウ</t>
    </rPh>
    <phoneticPr fontId="3"/>
  </si>
  <si>
    <t>弁当</t>
    <rPh sb="0" eb="2">
      <t>ベントウ</t>
    </rPh>
    <phoneticPr fontId="3"/>
  </si>
  <si>
    <r>
      <t>追加食材・補助食注文票　</t>
    </r>
    <r>
      <rPr>
        <sz val="18"/>
        <rFont val="ＭＳ Ｐゴシック"/>
        <family val="3"/>
        <charset val="128"/>
        <scheme val="minor"/>
      </rPr>
      <t>【　　　　　　】</t>
    </r>
    <rPh sb="0" eb="2">
      <t>ツイカ</t>
    </rPh>
    <rPh sb="2" eb="4">
      <t>ショクザイ</t>
    </rPh>
    <rPh sb="5" eb="8">
      <t>ホジョショク</t>
    </rPh>
    <rPh sb="8" eb="10">
      <t>チュウモン</t>
    </rPh>
    <rPh sb="10" eb="11">
      <t>ヒョウ</t>
    </rPh>
    <phoneticPr fontId="4"/>
  </si>
  <si>
    <t>野外炊飯追加食材</t>
    <rPh sb="0" eb="2">
      <t>ヤガイ</t>
    </rPh>
    <rPh sb="2" eb="4">
      <t>スイハン</t>
    </rPh>
    <rPh sb="4" eb="6">
      <t>ツイカ</t>
    </rPh>
    <rPh sb="6" eb="8">
      <t>ショクザイ</t>
    </rPh>
    <phoneticPr fontId="3"/>
  </si>
  <si>
    <t>価格</t>
    <rPh sb="0" eb="2">
      <t>カカク</t>
    </rPh>
    <phoneticPr fontId="3"/>
  </si>
  <si>
    <t>受取日時</t>
    <rPh sb="0" eb="1">
      <t>ウ</t>
    </rPh>
    <rPh sb="1" eb="2">
      <t>ト</t>
    </rPh>
    <rPh sb="2" eb="4">
      <t>ニチジ</t>
    </rPh>
    <phoneticPr fontId="3"/>
  </si>
  <si>
    <t>焼きそば（3食 ソース付）</t>
    <rPh sb="0" eb="1">
      <t>ヤ</t>
    </rPh>
    <rPh sb="6" eb="7">
      <t>ショク</t>
    </rPh>
    <rPh sb="11" eb="12">
      <t>ツキ</t>
    </rPh>
    <phoneticPr fontId="3"/>
  </si>
  <si>
    <t>わかめスープ（1人分）</t>
    <rPh sb="8" eb="9">
      <t>ニン</t>
    </rPh>
    <rPh sb="9" eb="10">
      <t>ブン</t>
    </rPh>
    <phoneticPr fontId="3"/>
  </si>
  <si>
    <t>みそ汁（1人分）</t>
    <rPh sb="2" eb="3">
      <t>シル</t>
    </rPh>
    <rPh sb="5" eb="7">
      <t>ニンブン</t>
    </rPh>
    <phoneticPr fontId="3"/>
  </si>
  <si>
    <t>円</t>
    <rPh sb="0" eb="1">
      <t>エン</t>
    </rPh>
    <phoneticPr fontId="3"/>
  </si>
  <si>
    <t>/</t>
    <phoneticPr fontId="3"/>
  </si>
  <si>
    <t>菓子・デザート</t>
    <rPh sb="0" eb="2">
      <t>カシ</t>
    </rPh>
    <phoneticPr fontId="3"/>
  </si>
  <si>
    <t>カスタードプリン</t>
    <phoneticPr fontId="3"/>
  </si>
  <si>
    <t>青りんごゼリー</t>
    <rPh sb="0" eb="1">
      <t>アオ</t>
    </rPh>
    <phoneticPr fontId="3"/>
  </si>
  <si>
    <t>アイス（店頭販売品）</t>
    <rPh sb="4" eb="6">
      <t>テントウ</t>
    </rPh>
    <rPh sb="6" eb="8">
      <t>ハンバイ</t>
    </rPh>
    <rPh sb="8" eb="9">
      <t>ヒン</t>
    </rPh>
    <phoneticPr fontId="3"/>
  </si>
  <si>
    <t>補助食・夜食</t>
    <rPh sb="0" eb="2">
      <t>ホジョ</t>
    </rPh>
    <rPh sb="2" eb="3">
      <t>ショク</t>
    </rPh>
    <rPh sb="4" eb="6">
      <t>ヤショク</t>
    </rPh>
    <phoneticPr fontId="3"/>
  </si>
  <si>
    <t>菓子パン メロンパン</t>
    <rPh sb="0" eb="2">
      <t>カシ</t>
    </rPh>
    <phoneticPr fontId="3"/>
  </si>
  <si>
    <t>活動補助ドリンク</t>
    <rPh sb="0" eb="2">
      <t>カツドウ</t>
    </rPh>
    <rPh sb="2" eb="4">
      <t>ホジョ</t>
    </rPh>
    <phoneticPr fontId="3"/>
  </si>
  <si>
    <t>氷</t>
    <rPh sb="0" eb="1">
      <t>コオリ</t>
    </rPh>
    <phoneticPr fontId="3"/>
  </si>
  <si>
    <t>ミネラルウォーター 500ml</t>
    <phoneticPr fontId="3"/>
  </si>
  <si>
    <t>牛乳 200ml</t>
    <rPh sb="0" eb="2">
      <t>ギュウニュウ</t>
    </rPh>
    <phoneticPr fontId="3"/>
  </si>
  <si>
    <t>緑茶 200ml</t>
    <rPh sb="0" eb="1">
      <t>リョク</t>
    </rPh>
    <rPh sb="1" eb="2">
      <t>チャ</t>
    </rPh>
    <phoneticPr fontId="3"/>
  </si>
  <si>
    <t>米（100g）</t>
    <rPh sb="0" eb="1">
      <t>コメ</t>
    </rPh>
    <phoneticPr fontId="3"/>
  </si>
  <si>
    <t>豚肉500g（焼肉用）</t>
    <rPh sb="0" eb="2">
      <t>ブタニク</t>
    </rPh>
    <rPh sb="7" eb="9">
      <t>ヤキニク</t>
    </rPh>
    <rPh sb="9" eb="10">
      <t>ヨウ</t>
    </rPh>
    <phoneticPr fontId="3"/>
  </si>
  <si>
    <t>牛肉500g（焼肉用）</t>
    <rPh sb="0" eb="2">
      <t>ギュウニク</t>
    </rPh>
    <rPh sb="7" eb="9">
      <t>ヤキニク</t>
    </rPh>
    <rPh sb="9" eb="10">
      <t>ヨウ</t>
    </rPh>
    <phoneticPr fontId="3"/>
  </si>
  <si>
    <r>
      <t>活動教材注文票　</t>
    </r>
    <r>
      <rPr>
        <sz val="18"/>
        <rFont val="ＭＳ Ｐゴシック"/>
        <family val="3"/>
        <charset val="128"/>
        <scheme val="minor"/>
      </rPr>
      <t>【　　　　　　】</t>
    </r>
    <rPh sb="0" eb="2">
      <t>カツドウ</t>
    </rPh>
    <rPh sb="2" eb="4">
      <t>キョウザイ</t>
    </rPh>
    <rPh sb="4" eb="6">
      <t>チュウモン</t>
    </rPh>
    <rPh sb="6" eb="7">
      <t>ヒョウ</t>
    </rPh>
    <phoneticPr fontId="4"/>
  </si>
  <si>
    <t>プラホビー</t>
    <phoneticPr fontId="3"/>
  </si>
  <si>
    <t>ホットボンド用接着剤</t>
    <rPh sb="6" eb="7">
      <t>ヨウ</t>
    </rPh>
    <rPh sb="7" eb="10">
      <t>セッチャクザイ</t>
    </rPh>
    <phoneticPr fontId="3"/>
  </si>
  <si>
    <t>竹細工</t>
    <rPh sb="0" eb="1">
      <t>タケ</t>
    </rPh>
    <rPh sb="1" eb="3">
      <t>ザイク</t>
    </rPh>
    <phoneticPr fontId="3"/>
  </si>
  <si>
    <t>葉っぱのスタンプ</t>
    <rPh sb="0" eb="1">
      <t>ハ</t>
    </rPh>
    <phoneticPr fontId="3"/>
  </si>
  <si>
    <t>丸太のペンスタンドづくり</t>
    <rPh sb="0" eb="2">
      <t>マルタ</t>
    </rPh>
    <phoneticPr fontId="3"/>
  </si>
  <si>
    <t>コップ</t>
    <phoneticPr fontId="3"/>
  </si>
  <si>
    <t>コップ以外</t>
    <rPh sb="3" eb="5">
      <t>イガイ</t>
    </rPh>
    <phoneticPr fontId="3"/>
  </si>
  <si>
    <t>1人分</t>
    <rPh sb="1" eb="3">
      <t>ニンブン</t>
    </rPh>
    <phoneticPr fontId="3"/>
  </si>
  <si>
    <t>1本</t>
    <rPh sb="1" eb="2">
      <t>ホン</t>
    </rPh>
    <phoneticPr fontId="3"/>
  </si>
  <si>
    <t>1束</t>
    <rPh sb="1" eb="2">
      <t>タバ</t>
    </rPh>
    <phoneticPr fontId="3"/>
  </si>
  <si>
    <t>/</t>
    <phoneticPr fontId="3"/>
  </si>
  <si>
    <t>本件
担当者</t>
    <rPh sb="0" eb="2">
      <t>ホンケン</t>
    </rPh>
    <rPh sb="3" eb="6">
      <t>タントウシャ</t>
    </rPh>
    <phoneticPr fontId="3"/>
  </si>
  <si>
    <t>氏名</t>
    <rPh sb="0" eb="2">
      <t>シメイ</t>
    </rPh>
    <phoneticPr fontId="3"/>
  </si>
  <si>
    <t>利用日</t>
    <rPh sb="0" eb="3">
      <t>リヨウビ</t>
    </rPh>
    <phoneticPr fontId="3"/>
  </si>
  <si>
    <t>NO</t>
    <phoneticPr fontId="3"/>
  </si>
  <si>
    <t>性別</t>
    <rPh sb="0" eb="2">
      <t>セイベツ</t>
    </rPh>
    <phoneticPr fontId="3"/>
  </si>
  <si>
    <t>アレルギー食材</t>
    <rPh sb="5" eb="7">
      <t>ショクザイ</t>
    </rPh>
    <phoneticPr fontId="3"/>
  </si>
  <si>
    <t>薬持参</t>
    <rPh sb="0" eb="1">
      <t>クスリ</t>
    </rPh>
    <rPh sb="1" eb="3">
      <t>ジサン</t>
    </rPh>
    <phoneticPr fontId="3"/>
  </si>
  <si>
    <t>特別対応</t>
    <rPh sb="0" eb="2">
      <t>トクベツ</t>
    </rPh>
    <rPh sb="2" eb="4">
      <t>タイオウ</t>
    </rPh>
    <phoneticPr fontId="3"/>
  </si>
  <si>
    <t>氏　　名</t>
    <rPh sb="0" eb="1">
      <t>シ</t>
    </rPh>
    <rPh sb="3" eb="4">
      <t>メイ</t>
    </rPh>
    <phoneticPr fontId="3"/>
  </si>
  <si>
    <t>性別</t>
    <rPh sb="0" eb="2">
      <t>セイベツ</t>
    </rPh>
    <phoneticPr fontId="3"/>
  </si>
  <si>
    <t>男</t>
    <rPh sb="0" eb="1">
      <t>オトコ</t>
    </rPh>
    <phoneticPr fontId="3"/>
  </si>
  <si>
    <t>女</t>
    <rPh sb="0" eb="1">
      <t>オンナ</t>
    </rPh>
    <phoneticPr fontId="3"/>
  </si>
  <si>
    <t>男・女</t>
    <rPh sb="0" eb="1">
      <t>オトコ</t>
    </rPh>
    <rPh sb="2" eb="3">
      <t>オンナ</t>
    </rPh>
    <phoneticPr fontId="3"/>
  </si>
  <si>
    <t>普通食対応</t>
    <rPh sb="0" eb="2">
      <t>フツウ</t>
    </rPh>
    <rPh sb="2" eb="3">
      <t>ショク</t>
    </rPh>
    <rPh sb="3" eb="5">
      <t>タイオウ</t>
    </rPh>
    <phoneticPr fontId="3"/>
  </si>
  <si>
    <t>○</t>
    <phoneticPr fontId="3"/>
  </si>
  <si>
    <t>特別対応</t>
    <rPh sb="0" eb="2">
      <t>トクベツ</t>
    </rPh>
    <rPh sb="2" eb="4">
      <t>タイオウ</t>
    </rPh>
    <phoneticPr fontId="3"/>
  </si>
  <si>
    <t>代替食</t>
    <rPh sb="0" eb="2">
      <t>ダイガ</t>
    </rPh>
    <rPh sb="2" eb="3">
      <t>ショク</t>
    </rPh>
    <phoneticPr fontId="3"/>
  </si>
  <si>
    <t>持参</t>
    <rPh sb="0" eb="2">
      <t>ジサン</t>
    </rPh>
    <phoneticPr fontId="3"/>
  </si>
  <si>
    <t>薬の持参</t>
    <rPh sb="0" eb="1">
      <t>クスリ</t>
    </rPh>
    <rPh sb="2" eb="4">
      <t>ジサン</t>
    </rPh>
    <phoneticPr fontId="3"/>
  </si>
  <si>
    <t>有</t>
    <rPh sb="0" eb="1">
      <t>ア</t>
    </rPh>
    <phoneticPr fontId="3"/>
  </si>
  <si>
    <t>無</t>
    <rPh sb="0" eb="1">
      <t>ナ</t>
    </rPh>
    <phoneticPr fontId="3"/>
  </si>
  <si>
    <t>学年
年齢</t>
    <rPh sb="0" eb="2">
      <t>ガクネン</t>
    </rPh>
    <rPh sb="3" eb="5">
      <t>ネンレイ</t>
    </rPh>
    <phoneticPr fontId="3"/>
  </si>
  <si>
    <t>有 ・無</t>
    <rPh sb="0" eb="1">
      <t>ア</t>
    </rPh>
    <rPh sb="3" eb="4">
      <t>ナ</t>
    </rPh>
    <phoneticPr fontId="3"/>
  </si>
  <si>
    <t>・・・</t>
    <phoneticPr fontId="3"/>
  </si>
  <si>
    <r>
      <t>食物アレルギー調査票　</t>
    </r>
    <r>
      <rPr>
        <sz val="18"/>
        <rFont val="ＭＳ Ｐゴシック"/>
        <family val="3"/>
        <charset val="128"/>
        <scheme val="minor"/>
      </rPr>
      <t>【　　　　　　】</t>
    </r>
    <rPh sb="0" eb="2">
      <t>ショクモツ</t>
    </rPh>
    <rPh sb="7" eb="9">
      <t>チョウサ</t>
    </rPh>
    <rPh sb="9" eb="10">
      <t>ヒョウ</t>
    </rPh>
    <phoneticPr fontId="4"/>
  </si>
  <si>
    <t>※行は適宜追加してください</t>
    <rPh sb="1" eb="2">
      <t>ギョウ</t>
    </rPh>
    <rPh sb="3" eb="5">
      <t>テキギ</t>
    </rPh>
    <rPh sb="5" eb="7">
      <t>ツイカ</t>
    </rPh>
    <phoneticPr fontId="3"/>
  </si>
  <si>
    <t>特別対応の内容</t>
    <rPh sb="0" eb="2">
      <t>トクベツ</t>
    </rPh>
    <rPh sb="2" eb="4">
      <t>タイオウ</t>
    </rPh>
    <rPh sb="5" eb="7">
      <t>ナイヨウ</t>
    </rPh>
    <phoneticPr fontId="3"/>
  </si>
  <si>
    <t>対象アレルゲン</t>
    <rPh sb="0" eb="2">
      <t>タイショウ</t>
    </rPh>
    <phoneticPr fontId="3"/>
  </si>
  <si>
    <t>☑をつけてください</t>
    <phoneticPr fontId="3"/>
  </si>
  <si>
    <t>その他</t>
    <rPh sb="2" eb="3">
      <t>タ</t>
    </rPh>
    <phoneticPr fontId="3"/>
  </si>
  <si>
    <t>症　　状</t>
    <rPh sb="0" eb="1">
      <t>ショウ</t>
    </rPh>
    <rPh sb="3" eb="4">
      <t>ジョウ</t>
    </rPh>
    <phoneticPr fontId="3"/>
  </si>
  <si>
    <t>除去する食材</t>
    <rPh sb="0" eb="2">
      <t>ジョキョ</t>
    </rPh>
    <rPh sb="4" eb="6">
      <t>ショクザイ</t>
    </rPh>
    <phoneticPr fontId="3"/>
  </si>
  <si>
    <t>その食物アレルギー中でも食べられる食品</t>
    <rPh sb="2" eb="4">
      <t>ショクモツ</t>
    </rPh>
    <rPh sb="9" eb="10">
      <t>ナカ</t>
    </rPh>
    <rPh sb="12" eb="13">
      <t>タ</t>
    </rPh>
    <rPh sb="17" eb="19">
      <t>ショクヒン</t>
    </rPh>
    <phoneticPr fontId="3"/>
  </si>
  <si>
    <t>緊急時
連絡先</t>
    <rPh sb="0" eb="2">
      <t>キンキュウ</t>
    </rPh>
    <rPh sb="2" eb="3">
      <t>ジ</t>
    </rPh>
    <rPh sb="4" eb="6">
      <t>レンラク</t>
    </rPh>
    <rPh sb="6" eb="7">
      <t>サキ</t>
    </rPh>
    <phoneticPr fontId="3"/>
  </si>
  <si>
    <t>症名及び症状</t>
    <rPh sb="0" eb="2">
      <t>ショウメイ</t>
    </rPh>
    <rPh sb="2" eb="3">
      <t>オヨ</t>
    </rPh>
    <rPh sb="4" eb="6">
      <t>ショウジョウ</t>
    </rPh>
    <phoneticPr fontId="3"/>
  </si>
  <si>
    <t>健康に関して心配な方がいる場合、入所受付時に提出ください</t>
    <rPh sb="0" eb="2">
      <t>ケンコウ</t>
    </rPh>
    <rPh sb="3" eb="4">
      <t>カン</t>
    </rPh>
    <rPh sb="6" eb="8">
      <t>シンパイ</t>
    </rPh>
    <rPh sb="9" eb="10">
      <t>カタ</t>
    </rPh>
    <rPh sb="13" eb="15">
      <t>バアイ</t>
    </rPh>
    <rPh sb="16" eb="18">
      <t>ニュウショ</t>
    </rPh>
    <rPh sb="18" eb="20">
      <t>ウケツケ</t>
    </rPh>
    <rPh sb="20" eb="21">
      <t>ジ</t>
    </rPh>
    <rPh sb="22" eb="24">
      <t>テイシュツ</t>
    </rPh>
    <phoneticPr fontId="3"/>
  </si>
  <si>
    <r>
      <t>バス運行申込書　</t>
    </r>
    <r>
      <rPr>
        <sz val="18"/>
        <rFont val="ＭＳ Ｐゴシック"/>
        <family val="3"/>
        <charset val="128"/>
        <scheme val="minor"/>
      </rPr>
      <t>【　　　　　　】</t>
    </r>
    <rPh sb="2" eb="4">
      <t>ウンコウ</t>
    </rPh>
    <rPh sb="4" eb="6">
      <t>モウシコミ</t>
    </rPh>
    <rPh sb="6" eb="7">
      <t>ショ</t>
    </rPh>
    <phoneticPr fontId="4"/>
  </si>
  <si>
    <t>団体住所</t>
    <rPh sb="0" eb="2">
      <t>ダンタイ</t>
    </rPh>
    <rPh sb="2" eb="4">
      <t>ジュウショ</t>
    </rPh>
    <phoneticPr fontId="3"/>
  </si>
  <si>
    <t>運行種別</t>
    <rPh sb="0" eb="2">
      <t>ウンコウ</t>
    </rPh>
    <rPh sb="2" eb="4">
      <t>シュベツ</t>
    </rPh>
    <phoneticPr fontId="3"/>
  </si>
  <si>
    <t>運行種別</t>
    <rPh sb="0" eb="2">
      <t>ウンコウ</t>
    </rPh>
    <rPh sb="2" eb="4">
      <t>シュベツ</t>
    </rPh>
    <phoneticPr fontId="3"/>
  </si>
  <si>
    <t>往復</t>
    <rPh sb="0" eb="2">
      <t>オウフク</t>
    </rPh>
    <phoneticPr fontId="3"/>
  </si>
  <si>
    <t>往路のみ</t>
    <rPh sb="0" eb="2">
      <t>オウロ</t>
    </rPh>
    <phoneticPr fontId="3"/>
  </si>
  <si>
    <t>復路のみ</t>
    <rPh sb="0" eb="2">
      <t>フクロ</t>
    </rPh>
    <phoneticPr fontId="3"/>
  </si>
  <si>
    <t>往復・往のみ・復のみ</t>
    <rPh sb="0" eb="2">
      <t>オウフク</t>
    </rPh>
    <rPh sb="3" eb="4">
      <t>オウ</t>
    </rPh>
    <rPh sb="7" eb="8">
      <t>フク</t>
    </rPh>
    <phoneticPr fontId="3"/>
  </si>
  <si>
    <t>ジュニアシート</t>
    <phoneticPr fontId="3"/>
  </si>
  <si>
    <t>不要</t>
    <rPh sb="0" eb="2">
      <t>フヨウ</t>
    </rPh>
    <phoneticPr fontId="3"/>
  </si>
  <si>
    <t>必要</t>
    <rPh sb="0" eb="2">
      <t>ヒツヨウ</t>
    </rPh>
    <phoneticPr fontId="3"/>
  </si>
  <si>
    <t>必要・不要</t>
    <rPh sb="0" eb="2">
      <t>ヒツヨウ</t>
    </rPh>
    <rPh sb="3" eb="5">
      <t>フヨウ</t>
    </rPh>
    <phoneticPr fontId="3"/>
  </si>
  <si>
    <t>乗員数</t>
    <rPh sb="0" eb="2">
      <t>ジョウイン</t>
    </rPh>
    <rPh sb="2" eb="3">
      <t>スウ</t>
    </rPh>
    <phoneticPr fontId="3"/>
  </si>
  <si>
    <t>→</t>
    <phoneticPr fontId="3"/>
  </si>
  <si>
    <t>乗降場所
（施設名等）</t>
    <rPh sb="0" eb="2">
      <t>ノリオ</t>
    </rPh>
    <rPh sb="2" eb="4">
      <t>バショ</t>
    </rPh>
    <rPh sb="6" eb="8">
      <t>シセツ</t>
    </rPh>
    <rPh sb="8" eb="9">
      <t>メイ</t>
    </rPh>
    <rPh sb="9" eb="10">
      <t>ナド</t>
    </rPh>
    <phoneticPr fontId="3"/>
  </si>
  <si>
    <t>乗降場所
住　　所</t>
    <rPh sb="0" eb="2">
      <t>ノリオ</t>
    </rPh>
    <rPh sb="2" eb="4">
      <t>バショ</t>
    </rPh>
    <rPh sb="5" eb="6">
      <t>ジュウ</t>
    </rPh>
    <rPh sb="8" eb="9">
      <t>ショ</t>
    </rPh>
    <phoneticPr fontId="3"/>
  </si>
  <si>
    <t>乗降場所見取り図</t>
    <rPh sb="0" eb="2">
      <t>ノリオ</t>
    </rPh>
    <rPh sb="2" eb="4">
      <t>バショ</t>
    </rPh>
    <rPh sb="4" eb="6">
      <t>ミト</t>
    </rPh>
    <rPh sb="7" eb="8">
      <t>ズ</t>
    </rPh>
    <phoneticPr fontId="3"/>
  </si>
  <si>
    <t>年</t>
    <rPh sb="0" eb="1">
      <t>ネン</t>
    </rPh>
    <phoneticPr fontId="3"/>
  </si>
  <si>
    <t>月</t>
    <rPh sb="0" eb="1">
      <t>ツキ</t>
    </rPh>
    <phoneticPr fontId="3"/>
  </si>
  <si>
    <t>日</t>
    <rPh sb="0" eb="1">
      <t>ニチ</t>
    </rPh>
    <phoneticPr fontId="3"/>
  </si>
  <si>
    <t>（</t>
    <phoneticPr fontId="3"/>
  </si>
  <si>
    <t>）</t>
    <phoneticPr fontId="3"/>
  </si>
  <si>
    <t>～</t>
    <phoneticPr fontId="3"/>
  </si>
  <si>
    <t xml:space="preserve"> 団　体　名</t>
    <rPh sb="1" eb="6">
      <t>ダンタイメイ</t>
    </rPh>
    <phoneticPr fontId="4"/>
  </si>
  <si>
    <t>利 用 期 間</t>
    <rPh sb="0" eb="3">
      <t>リヨウ</t>
    </rPh>
    <rPh sb="4" eb="7">
      <t>キカン</t>
    </rPh>
    <phoneticPr fontId="4"/>
  </si>
  <si>
    <t>連絡担当者</t>
    <rPh sb="0" eb="2">
      <t>レンラク</t>
    </rPh>
    <rPh sb="2" eb="5">
      <t>タントウシャ</t>
    </rPh>
    <phoneticPr fontId="4"/>
  </si>
  <si>
    <t>宿 泊 人 数</t>
    <rPh sb="0" eb="3">
      <t>シュクハク</t>
    </rPh>
    <rPh sb="4" eb="7">
      <t>ニンズウ</t>
    </rPh>
    <phoneticPr fontId="4"/>
  </si>
  <si>
    <t>氏　　　名</t>
    <rPh sb="0" eb="5">
      <t>シメイ</t>
    </rPh>
    <phoneticPr fontId="4"/>
  </si>
  <si>
    <t>性　別</t>
    <rPh sb="0" eb="3">
      <t>セイベツ</t>
    </rPh>
    <phoneticPr fontId="4"/>
  </si>
  <si>
    <t>学年</t>
    <rPh sb="0" eb="2">
      <t>ガクネン</t>
    </rPh>
    <phoneticPr fontId="4"/>
  </si>
  <si>
    <t>（年齢）</t>
    <rPh sb="1" eb="3">
      <t>ネンレイ</t>
    </rPh>
    <phoneticPr fontId="4"/>
  </si>
  <si>
    <t>天体観測</t>
    <rPh sb="0" eb="2">
      <t>テンタイ</t>
    </rPh>
    <rPh sb="2" eb="4">
      <t>カンソク</t>
    </rPh>
    <phoneticPr fontId="3"/>
  </si>
  <si>
    <t>TAP</t>
    <phoneticPr fontId="3"/>
  </si>
  <si>
    <t>こんにゃくづくり</t>
    <phoneticPr fontId="3"/>
  </si>
  <si>
    <t>自然観察</t>
    <rPh sb="0" eb="2">
      <t>シゼン</t>
    </rPh>
    <rPh sb="2" eb="4">
      <t>カンサツ</t>
    </rPh>
    <phoneticPr fontId="3"/>
  </si>
  <si>
    <t>①</t>
    <phoneticPr fontId="3"/>
  </si>
  <si>
    <t>②</t>
    <phoneticPr fontId="3"/>
  </si>
  <si>
    <t>③</t>
    <phoneticPr fontId="3"/>
  </si>
  <si>
    <t>④</t>
    <phoneticPr fontId="3"/>
  </si>
  <si>
    <t>⑤</t>
    <phoneticPr fontId="3"/>
  </si>
  <si>
    <t>⑥</t>
    <phoneticPr fontId="3"/>
  </si>
  <si>
    <t>男性</t>
    <phoneticPr fontId="4"/>
  </si>
  <si>
    <t>名</t>
    <rPh sb="0" eb="1">
      <t>メイ</t>
    </rPh>
    <phoneticPr fontId="3"/>
  </si>
  <si>
    <t>女性</t>
    <phoneticPr fontId="4"/>
  </si>
  <si>
    <t>合計</t>
    <phoneticPr fontId="4"/>
  </si>
  <si>
    <t>No</t>
    <phoneticPr fontId="4"/>
  </si>
  <si>
    <t>宿泊棟</t>
    <rPh sb="0" eb="3">
      <t>シュクハクトウ</t>
    </rPh>
    <phoneticPr fontId="4"/>
  </si>
  <si>
    <t>男</t>
    <rPh sb="0" eb="1">
      <t>オトコ</t>
    </rPh>
    <phoneticPr fontId="3"/>
  </si>
  <si>
    <t>女</t>
    <rPh sb="0" eb="1">
      <t>オンナ</t>
    </rPh>
    <phoneticPr fontId="3"/>
  </si>
  <si>
    <t>男・女</t>
    <rPh sb="0" eb="1">
      <t>オトコ</t>
    </rPh>
    <rPh sb="2" eb="3">
      <t>オンナ</t>
    </rPh>
    <phoneticPr fontId="3"/>
  </si>
  <si>
    <t>ロックアイス（1.0kg）</t>
    <phoneticPr fontId="3"/>
  </si>
  <si>
    <t>備考</t>
    <rPh sb="0" eb="2">
      <t>ビコウ</t>
    </rPh>
    <phoneticPr fontId="3"/>
  </si>
  <si>
    <t>記入日：</t>
    <rPh sb="0" eb="2">
      <t>キニュウ</t>
    </rPh>
    <rPh sb="2" eb="3">
      <t>ビ</t>
    </rPh>
    <phoneticPr fontId="3"/>
  </si>
  <si>
    <t>月</t>
    <rPh sb="0" eb="1">
      <t>ガツ</t>
    </rPh>
    <phoneticPr fontId="3"/>
  </si>
  <si>
    <t>記入者：</t>
    <rPh sb="0" eb="2">
      <t>キニュウ</t>
    </rPh>
    <rPh sb="2" eb="3">
      <t>シャ</t>
    </rPh>
    <phoneticPr fontId="3"/>
  </si>
  <si>
    <t>学年</t>
    <rPh sb="0" eb="2">
      <t>ガクネン</t>
    </rPh>
    <phoneticPr fontId="3"/>
  </si>
  <si>
    <t>クラス数</t>
    <rPh sb="3" eb="4">
      <t>スウ</t>
    </rPh>
    <phoneticPr fontId="3"/>
  </si>
  <si>
    <t>グループ</t>
    <phoneticPr fontId="3"/>
  </si>
  <si>
    <t>グループ数</t>
    <rPh sb="4" eb="5">
      <t>スウ</t>
    </rPh>
    <phoneticPr fontId="3"/>
  </si>
  <si>
    <t>１グループの人数</t>
    <rPh sb="6" eb="8">
      <t>ニンズウ</t>
    </rPh>
    <phoneticPr fontId="3"/>
  </si>
  <si>
    <t>約</t>
    <rPh sb="0" eb="1">
      <t>ヤク</t>
    </rPh>
    <phoneticPr fontId="3"/>
  </si>
  <si>
    <t>1グループの男女数</t>
    <rPh sb="6" eb="8">
      <t>ダンジョ</t>
    </rPh>
    <rPh sb="8" eb="9">
      <t>スウ</t>
    </rPh>
    <phoneticPr fontId="3"/>
  </si>
  <si>
    <t>男女の仲がよい</t>
    <rPh sb="0" eb="2">
      <t>ダンジョ</t>
    </rPh>
    <rPh sb="3" eb="4">
      <t>ナカ</t>
    </rPh>
    <phoneticPr fontId="3"/>
  </si>
  <si>
    <t>活動中の発言が活発にある</t>
  </si>
  <si>
    <t>お互いに温かい声かけができる</t>
    <rPh sb="1" eb="2">
      <t>タガ</t>
    </rPh>
    <rPh sb="4" eb="5">
      <t>アタタ</t>
    </rPh>
    <rPh sb="7" eb="8">
      <t>コエ</t>
    </rPh>
    <phoneticPr fontId="3"/>
  </si>
  <si>
    <t>グループの中にリーダー的存在がいる</t>
    <rPh sb="5" eb="6">
      <t>ナカ</t>
    </rPh>
    <rPh sb="11" eb="12">
      <t>テキ</t>
    </rPh>
    <rPh sb="12" eb="14">
      <t>ソンザイ</t>
    </rPh>
    <phoneticPr fontId="3"/>
  </si>
  <si>
    <t>あきらめずに活動する姿がある</t>
    <rPh sb="6" eb="8">
      <t>カツドウ</t>
    </rPh>
    <rPh sb="10" eb="11">
      <t>スガタ</t>
    </rPh>
    <phoneticPr fontId="3"/>
  </si>
  <si>
    <t>協調性</t>
    <rPh sb="0" eb="3">
      <t>キョウチョウセイ</t>
    </rPh>
    <phoneticPr fontId="3"/>
  </si>
  <si>
    <t>コミュニケーション力</t>
    <rPh sb="9" eb="10">
      <t>リョク</t>
    </rPh>
    <phoneticPr fontId="3"/>
  </si>
  <si>
    <t>信頼感</t>
    <rPh sb="0" eb="3">
      <t>シンライカン</t>
    </rPh>
    <phoneticPr fontId="3"/>
  </si>
  <si>
    <t>考え抜く力</t>
    <rPh sb="0" eb="1">
      <t>カンガ</t>
    </rPh>
    <rPh sb="2" eb="3">
      <t>ヌ</t>
    </rPh>
    <rPh sb="4" eb="5">
      <t>チカラ</t>
    </rPh>
    <phoneticPr fontId="3"/>
  </si>
  <si>
    <t>自己肯定感・自信</t>
    <rPh sb="0" eb="2">
      <t>ジコ</t>
    </rPh>
    <rPh sb="2" eb="4">
      <t>コウテイ</t>
    </rPh>
    <rPh sb="4" eb="5">
      <t>カン</t>
    </rPh>
    <rPh sb="6" eb="8">
      <t>ジシン</t>
    </rPh>
    <phoneticPr fontId="3"/>
  </si>
  <si>
    <t>自主性</t>
    <rPh sb="0" eb="3">
      <t>ジシュセイ</t>
    </rPh>
    <phoneticPr fontId="3"/>
  </si>
  <si>
    <t>その他</t>
    <rPh sb="2" eb="3">
      <t>ホカ</t>
    </rPh>
    <phoneticPr fontId="3"/>
  </si>
  <si>
    <t>ねがい</t>
    <phoneticPr fontId="3"/>
  </si>
  <si>
    <t>上記を踏まえて、こうなってほしいと思うことを教えてください。</t>
    <rPh sb="0" eb="2">
      <t>ジョウキ</t>
    </rPh>
    <rPh sb="3" eb="4">
      <t>フ</t>
    </rPh>
    <rPh sb="17" eb="18">
      <t>オモ</t>
    </rPh>
    <rPh sb="22" eb="23">
      <t>オシ</t>
    </rPh>
    <phoneticPr fontId="3"/>
  </si>
  <si>
    <t>引率の方はTAPを知っていますか？</t>
    <rPh sb="0" eb="2">
      <t>インソツ</t>
    </rPh>
    <rPh sb="3" eb="4">
      <t>カタ</t>
    </rPh>
    <rPh sb="9" eb="10">
      <t>シ</t>
    </rPh>
    <phoneticPr fontId="3"/>
  </si>
  <si>
    <t>知っている</t>
    <rPh sb="0" eb="1">
      <t>シ</t>
    </rPh>
    <phoneticPr fontId="3"/>
  </si>
  <si>
    <t>人</t>
    <rPh sb="0" eb="1">
      <t>ヒト</t>
    </rPh>
    <phoneticPr fontId="3"/>
  </si>
  <si>
    <t>知らない</t>
    <rPh sb="0" eb="1">
      <t>シ</t>
    </rPh>
    <phoneticPr fontId="3"/>
  </si>
  <si>
    <t>グループ名</t>
    <rPh sb="4" eb="5">
      <t>メイ</t>
    </rPh>
    <phoneticPr fontId="3"/>
  </si>
  <si>
    <t>実施活動</t>
    <rPh sb="0" eb="2">
      <t>ジッシ</t>
    </rPh>
    <rPh sb="2" eb="4">
      <t>カツドウ</t>
    </rPh>
    <phoneticPr fontId="3"/>
  </si>
  <si>
    <t>　　　　オリエンテーリング　　　　　　ウォークラリー　　　　　ナイトウォーク</t>
    <phoneticPr fontId="3"/>
  </si>
  <si>
    <t>実施日</t>
    <rPh sb="0" eb="3">
      <t>ジッシビ</t>
    </rPh>
    <phoneticPr fontId="3"/>
  </si>
  <si>
    <t>：</t>
    <phoneticPr fontId="3"/>
  </si>
  <si>
    <t>～</t>
    <phoneticPr fontId="3"/>
  </si>
  <si>
    <t>：</t>
    <phoneticPr fontId="3"/>
  </si>
  <si>
    <t>人数</t>
    <rPh sb="0" eb="2">
      <t>ニンズウ</t>
    </rPh>
    <phoneticPr fontId="3"/>
  </si>
  <si>
    <t>引率（男）</t>
    <rPh sb="0" eb="2">
      <t>インソツ</t>
    </rPh>
    <rPh sb="3" eb="4">
      <t>オトコ</t>
    </rPh>
    <phoneticPr fontId="3"/>
  </si>
  <si>
    <t>引率（女）</t>
    <rPh sb="0" eb="2">
      <t>インソツ</t>
    </rPh>
    <rPh sb="3" eb="4">
      <t>オンナ</t>
    </rPh>
    <phoneticPr fontId="3"/>
  </si>
  <si>
    <t>参加者数</t>
    <rPh sb="0" eb="3">
      <t>サンカシャ</t>
    </rPh>
    <rPh sb="3" eb="4">
      <t>スウ</t>
    </rPh>
    <phoneticPr fontId="3"/>
  </si>
  <si>
    <t>不参加・本部人員</t>
    <rPh sb="0" eb="3">
      <t>フサンカ</t>
    </rPh>
    <rPh sb="4" eb="6">
      <t>ホンブ</t>
    </rPh>
    <rPh sb="6" eb="8">
      <t>ジンイン</t>
    </rPh>
    <phoneticPr fontId="3"/>
  </si>
  <si>
    <t>グループ</t>
    <phoneticPr fontId="3"/>
  </si>
  <si>
    <t>団体総計</t>
    <rPh sb="0" eb="2">
      <t>ダンタイ</t>
    </rPh>
    <rPh sb="2" eb="4">
      <t>ソウケイ</t>
    </rPh>
    <phoneticPr fontId="3"/>
  </si>
  <si>
    <t>引率体制</t>
    <rPh sb="0" eb="2">
      <t>インソツ</t>
    </rPh>
    <rPh sb="2" eb="4">
      <t>タイセイ</t>
    </rPh>
    <phoneticPr fontId="3"/>
  </si>
  <si>
    <t>代表担当者氏名・電話番号</t>
    <rPh sb="0" eb="2">
      <t>ダイヒョウ</t>
    </rPh>
    <rPh sb="2" eb="4">
      <t>タントウ</t>
    </rPh>
    <rPh sb="4" eb="5">
      <t>シャ</t>
    </rPh>
    <rPh sb="5" eb="7">
      <t>シメイ</t>
    </rPh>
    <rPh sb="8" eb="10">
      <t>デンワ</t>
    </rPh>
    <rPh sb="10" eb="12">
      <t>バンゴウ</t>
    </rPh>
    <phoneticPr fontId="3"/>
  </si>
  <si>
    <t>番号</t>
    <rPh sb="0" eb="2">
      <t>バンゴウ</t>
    </rPh>
    <phoneticPr fontId="3"/>
  </si>
  <si>
    <t>引率の方法
※あてはまるものにチェックをつけてください</t>
    <rPh sb="0" eb="2">
      <t>インソツ</t>
    </rPh>
    <rPh sb="3" eb="5">
      <t>ホウホウ</t>
    </rPh>
    <phoneticPr fontId="3"/>
  </si>
  <si>
    <t>各グループにつく</t>
    <rPh sb="0" eb="1">
      <t>カク</t>
    </rPh>
    <phoneticPr fontId="3"/>
  </si>
  <si>
    <t>ポイントに立哨する</t>
    <rPh sb="5" eb="7">
      <t>リッショウ</t>
    </rPh>
    <phoneticPr fontId="3"/>
  </si>
  <si>
    <t>コースを巡回する</t>
    <rPh sb="4" eb="6">
      <t>ジュンカイ</t>
    </rPh>
    <phoneticPr fontId="3"/>
  </si>
  <si>
    <t>その他：</t>
    <rPh sb="2" eb="3">
      <t>ホカ</t>
    </rPh>
    <phoneticPr fontId="3"/>
  </si>
  <si>
    <t>コースの事前踏査</t>
    <rPh sb="4" eb="6">
      <t>ジゼン</t>
    </rPh>
    <rPh sb="6" eb="8">
      <t>トウサ</t>
    </rPh>
    <phoneticPr fontId="3"/>
  </si>
  <si>
    <t>あり</t>
    <phoneticPr fontId="3"/>
  </si>
  <si>
    <t>→</t>
    <phoneticPr fontId="3"/>
  </si>
  <si>
    <t>時頃</t>
    <rPh sb="0" eb="2">
      <t>ジゴロ</t>
    </rPh>
    <phoneticPr fontId="3"/>
  </si>
  <si>
    <t>なし</t>
    <phoneticPr fontId="3"/>
  </si>
  <si>
    <t>参加者への対応</t>
    <rPh sb="0" eb="3">
      <t>サンカシャ</t>
    </rPh>
    <rPh sb="5" eb="7">
      <t>タイオウ</t>
    </rPh>
    <phoneticPr fontId="3"/>
  </si>
  <si>
    <t>不参加者への対応
（内容・場所）</t>
    <rPh sb="0" eb="3">
      <t>フサンカ</t>
    </rPh>
    <rPh sb="3" eb="4">
      <t>シャ</t>
    </rPh>
    <rPh sb="6" eb="8">
      <t>タイオウ</t>
    </rPh>
    <rPh sb="10" eb="12">
      <t>ナイヨウ</t>
    </rPh>
    <rPh sb="13" eb="15">
      <t>バショ</t>
    </rPh>
    <phoneticPr fontId="3"/>
  </si>
  <si>
    <t>別活動・一部参加等への
対応（内容・場所）</t>
    <rPh sb="0" eb="1">
      <t>ベツ</t>
    </rPh>
    <rPh sb="1" eb="3">
      <t>カツドウ</t>
    </rPh>
    <rPh sb="4" eb="6">
      <t>イチブ</t>
    </rPh>
    <rPh sb="6" eb="8">
      <t>サンカ</t>
    </rPh>
    <rPh sb="8" eb="9">
      <t>トウ</t>
    </rPh>
    <rPh sb="12" eb="14">
      <t>タイオウ</t>
    </rPh>
    <rPh sb="15" eb="17">
      <t>ナイヨウ</t>
    </rPh>
    <rPh sb="18" eb="20">
      <t>バショ</t>
    </rPh>
    <phoneticPr fontId="3"/>
  </si>
  <si>
    <t>本部対応者氏名・電話番号</t>
    <rPh sb="0" eb="2">
      <t>ホンブ</t>
    </rPh>
    <rPh sb="2" eb="4">
      <t>タイオウ</t>
    </rPh>
    <rPh sb="4" eb="5">
      <t>シャ</t>
    </rPh>
    <rPh sb="5" eb="7">
      <t>シメイ</t>
    </rPh>
    <rPh sb="8" eb="10">
      <t>デンワ</t>
    </rPh>
    <rPh sb="10" eb="12">
      <t>バンゴウ</t>
    </rPh>
    <phoneticPr fontId="3"/>
  </si>
  <si>
    <t>来所までに参加者に対して安全指導されたものにチェックを入れてください。</t>
    <rPh sb="0" eb="2">
      <t>ライショ</t>
    </rPh>
    <rPh sb="5" eb="8">
      <t>サンカシャ</t>
    </rPh>
    <rPh sb="9" eb="10">
      <t>タイ</t>
    </rPh>
    <rPh sb="12" eb="14">
      <t>アンゼン</t>
    </rPh>
    <rPh sb="14" eb="16">
      <t>シドウ</t>
    </rPh>
    <rPh sb="27" eb="28">
      <t>イ</t>
    </rPh>
    <phoneticPr fontId="3"/>
  </si>
  <si>
    <t>服装</t>
    <rPh sb="0" eb="2">
      <t>フクソウ</t>
    </rPh>
    <phoneticPr fontId="3"/>
  </si>
  <si>
    <t>雨具</t>
    <rPh sb="0" eb="2">
      <t>アマグ</t>
    </rPh>
    <phoneticPr fontId="3"/>
  </si>
  <si>
    <t>靴</t>
    <rPh sb="0" eb="1">
      <t>クツ</t>
    </rPh>
    <phoneticPr fontId="3"/>
  </si>
  <si>
    <t>水分</t>
    <rPh sb="0" eb="1">
      <t>ミズ</t>
    </rPh>
    <rPh sb="1" eb="2">
      <t>フン</t>
    </rPh>
    <phoneticPr fontId="3"/>
  </si>
  <si>
    <t>携行食</t>
    <rPh sb="0" eb="2">
      <t>ケイコウ</t>
    </rPh>
    <rPh sb="2" eb="3">
      <t>ショク</t>
    </rPh>
    <phoneticPr fontId="3"/>
  </si>
  <si>
    <t>ルート</t>
    <phoneticPr fontId="3"/>
  </si>
  <si>
    <t>活動中のマナー</t>
    <rPh sb="0" eb="3">
      <t>カツドウチュウ</t>
    </rPh>
    <phoneticPr fontId="3"/>
  </si>
  <si>
    <t>活動手順</t>
    <rPh sb="0" eb="2">
      <t>カツドウ</t>
    </rPh>
    <rPh sb="2" eb="4">
      <t>テジュン</t>
    </rPh>
    <phoneticPr fontId="3"/>
  </si>
  <si>
    <t>【注意事項】</t>
    <rPh sb="1" eb="3">
      <t>チュウイ</t>
    </rPh>
    <rPh sb="3" eb="5">
      <t>ジコウ</t>
    </rPh>
    <phoneticPr fontId="3"/>
  </si>
  <si>
    <t>落石</t>
    <rPh sb="0" eb="2">
      <t>ラクセキ</t>
    </rPh>
    <phoneticPr fontId="3"/>
  </si>
  <si>
    <t>浮石</t>
    <rPh sb="0" eb="2">
      <t>ウキイシ</t>
    </rPh>
    <phoneticPr fontId="3"/>
  </si>
  <si>
    <t>落雷</t>
    <rPh sb="0" eb="2">
      <t>ラクライ</t>
    </rPh>
    <phoneticPr fontId="3"/>
  </si>
  <si>
    <t>動植物</t>
    <rPh sb="0" eb="3">
      <t>ドウショクブツ</t>
    </rPh>
    <phoneticPr fontId="3"/>
  </si>
  <si>
    <t>交通</t>
    <rPh sb="0" eb="2">
      <t>コウツウ</t>
    </rPh>
    <phoneticPr fontId="3"/>
  </si>
  <si>
    <t>急激な天候の変化</t>
    <rPh sb="0" eb="2">
      <t>キュウゲキ</t>
    </rPh>
    <rPh sb="3" eb="5">
      <t>テンコウ</t>
    </rPh>
    <rPh sb="6" eb="8">
      <t>ヘンカ</t>
    </rPh>
    <phoneticPr fontId="3"/>
  </si>
  <si>
    <t>引率者の事前準備として，対応されたものにチェックを入れてください。</t>
    <rPh sb="0" eb="3">
      <t>インソツシャ</t>
    </rPh>
    <rPh sb="4" eb="6">
      <t>ジゼン</t>
    </rPh>
    <rPh sb="6" eb="8">
      <t>ジュンビ</t>
    </rPh>
    <rPh sb="12" eb="14">
      <t>タイオウ</t>
    </rPh>
    <rPh sb="25" eb="26">
      <t>イ</t>
    </rPh>
    <phoneticPr fontId="3"/>
  </si>
  <si>
    <t>同コースの経験者</t>
    <rPh sb="0" eb="1">
      <t>ドウ</t>
    </rPh>
    <rPh sb="5" eb="8">
      <t>ケイケンシャ</t>
    </rPh>
    <phoneticPr fontId="3"/>
  </si>
  <si>
    <t>有</t>
    <rPh sb="0" eb="1">
      <t>アリ</t>
    </rPh>
    <phoneticPr fontId="3"/>
  </si>
  <si>
    <t>緊急時の体制（連絡手順・動線）の確認</t>
    <rPh sb="0" eb="3">
      <t>キンキュウジ</t>
    </rPh>
    <rPh sb="4" eb="6">
      <t>タイセイ</t>
    </rPh>
    <rPh sb="7" eb="9">
      <t>レンラク</t>
    </rPh>
    <rPh sb="9" eb="11">
      <t>テジュン</t>
    </rPh>
    <rPh sb="12" eb="14">
      <t>ドウセン</t>
    </rPh>
    <rPh sb="16" eb="18">
      <t>カクニン</t>
    </rPh>
    <phoneticPr fontId="3"/>
  </si>
  <si>
    <t>救急バックの携行体制の確認</t>
    <rPh sb="0" eb="2">
      <t>キュウキュウ</t>
    </rPh>
    <rPh sb="6" eb="8">
      <t>ケイコウ</t>
    </rPh>
    <rPh sb="8" eb="10">
      <t>タイセイ</t>
    </rPh>
    <rPh sb="11" eb="13">
      <t>カクニン</t>
    </rPh>
    <phoneticPr fontId="3"/>
  </si>
  <si>
    <t>本部</t>
    <rPh sb="0" eb="2">
      <t>ホンブ</t>
    </rPh>
    <phoneticPr fontId="3"/>
  </si>
  <si>
    <t>立哨</t>
    <rPh sb="0" eb="2">
      <t>リッショウ</t>
    </rPh>
    <phoneticPr fontId="3"/>
  </si>
  <si>
    <t>巡回</t>
    <rPh sb="0" eb="2">
      <t>ジュンカイ</t>
    </rPh>
    <phoneticPr fontId="3"/>
  </si>
  <si>
    <t>参加者の健康状態の確認</t>
    <rPh sb="0" eb="3">
      <t>サンカシャ</t>
    </rPh>
    <rPh sb="4" eb="6">
      <t>ケンコウ</t>
    </rPh>
    <rPh sb="6" eb="8">
      <t>ジョウタイ</t>
    </rPh>
    <rPh sb="9" eb="11">
      <t>カクニン</t>
    </rPh>
    <phoneticPr fontId="3"/>
  </si>
  <si>
    <t>※合計は
自動計算
します</t>
    <rPh sb="1" eb="3">
      <t>ゴウケイ</t>
    </rPh>
    <rPh sb="5" eb="7">
      <t>ジドウ</t>
    </rPh>
    <rPh sb="7" eb="9">
      <t>ケイサン</t>
    </rPh>
    <phoneticPr fontId="3"/>
  </si>
  <si>
    <t>活動中の引率者間の連絡体制の確認</t>
    <rPh sb="0" eb="3">
      <t>カツドウチュウ</t>
    </rPh>
    <rPh sb="4" eb="7">
      <t>インソツシャ</t>
    </rPh>
    <rPh sb="7" eb="8">
      <t>カン</t>
    </rPh>
    <rPh sb="9" eb="11">
      <t>レンラク</t>
    </rPh>
    <rPh sb="11" eb="13">
      <t>タイセイ</t>
    </rPh>
    <rPh sb="14" eb="16">
      <t>カクニン</t>
    </rPh>
    <phoneticPr fontId="3"/>
  </si>
  <si>
    <t>担当者名</t>
    <rPh sb="0" eb="3">
      <t>タントウシャ</t>
    </rPh>
    <rPh sb="3" eb="4">
      <t>メイ</t>
    </rPh>
    <phoneticPr fontId="3"/>
  </si>
  <si>
    <t>国立山口徳地青少年自然の家</t>
    <rPh sb="0" eb="2">
      <t>コクリツ</t>
    </rPh>
    <rPh sb="2" eb="4">
      <t>ヤマグチ</t>
    </rPh>
    <rPh sb="4" eb="6">
      <t>トクジ</t>
    </rPh>
    <rPh sb="6" eb="11">
      <t>セイショウネンシゼン</t>
    </rPh>
    <rPh sb="12" eb="13">
      <t>イエ</t>
    </rPh>
    <phoneticPr fontId="3"/>
  </si>
  <si>
    <t>提出書類一式</t>
    <rPh sb="0" eb="2">
      <t>テイシュツ</t>
    </rPh>
    <rPh sb="2" eb="4">
      <t>ショルイ</t>
    </rPh>
    <rPh sb="4" eb="6">
      <t>イッシキ</t>
    </rPh>
    <phoneticPr fontId="3"/>
  </si>
  <si>
    <t>→</t>
    <phoneticPr fontId="3"/>
  </si>
  <si>
    <t>はい</t>
    <phoneticPr fontId="3"/>
  </si>
  <si>
    <t>いいえ</t>
    <phoneticPr fontId="3"/>
  </si>
  <si>
    <t>郵便</t>
    <rPh sb="0" eb="2">
      <t>ユウビン</t>
    </rPh>
    <phoneticPr fontId="3"/>
  </si>
  <si>
    <t>メール</t>
    <phoneticPr fontId="3"/>
  </si>
  <si>
    <t>FAX</t>
    <phoneticPr fontId="3"/>
  </si>
  <si>
    <t>0835-56-0130</t>
    <phoneticPr fontId="3"/>
  </si>
  <si>
    <t>食物アレルギーの方がいる</t>
    <rPh sb="0" eb="2">
      <t>ショクモツ</t>
    </rPh>
    <rPh sb="8" eb="9">
      <t>カタ</t>
    </rPh>
    <phoneticPr fontId="3"/>
  </si>
  <si>
    <t>TAP（徳地アドベンチャー教育プログラム）をする</t>
    <phoneticPr fontId="3"/>
  </si>
  <si>
    <t>オリエンテーリング、ウォークラリー、ナイトウォークをする</t>
    <phoneticPr fontId="3"/>
  </si>
  <si>
    <t>健康に心配のある方がいる</t>
    <rPh sb="0" eb="2">
      <t>ケンコウ</t>
    </rPh>
    <rPh sb="3" eb="5">
      <t>シンパイ</t>
    </rPh>
    <rPh sb="8" eb="9">
      <t>カタ</t>
    </rPh>
    <phoneticPr fontId="3"/>
  </si>
  <si>
    <t>食堂でごはんを食べる、野外炊飯、弁当注文をする</t>
    <rPh sb="0" eb="2">
      <t>ショクドウ</t>
    </rPh>
    <rPh sb="7" eb="8">
      <t>タ</t>
    </rPh>
    <phoneticPr fontId="3"/>
  </si>
  <si>
    <t>↓チェック</t>
    <phoneticPr fontId="3"/>
  </si>
  <si>
    <t>提出方法（以下のいずれかの方法にてご提出ください）</t>
    <rPh sb="0" eb="2">
      <t>テイシュツ</t>
    </rPh>
    <rPh sb="2" eb="4">
      <t>ホウホウ</t>
    </rPh>
    <rPh sb="5" eb="7">
      <t>イカ</t>
    </rPh>
    <rPh sb="13" eb="15">
      <t>ホウホウ</t>
    </rPh>
    <rPh sb="18" eb="20">
      <t>テイシュツ</t>
    </rPh>
    <phoneticPr fontId="3"/>
  </si>
  <si>
    <r>
      <t xml:space="preserve">緊急時連絡先
</t>
    </r>
    <r>
      <rPr>
        <sz val="8"/>
        <rFont val="ＭＳ ゴシック"/>
        <family val="3"/>
        <charset val="128"/>
      </rPr>
      <t>（入所中所持している携帯番号）</t>
    </r>
    <rPh sb="0" eb="3">
      <t>キンキュウジ</t>
    </rPh>
    <rPh sb="3" eb="6">
      <t>レンラクサキ</t>
    </rPh>
    <rPh sb="8" eb="10">
      <t>ニュウショ</t>
    </rPh>
    <rPh sb="10" eb="11">
      <t>ナカ</t>
    </rPh>
    <rPh sb="11" eb="13">
      <t>ショジ</t>
    </rPh>
    <rPh sb="17" eb="19">
      <t>ケイタイ</t>
    </rPh>
    <rPh sb="19" eb="21">
      <t>バンゴウ</t>
    </rPh>
    <phoneticPr fontId="4"/>
  </si>
  <si>
    <r>
      <t>食物アレルギー個別確認票　</t>
    </r>
    <r>
      <rPr>
        <sz val="18"/>
        <rFont val="ＭＳ Ｐゴシック"/>
        <family val="3"/>
        <charset val="128"/>
        <scheme val="minor"/>
      </rPr>
      <t>【　　　　　】</t>
    </r>
    <rPh sb="0" eb="2">
      <t>ショクモツ</t>
    </rPh>
    <rPh sb="7" eb="9">
      <t>コベツ</t>
    </rPh>
    <rPh sb="9" eb="11">
      <t>カクニン</t>
    </rPh>
    <rPh sb="11" eb="12">
      <t>ヒョウ</t>
    </rPh>
    <phoneticPr fontId="4"/>
  </si>
  <si>
    <t>参考</t>
    <rPh sb="0" eb="2">
      <t>サンコウ</t>
    </rPh>
    <phoneticPr fontId="3"/>
  </si>
  <si>
    <t>食堂</t>
    <rPh sb="0" eb="2">
      <t>ショクドウ</t>
    </rPh>
    <phoneticPr fontId="3"/>
  </si>
  <si>
    <t>野外炊飯</t>
    <rPh sb="0" eb="4">
      <t>ヤガイスイハン</t>
    </rPh>
    <phoneticPr fontId="3"/>
  </si>
  <si>
    <t>弁当</t>
    <rPh sb="0" eb="2">
      <t>ベントウ</t>
    </rPh>
    <phoneticPr fontId="3"/>
  </si>
  <si>
    <t>円</t>
    <rPh sb="0" eb="1">
      <t>エン</t>
    </rPh>
    <phoneticPr fontId="3"/>
  </si>
  <si>
    <t>合計</t>
    <rPh sb="0" eb="2">
      <t>ゴウケイ</t>
    </rPh>
    <phoneticPr fontId="3"/>
  </si>
  <si>
    <t>雨天時合計</t>
    <rPh sb="0" eb="2">
      <t>ウテン</t>
    </rPh>
    <rPh sb="2" eb="3">
      <t>ジ</t>
    </rPh>
    <rPh sb="3" eb="5">
      <t>ゴウケイ</t>
    </rPh>
    <phoneticPr fontId="3"/>
  </si>
  <si>
    <t>晴天時合計</t>
    <rPh sb="0" eb="2">
      <t>セイテン</t>
    </rPh>
    <rPh sb="2" eb="3">
      <t>ジ</t>
    </rPh>
    <rPh sb="3" eb="5">
      <t>ゴウケイ</t>
    </rPh>
    <phoneticPr fontId="3"/>
  </si>
  <si>
    <t>朝食</t>
    <rPh sb="0" eb="2">
      <t>チョウショク</t>
    </rPh>
    <phoneticPr fontId="3"/>
  </si>
  <si>
    <t>昼食</t>
    <rPh sb="0" eb="2">
      <t>チュウショク</t>
    </rPh>
    <phoneticPr fontId="3"/>
  </si>
  <si>
    <t>夕食</t>
    <rPh sb="0" eb="2">
      <t>ユウショク</t>
    </rPh>
    <phoneticPr fontId="3"/>
  </si>
  <si>
    <t>入所:</t>
    <rPh sb="0" eb="2">
      <t>ニュウショ</t>
    </rPh>
    <phoneticPr fontId="3"/>
  </si>
  <si>
    <t>退所:</t>
    <rPh sb="0" eb="2">
      <t>タイショ</t>
    </rPh>
    <phoneticPr fontId="3"/>
  </si>
  <si>
    <t>利用期間</t>
    <rPh sb="0" eb="2">
      <t>リヨウ</t>
    </rPh>
    <rPh sb="2" eb="4">
      <t>キカン</t>
    </rPh>
    <phoneticPr fontId="4"/>
  </si>
  <si>
    <t>日</t>
    <rPh sb="0" eb="1">
      <t>ニチ</t>
    </rPh>
    <phoneticPr fontId="3"/>
  </si>
  <si>
    <t>月</t>
    <rPh sb="0" eb="1">
      <t>ツキ</t>
    </rPh>
    <phoneticPr fontId="3"/>
  </si>
  <si>
    <t>年</t>
    <rPh sb="0" eb="1">
      <t>ネン</t>
    </rPh>
    <phoneticPr fontId="3"/>
  </si>
  <si>
    <t>提出日：</t>
    <rPh sb="0" eb="2">
      <t>テイシュツ</t>
    </rPh>
    <rPh sb="2" eb="3">
      <t>ビ</t>
    </rPh>
    <phoneticPr fontId="3"/>
  </si>
  <si>
    <t>利用目的</t>
    <rPh sb="0" eb="2">
      <t>リヨウ</t>
    </rPh>
    <rPh sb="2" eb="4">
      <t>モクテキ</t>
    </rPh>
    <phoneticPr fontId="3"/>
  </si>
  <si>
    <t>&lt;補足・詳細&gt;</t>
    <rPh sb="1" eb="3">
      <t>ホソク</t>
    </rPh>
    <rPh sb="4" eb="6">
      <t>ショウサイ</t>
    </rPh>
    <phoneticPr fontId="3"/>
  </si>
  <si>
    <t>代  表  者
職名・氏名</t>
    <rPh sb="0" eb="1">
      <t>ダイ</t>
    </rPh>
    <rPh sb="3" eb="4">
      <t>オモテ</t>
    </rPh>
    <rPh sb="6" eb="7">
      <t>モノ</t>
    </rPh>
    <rPh sb="8" eb="10">
      <t>ショクメイ</t>
    </rPh>
    <rPh sb="11" eb="13">
      <t>シメイ</t>
    </rPh>
    <phoneticPr fontId="4"/>
  </si>
  <si>
    <t>担当者</t>
    <rPh sb="0" eb="3">
      <t>タントウシャ</t>
    </rPh>
    <phoneticPr fontId="3"/>
  </si>
  <si>
    <t>氏　名</t>
    <rPh sb="0" eb="1">
      <t>シ</t>
    </rPh>
    <rPh sb="2" eb="3">
      <t>メイ</t>
    </rPh>
    <phoneticPr fontId="3"/>
  </si>
  <si>
    <t>TEL</t>
    <phoneticPr fontId="4"/>
  </si>
  <si>
    <t>携帯電話</t>
    <rPh sb="0" eb="2">
      <t>ケイタイ</t>
    </rPh>
    <rPh sb="2" eb="4">
      <t>デンワ</t>
    </rPh>
    <phoneticPr fontId="4"/>
  </si>
  <si>
    <t>E-mail</t>
    <phoneticPr fontId="4"/>
  </si>
  <si>
    <t>団体構成</t>
    <rPh sb="0" eb="2">
      <t>ダンタイ</t>
    </rPh>
    <rPh sb="2" eb="4">
      <t>コウセイ</t>
    </rPh>
    <phoneticPr fontId="3"/>
  </si>
  <si>
    <t>合計</t>
    <rPh sb="0" eb="2">
      <t>ゴウケイ</t>
    </rPh>
    <phoneticPr fontId="3"/>
  </si>
  <si>
    <t>宿泊</t>
    <rPh sb="0" eb="2">
      <t>シュクハク</t>
    </rPh>
    <phoneticPr fontId="3"/>
  </si>
  <si>
    <t>日帰り</t>
    <rPh sb="0" eb="2">
      <t>ヒガエ</t>
    </rPh>
    <phoneticPr fontId="3"/>
  </si>
  <si>
    <t>男性</t>
    <rPh sb="0" eb="2">
      <t>ダンセイ</t>
    </rPh>
    <phoneticPr fontId="3"/>
  </si>
  <si>
    <t>女性</t>
    <rPh sb="0" eb="2">
      <t>ジョセイ</t>
    </rPh>
    <phoneticPr fontId="3"/>
  </si>
  <si>
    <t>計</t>
    <rPh sb="0" eb="1">
      <t>ケイ</t>
    </rPh>
    <phoneticPr fontId="3"/>
  </si>
  <si>
    <t>社会人</t>
    <rPh sb="0" eb="2">
      <t>シャカイ</t>
    </rPh>
    <rPh sb="2" eb="3">
      <t>ジン</t>
    </rPh>
    <phoneticPr fontId="3"/>
  </si>
  <si>
    <t>確認事項</t>
    <rPh sb="0" eb="2">
      <t>カクニン</t>
    </rPh>
    <rPh sb="2" eb="4">
      <t>ジコウ</t>
    </rPh>
    <phoneticPr fontId="3"/>
  </si>
  <si>
    <t>①今までに、本所を利用したことが</t>
    <rPh sb="1" eb="2">
      <t>イマ</t>
    </rPh>
    <rPh sb="6" eb="8">
      <t>ホンショ</t>
    </rPh>
    <rPh sb="9" eb="11">
      <t>リヨウ</t>
    </rPh>
    <phoneticPr fontId="3"/>
  </si>
  <si>
    <t>②車いすや松葉杖の方が</t>
    <rPh sb="1" eb="2">
      <t>クルマ</t>
    </rPh>
    <rPh sb="5" eb="7">
      <t>マツバ</t>
    </rPh>
    <rPh sb="7" eb="8">
      <t>ヅエ</t>
    </rPh>
    <rPh sb="9" eb="10">
      <t>ホウ</t>
    </rPh>
    <phoneticPr fontId="3"/>
  </si>
  <si>
    <t>※ご記入いただいた個人情報は当所の事業目的以外には利用いたしません。なお，規定上5年を過ぎた場合は速やかに廃棄します。</t>
    <phoneticPr fontId="3"/>
  </si>
  <si>
    <t xml:space="preserve"> 小学生</t>
    <rPh sb="1" eb="4">
      <t>ショウガクセイ</t>
    </rPh>
    <phoneticPr fontId="4"/>
  </si>
  <si>
    <t xml:space="preserve"> 中学生</t>
    <rPh sb="1" eb="4">
      <t>チュウガクセイ</t>
    </rPh>
    <phoneticPr fontId="4"/>
  </si>
  <si>
    <t xml:space="preserve"> 高校生</t>
    <rPh sb="1" eb="4">
      <t>コウコウセイ</t>
    </rPh>
    <phoneticPr fontId="4"/>
  </si>
  <si>
    <t xml:space="preserve"> 中等教育学校生</t>
    <rPh sb="1" eb="3">
      <t>チュウトウ</t>
    </rPh>
    <rPh sb="3" eb="5">
      <t>キョウイク</t>
    </rPh>
    <rPh sb="5" eb="8">
      <t>ガッコウセイ</t>
    </rPh>
    <phoneticPr fontId="4"/>
  </si>
  <si>
    <t xml:space="preserve"> 特別支援学校生</t>
    <rPh sb="1" eb="3">
      <t>トクベツ</t>
    </rPh>
    <rPh sb="3" eb="5">
      <t>シエン</t>
    </rPh>
    <rPh sb="5" eb="7">
      <t>ガッコウ</t>
    </rPh>
    <rPh sb="7" eb="8">
      <t>セイ</t>
    </rPh>
    <phoneticPr fontId="4"/>
  </si>
  <si>
    <t xml:space="preserve"> 大学・短大・高等専門学校生</t>
    <rPh sb="1" eb="3">
      <t>ダイガク</t>
    </rPh>
    <rPh sb="4" eb="6">
      <t>タンダイ</t>
    </rPh>
    <rPh sb="7" eb="9">
      <t>コウトウ</t>
    </rPh>
    <rPh sb="9" eb="11">
      <t>センモン</t>
    </rPh>
    <rPh sb="11" eb="14">
      <t>ガッコウセイ</t>
    </rPh>
    <phoneticPr fontId="4"/>
  </si>
  <si>
    <t xml:space="preserve"> 専修・専門学校生</t>
    <rPh sb="1" eb="3">
      <t>センシュウ</t>
    </rPh>
    <rPh sb="4" eb="6">
      <t>センモン</t>
    </rPh>
    <rPh sb="6" eb="9">
      <t>ガッコウセイ</t>
    </rPh>
    <phoneticPr fontId="4"/>
  </si>
  <si>
    <t xml:space="preserve"> 29歳以下</t>
    <rPh sb="3" eb="4">
      <t>サイ</t>
    </rPh>
    <rPh sb="4" eb="6">
      <t>イカ</t>
    </rPh>
    <phoneticPr fontId="3"/>
  </si>
  <si>
    <t xml:space="preserve"> 指導者（引率者含む）</t>
    <rPh sb="1" eb="4">
      <t>シドウシャ</t>
    </rPh>
    <rPh sb="5" eb="7">
      <t>インソツ</t>
    </rPh>
    <rPh sb="7" eb="8">
      <t>シャ</t>
    </rPh>
    <rPh sb="8" eb="9">
      <t>フク</t>
    </rPh>
    <phoneticPr fontId="3"/>
  </si>
  <si>
    <t>時間</t>
    <rPh sb="0" eb="2">
      <t>ジカン</t>
    </rPh>
    <phoneticPr fontId="3"/>
  </si>
  <si>
    <t>活動内容</t>
    <rPh sb="0" eb="2">
      <t>カツドウ</t>
    </rPh>
    <rPh sb="2" eb="4">
      <t>ナイヨウ</t>
    </rPh>
    <phoneticPr fontId="3"/>
  </si>
  <si>
    <t>晴天</t>
    <rPh sb="0" eb="1">
      <t>ハレ</t>
    </rPh>
    <rPh sb="1" eb="2">
      <t>テン</t>
    </rPh>
    <phoneticPr fontId="4"/>
  </si>
  <si>
    <t>荒天</t>
    <rPh sb="0" eb="2">
      <t>コウテン</t>
    </rPh>
    <phoneticPr fontId="4"/>
  </si>
  <si>
    <t>起床</t>
    <rPh sb="0" eb="2">
      <t>キショウ</t>
    </rPh>
    <phoneticPr fontId="3"/>
  </si>
  <si>
    <t>入浴希望時間</t>
    <rPh sb="0" eb="2">
      <t>ニュウヨク</t>
    </rPh>
    <rPh sb="2" eb="4">
      <t>キボウ</t>
    </rPh>
    <rPh sb="4" eb="6">
      <t>ジカン</t>
    </rPh>
    <phoneticPr fontId="3"/>
  </si>
  <si>
    <t>～</t>
    <phoneticPr fontId="3"/>
  </si>
  <si>
    <t>：</t>
    <phoneticPr fontId="3"/>
  </si>
  <si>
    <t>就寝</t>
    <rPh sb="0" eb="2">
      <t>シュウシン</t>
    </rPh>
    <phoneticPr fontId="3"/>
  </si>
  <si>
    <t>備考欄</t>
    <rPh sb="0" eb="2">
      <t>ビコウ</t>
    </rPh>
    <rPh sb="2" eb="3">
      <t>ラン</t>
    </rPh>
    <phoneticPr fontId="3"/>
  </si>
  <si>
    <r>
      <t xml:space="preserve">退所日
</t>
    </r>
    <r>
      <rPr>
        <sz val="8"/>
        <rFont val="ＭＳ Ｐゴシック"/>
        <family val="3"/>
        <charset val="128"/>
        <scheme val="minor"/>
      </rPr>
      <t>8：45～退所点検があります。</t>
    </r>
    <rPh sb="0" eb="2">
      <t>タイショ</t>
    </rPh>
    <rPh sb="2" eb="3">
      <t>ビ</t>
    </rPh>
    <rPh sb="9" eb="11">
      <t>タイショ</t>
    </rPh>
    <rPh sb="11" eb="13">
      <t>テンケン</t>
    </rPh>
    <phoneticPr fontId="3"/>
  </si>
  <si>
    <t>提出日時</t>
    <rPh sb="0" eb="2">
      <t>テイシュツ</t>
    </rPh>
    <rPh sb="2" eb="4">
      <t>ニチジ</t>
    </rPh>
    <phoneticPr fontId="3"/>
  </si>
  <si>
    <t>日</t>
    <rPh sb="0" eb="1">
      <t>ニチ</t>
    </rPh>
    <phoneticPr fontId="3"/>
  </si>
  <si>
    <t>月</t>
    <rPh sb="0" eb="1">
      <t>ツキ</t>
    </rPh>
    <phoneticPr fontId="3"/>
  </si>
  <si>
    <t>年</t>
    <rPh sb="0" eb="1">
      <t>ネン</t>
    </rPh>
    <phoneticPr fontId="3"/>
  </si>
  <si>
    <t>食物アレルギー調査票（別紙）</t>
    <rPh sb="0" eb="2">
      <t>ショクモツ</t>
    </rPh>
    <rPh sb="7" eb="10">
      <t>チョウサヒョウ</t>
    </rPh>
    <rPh sb="11" eb="13">
      <t>ベッシ</t>
    </rPh>
    <phoneticPr fontId="3"/>
  </si>
  <si>
    <t>追加食材・補助食注文票（別紙）</t>
    <rPh sb="0" eb="2">
      <t>ツイカ</t>
    </rPh>
    <rPh sb="2" eb="4">
      <t>ショクザイ</t>
    </rPh>
    <rPh sb="5" eb="7">
      <t>ホジョ</t>
    </rPh>
    <rPh sb="7" eb="8">
      <t>ショク</t>
    </rPh>
    <rPh sb="8" eb="10">
      <t>チュウモン</t>
    </rPh>
    <rPh sb="10" eb="11">
      <t>ヒョウ</t>
    </rPh>
    <rPh sb="12" eb="14">
      <t>ベッシ</t>
    </rPh>
    <phoneticPr fontId="3"/>
  </si>
  <si>
    <t>活動教材注文票（別紙）</t>
    <rPh sb="0" eb="2">
      <t>カツドウ</t>
    </rPh>
    <rPh sb="2" eb="4">
      <t>キョウザイ</t>
    </rPh>
    <rPh sb="4" eb="6">
      <t>チュウモン</t>
    </rPh>
    <rPh sb="6" eb="7">
      <t>ヒョウ</t>
    </rPh>
    <rPh sb="8" eb="10">
      <t>ベッシ</t>
    </rPh>
    <phoneticPr fontId="3"/>
  </si>
  <si>
    <t>１． 食堂</t>
    <rPh sb="3" eb="5">
      <t>ショクドウ</t>
    </rPh>
    <phoneticPr fontId="3"/>
  </si>
  <si>
    <t>・</t>
    <phoneticPr fontId="3"/>
  </si>
  <si>
    <t>※</t>
    <phoneticPr fontId="3"/>
  </si>
  <si>
    <t>・月・日</t>
    <rPh sb="1" eb="2">
      <t>ツキ</t>
    </rPh>
    <rPh sb="3" eb="4">
      <t>ニチ</t>
    </rPh>
    <phoneticPr fontId="3"/>
  </si>
  <si>
    <t>２． 野外炊飯</t>
    <rPh sb="3" eb="5">
      <t>ヤガイ</t>
    </rPh>
    <rPh sb="5" eb="7">
      <t>スイハン</t>
    </rPh>
    <phoneticPr fontId="3"/>
  </si>
  <si>
    <t>野外炊飯は，日付（朝・昼・夕のいずれかに☑する），メニュー名，人数及び班数をご記入ください。</t>
    <rPh sb="0" eb="2">
      <t>ヤガイ</t>
    </rPh>
    <rPh sb="2" eb="4">
      <t>スイハン</t>
    </rPh>
    <rPh sb="33" eb="34">
      <t>オヨ</t>
    </rPh>
    <phoneticPr fontId="3"/>
  </si>
  <si>
    <t>３． 弁当</t>
    <rPh sb="3" eb="5">
      <t>ベントウ</t>
    </rPh>
    <phoneticPr fontId="3"/>
  </si>
  <si>
    <t>・</t>
    <phoneticPr fontId="3"/>
  </si>
  <si>
    <t>弁当は，日付（朝・昼のいずれかに☑する），メニュー名，数量をご記入ください。</t>
    <rPh sb="0" eb="2">
      <t>ベントウ</t>
    </rPh>
    <rPh sb="27" eb="29">
      <t>スウリョウ</t>
    </rPh>
    <phoneticPr fontId="3"/>
  </si>
  <si>
    <t>メニュー</t>
    <phoneticPr fontId="3"/>
  </si>
  <si>
    <t>（</t>
    <phoneticPr fontId="3"/>
  </si>
  <si>
    <t>個</t>
    <rPh sb="0" eb="1">
      <t>コ</t>
    </rPh>
    <phoneticPr fontId="3"/>
  </si>
  <si>
    <t>合計</t>
    <rPh sb="0" eb="2">
      <t>ゴウケイ</t>
    </rPh>
    <phoneticPr fontId="3"/>
  </si>
  <si>
    <t>/</t>
    <phoneticPr fontId="3"/>
  </si>
  <si>
    <t>自然の家
職員確認</t>
    <rPh sb="0" eb="2">
      <t>シゼン</t>
    </rPh>
    <rPh sb="3" eb="4">
      <t>イエ</t>
    </rPh>
    <rPh sb="6" eb="8">
      <t>ショクイン</t>
    </rPh>
    <rPh sb="8" eb="10">
      <t>カクニン</t>
    </rPh>
    <phoneticPr fontId="3"/>
  </si>
  <si>
    <t>～</t>
    <phoneticPr fontId="3"/>
  </si>
  <si>
    <t>本件担当者</t>
    <rPh sb="0" eb="2">
      <t>ホンケン</t>
    </rPh>
    <rPh sb="2" eb="5">
      <t>タントウシャ</t>
    </rPh>
    <phoneticPr fontId="3"/>
  </si>
  <si>
    <t>氏名</t>
    <rPh sb="0" eb="2">
      <t>シメイ</t>
    </rPh>
    <phoneticPr fontId="3"/>
  </si>
  <si>
    <t>職名</t>
    <rPh sb="0" eb="2">
      <t>ショクメイ</t>
    </rPh>
    <phoneticPr fontId="3"/>
  </si>
  <si>
    <t>連絡先</t>
    <rPh sb="0" eb="2">
      <t>レンラク</t>
    </rPh>
    <rPh sb="2" eb="3">
      <t>サキ</t>
    </rPh>
    <phoneticPr fontId="3"/>
  </si>
  <si>
    <t>TEL</t>
    <phoneticPr fontId="3"/>
  </si>
  <si>
    <t>FAX</t>
    <phoneticPr fontId="3"/>
  </si>
  <si>
    <t>【ご記入について】</t>
    <rPh sb="2" eb="4">
      <t>キニュウ</t>
    </rPh>
    <phoneticPr fontId="3"/>
  </si>
  <si>
    <t>（１）記入対象者</t>
    <rPh sb="3" eb="5">
      <t>キニュウ</t>
    </rPh>
    <rPh sb="5" eb="8">
      <t>タイショウシャ</t>
    </rPh>
    <phoneticPr fontId="3"/>
  </si>
  <si>
    <t>（２）アレルギー食材情報</t>
    <rPh sb="8" eb="10">
      <t>ショクザイ</t>
    </rPh>
    <rPh sb="10" eb="12">
      <t>ジョウホウ</t>
    </rPh>
    <phoneticPr fontId="3"/>
  </si>
  <si>
    <t>アレルギー反応をおこす食材を，全てご記入ください。</t>
    <rPh sb="5" eb="7">
      <t>ハンノウ</t>
    </rPh>
    <rPh sb="11" eb="13">
      <t>ショクザイ</t>
    </rPh>
    <rPh sb="15" eb="16">
      <t>スベ</t>
    </rPh>
    <rPh sb="18" eb="20">
      <t>キニュウ</t>
    </rPh>
    <phoneticPr fontId="3"/>
  </si>
  <si>
    <t>「代替食」</t>
    <rPh sb="1" eb="3">
      <t>ダイガ</t>
    </rPh>
    <rPh sb="3" eb="4">
      <t>ショク</t>
    </rPh>
    <phoneticPr fontId="3"/>
  </si>
  <si>
    <t>「持参」</t>
    <rPh sb="1" eb="3">
      <t>ジサン</t>
    </rPh>
    <phoneticPr fontId="3"/>
  </si>
  <si>
    <t>食堂から，詳細についてお尋ねさせていただきます。</t>
    <rPh sb="0" eb="2">
      <t>ショクドウ</t>
    </rPh>
    <rPh sb="5" eb="7">
      <t>ショウサイ</t>
    </rPh>
    <rPh sb="12" eb="13">
      <t>タズ</t>
    </rPh>
    <phoneticPr fontId="3"/>
  </si>
  <si>
    <t>氏名</t>
    <rPh sb="0" eb="1">
      <t>シ</t>
    </rPh>
    <rPh sb="1" eb="2">
      <t>メイ</t>
    </rPh>
    <phoneticPr fontId="3"/>
  </si>
  <si>
    <t>■</t>
    <phoneticPr fontId="3"/>
  </si>
  <si>
    <t>本件にかかる個人情報は，本件以外には使用いたしません。</t>
    <rPh sb="0" eb="2">
      <t>ホンケン</t>
    </rPh>
    <rPh sb="6" eb="8">
      <t>コジン</t>
    </rPh>
    <rPh sb="8" eb="10">
      <t>ジョウホウ</t>
    </rPh>
    <rPh sb="12" eb="14">
      <t>ホンケン</t>
    </rPh>
    <rPh sb="14" eb="16">
      <t>イガイ</t>
    </rPh>
    <rPh sb="18" eb="20">
      <t>シヨウ</t>
    </rPh>
    <phoneticPr fontId="3"/>
  </si>
  <si>
    <t>当人の氏名</t>
    <rPh sb="0" eb="2">
      <t>トウニン</t>
    </rPh>
    <rPh sb="3" eb="5">
      <t>シメイ</t>
    </rPh>
    <phoneticPr fontId="3"/>
  </si>
  <si>
    <t>１．当人の確認</t>
    <rPh sb="2" eb="4">
      <t>トウニン</t>
    </rPh>
    <rPh sb="5" eb="7">
      <t>カクニン</t>
    </rPh>
    <phoneticPr fontId="3"/>
  </si>
  <si>
    <t>TEL</t>
    <phoneticPr fontId="3"/>
  </si>
  <si>
    <t>２．詳細について確認する際の連絡先</t>
    <rPh sb="2" eb="4">
      <t>ショウサイ</t>
    </rPh>
    <rPh sb="8" eb="10">
      <t>カクニン</t>
    </rPh>
    <rPh sb="12" eb="13">
      <t>サイ</t>
    </rPh>
    <rPh sb="14" eb="16">
      <t>レンラク</t>
    </rPh>
    <rPh sb="16" eb="17">
      <t>サキ</t>
    </rPh>
    <phoneticPr fontId="3"/>
  </si>
  <si>
    <t>保護者等連絡先</t>
    <rPh sb="0" eb="3">
      <t>ホゴシャ</t>
    </rPh>
    <rPh sb="3" eb="4">
      <t>ナド</t>
    </rPh>
    <rPh sb="4" eb="6">
      <t>レンラク</t>
    </rPh>
    <rPh sb="6" eb="7">
      <t>サキ</t>
    </rPh>
    <phoneticPr fontId="3"/>
  </si>
  <si>
    <t>保護者等氏名</t>
    <rPh sb="0" eb="3">
      <t>ホゴシャ</t>
    </rPh>
    <rPh sb="3" eb="4">
      <t>ナド</t>
    </rPh>
    <rPh sb="4" eb="6">
      <t>シメイ</t>
    </rPh>
    <phoneticPr fontId="3"/>
  </si>
  <si>
    <t>（</t>
    <phoneticPr fontId="3"/>
  </si>
  <si>
    <t>）</t>
    <phoneticPr fontId="3"/>
  </si>
  <si>
    <t>４．食物アレルギーの原因食品の除去範囲</t>
    <rPh sb="2" eb="4">
      <t>ショクモツ</t>
    </rPh>
    <rPh sb="10" eb="12">
      <t>ゲンイン</t>
    </rPh>
    <rPh sb="12" eb="14">
      <t>ショクヒン</t>
    </rPh>
    <rPh sb="15" eb="17">
      <t>ジョキョ</t>
    </rPh>
    <rPh sb="17" eb="19">
      <t>ハンイ</t>
    </rPh>
    <phoneticPr fontId="3"/>
  </si>
  <si>
    <t>５．その他，ご意見・ご要望等がございましたらご記入ください。</t>
    <rPh sb="4" eb="5">
      <t>タ</t>
    </rPh>
    <rPh sb="7" eb="9">
      <t>イケン</t>
    </rPh>
    <rPh sb="11" eb="13">
      <t>ヨウボウ</t>
    </rPh>
    <rPh sb="13" eb="14">
      <t>トウ</t>
    </rPh>
    <rPh sb="23" eb="25">
      <t>キニュウ</t>
    </rPh>
    <phoneticPr fontId="3"/>
  </si>
  <si>
    <t>（ふりがな）</t>
    <phoneticPr fontId="3"/>
  </si>
  <si>
    <t>連絡先</t>
    <rPh sb="0" eb="3">
      <t>レンラクサキ</t>
    </rPh>
    <phoneticPr fontId="3"/>
  </si>
  <si>
    <t>携帯</t>
    <rPh sb="0" eb="2">
      <t>ケイタイ</t>
    </rPh>
    <phoneticPr fontId="3"/>
  </si>
  <si>
    <t>大人</t>
    <rPh sb="0" eb="2">
      <t>オトナ</t>
    </rPh>
    <phoneticPr fontId="3"/>
  </si>
  <si>
    <t>人</t>
    <rPh sb="0" eb="1">
      <t>ニン</t>
    </rPh>
    <phoneticPr fontId="3"/>
  </si>
  <si>
    <t>，</t>
    <phoneticPr fontId="3"/>
  </si>
  <si>
    <t>子供</t>
    <rPh sb="0" eb="2">
      <t>コドモ</t>
    </rPh>
    <phoneticPr fontId="3"/>
  </si>
  <si>
    <t>，</t>
    <phoneticPr fontId="3"/>
  </si>
  <si>
    <t>計</t>
    <rPh sb="0" eb="1">
      <t>ケイ</t>
    </rPh>
    <phoneticPr fontId="3"/>
  </si>
  <si>
    <t>人分</t>
    <rPh sb="0" eb="1">
      <t>ニン</t>
    </rPh>
    <rPh sb="1" eb="2">
      <t>ブン</t>
    </rPh>
    <phoneticPr fontId="3"/>
  </si>
  <si>
    <t>・</t>
    <phoneticPr fontId="3"/>
  </si>
  <si>
    <t>運行日時</t>
    <rPh sb="0" eb="2">
      <t>ウンコウ</t>
    </rPh>
    <rPh sb="2" eb="4">
      <t>ニチジ</t>
    </rPh>
    <phoneticPr fontId="3"/>
  </si>
  <si>
    <t>往路</t>
    <rPh sb="0" eb="2">
      <t>オウロ</t>
    </rPh>
    <phoneticPr fontId="3"/>
  </si>
  <si>
    <t>復路</t>
    <rPh sb="0" eb="2">
      <t>フクロ</t>
    </rPh>
    <phoneticPr fontId="3"/>
  </si>
  <si>
    <t>年</t>
    <rPh sb="0" eb="1">
      <t>ネン</t>
    </rPh>
    <phoneticPr fontId="3"/>
  </si>
  <si>
    <t>月</t>
    <rPh sb="0" eb="1">
      <t>ツキ</t>
    </rPh>
    <phoneticPr fontId="3"/>
  </si>
  <si>
    <t>日</t>
    <rPh sb="0" eb="1">
      <t>ニチ</t>
    </rPh>
    <phoneticPr fontId="3"/>
  </si>
  <si>
    <t>①</t>
    <phoneticPr fontId="3"/>
  </si>
  <si>
    <t>②</t>
    <phoneticPr fontId="3"/>
  </si>
  <si>
    <t>自然の家着</t>
    <rPh sb="0" eb="2">
      <t>シゼン</t>
    </rPh>
    <rPh sb="3" eb="4">
      <t>イエ</t>
    </rPh>
    <rPh sb="4" eb="5">
      <t>チャク</t>
    </rPh>
    <phoneticPr fontId="3"/>
  </si>
  <si>
    <t>：</t>
    <phoneticPr fontId="3"/>
  </si>
  <si>
    <t>※1</t>
    <phoneticPr fontId="3"/>
  </si>
  <si>
    <t>自然の家出発</t>
    <rPh sb="0" eb="2">
      <t>シゼン</t>
    </rPh>
    <rPh sb="3" eb="4">
      <t>イエ</t>
    </rPh>
    <rPh sb="4" eb="6">
      <t>シュッパツ</t>
    </rPh>
    <phoneticPr fontId="3"/>
  </si>
  <si>
    <t>自然の家発</t>
    <rPh sb="0" eb="2">
      <t>シゼン</t>
    </rPh>
    <rPh sb="3" eb="4">
      <t>イエ</t>
    </rPh>
    <rPh sb="4" eb="5">
      <t>ハツ</t>
    </rPh>
    <phoneticPr fontId="3"/>
  </si>
  <si>
    <t>自然の家帰着</t>
    <rPh sb="0" eb="2">
      <t>シゼン</t>
    </rPh>
    <rPh sb="3" eb="4">
      <t>イエ</t>
    </rPh>
    <rPh sb="4" eb="6">
      <t>キチャク</t>
    </rPh>
    <phoneticPr fontId="3"/>
  </si>
  <si>
    <t>※2</t>
    <phoneticPr fontId="3"/>
  </si>
  <si>
    <t>※</t>
    <phoneticPr fontId="3"/>
  </si>
  <si>
    <t>余裕を持った運行時間をご記入ください。</t>
    <rPh sb="0" eb="2">
      <t>ヨユウ</t>
    </rPh>
    <rPh sb="3" eb="4">
      <t>モ</t>
    </rPh>
    <rPh sb="6" eb="8">
      <t>ウンコウ</t>
    </rPh>
    <rPh sb="8" eb="10">
      <t>ジカン</t>
    </rPh>
    <rPh sb="12" eb="14">
      <t>キニュウ</t>
    </rPh>
    <phoneticPr fontId="3"/>
  </si>
  <si>
    <t>※</t>
    <phoneticPr fontId="3"/>
  </si>
  <si>
    <t>※</t>
    <phoneticPr fontId="3"/>
  </si>
  <si>
    <t>運行経路には「IC」（インターチェンジ）をご記入ください。</t>
    <rPh sb="0" eb="2">
      <t>ウンコウ</t>
    </rPh>
    <rPh sb="2" eb="4">
      <t>ケイロ</t>
    </rPh>
    <rPh sb="22" eb="24">
      <t>キニュウ</t>
    </rPh>
    <phoneticPr fontId="3"/>
  </si>
  <si>
    <t>＜以下，本所が記入＞</t>
    <rPh sb="1" eb="3">
      <t>イカ</t>
    </rPh>
    <rPh sb="4" eb="6">
      <t>ホンショ</t>
    </rPh>
    <rPh sb="7" eb="9">
      <t>キニュウ</t>
    </rPh>
    <phoneticPr fontId="3"/>
  </si>
  <si>
    <t>運転手</t>
    <rPh sb="0" eb="3">
      <t>ウンテンシュ</t>
    </rPh>
    <phoneticPr fontId="3"/>
  </si>
  <si>
    <t>備考</t>
    <rPh sb="0" eb="2">
      <t>ビコウ</t>
    </rPh>
    <phoneticPr fontId="3"/>
  </si>
  <si>
    <t>決裁</t>
    <rPh sb="0" eb="2">
      <t>ケッサイ</t>
    </rPh>
    <phoneticPr fontId="3"/>
  </si>
  <si>
    <t>次長</t>
    <rPh sb="0" eb="2">
      <t>ジチョウ</t>
    </rPh>
    <phoneticPr fontId="3"/>
  </si>
  <si>
    <t>総務・管理係長</t>
    <rPh sb="0" eb="2">
      <t>ソウム</t>
    </rPh>
    <rPh sb="3" eb="5">
      <t>カンリ</t>
    </rPh>
    <rPh sb="5" eb="6">
      <t>カカリ</t>
    </rPh>
    <rPh sb="6" eb="7">
      <t>ナガ</t>
    </rPh>
    <phoneticPr fontId="3"/>
  </si>
  <si>
    <t>事業推進係長</t>
    <rPh sb="0" eb="2">
      <t>ジギョウ</t>
    </rPh>
    <rPh sb="2" eb="4">
      <t>スイシン</t>
    </rPh>
    <rPh sb="4" eb="5">
      <t>カカリ</t>
    </rPh>
    <rPh sb="5" eb="6">
      <t>ナガ</t>
    </rPh>
    <phoneticPr fontId="3"/>
  </si>
  <si>
    <t>起案者</t>
    <rPh sb="0" eb="2">
      <t>キアン</t>
    </rPh>
    <rPh sb="2" eb="3">
      <t>シャ</t>
    </rPh>
    <phoneticPr fontId="3"/>
  </si>
  <si>
    <t>＜裏面へ＞</t>
    <rPh sb="1" eb="3">
      <t>ウラメン</t>
    </rPh>
    <phoneticPr fontId="3"/>
  </si>
  <si>
    <t>団体名</t>
    <rPh sb="0" eb="2">
      <t>ダンタイ</t>
    </rPh>
    <rPh sb="2" eb="3">
      <t>メイ</t>
    </rPh>
    <phoneticPr fontId="3"/>
  </si>
  <si>
    <r>
      <t>キャンプファイヤー用のまき</t>
    </r>
    <r>
      <rPr>
        <sz val="9"/>
        <rFont val="ＭＳ ゴシック"/>
        <family val="3"/>
        <charset val="128"/>
      </rPr>
      <t>（灯油含む）</t>
    </r>
    <rPh sb="9" eb="10">
      <t>ヨウ</t>
    </rPh>
    <rPh sb="14" eb="16">
      <t>トウユ</t>
    </rPh>
    <rPh sb="16" eb="17">
      <t>フク</t>
    </rPh>
    <phoneticPr fontId="3"/>
  </si>
  <si>
    <r>
      <t>トーチ棒</t>
    </r>
    <r>
      <rPr>
        <sz val="10"/>
        <rFont val="ＭＳ ゴシック"/>
        <family val="3"/>
        <charset val="128"/>
      </rPr>
      <t>（針金付き）</t>
    </r>
    <rPh sb="3" eb="4">
      <t>ボウ</t>
    </rPh>
    <rPh sb="5" eb="7">
      <t>ハリガネ</t>
    </rPh>
    <rPh sb="7" eb="8">
      <t>ツキ</t>
    </rPh>
    <phoneticPr fontId="3"/>
  </si>
  <si>
    <t>トーチ棒用灯油</t>
    <rPh sb="3" eb="4">
      <t>ボウ</t>
    </rPh>
    <rPh sb="4" eb="5">
      <t>ヨウ</t>
    </rPh>
    <rPh sb="5" eb="7">
      <t>トウユ</t>
    </rPh>
    <phoneticPr fontId="3"/>
  </si>
  <si>
    <t>木工細工</t>
    <rPh sb="0" eb="2">
      <t>モッコウ</t>
    </rPh>
    <rPh sb="2" eb="3">
      <t>コマ</t>
    </rPh>
    <phoneticPr fontId="3"/>
  </si>
  <si>
    <r>
      <rPr>
        <b/>
        <sz val="11"/>
        <rFont val="ＭＳ ゴシック"/>
        <family val="3"/>
        <charset val="128"/>
      </rPr>
      <t>季節限定</t>
    </r>
    <r>
      <rPr>
        <sz val="11"/>
        <rFont val="ＭＳ ゴシック"/>
        <family val="3"/>
        <charset val="128"/>
      </rPr>
      <t xml:space="preserve">
</t>
    </r>
    <r>
      <rPr>
        <sz val="9"/>
        <rFont val="ＭＳ ゴシック"/>
        <family val="3"/>
        <charset val="128"/>
      </rPr>
      <t>（10月～3月）</t>
    </r>
    <rPh sb="0" eb="2">
      <t>キセツ</t>
    </rPh>
    <rPh sb="2" eb="4">
      <t>ゲンテイ</t>
    </rPh>
    <rPh sb="8" eb="9">
      <t>ツキ</t>
    </rPh>
    <rPh sb="11" eb="12">
      <t>ツキ</t>
    </rPh>
    <phoneticPr fontId="3"/>
  </si>
  <si>
    <t>（キーホルダー），未カット・未穴</t>
    <rPh sb="9" eb="10">
      <t>ミ</t>
    </rPh>
    <rPh sb="14" eb="15">
      <t>ミ</t>
    </rPh>
    <rPh sb="15" eb="16">
      <t>アナ</t>
    </rPh>
    <phoneticPr fontId="3"/>
  </si>
  <si>
    <t>（キーホルダー），カット・穴済み</t>
    <rPh sb="13" eb="14">
      <t>アナ</t>
    </rPh>
    <rPh sb="14" eb="15">
      <t>スミ</t>
    </rPh>
    <phoneticPr fontId="3"/>
  </si>
  <si>
    <t>和紙作り（10人分程度）
　はがき（20枚程度）</t>
    <rPh sb="0" eb="2">
      <t>ワシ</t>
    </rPh>
    <rPh sb="2" eb="3">
      <t>ヅク</t>
    </rPh>
    <rPh sb="7" eb="8">
      <t>ニン</t>
    </rPh>
    <rPh sb="8" eb="9">
      <t>ブン</t>
    </rPh>
    <rPh sb="9" eb="11">
      <t>テイド</t>
    </rPh>
    <rPh sb="20" eb="21">
      <t>マイ</t>
    </rPh>
    <rPh sb="21" eb="23">
      <t>テイド</t>
    </rPh>
    <phoneticPr fontId="3"/>
  </si>
  <si>
    <t>こんにゃく玉</t>
    <rPh sb="5" eb="6">
      <t>タマ</t>
    </rPh>
    <phoneticPr fontId="3"/>
  </si>
  <si>
    <t>（持ち帰り用袋・こんにゃく用手袋付）</t>
    <rPh sb="1" eb="2">
      <t>モ</t>
    </rPh>
    <rPh sb="3" eb="4">
      <t>カエ</t>
    </rPh>
    <rPh sb="5" eb="6">
      <t>ヨウ</t>
    </rPh>
    <rPh sb="6" eb="7">
      <t>フクロ</t>
    </rPh>
    <rPh sb="13" eb="14">
      <t>ヨウ</t>
    </rPh>
    <rPh sb="14" eb="16">
      <t>テブクロ</t>
    </rPh>
    <rPh sb="16" eb="17">
      <t>ツキ</t>
    </rPh>
    <phoneticPr fontId="3"/>
  </si>
  <si>
    <r>
      <t>ストーンアート</t>
    </r>
    <r>
      <rPr>
        <sz val="10"/>
        <rFont val="ＭＳ ゴシック"/>
        <family val="3"/>
        <charset val="128"/>
      </rPr>
      <t>（絵の具，ニス含む）</t>
    </r>
    <rPh sb="8" eb="9">
      <t>エ</t>
    </rPh>
    <rPh sb="10" eb="11">
      <t>グ</t>
    </rPh>
    <rPh sb="14" eb="15">
      <t>フク</t>
    </rPh>
    <phoneticPr fontId="3"/>
  </si>
  <si>
    <r>
      <t>焼板細工</t>
    </r>
    <r>
      <rPr>
        <sz val="10"/>
        <rFont val="ＭＳ ゴシック"/>
        <family val="3"/>
        <charset val="128"/>
      </rPr>
      <t>（まき代含む）</t>
    </r>
    <rPh sb="0" eb="1">
      <t>ヤ</t>
    </rPh>
    <rPh sb="1" eb="2">
      <t>イタ</t>
    </rPh>
    <rPh sb="2" eb="4">
      <t>サイク</t>
    </rPh>
    <rPh sb="7" eb="8">
      <t>ダイ</t>
    </rPh>
    <rPh sb="8" eb="9">
      <t>フク</t>
    </rPh>
    <phoneticPr fontId="3"/>
  </si>
  <si>
    <t>1セット</t>
    <phoneticPr fontId="3"/>
  </si>
  <si>
    <t>1本</t>
    <rPh sb="1" eb="2">
      <t>ポン</t>
    </rPh>
    <phoneticPr fontId="3"/>
  </si>
  <si>
    <t>1L 目安：50本で5L程度</t>
    <rPh sb="3" eb="5">
      <t>メヤス</t>
    </rPh>
    <rPh sb="8" eb="9">
      <t>ホン</t>
    </rPh>
    <rPh sb="12" eb="14">
      <t>テイド</t>
    </rPh>
    <phoneticPr fontId="3"/>
  </si>
  <si>
    <t>1人分</t>
    <rPh sb="1" eb="2">
      <t>ニン</t>
    </rPh>
    <rPh sb="2" eb="3">
      <t>ブン</t>
    </rPh>
    <phoneticPr fontId="3"/>
  </si>
  <si>
    <t>1パック</t>
    <phoneticPr fontId="3"/>
  </si>
  <si>
    <t>（5人単位でお申し込みください）</t>
    <rPh sb="2" eb="3">
      <t>ニン</t>
    </rPh>
    <rPh sb="3" eb="5">
      <t>タンイ</t>
    </rPh>
    <rPh sb="7" eb="8">
      <t>モウ</t>
    </rPh>
    <rPh sb="9" eb="10">
      <t>コ</t>
    </rPh>
    <phoneticPr fontId="3"/>
  </si>
  <si>
    <t>500ｇまき代含5人分</t>
    <rPh sb="6" eb="7">
      <t>ダイ</t>
    </rPh>
    <rPh sb="7" eb="8">
      <t>フク</t>
    </rPh>
    <rPh sb="9" eb="11">
      <t>ニンブン</t>
    </rPh>
    <phoneticPr fontId="3"/>
  </si>
  <si>
    <t>はがきサイズ5枚（スタンプ代含む）</t>
    <rPh sb="7" eb="8">
      <t>マイ</t>
    </rPh>
    <rPh sb="13" eb="14">
      <t>ダイ</t>
    </rPh>
    <rPh sb="14" eb="15">
      <t>フク</t>
    </rPh>
    <phoneticPr fontId="3"/>
  </si>
  <si>
    <t>品　　　　　名</t>
    <rPh sb="0" eb="1">
      <t>シナ</t>
    </rPh>
    <rPh sb="6" eb="7">
      <t>メイ</t>
    </rPh>
    <phoneticPr fontId="3"/>
  </si>
  <si>
    <t>単　　位</t>
    <rPh sb="0" eb="1">
      <t>タン</t>
    </rPh>
    <rPh sb="3" eb="4">
      <t>クライ</t>
    </rPh>
    <phoneticPr fontId="3"/>
  </si>
  <si>
    <t>料金</t>
    <rPh sb="0" eb="2">
      <t>リョウキン</t>
    </rPh>
    <phoneticPr fontId="3"/>
  </si>
  <si>
    <t>晴天時
数量</t>
    <rPh sb="0" eb="2">
      <t>セイテン</t>
    </rPh>
    <rPh sb="2" eb="3">
      <t>ジ</t>
    </rPh>
    <rPh sb="4" eb="6">
      <t>スウリョウ</t>
    </rPh>
    <phoneticPr fontId="3"/>
  </si>
  <si>
    <t>雨天時
数量</t>
    <rPh sb="0" eb="2">
      <t>ウテン</t>
    </rPh>
    <rPh sb="2" eb="3">
      <t>ジ</t>
    </rPh>
    <rPh sb="4" eb="6">
      <t>スウリョウ</t>
    </rPh>
    <phoneticPr fontId="3"/>
  </si>
  <si>
    <t>活動
利用日</t>
    <rPh sb="0" eb="2">
      <t>カツドウ</t>
    </rPh>
    <rPh sb="3" eb="5">
      <t>リヨウ</t>
    </rPh>
    <rPh sb="5" eb="6">
      <t>ビ</t>
    </rPh>
    <phoneticPr fontId="3"/>
  </si>
  <si>
    <t>団体・グループ名（学校名）</t>
    <rPh sb="0" eb="2">
      <t>ダンタイ</t>
    </rPh>
    <rPh sb="7" eb="8">
      <t>メイ</t>
    </rPh>
    <rPh sb="9" eb="11">
      <t>ガッコウ</t>
    </rPh>
    <rPh sb="11" eb="12">
      <t>メイ</t>
    </rPh>
    <phoneticPr fontId="3"/>
  </si>
  <si>
    <t>利用期間</t>
    <rPh sb="0" eb="2">
      <t>リヨウ</t>
    </rPh>
    <rPh sb="2" eb="4">
      <t>キカン</t>
    </rPh>
    <phoneticPr fontId="3"/>
  </si>
  <si>
    <t>【</t>
    <phoneticPr fontId="3"/>
  </si>
  <si>
    <t>】</t>
    <phoneticPr fontId="3"/>
  </si>
  <si>
    <t>～</t>
    <phoneticPr fontId="3"/>
  </si>
  <si>
    <t>連絡先</t>
    <rPh sb="0" eb="2">
      <t>レンラク</t>
    </rPh>
    <rPh sb="2" eb="3">
      <t>サキ</t>
    </rPh>
    <phoneticPr fontId="3"/>
  </si>
  <si>
    <t>西暦</t>
    <rPh sb="0" eb="2">
      <t>セイレキ</t>
    </rPh>
    <phoneticPr fontId="3"/>
  </si>
  <si>
    <t>ハヤシライス</t>
    <phoneticPr fontId="3"/>
  </si>
  <si>
    <t xml:space="preserve">※3  </t>
    <phoneticPr fontId="3"/>
  </si>
  <si>
    <t>〇　この資料は参考資料です。利用料金について保証するものではありません。ご了承ください。</t>
    <rPh sb="4" eb="6">
      <t>シリョウ</t>
    </rPh>
    <rPh sb="7" eb="9">
      <t>サンコウ</t>
    </rPh>
    <rPh sb="9" eb="11">
      <t>シリョウ</t>
    </rPh>
    <rPh sb="14" eb="16">
      <t>リヨウ</t>
    </rPh>
    <rPh sb="16" eb="18">
      <t>リョウキン</t>
    </rPh>
    <rPh sb="22" eb="24">
      <t>ホショウ</t>
    </rPh>
    <rPh sb="37" eb="39">
      <t>リョウショウ</t>
    </rPh>
    <phoneticPr fontId="3"/>
  </si>
  <si>
    <t>品目名等</t>
    <rPh sb="0" eb="2">
      <t>ヒンモク</t>
    </rPh>
    <rPh sb="2" eb="3">
      <t>メイ</t>
    </rPh>
    <rPh sb="3" eb="4">
      <t>トウ</t>
    </rPh>
    <phoneticPr fontId="3"/>
  </si>
  <si>
    <t>単価</t>
    <rPh sb="0" eb="2">
      <t>タンカ</t>
    </rPh>
    <phoneticPr fontId="3"/>
  </si>
  <si>
    <t>数</t>
    <rPh sb="0" eb="1">
      <t>カズ</t>
    </rPh>
    <phoneticPr fontId="3"/>
  </si>
  <si>
    <t>小計</t>
    <rPh sb="0" eb="1">
      <t>ショウ</t>
    </rPh>
    <rPh sb="1" eb="2">
      <t>ケイ</t>
    </rPh>
    <phoneticPr fontId="3"/>
  </si>
  <si>
    <t>特定研修活動料金</t>
    <rPh sb="0" eb="2">
      <t>トクテイ</t>
    </rPh>
    <rPh sb="2" eb="4">
      <t>ケンシュウ</t>
    </rPh>
    <rPh sb="4" eb="6">
      <t>カツドウ</t>
    </rPh>
    <rPh sb="6" eb="8">
      <t>リョウキン</t>
    </rPh>
    <phoneticPr fontId="3"/>
  </si>
  <si>
    <t>TAP（徳地アドベンチャ―教育プログラム）</t>
    <rPh sb="4" eb="6">
      <t>トクジ</t>
    </rPh>
    <rPh sb="13" eb="15">
      <t>キョウイク</t>
    </rPh>
    <phoneticPr fontId="3"/>
  </si>
  <si>
    <t>天体観察</t>
    <rPh sb="0" eb="2">
      <t>テンタイ</t>
    </rPh>
    <rPh sb="2" eb="4">
      <t>カンサツ</t>
    </rPh>
    <phoneticPr fontId="3"/>
  </si>
  <si>
    <t>　小　計</t>
    <rPh sb="1" eb="2">
      <t>ショウ</t>
    </rPh>
    <rPh sb="3" eb="4">
      <t>ケイ</t>
    </rPh>
    <phoneticPr fontId="3"/>
  </si>
  <si>
    <t>食堂での食事</t>
    <rPh sb="0" eb="2">
      <t>ショクドウ</t>
    </rPh>
    <rPh sb="4" eb="6">
      <t>ショクジ</t>
    </rPh>
    <phoneticPr fontId="3"/>
  </si>
  <si>
    <t>小　計</t>
    <rPh sb="0" eb="1">
      <t>ショウ</t>
    </rPh>
    <rPh sb="2" eb="3">
      <t>ケイ</t>
    </rPh>
    <phoneticPr fontId="3"/>
  </si>
  <si>
    <t>ハヤシライス</t>
    <phoneticPr fontId="3"/>
  </si>
  <si>
    <t>炊き込みご飯</t>
    <rPh sb="0" eb="1">
      <t>タ</t>
    </rPh>
    <rPh sb="2" eb="3">
      <t>コ</t>
    </rPh>
    <rPh sb="5" eb="6">
      <t>ハン</t>
    </rPh>
    <phoneticPr fontId="3"/>
  </si>
  <si>
    <t>ホットドッグ２本</t>
    <rPh sb="7" eb="8">
      <t>ホン</t>
    </rPh>
    <phoneticPr fontId="3"/>
  </si>
  <si>
    <t>パックジュース</t>
    <phoneticPr fontId="3"/>
  </si>
  <si>
    <t>お弁当</t>
    <rPh sb="1" eb="3">
      <t>ベントウ</t>
    </rPh>
    <phoneticPr fontId="3"/>
  </si>
  <si>
    <t>朝食・昼食用</t>
    <rPh sb="0" eb="2">
      <t>チョウショク</t>
    </rPh>
    <rPh sb="3" eb="5">
      <t>チュウショク</t>
    </rPh>
    <rPh sb="5" eb="6">
      <t>ヨウ</t>
    </rPh>
    <phoneticPr fontId="3"/>
  </si>
  <si>
    <t>昼食用</t>
    <rPh sb="0" eb="3">
      <t>チュウショクヨウ</t>
    </rPh>
    <phoneticPr fontId="3"/>
  </si>
  <si>
    <t>幕の内弁当</t>
    <rPh sb="0" eb="1">
      <t>マク</t>
    </rPh>
    <rPh sb="2" eb="3">
      <t>ウチ</t>
    </rPh>
    <rPh sb="3" eb="5">
      <t>ベントウ</t>
    </rPh>
    <phoneticPr fontId="3"/>
  </si>
  <si>
    <t>菓子パン</t>
    <rPh sb="0" eb="2">
      <t>カシ</t>
    </rPh>
    <phoneticPr fontId="3"/>
  </si>
  <si>
    <t>活動教材費</t>
    <rPh sb="0" eb="2">
      <t>カツドウ</t>
    </rPh>
    <rPh sb="2" eb="5">
      <t>キョウザイヒ</t>
    </rPh>
    <phoneticPr fontId="3"/>
  </si>
  <si>
    <t>キャンプファイヤー</t>
    <phoneticPr fontId="3"/>
  </si>
  <si>
    <t>要作成・布は団体準備</t>
    <rPh sb="0" eb="1">
      <t>ヨウ</t>
    </rPh>
    <rPh sb="1" eb="3">
      <t>サクセイ</t>
    </rPh>
    <rPh sb="4" eb="5">
      <t>ヌノ</t>
    </rPh>
    <rPh sb="6" eb="8">
      <t>ダンタイ</t>
    </rPh>
    <rPh sb="8" eb="10">
      <t>ジュンビ</t>
    </rPh>
    <phoneticPr fontId="3"/>
  </si>
  <si>
    <t>トーチ棒10本分</t>
    <rPh sb="3" eb="4">
      <t>ボウ</t>
    </rPh>
    <rPh sb="6" eb="7">
      <t>ホン</t>
    </rPh>
    <rPh sb="7" eb="8">
      <t>ブン</t>
    </rPh>
    <phoneticPr fontId="3"/>
  </si>
  <si>
    <t>ロウの受け皿用アルミホイル付</t>
    <rPh sb="3" eb="4">
      <t>ウ</t>
    </rPh>
    <rPh sb="5" eb="6">
      <t>ザラ</t>
    </rPh>
    <rPh sb="6" eb="7">
      <t>ヨウ</t>
    </rPh>
    <rPh sb="13" eb="14">
      <t>ツキ</t>
    </rPh>
    <phoneticPr fontId="3"/>
  </si>
  <si>
    <t>焼板細工</t>
    <rPh sb="0" eb="1">
      <t>ヤ</t>
    </rPh>
    <rPh sb="1" eb="2">
      <t>イタ</t>
    </rPh>
    <rPh sb="2" eb="4">
      <t>ザイク</t>
    </rPh>
    <phoneticPr fontId="3"/>
  </si>
  <si>
    <t>木工細工</t>
    <rPh sb="0" eb="2">
      <t>モッコウ</t>
    </rPh>
    <rPh sb="2" eb="4">
      <t>ザイク</t>
    </rPh>
    <phoneticPr fontId="3"/>
  </si>
  <si>
    <t>ヒートン（1個）</t>
    <rPh sb="6" eb="7">
      <t>コ</t>
    </rPh>
    <phoneticPr fontId="3"/>
  </si>
  <si>
    <t>和紙作り</t>
    <rPh sb="0" eb="2">
      <t>ワシ</t>
    </rPh>
    <rPh sb="2" eb="3">
      <t>ヅク</t>
    </rPh>
    <phoneticPr fontId="3"/>
  </si>
  <si>
    <t>コップ</t>
    <phoneticPr fontId="3"/>
  </si>
  <si>
    <t>ストーンアート</t>
    <phoneticPr fontId="3"/>
  </si>
  <si>
    <t>絵具・ニス（貸出）</t>
    <rPh sb="0" eb="2">
      <t>エノグ</t>
    </rPh>
    <rPh sb="6" eb="8">
      <t>カシダシ</t>
    </rPh>
    <phoneticPr fontId="3"/>
  </si>
  <si>
    <t>丸太でペンスタンド</t>
    <rPh sb="0" eb="2">
      <t>マルタ</t>
    </rPh>
    <phoneticPr fontId="3"/>
  </si>
  <si>
    <t>ゲストルーム</t>
    <phoneticPr fontId="3"/>
  </si>
  <si>
    <t>洋室シングル</t>
    <rPh sb="0" eb="2">
      <t>ヨウシツ</t>
    </rPh>
    <phoneticPr fontId="3"/>
  </si>
  <si>
    <t>和室</t>
    <rPh sb="0" eb="2">
      <t>ワシツ</t>
    </rPh>
    <phoneticPr fontId="3"/>
  </si>
  <si>
    <t>1グループ3時間あたり</t>
    <rPh sb="6" eb="8">
      <t>ジカン</t>
    </rPh>
    <phoneticPr fontId="3"/>
  </si>
  <si>
    <t>参加者100名に対し講師1名（1時間）</t>
    <rPh sb="0" eb="3">
      <t>サンカシャ</t>
    </rPh>
    <rPh sb="6" eb="7">
      <t>メイ</t>
    </rPh>
    <rPh sb="8" eb="9">
      <t>タイ</t>
    </rPh>
    <rPh sb="10" eb="12">
      <t>コウシ</t>
    </rPh>
    <rPh sb="13" eb="14">
      <t>メイ</t>
    </rPh>
    <rPh sb="16" eb="18">
      <t>ジカン</t>
    </rPh>
    <phoneticPr fontId="3"/>
  </si>
  <si>
    <t>野菜・塩コショウ・タレ付き</t>
    <rPh sb="0" eb="2">
      <t>ヤサイ</t>
    </rPh>
    <rPh sb="3" eb="4">
      <t>シオ</t>
    </rPh>
    <rPh sb="11" eb="12">
      <t>ツ</t>
    </rPh>
    <phoneticPr fontId="3"/>
  </si>
  <si>
    <t>板1枚・絵具（貸出）・薪</t>
    <rPh sb="0" eb="1">
      <t>イタ</t>
    </rPh>
    <rPh sb="2" eb="3">
      <t>マイ</t>
    </rPh>
    <rPh sb="4" eb="6">
      <t>エノグ</t>
    </rPh>
    <rPh sb="7" eb="9">
      <t>カシダ</t>
    </rPh>
    <rPh sb="11" eb="12">
      <t>マキ</t>
    </rPh>
    <phoneticPr fontId="3"/>
  </si>
  <si>
    <t>プラスチック板（1枚）</t>
    <rPh sb="6" eb="7">
      <t>バン</t>
    </rPh>
    <rPh sb="9" eb="10">
      <t>マイ</t>
    </rPh>
    <phoneticPr fontId="3"/>
  </si>
  <si>
    <t>はがき用（20枚程度）</t>
    <rPh sb="3" eb="4">
      <t>ヨウ</t>
    </rPh>
    <rPh sb="7" eb="8">
      <t>マイ</t>
    </rPh>
    <rPh sb="8" eb="10">
      <t>テイド</t>
    </rPh>
    <phoneticPr fontId="3"/>
  </si>
  <si>
    <t>はがきサイズの用紙（5枚）</t>
    <rPh sb="7" eb="9">
      <t>ヨウシ</t>
    </rPh>
    <rPh sb="11" eb="12">
      <t>マイ</t>
    </rPh>
    <phoneticPr fontId="3"/>
  </si>
  <si>
    <t>丸太・ボンド（1人分）</t>
    <rPh sb="0" eb="2">
      <t>マルタ</t>
    </rPh>
    <rPh sb="8" eb="10">
      <t>ニンブン</t>
    </rPh>
    <rPh sb="9" eb="10">
      <t>ブン</t>
    </rPh>
    <phoneticPr fontId="3"/>
  </si>
  <si>
    <t>牛肉（150g）</t>
    <rPh sb="0" eb="2">
      <t>ギュウニク</t>
    </rPh>
    <phoneticPr fontId="3"/>
  </si>
  <si>
    <t>豚肉（150g）</t>
    <rPh sb="0" eb="2">
      <t>ブタニク</t>
    </rPh>
    <phoneticPr fontId="3"/>
  </si>
  <si>
    <t>米100g追加</t>
    <rPh sb="0" eb="1">
      <t>コメ</t>
    </rPh>
    <rPh sb="5" eb="7">
      <t>ツイカ</t>
    </rPh>
    <phoneticPr fontId="3"/>
  </si>
  <si>
    <t>牛肉（500g追加）</t>
    <rPh sb="0" eb="2">
      <t>ギュウニク</t>
    </rPh>
    <rPh sb="7" eb="9">
      <t>ツイカ</t>
    </rPh>
    <phoneticPr fontId="3"/>
  </si>
  <si>
    <t>豚肉（500g追加）</t>
    <rPh sb="0" eb="2">
      <t>ブタニク</t>
    </rPh>
    <rPh sb="7" eb="9">
      <t>ツイカ</t>
    </rPh>
    <phoneticPr fontId="3"/>
  </si>
  <si>
    <t>焼きそば3玉</t>
    <rPh sb="0" eb="1">
      <t>ヤ</t>
    </rPh>
    <rPh sb="5" eb="6">
      <t>タマ</t>
    </rPh>
    <phoneticPr fontId="3"/>
  </si>
  <si>
    <t>まき・灯油（3L)</t>
    <rPh sb="3" eb="5">
      <t>トウユ</t>
    </rPh>
    <phoneticPr fontId="3"/>
  </si>
  <si>
    <t>トーチ棒1本</t>
    <rPh sb="3" eb="4">
      <t>ボウ</t>
    </rPh>
    <rPh sb="5" eb="6">
      <t>ホン</t>
    </rPh>
    <phoneticPr fontId="3"/>
  </si>
  <si>
    <t>トーチ棒用灯油（1L）</t>
    <rPh sb="3" eb="4">
      <t>ボウ</t>
    </rPh>
    <rPh sb="4" eb="5">
      <t>ヨウ</t>
    </rPh>
    <rPh sb="5" eb="7">
      <t>トウユ</t>
    </rPh>
    <phoneticPr fontId="3"/>
  </si>
  <si>
    <t>ろうそく小1本</t>
    <rPh sb="4" eb="5">
      <t>ショウ</t>
    </rPh>
    <rPh sb="6" eb="7">
      <t>ホン</t>
    </rPh>
    <phoneticPr fontId="3"/>
  </si>
  <si>
    <t>麻ひも（60m）</t>
    <rPh sb="0" eb="1">
      <t>アサ</t>
    </rPh>
    <phoneticPr fontId="3"/>
  </si>
  <si>
    <t>目玉（2個）</t>
    <rPh sb="0" eb="2">
      <t>メダマ</t>
    </rPh>
    <rPh sb="4" eb="5">
      <t>コ</t>
    </rPh>
    <phoneticPr fontId="3"/>
  </si>
  <si>
    <t>薪1束</t>
    <rPh sb="0" eb="1">
      <t>マキ</t>
    </rPh>
    <rPh sb="2" eb="3">
      <t>タバ</t>
    </rPh>
    <phoneticPr fontId="3"/>
  </si>
  <si>
    <t>ｵﾚﾝｼﾞｼﾞｭｰｽ、ｱｯﾌﾟﾙｼﾞｭｰｽ</t>
    <phoneticPr fontId="3"/>
  </si>
  <si>
    <t>ｶｽﾀｰﾄﾞﾌﾟﾘﾝ・青りんごｾﾞﾘｰ</t>
    <rPh sb="11" eb="12">
      <t>アオ</t>
    </rPh>
    <phoneticPr fontId="3"/>
  </si>
  <si>
    <t>補助食・飲み物等</t>
    <rPh sb="0" eb="2">
      <t>ホジョ</t>
    </rPh>
    <rPh sb="2" eb="3">
      <t>ショク</t>
    </rPh>
    <rPh sb="4" eb="5">
      <t>ノ</t>
    </rPh>
    <rPh sb="6" eb="7">
      <t>モノ</t>
    </rPh>
    <rPh sb="7" eb="8">
      <t>ナド</t>
    </rPh>
    <phoneticPr fontId="3"/>
  </si>
  <si>
    <t>ロックアイス（1.0kg）</t>
    <phoneticPr fontId="3"/>
  </si>
  <si>
    <t>ゴミ袋（45L)</t>
    <phoneticPr fontId="3"/>
  </si>
  <si>
    <t>処理代含む</t>
    <phoneticPr fontId="3"/>
  </si>
  <si>
    <t>晴天時
数</t>
    <rPh sb="0" eb="3">
      <t>セイテンジ</t>
    </rPh>
    <rPh sb="4" eb="5">
      <t>カズ</t>
    </rPh>
    <phoneticPr fontId="3"/>
  </si>
  <si>
    <t>雨天時
数</t>
    <rPh sb="0" eb="2">
      <t>ウテン</t>
    </rPh>
    <rPh sb="2" eb="3">
      <t>ジ</t>
    </rPh>
    <rPh sb="4" eb="5">
      <t>スウ</t>
    </rPh>
    <phoneticPr fontId="3"/>
  </si>
  <si>
    <t>晴天時
小計</t>
    <rPh sb="0" eb="2">
      <t>セイテン</t>
    </rPh>
    <rPh sb="2" eb="3">
      <t>ジ</t>
    </rPh>
    <rPh sb="4" eb="6">
      <t>ショウケイ</t>
    </rPh>
    <phoneticPr fontId="3"/>
  </si>
  <si>
    <t>雨天時
小計</t>
    <rPh sb="0" eb="2">
      <t>ウテン</t>
    </rPh>
    <rPh sb="2" eb="3">
      <t>ジ</t>
    </rPh>
    <rPh sb="4" eb="6">
      <t>ショウケイ</t>
    </rPh>
    <phoneticPr fontId="3"/>
  </si>
  <si>
    <t>晴　天　時　小　計</t>
    <rPh sb="0" eb="1">
      <t>ハレ</t>
    </rPh>
    <rPh sb="2" eb="3">
      <t>テン</t>
    </rPh>
    <rPh sb="4" eb="5">
      <t>ジ</t>
    </rPh>
    <rPh sb="6" eb="7">
      <t>ショウ</t>
    </rPh>
    <rPh sb="8" eb="9">
      <t>ケイ</t>
    </rPh>
    <phoneticPr fontId="3"/>
  </si>
  <si>
    <t>雨　天　時　小　計</t>
    <rPh sb="0" eb="1">
      <t>アメ</t>
    </rPh>
    <rPh sb="2" eb="3">
      <t>テン</t>
    </rPh>
    <rPh sb="4" eb="5">
      <t>ジ</t>
    </rPh>
    <rPh sb="6" eb="7">
      <t>ショウ</t>
    </rPh>
    <rPh sb="8" eb="9">
      <t>ケイ</t>
    </rPh>
    <phoneticPr fontId="3"/>
  </si>
  <si>
    <t>（10月～3月のみ）5人単位で申込</t>
    <rPh sb="3" eb="4">
      <t>ガツ</t>
    </rPh>
    <rPh sb="6" eb="7">
      <t>ガツ</t>
    </rPh>
    <rPh sb="11" eb="12">
      <t>ニン</t>
    </rPh>
    <rPh sb="12" eb="14">
      <t>タンイ</t>
    </rPh>
    <rPh sb="15" eb="17">
      <t>モウシコミ</t>
    </rPh>
    <phoneticPr fontId="3"/>
  </si>
  <si>
    <t>こちらから提出が必要な書類と時期を確認できます</t>
    <rPh sb="5" eb="7">
      <t>テイシュツ</t>
    </rPh>
    <rPh sb="14" eb="16">
      <t>ジキ</t>
    </rPh>
    <phoneticPr fontId="3"/>
  </si>
  <si>
    <t>野外炊飯の食材追加、補助食、飲料の注文をする</t>
    <rPh sb="0" eb="2">
      <t>ヤガイ</t>
    </rPh>
    <rPh sb="2" eb="4">
      <t>スイハン</t>
    </rPh>
    <rPh sb="5" eb="7">
      <t>ショクザイ</t>
    </rPh>
    <rPh sb="7" eb="9">
      <t>ツイカ</t>
    </rPh>
    <rPh sb="10" eb="12">
      <t>ホジョ</t>
    </rPh>
    <rPh sb="12" eb="13">
      <t>ショク</t>
    </rPh>
    <rPh sb="14" eb="16">
      <t>インリョウ</t>
    </rPh>
    <rPh sb="17" eb="19">
      <t>チュウモン</t>
    </rPh>
    <phoneticPr fontId="3"/>
  </si>
  <si>
    <t>③該当の書類をシートタブで確認し、事前提出と当日ご持参をお願いします</t>
    <rPh sb="1" eb="3">
      <t>ガイトウ</t>
    </rPh>
    <rPh sb="4" eb="6">
      <t>ショルイ</t>
    </rPh>
    <rPh sb="13" eb="15">
      <t>カクニン</t>
    </rPh>
    <rPh sb="17" eb="19">
      <t>ジゼン</t>
    </rPh>
    <rPh sb="19" eb="21">
      <t>テイシュツ</t>
    </rPh>
    <rPh sb="22" eb="24">
      <t>トウジツ</t>
    </rPh>
    <rPh sb="25" eb="27">
      <t>ジサン</t>
    </rPh>
    <rPh sb="29" eb="30">
      <t>ネガ</t>
    </rPh>
    <phoneticPr fontId="3"/>
  </si>
  <si>
    <t>①次の項目を確認し、右のチェック欄で「はい」「いいえ」を選択してください</t>
    <rPh sb="1" eb="2">
      <t>ツギ</t>
    </rPh>
    <rPh sb="3" eb="5">
      <t>コウモク</t>
    </rPh>
    <rPh sb="6" eb="8">
      <t>カクニン</t>
    </rPh>
    <rPh sb="10" eb="11">
      <t>ミギ</t>
    </rPh>
    <rPh sb="16" eb="17">
      <t>ラン</t>
    </rPh>
    <rPh sb="28" eb="30">
      <t>センタク</t>
    </rPh>
    <phoneticPr fontId="3"/>
  </si>
  <si>
    <t>〒747－0342　山口県山口市徳地船路668</t>
    <phoneticPr fontId="3"/>
  </si>
  <si>
    <t>目次へ</t>
    <rPh sb="0" eb="2">
      <t>モクジ</t>
    </rPh>
    <phoneticPr fontId="3"/>
  </si>
  <si>
    <t>目次へ</t>
    <phoneticPr fontId="3"/>
  </si>
  <si>
    <t>目次へ</t>
    <phoneticPr fontId="3"/>
  </si>
  <si>
    <t>利用申込書へ</t>
    <rPh sb="0" eb="5">
      <t>リヨウモウシコミショ</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</si>
  <si>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</si>
  <si>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『１ヵ月前までに提出』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</si>
  <si>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『２週間前までに提出』</t>
    </r>
    <r>
      <rPr>
        <u/>
        <sz val="10"/>
        <color theme="1"/>
        <rFont val="ＭＳ Ｐゴシック"/>
        <family val="3"/>
        <charset val="128"/>
        <scheme val="minor"/>
      </rPr>
      <t>が必要です</t>
    </r>
    <rPh sb="4" eb="6">
      <t>ショルイ</t>
    </rPh>
    <rPh sb="9" eb="11">
      <t>シュウカン</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</si>
  <si>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『当日ご持参』</t>
    </r>
    <r>
      <rPr>
        <u/>
        <sz val="10"/>
        <color theme="1"/>
        <rFont val="ＭＳ Ｐゴシック"/>
        <family val="3"/>
        <charset val="128"/>
        <scheme val="minor"/>
      </rPr>
      <t>ください</t>
    </r>
    <rPh sb="4" eb="6">
      <t>ショルイ</t>
    </rPh>
    <rPh sb="8" eb="10">
      <t>トウジツ</t>
    </rPh>
    <rPh sb="11" eb="13">
      <t>ジサン</t>
    </rPh>
    <phoneticPr fontId="3"/>
  </si>
  <si>
    <t>本所バスの運行を事前に依頼している</t>
    <rPh sb="0" eb="2">
      <t>ホンショ</t>
    </rPh>
    <rPh sb="5" eb="7">
      <t>ウンコウ</t>
    </rPh>
    <rPh sb="8" eb="10">
      <t>ジゼン</t>
    </rPh>
    <rPh sb="11" eb="13">
      <t>イライ</t>
    </rPh>
    <phoneticPr fontId="3"/>
  </si>
  <si>
    <t>②以下に表示された書類が必要書類です（表示された文字をクリック！）</t>
    <rPh sb="1" eb="3">
      <t>イカ</t>
    </rPh>
    <rPh sb="4" eb="6">
      <t>ヒョウジ</t>
    </rPh>
    <rPh sb="9" eb="11">
      <t>ショルイ</t>
    </rPh>
    <rPh sb="12" eb="14">
      <t>ヒツヨウ</t>
    </rPh>
    <rPh sb="14" eb="16">
      <t>ショルイ</t>
    </rPh>
    <rPh sb="19" eb="21">
      <t>ヒョウジ</t>
    </rPh>
    <rPh sb="24" eb="26">
      <t>モジ</t>
    </rPh>
    <phoneticPr fontId="3"/>
  </si>
  <si>
    <r>
      <t>この書類は，事前に「</t>
    </r>
    <r>
      <rPr>
        <b/>
        <sz val="11"/>
        <color rgb="FFFF0000"/>
        <rFont val="ＭＳ Ｐゴシック"/>
        <family val="3"/>
        <charset val="128"/>
        <scheme val="minor"/>
      </rPr>
      <t>本所バス</t>
    </r>
    <r>
      <rPr>
        <b/>
        <sz val="11"/>
        <rFont val="ＭＳ Ｐゴシック"/>
        <family val="3"/>
        <charset val="128"/>
        <scheme val="minor"/>
      </rPr>
      <t>の申込をした団体」が2ヵ月前に提出するものです。</t>
    </r>
    <rPh sb="2" eb="4">
      <t>ショルイ</t>
    </rPh>
    <rPh sb="6" eb="8">
      <t>ジゼン</t>
    </rPh>
    <rPh sb="10" eb="12">
      <t>ホンショ</t>
    </rPh>
    <rPh sb="15" eb="17">
      <t>モウシコミ</t>
    </rPh>
    <rPh sb="20" eb="22">
      <t>ダンタイ</t>
    </rPh>
    <rPh sb="26" eb="27">
      <t>ゲツ</t>
    </rPh>
    <rPh sb="27" eb="28">
      <t>マエ</t>
    </rPh>
    <rPh sb="29" eb="31">
      <t>テイシュツ</t>
    </rPh>
    <phoneticPr fontId="3"/>
  </si>
  <si>
    <t>合計</t>
    <rPh sb="0" eb="2">
      <t>ゴウケイ</t>
    </rPh>
    <phoneticPr fontId="3"/>
  </si>
  <si>
    <t>入浴時間
 17：30～</t>
    <rPh sb="0" eb="2">
      <t>ニュウヨク</t>
    </rPh>
    <rPh sb="2" eb="4">
      <t>ジカン</t>
    </rPh>
    <phoneticPr fontId="3"/>
  </si>
  <si>
    <t>&lt;参考&gt;</t>
    <rPh sb="1" eb="3">
      <t>サンコウ</t>
    </rPh>
    <phoneticPr fontId="3"/>
  </si>
  <si>
    <t>除去</t>
    <rPh sb="0" eb="2">
      <t>ジョキョ</t>
    </rPh>
    <phoneticPr fontId="3"/>
  </si>
  <si>
    <t>麦茶　500ｍｌ</t>
    <rPh sb="0" eb="2">
      <t>ムギチャ</t>
    </rPh>
    <phoneticPr fontId="3"/>
  </si>
  <si>
    <r>
      <t>【お願い】
①　ご利用の</t>
    </r>
    <r>
      <rPr>
        <b/>
        <u/>
        <sz val="11"/>
        <color theme="1"/>
        <rFont val="ＭＳ Ｐゴシック"/>
        <family val="3"/>
        <charset val="128"/>
        <scheme val="minor"/>
      </rPr>
      <t>２週間前までに</t>
    </r>
    <r>
      <rPr>
        <sz val="11"/>
        <color theme="1"/>
        <rFont val="ＭＳ Ｐゴシック"/>
        <family val="3"/>
        <charset val="128"/>
        <scheme val="minor"/>
      </rPr>
      <t>ＦＡＸかメールにてご提出ください。（安全に活動していただくために作成をお願い
　 しています）
②　オリエンテーリング，ナイトウォークは当日，地図に活動範囲，立哨ポイントをご記入いただきます。
③　活動終了時には，貸出物品の返却とともに終了の報告を，事務室にてお願いいたします。</t>
    </r>
    <rPh sb="2" eb="3">
      <t>ネガ</t>
    </rPh>
    <rPh sb="9" eb="11">
      <t>リヨウ</t>
    </rPh>
    <rPh sb="13" eb="16">
      <t>シュウカンマエ</t>
    </rPh>
    <rPh sb="29" eb="31">
      <t>テイシュツ</t>
    </rPh>
    <rPh sb="37" eb="39">
      <t>アンゼン</t>
    </rPh>
    <rPh sb="40" eb="42">
      <t>カツドウ</t>
    </rPh>
    <rPh sb="51" eb="53">
      <t>サクセイ</t>
    </rPh>
    <rPh sb="55" eb="56">
      <t>ネガ</t>
    </rPh>
    <rPh sb="87" eb="89">
      <t>トウジツ</t>
    </rPh>
    <rPh sb="90" eb="92">
      <t>チズ</t>
    </rPh>
    <rPh sb="93" eb="95">
      <t>カツドウ</t>
    </rPh>
    <rPh sb="95" eb="97">
      <t>ハンイ</t>
    </rPh>
    <rPh sb="98" eb="100">
      <t>リッショウ</t>
    </rPh>
    <rPh sb="106" eb="108">
      <t>キニュウ</t>
    </rPh>
    <rPh sb="118" eb="120">
      <t>カツドウ</t>
    </rPh>
    <rPh sb="120" eb="122">
      <t>シュウリョウ</t>
    </rPh>
    <rPh sb="122" eb="123">
      <t>ジ</t>
    </rPh>
    <rPh sb="126" eb="128">
      <t>カシダシ</t>
    </rPh>
    <rPh sb="128" eb="130">
      <t>ブッピン</t>
    </rPh>
    <rPh sb="131" eb="133">
      <t>ヘンキャク</t>
    </rPh>
    <rPh sb="137" eb="139">
      <t>シュウリョウ</t>
    </rPh>
    <rPh sb="140" eb="142">
      <t>ホウコク</t>
    </rPh>
    <rPh sb="144" eb="147">
      <t>ジムシツ</t>
    </rPh>
    <rPh sb="150" eb="151">
      <t>ネガ</t>
    </rPh>
    <phoneticPr fontId="3"/>
  </si>
  <si>
    <t>利用者人数</t>
    <rPh sb="0" eb="2">
      <t>リヨウ</t>
    </rPh>
    <rPh sb="2" eb="3">
      <t>シャ</t>
    </rPh>
    <rPh sb="3" eb="5">
      <t>ニンズウ</t>
    </rPh>
    <phoneticPr fontId="3"/>
  </si>
  <si>
    <t>自然の家→請求分</t>
    <rPh sb="0" eb="2">
      <t>シゼン</t>
    </rPh>
    <rPh sb="3" eb="4">
      <t>イエ</t>
    </rPh>
    <rPh sb="5" eb="7">
      <t>セイキュウ</t>
    </rPh>
    <rPh sb="7" eb="8">
      <t>ブン</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</si>
  <si>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t>
    </r>
    <r>
      <rPr>
        <b/>
        <sz val="11"/>
        <color theme="1"/>
        <rFont val="ＭＳ Ｐゴシック"/>
        <family val="3"/>
        <charset val="128"/>
        <scheme val="minor"/>
      </rPr>
      <t>裏面</t>
    </r>
    <r>
      <rPr>
        <sz val="9"/>
        <color theme="1"/>
        <rFont val="ＭＳ Ｐゴシック"/>
        <family val="3"/>
        <charset val="128"/>
        <scheme val="minor"/>
      </rPr>
      <t>にご記入ください）</t>
    </r>
    <rPh sb="1" eb="4">
      <t>セイキュウショ</t>
    </rPh>
    <rPh sb="5" eb="6">
      <t>ワ</t>
    </rPh>
    <rPh sb="9" eb="11">
      <t>リメン</t>
    </rPh>
    <rPh sb="13" eb="15">
      <t>キニュウ</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</si>
  <si>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分けない</t>
    </r>
    <r>
      <rPr>
        <b/>
        <sz val="9"/>
        <color theme="1"/>
        <rFont val="ＭＳ Ｐゴシック"/>
        <family val="3"/>
        <charset val="128"/>
        <scheme val="minor"/>
      </rPr>
      <t>（</t>
    </r>
    <r>
      <rPr>
        <sz val="11"/>
        <color theme="1"/>
        <rFont val="ＭＳ Ｐゴシック"/>
        <family val="3"/>
        <charset val="128"/>
        <scheme val="minor"/>
      </rPr>
      <t>下表</t>
    </r>
    <r>
      <rPr>
        <sz val="9"/>
        <color theme="1"/>
        <rFont val="ＭＳ Ｐゴシック"/>
        <family val="3"/>
        <charset val="128"/>
        <scheme val="minor"/>
      </rPr>
      <t>にご記入ください）</t>
    </r>
    <rPh sb="1" eb="4">
      <t>セイキュウショ</t>
    </rPh>
    <rPh sb="5" eb="6">
      <t>ワ</t>
    </rPh>
    <rPh sb="10" eb="12">
      <t>カヒョウ</t>
    </rPh>
    <rPh sb="14" eb="16">
      <t>キニュウ</t>
    </rPh>
    <phoneticPr fontId="3"/>
  </si>
  <si>
    <r>
      <t>①請求書宛名</t>
    </r>
    <r>
      <rPr>
        <sz val="9"/>
        <color theme="1"/>
        <rFont val="ＭＳ Ｐゴシック"/>
        <family val="3"/>
        <charset val="128"/>
        <scheme val="minor"/>
      </rPr>
      <t>（団体名と異なる場合のみ記入）</t>
    </r>
    <rPh sb="1" eb="4">
      <t>セイキュウショ</t>
    </rPh>
    <rPh sb="4" eb="6">
      <t>アテナ</t>
    </rPh>
    <rPh sb="7" eb="9">
      <t>ダンタイ</t>
    </rPh>
    <rPh sb="9" eb="10">
      <t>メイ</t>
    </rPh>
    <rPh sb="11" eb="12">
      <t>コト</t>
    </rPh>
    <rPh sb="14" eb="16">
      <t>バアイ</t>
    </rPh>
    <rPh sb="18" eb="20">
      <t>キニュウ</t>
    </rPh>
    <phoneticPr fontId="3"/>
  </si>
  <si>
    <t>)ｸﾞﾙｰﾌﾟ</t>
    <phoneticPr fontId="3"/>
  </si>
  <si>
    <r>
      <t xml:space="preserve"> 大学</t>
    </r>
    <r>
      <rPr>
        <sz val="9"/>
        <rFont val="ＭＳ Ｐゴシック"/>
        <family val="3"/>
        <charset val="128"/>
        <scheme val="minor"/>
      </rPr>
      <t>・</t>
    </r>
    <r>
      <rPr>
        <sz val="10"/>
        <rFont val="ＭＳ Ｐゴシック"/>
        <family val="3"/>
        <charset val="128"/>
        <scheme val="minor"/>
      </rPr>
      <t>短大</t>
    </r>
    <r>
      <rPr>
        <sz val="9"/>
        <rFont val="ＭＳ Ｐゴシック"/>
        <family val="3"/>
        <charset val="128"/>
        <scheme val="minor"/>
      </rPr>
      <t>・</t>
    </r>
    <r>
      <rPr>
        <sz val="10"/>
        <rFont val="ＭＳ Ｐゴシック"/>
        <family val="3"/>
        <charset val="128"/>
        <scheme val="minor"/>
      </rPr>
      <t>高等専門学校生</t>
    </r>
    <rPh sb="1" eb="3">
      <t>ダイガク</t>
    </rPh>
    <rPh sb="4" eb="6">
      <t>タンダイ</t>
    </rPh>
    <rPh sb="7" eb="9">
      <t>コウトウ</t>
    </rPh>
    <rPh sb="9" eb="11">
      <t>センモン</t>
    </rPh>
    <rPh sb="11" eb="14">
      <t>ガッコウセイ</t>
    </rPh>
    <phoneticPr fontId="4"/>
  </si>
  <si>
    <r>
      <t>入所</t>
    </r>
    <r>
      <rPr>
        <b/>
        <sz val="10"/>
        <color theme="1"/>
        <rFont val="ＭＳ Ｐゴシック"/>
        <family val="3"/>
        <charset val="128"/>
        <scheme val="minor"/>
      </rPr>
      <t>期間中</t>
    </r>
    <r>
      <rPr>
        <sz val="10"/>
        <color theme="1"/>
        <rFont val="ＭＳ Ｐゴシック"/>
        <family val="3"/>
        <charset val="128"/>
        <scheme val="minor"/>
      </rPr>
      <t>に人数の変更がありましたら、事務室にお知らせください</t>
    </r>
    <rPh sb="2" eb="4">
      <t>キカン</t>
    </rPh>
    <rPh sb="4" eb="5">
      <t>ナカ</t>
    </rPh>
    <rPh sb="6" eb="8">
      <t>ニンズウ</t>
    </rPh>
    <rPh sb="9" eb="11">
      <t>ヘンコウ</t>
    </rPh>
    <rPh sb="19" eb="22">
      <t>ジムシツ</t>
    </rPh>
    <rPh sb="24" eb="25">
      <t>シ</t>
    </rPh>
    <phoneticPr fontId="3"/>
  </si>
  <si>
    <t>有 ・ 無</t>
    <rPh sb="0" eb="1">
      <t>ア</t>
    </rPh>
    <rPh sb="4" eb="5">
      <t>ナ</t>
    </rPh>
    <phoneticPr fontId="3"/>
  </si>
  <si>
    <r>
      <t xml:space="preserve"> </t>
    </r>
    <r>
      <rPr>
        <sz val="10"/>
        <rFont val="ＭＳ Ｐゴシック"/>
        <family val="3"/>
        <charset val="128"/>
        <scheme val="minor"/>
      </rPr>
      <t>指導者</t>
    </r>
    <r>
      <rPr>
        <sz val="9"/>
        <rFont val="ＭＳ Ｐゴシック"/>
        <family val="3"/>
        <charset val="128"/>
        <scheme val="minor"/>
      </rPr>
      <t>（引率者含む）</t>
    </r>
    <rPh sb="1" eb="4">
      <t>シドウシャ</t>
    </rPh>
    <rPh sb="5" eb="7">
      <t>インソツ</t>
    </rPh>
    <rPh sb="7" eb="8">
      <t>シャ</t>
    </rPh>
    <rPh sb="8" eb="9">
      <t>フク</t>
    </rPh>
    <phoneticPr fontId="3"/>
  </si>
  <si>
    <t>ｺﾝﾋﾞﾆ払いは請求書1枚につき140円の手数料がかかります</t>
    <phoneticPr fontId="3"/>
  </si>
  <si>
    <t>銀行振込手数料はご負担ください</t>
    <rPh sb="0" eb="2">
      <t>ギンコウ</t>
    </rPh>
    <rPh sb="2" eb="4">
      <t>フリコミ</t>
    </rPh>
    <rPh sb="4" eb="7">
      <t>テスウリョウ</t>
    </rPh>
    <rPh sb="9" eb="11">
      <t>フタン</t>
    </rPh>
    <phoneticPr fontId="3"/>
  </si>
  <si>
    <t>食堂食数</t>
    <rPh sb="0" eb="2">
      <t>ショクドウ</t>
    </rPh>
    <rPh sb="2" eb="3">
      <t>ショク</t>
    </rPh>
    <rPh sb="3" eb="4">
      <t>スウ</t>
    </rPh>
    <phoneticPr fontId="3"/>
  </si>
  <si>
    <r>
      <t xml:space="preserve"> 食堂食の</t>
    </r>
    <r>
      <rPr>
        <b/>
        <u/>
        <sz val="12"/>
        <color theme="1"/>
        <rFont val="ＭＳ Ｐゴシック"/>
        <family val="3"/>
        <scheme val="minor"/>
      </rPr>
      <t>最終確定数</t>
    </r>
    <r>
      <rPr>
        <sz val="11"/>
        <color theme="1"/>
        <rFont val="ＭＳ Ｐゴシック"/>
        <family val="2"/>
        <charset val="128"/>
        <scheme val="minor"/>
      </rPr>
      <t>をご記載ください</t>
    </r>
    <r>
      <rPr>
        <sz val="9"/>
        <color theme="1"/>
        <rFont val="ＭＳ Ｐゴシック"/>
        <family val="3"/>
        <charset val="128"/>
        <scheme val="minor"/>
      </rPr>
      <t>（学校団体等でのバス運転手、カメラマン等を含む）</t>
    </r>
    <rPh sb="1" eb="3">
      <t>ショクドウ</t>
    </rPh>
    <rPh sb="3" eb="4">
      <t>ショク</t>
    </rPh>
    <rPh sb="5" eb="7">
      <t>サイシュウ</t>
    </rPh>
    <rPh sb="7" eb="9">
      <t>カクテイ</t>
    </rPh>
    <rPh sb="9" eb="10">
      <t>スウ</t>
    </rPh>
    <rPh sb="12" eb="14">
      <t>キサイ</t>
    </rPh>
    <rPh sb="19" eb="21">
      <t>ガッコウ</t>
    </rPh>
    <rPh sb="21" eb="23">
      <t>ダンタイ</t>
    </rPh>
    <rPh sb="23" eb="24">
      <t>トウ</t>
    </rPh>
    <rPh sb="28" eb="31">
      <t>ウンテンシュ</t>
    </rPh>
    <rPh sb="37" eb="38">
      <t>トウ</t>
    </rPh>
    <rPh sb="39" eb="40">
      <t>フク</t>
    </rPh>
    <phoneticPr fontId="3"/>
  </si>
  <si>
    <r>
      <t>食堂</t>
    </r>
    <r>
      <rPr>
        <b/>
        <sz val="12"/>
        <color rgb="FFFF0000"/>
        <rFont val="ＭＳ Ｐゴシック"/>
        <family val="3"/>
        <charset val="128"/>
        <scheme val="minor"/>
      </rPr>
      <t>→請求分</t>
    </r>
    <rPh sb="0" eb="2">
      <t>ショクドウ</t>
    </rPh>
    <phoneticPr fontId="3"/>
  </si>
  <si>
    <t>月 / 日</t>
    <rPh sb="0" eb="1">
      <t>ツキ</t>
    </rPh>
    <rPh sb="4" eb="5">
      <t>ニチ</t>
    </rPh>
    <phoneticPr fontId="3"/>
  </si>
  <si>
    <r>
      <rPr>
        <b/>
        <sz val="11"/>
        <color theme="1"/>
        <rFont val="ＭＳ Ｐゴシック"/>
        <family val="3"/>
        <charset val="128"/>
        <scheme val="minor"/>
      </rPr>
      <t xml:space="preserve"> 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（下表に内訳をご記入ください）</t>
    </r>
    <rPh sb="1" eb="4">
      <t>セイキュウショ</t>
    </rPh>
    <rPh sb="5" eb="6">
      <t>ワ</t>
    </rPh>
    <rPh sb="9" eb="10">
      <t>シタ</t>
    </rPh>
    <rPh sb="10" eb="11">
      <t>ヒョウ</t>
    </rPh>
    <rPh sb="12" eb="14">
      <t>ウチワケ</t>
    </rPh>
    <rPh sb="16" eb="18">
      <t>キニュウ</t>
    </rPh>
    <phoneticPr fontId="3"/>
  </si>
  <si>
    <t>支払方法</t>
    <rPh sb="0" eb="2">
      <t>シハラ</t>
    </rPh>
    <rPh sb="2" eb="4">
      <t>ホウホウ</t>
    </rPh>
    <phoneticPr fontId="3"/>
  </si>
  <si>
    <r>
      <t>①</t>
    </r>
    <r>
      <rPr>
        <b/>
        <sz val="11"/>
        <color theme="1"/>
        <rFont val="ＭＳ Ｐゴシック"/>
        <family val="3"/>
        <charset val="128"/>
        <scheme val="minor"/>
      </rPr>
      <t>【１枚目】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</si>
  <si>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【２枚目】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</si>
  <si>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【３枚目】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</si>
  <si>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【４枚目】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</si>
  <si>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【５枚目】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</si>
  <si>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【６枚目】</t>
    </r>
    <r>
      <rPr>
        <sz val="11"/>
        <color theme="1"/>
        <rFont val="ＭＳ Ｐゴシック"/>
        <family val="2"/>
        <charset val="128"/>
        <scheme val="minor"/>
      </rPr>
      <t>請求書宛名</t>
    </r>
    <rPh sb="3" eb="5">
      <t>マイメ</t>
    </rPh>
    <rPh sb="6" eb="9">
      <t>セイキュウショ</t>
    </rPh>
    <rPh sb="9" eb="11">
      <t>アテナ</t>
    </rPh>
    <phoneticPr fontId="3"/>
  </si>
  <si>
    <t>※ｺﾝﾋﾞﾆ払いは請求書1枚につき140円の手数料がかかります</t>
    <rPh sb="6" eb="7">
      <t>ハラ</t>
    </rPh>
    <rPh sb="9" eb="12">
      <t>セイキュウショ</t>
    </rPh>
    <rPh sb="13" eb="14">
      <t>マイ</t>
    </rPh>
    <rPh sb="20" eb="21">
      <t>エン</t>
    </rPh>
    <rPh sb="22" eb="25">
      <t>テスウリョウ</t>
    </rPh>
    <phoneticPr fontId="3"/>
  </si>
  <si>
    <t>備
考</t>
    <rPh sb="0" eb="1">
      <t>ビ</t>
    </rPh>
    <rPh sb="2" eb="3">
      <t>コウ</t>
    </rPh>
    <phoneticPr fontId="3"/>
  </si>
  <si>
    <t>※入所期間中に食数の変更がありましたら、食堂へお知らせください</t>
    <rPh sb="1" eb="3">
      <t>ニュウショ</t>
    </rPh>
    <rPh sb="3" eb="5">
      <t>キカン</t>
    </rPh>
    <rPh sb="5" eb="6">
      <t>ナカ</t>
    </rPh>
    <rPh sb="7" eb="9">
      <t>ショクスウ</t>
    </rPh>
    <rPh sb="10" eb="12">
      <t>ヘンコウ</t>
    </rPh>
    <rPh sb="20" eb="22">
      <t>ショクドウ</t>
    </rPh>
    <rPh sb="24" eb="25">
      <t>シ</t>
    </rPh>
    <phoneticPr fontId="3"/>
  </si>
  <si>
    <r>
      <rPr>
        <sz val="7.5"/>
        <color theme="1"/>
        <rFont val="ＭＳ Ｐゴシック"/>
        <family val="3"/>
        <charset val="128"/>
        <scheme val="minor"/>
      </rPr>
      <t>請求書</t>
    </r>
    <r>
      <rPr>
        <sz val="10"/>
        <color theme="1"/>
        <rFont val="ＭＳ Ｐゴシック"/>
        <family val="3"/>
        <charset val="128"/>
        <scheme val="minor"/>
      </rPr>
      <t>①</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</si>
  <si>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②</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</si>
  <si>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③</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</si>
  <si>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④</t>
    </r>
    <rPh sb="0" eb="3">
      <t>セイキュウショ</t>
    </rPh>
    <phoneticPr fontId="3"/>
  </si>
  <si>
    <t>除 ・代 ・持</t>
    <rPh sb="0" eb="1">
      <t>ジョ</t>
    </rPh>
    <rPh sb="3" eb="4">
      <t>ダイ</t>
    </rPh>
    <rPh sb="6" eb="7">
      <t>ジ</t>
    </rPh>
    <phoneticPr fontId="3"/>
  </si>
  <si>
    <t>宛　名</t>
    <rPh sb="0" eb="1">
      <t>アテ</t>
    </rPh>
    <rPh sb="2" eb="3">
      <t>メイ</t>
    </rPh>
    <phoneticPr fontId="3"/>
  </si>
  <si>
    <t>注文数</t>
    <rPh sb="0" eb="3">
      <t>チュウモンスウ</t>
    </rPh>
    <phoneticPr fontId="3"/>
  </si>
  <si>
    <t>パリパリむすび弁当</t>
    <rPh sb="7" eb="9">
      <t>ベントウ</t>
    </rPh>
    <phoneticPr fontId="3"/>
  </si>
  <si>
    <t>俵むすび弁当</t>
    <rPh sb="0" eb="1">
      <t>タワラ</t>
    </rPh>
    <rPh sb="4" eb="6">
      <t>ベントウ</t>
    </rPh>
    <phoneticPr fontId="3"/>
  </si>
  <si>
    <t>おむすび2個とおかず</t>
    <rPh sb="5" eb="6">
      <t>コ</t>
    </rPh>
    <phoneticPr fontId="3"/>
  </si>
  <si>
    <t xml:space="preserve"> 30歳以上</t>
    <rPh sb="3" eb="4">
      <t>サイ</t>
    </rPh>
    <phoneticPr fontId="3"/>
  </si>
  <si>
    <t>薪代</t>
    <rPh sb="0" eb="1">
      <t>マキ</t>
    </rPh>
    <rPh sb="1" eb="2">
      <t>ダイ</t>
    </rPh>
    <phoneticPr fontId="3"/>
  </si>
  <si>
    <t>-</t>
    <phoneticPr fontId="3"/>
  </si>
  <si>
    <r>
      <t>（※1グループ最大10人まで、</t>
    </r>
    <r>
      <rPr>
        <b/>
        <u/>
        <sz val="11"/>
        <color rgb="FFFF0000"/>
        <rFont val="ＭＳ Ｐゴシック"/>
        <family val="3"/>
        <charset val="128"/>
        <scheme val="minor"/>
      </rPr>
      <t>１グループにつき薪１束700円が別途必要になります</t>
    </r>
    <r>
      <rPr>
        <b/>
        <u/>
        <sz val="11"/>
        <color theme="1"/>
        <rFont val="ＭＳ Ｐゴシック"/>
        <family val="3"/>
        <charset val="128"/>
        <scheme val="minor"/>
      </rPr>
      <t>。）</t>
    </r>
    <rPh sb="7" eb="9">
      <t>サイダイ</t>
    </rPh>
    <rPh sb="11" eb="12">
      <t>ニン</t>
    </rPh>
    <rPh sb="23" eb="24">
      <t>マキ</t>
    </rPh>
    <rPh sb="25" eb="26">
      <t>タバ</t>
    </rPh>
    <rPh sb="29" eb="30">
      <t>エン</t>
    </rPh>
    <rPh sb="31" eb="33">
      <t>ベット</t>
    </rPh>
    <rPh sb="33" eb="35">
      <t>ヒツヨウ</t>
    </rPh>
    <phoneticPr fontId="3"/>
  </si>
  <si>
    <t>野外炊飯薪代</t>
    <rPh sb="0" eb="4">
      <t>ヤガイスイハン</t>
    </rPh>
    <rPh sb="4" eb="6">
      <t>マキダイ</t>
    </rPh>
    <phoneticPr fontId="3"/>
  </si>
  <si>
    <t>１グループにつき１束</t>
    <rPh sb="9" eb="10">
      <t>タバ</t>
    </rPh>
    <phoneticPr fontId="3"/>
  </si>
  <si>
    <t>束</t>
    <rPh sb="0" eb="1">
      <t>タバ</t>
    </rPh>
    <phoneticPr fontId="3"/>
  </si>
  <si>
    <r>
      <rPr>
        <sz val="11"/>
        <color theme="1"/>
        <rFont val="ＭＳ Ｐゴシック"/>
        <family val="2"/>
        <charset val="128"/>
        <scheme val="minor"/>
      </rPr>
      <t>薪</t>
    </r>
    <r>
      <rPr>
        <sz val="9"/>
        <color theme="1"/>
        <rFont val="ＭＳ Ｐゴシック"/>
        <family val="3"/>
        <charset val="128"/>
        <scheme val="minor"/>
      </rPr>
      <t>（野外炊飯用）</t>
    </r>
    <rPh sb="0" eb="1">
      <t>マキ</t>
    </rPh>
    <rPh sb="2" eb="6">
      <t>ヤガイスイハン</t>
    </rPh>
    <rPh sb="6" eb="7">
      <t>ヨウ</t>
    </rPh>
    <phoneticPr fontId="3"/>
  </si>
  <si>
    <t>ひのき</t>
    <phoneticPr fontId="3"/>
  </si>
  <si>
    <t>あかまつ</t>
    <phoneticPr fontId="3"/>
  </si>
  <si>
    <t>ぶな</t>
    <phoneticPr fontId="3"/>
  </si>
  <si>
    <t>もみ</t>
    <phoneticPr fontId="3"/>
  </si>
  <si>
    <t>うぐいす</t>
    <phoneticPr fontId="3"/>
  </si>
  <si>
    <t>もず</t>
    <phoneticPr fontId="3"/>
  </si>
  <si>
    <t>つぐみ</t>
    <phoneticPr fontId="3"/>
  </si>
  <si>
    <t>ほととぎす</t>
    <phoneticPr fontId="3"/>
  </si>
  <si>
    <t>きじ</t>
    <phoneticPr fontId="3"/>
  </si>
  <si>
    <t>ひよどり</t>
    <phoneticPr fontId="3"/>
  </si>
  <si>
    <t>リーダー棟①</t>
    <rPh sb="4" eb="5">
      <t>トウ</t>
    </rPh>
    <phoneticPr fontId="3"/>
  </si>
  <si>
    <t>リーダー棟②</t>
    <rPh sb="4" eb="5">
      <t>トウ</t>
    </rPh>
    <phoneticPr fontId="3"/>
  </si>
  <si>
    <t>ファミリー棟①</t>
    <rPh sb="5" eb="6">
      <t>トウ</t>
    </rPh>
    <phoneticPr fontId="3"/>
  </si>
  <si>
    <t>ファミリー棟②</t>
    <rPh sb="5" eb="6">
      <t>トウ</t>
    </rPh>
    <phoneticPr fontId="3"/>
  </si>
  <si>
    <t>セミナー棟</t>
    <rPh sb="4" eb="5">
      <t>トウ</t>
    </rPh>
    <phoneticPr fontId="3"/>
  </si>
  <si>
    <t>その他</t>
    <rPh sb="2" eb="3">
      <t>タ</t>
    </rPh>
    <phoneticPr fontId="3"/>
  </si>
  <si>
    <t>健康調査票</t>
    <rPh sb="0" eb="2">
      <t>ケンコウ</t>
    </rPh>
    <rPh sb="2" eb="4">
      <t>チョウサ</t>
    </rPh>
    <rPh sb="4" eb="5">
      <t>ヒョウ</t>
    </rPh>
    <phoneticPr fontId="4"/>
  </si>
  <si>
    <r>
      <rPr>
        <b/>
        <sz val="15"/>
        <rFont val="ＭＳ Ｐゴシック"/>
        <family val="3"/>
        <charset val="128"/>
        <scheme val="minor"/>
      </rPr>
      <t>国立山口徳地青少年自然の家　</t>
    </r>
    <r>
      <rPr>
        <b/>
        <sz val="18"/>
        <rFont val="ＭＳ Ｐゴシック"/>
        <family val="3"/>
        <charset val="128"/>
        <scheme val="minor"/>
      </rPr>
      <t>利用団体票</t>
    </r>
    <r>
      <rPr>
        <b/>
        <sz val="15"/>
        <rFont val="ＭＳ Ｐゴシック"/>
        <family val="3"/>
        <charset val="128"/>
        <scheme val="minor"/>
      </rPr>
      <t>（請求書作成票）</t>
    </r>
    <rPh sb="0" eb="11">
      <t>コクリツヤマグチトクジセイショウネンシゼン</t>
    </rPh>
    <rPh sb="12" eb="13">
      <t>イエ</t>
    </rPh>
    <rPh sb="14" eb="16">
      <t>リヨウ</t>
    </rPh>
    <rPh sb="16" eb="18">
      <t>ダンタイ</t>
    </rPh>
    <rPh sb="18" eb="19">
      <t>ヒョウ</t>
    </rPh>
    <rPh sb="20" eb="23">
      <t>セイキュウショ</t>
    </rPh>
    <rPh sb="23" eb="25">
      <t>サクセイ</t>
    </rPh>
    <rPh sb="25" eb="26">
      <t>ヒョウ</t>
    </rPh>
    <phoneticPr fontId="4"/>
  </si>
  <si>
    <r>
      <t xml:space="preserve">薪（自主活動用）
</t>
    </r>
    <r>
      <rPr>
        <sz val="9"/>
        <rFont val="ＭＳ ゴシック"/>
        <family val="3"/>
        <charset val="128"/>
      </rPr>
      <t>(※野外炊飯用の薪の注文は、食事注文票にご記入ください)</t>
    </r>
    <rPh sb="0" eb="1">
      <t>マキ</t>
    </rPh>
    <rPh sb="2" eb="4">
      <t>ジシュ</t>
    </rPh>
    <rPh sb="4" eb="6">
      <t>カツドウ</t>
    </rPh>
    <rPh sb="6" eb="7">
      <t>ヨウ</t>
    </rPh>
    <rPh sb="11" eb="16">
      <t>ヤガイスイハンヨウ</t>
    </rPh>
    <rPh sb="17" eb="18">
      <t>マキ</t>
    </rPh>
    <rPh sb="19" eb="21">
      <t>チュウモン</t>
    </rPh>
    <rPh sb="23" eb="25">
      <t>ショクジ</t>
    </rPh>
    <rPh sb="25" eb="27">
      <t>チュウモン</t>
    </rPh>
    <rPh sb="27" eb="28">
      <t>ヒョウ</t>
    </rPh>
    <rPh sb="30" eb="32">
      <t>キニュウ</t>
    </rPh>
    <phoneticPr fontId="3"/>
  </si>
  <si>
    <t>防災キャンドル（ろうそく、ビン）</t>
    <rPh sb="0" eb="2">
      <t>ボウサイ</t>
    </rPh>
    <phoneticPr fontId="3"/>
  </si>
  <si>
    <t>カセットボンベ</t>
    <phoneticPr fontId="3"/>
  </si>
  <si>
    <t>防災キャンドル</t>
    <rPh sb="0" eb="2">
      <t>ボウサイ</t>
    </rPh>
    <phoneticPr fontId="3"/>
  </si>
  <si>
    <t>カセットボンベ</t>
    <phoneticPr fontId="3"/>
  </si>
  <si>
    <t>ろうそく、ビン（1人分）</t>
    <rPh sb="9" eb="11">
      <t>ニンブン</t>
    </rPh>
    <rPh sb="10" eb="11">
      <t>ブン</t>
    </rPh>
    <phoneticPr fontId="3"/>
  </si>
  <si>
    <t>揚げ油には様々な食材が混入しております。除去は必要ですか。</t>
    <rPh sb="0" eb="1">
      <t>ア</t>
    </rPh>
    <rPh sb="2" eb="3">
      <t>アブラ</t>
    </rPh>
    <rPh sb="5" eb="7">
      <t>サマザマ</t>
    </rPh>
    <rPh sb="8" eb="10">
      <t>ショクザイ</t>
    </rPh>
    <rPh sb="11" eb="13">
      <t>コンニュウ</t>
    </rPh>
    <rPh sb="20" eb="22">
      <t>ジョキョ</t>
    </rPh>
    <rPh sb="23" eb="25">
      <t>ヒツヨウ</t>
    </rPh>
    <phoneticPr fontId="3"/>
  </si>
  <si>
    <t>コンタミネーションは避ける必要はございますか。</t>
    <rPh sb="10" eb="11">
      <t>サ</t>
    </rPh>
    <rPh sb="13" eb="15">
      <t>ヒツヨウ</t>
    </rPh>
    <phoneticPr fontId="3"/>
  </si>
  <si>
    <t>例）卵・乳</t>
    <rPh sb="0" eb="1">
      <t>レイ</t>
    </rPh>
    <rPh sb="2" eb="3">
      <t>タマゴ</t>
    </rPh>
    <rPh sb="4" eb="5">
      <t>ニュウ</t>
    </rPh>
    <phoneticPr fontId="3"/>
  </si>
  <si>
    <t>例）マヨネーズ・飲料以外の乳</t>
    <rPh sb="0" eb="1">
      <t>レイ</t>
    </rPh>
    <rPh sb="8" eb="12">
      <t>インリョウイガイ</t>
    </rPh>
    <rPh sb="13" eb="14">
      <t>ニュウ</t>
    </rPh>
    <phoneticPr fontId="3"/>
  </si>
  <si>
    <t>目的地到着</t>
    <rPh sb="0" eb="3">
      <t>モクテキチ</t>
    </rPh>
    <rPh sb="3" eb="5">
      <t>トウチャク</t>
    </rPh>
    <phoneticPr fontId="3"/>
  </si>
  <si>
    <t>目的地　発</t>
    <rPh sb="0" eb="3">
      <t>モクテキチ</t>
    </rPh>
    <rPh sb="4" eb="5">
      <t>ハツ</t>
    </rPh>
    <phoneticPr fontId="3"/>
  </si>
  <si>
    <t>目的地　着</t>
    <rPh sb="0" eb="3">
      <t>モクテキチ</t>
    </rPh>
    <rPh sb="4" eb="5">
      <t>チャク</t>
    </rPh>
    <phoneticPr fontId="3"/>
  </si>
  <si>
    <r>
      <rPr>
        <b/>
        <sz val="11"/>
        <color theme="1"/>
        <rFont val="ＭＳ Ｐゴシック"/>
        <family val="3"/>
        <charset val="128"/>
        <scheme val="minor"/>
      </rPr>
      <t>運行が可能な時間</t>
    </r>
    <r>
      <rPr>
        <sz val="11"/>
        <color theme="1"/>
        <rFont val="ＭＳ Ｐゴシック"/>
        <family val="2"/>
        <charset val="128"/>
        <scheme val="minor"/>
      </rPr>
      <t>は，</t>
    </r>
    <r>
      <rPr>
        <b/>
        <sz val="11"/>
        <color theme="1"/>
        <rFont val="ＭＳ Ｐゴシック"/>
        <family val="3"/>
        <charset val="128"/>
        <scheme val="minor"/>
      </rPr>
      <t>自然の家を8時30分出発～17時15分着</t>
    </r>
    <r>
      <rPr>
        <sz val="11"/>
        <color theme="1"/>
        <rFont val="ＭＳ Ｐゴシック"/>
        <family val="3"/>
        <charset val="128"/>
        <scheme val="minor"/>
      </rPr>
      <t>の範囲内</t>
    </r>
    <r>
      <rPr>
        <sz val="11"/>
        <color theme="1"/>
        <rFont val="ＭＳ Ｐゴシック"/>
        <family val="2"/>
        <charset val="128"/>
        <scheme val="minor"/>
      </rPr>
      <t>です。</t>
    </r>
    <rPh sb="0" eb="2">
      <t>ウンコウ</t>
    </rPh>
    <rPh sb="3" eb="5">
      <t>カノウ</t>
    </rPh>
    <rPh sb="6" eb="8">
      <t>ジカン</t>
    </rPh>
    <rPh sb="10" eb="12">
      <t>シゼン</t>
    </rPh>
    <rPh sb="13" eb="14">
      <t>イエ</t>
    </rPh>
    <rPh sb="16" eb="17">
      <t>ジ</t>
    </rPh>
    <rPh sb="19" eb="20">
      <t>フン</t>
    </rPh>
    <rPh sb="20" eb="22">
      <t>シュッパツ</t>
    </rPh>
    <rPh sb="25" eb="26">
      <t>ジ</t>
    </rPh>
    <rPh sb="28" eb="29">
      <t>フン</t>
    </rPh>
    <rPh sb="29" eb="30">
      <t>チャク</t>
    </rPh>
    <rPh sb="31" eb="34">
      <t>ハンイナイ</t>
    </rPh>
    <phoneticPr fontId="3"/>
  </si>
  <si>
    <t xml:space="preserve"> </t>
    <phoneticPr fontId="3"/>
  </si>
  <si>
    <t>（荷物を持参しての乗降には、約10分程度かかります。バスのため、地図アプリの時間よりもかかります。）</t>
    <rPh sb="1" eb="3">
      <t>ニモツ</t>
    </rPh>
    <rPh sb="4" eb="6">
      <t>ジサン</t>
    </rPh>
    <rPh sb="9" eb="11">
      <t>ジョウコウ</t>
    </rPh>
    <rPh sb="14" eb="15">
      <t>ヤク</t>
    </rPh>
    <rPh sb="17" eb="20">
      <t>プンテイド</t>
    </rPh>
    <rPh sb="32" eb="34">
      <t>チズ</t>
    </rPh>
    <rPh sb="38" eb="40">
      <t>ジカン</t>
    </rPh>
    <phoneticPr fontId="3"/>
  </si>
  <si>
    <r>
      <t xml:space="preserve">運行
経路
</t>
    </r>
    <r>
      <rPr>
        <sz val="8"/>
        <color theme="1"/>
        <rFont val="ＭＳ Ｐゴシック"/>
        <family val="3"/>
        <charset val="128"/>
        <scheme val="minor"/>
      </rPr>
      <t xml:space="preserve">
</t>
    </r>
    <r>
      <rPr>
        <u/>
        <sz val="8"/>
        <color theme="1"/>
        <rFont val="ＭＳ Ｐゴシック"/>
        <family val="3"/>
        <charset val="128"/>
        <scheme val="minor"/>
      </rPr>
      <t>高速利用
のみ記入</t>
    </r>
    <r>
      <rPr>
        <sz val="8"/>
        <color theme="1"/>
        <rFont val="ＭＳ Ｐゴシック"/>
        <family val="3"/>
        <charset val="128"/>
        <scheme val="minor"/>
      </rPr>
      <t xml:space="preserve">
</t>
    </r>
    <rPh sb="0" eb="2">
      <t>ウンコウ</t>
    </rPh>
    <rPh sb="3" eb="5">
      <t>ケイロ</t>
    </rPh>
    <rPh sb="7" eb="9">
      <t>コウソク</t>
    </rPh>
    <rPh sb="9" eb="11">
      <t>リヨウ</t>
    </rPh>
    <rPh sb="14" eb="16">
      <t>キニュウ</t>
    </rPh>
    <phoneticPr fontId="3"/>
  </si>
  <si>
    <t>幼児（年少未満）</t>
    <rPh sb="0" eb="2">
      <t>ヨウジ</t>
    </rPh>
    <rPh sb="3" eb="5">
      <t>ネンショウ</t>
    </rPh>
    <rPh sb="5" eb="7">
      <t>ミマン</t>
    </rPh>
    <phoneticPr fontId="4"/>
  </si>
  <si>
    <t>幼児（年少～年長）</t>
    <rPh sb="0" eb="2">
      <t>ヨウジ</t>
    </rPh>
    <rPh sb="3" eb="5">
      <t>ネンショウ</t>
    </rPh>
    <rPh sb="6" eb="8">
      <t>ネンチョウ</t>
    </rPh>
    <phoneticPr fontId="4"/>
  </si>
  <si>
    <r>
      <rPr>
        <b/>
        <sz val="10"/>
        <rFont val="ＭＳ Ｐゴシック"/>
        <family val="3"/>
        <charset val="128"/>
        <scheme val="minor"/>
      </rPr>
      <t>団体の
概要</t>
    </r>
    <r>
      <rPr>
        <sz val="10"/>
        <rFont val="ＭＳ Ｐゴシック"/>
        <family val="3"/>
        <charset val="128"/>
        <scheme val="minor"/>
      </rPr>
      <t xml:space="preserve">
</t>
    </r>
    <r>
      <rPr>
        <sz val="6"/>
        <rFont val="ＭＳ Ｐゴシック"/>
        <family val="3"/>
        <charset val="128"/>
        <scheme val="minor"/>
      </rPr>
      <t>（設立目的や活動内容など）</t>
    </r>
    <rPh sb="0" eb="2">
      <t>ダンタイ</t>
    </rPh>
    <rPh sb="4" eb="6">
      <t>ガイヨウ</t>
    </rPh>
    <rPh sb="8" eb="10">
      <t>セツリツ</t>
    </rPh>
    <rPh sb="10" eb="12">
      <t>モクテキ</t>
    </rPh>
    <rPh sb="13" eb="15">
      <t>カツドウ</t>
    </rPh>
    <rPh sb="15" eb="17">
      <t>ナイヨウ</t>
    </rPh>
    <phoneticPr fontId="3"/>
  </si>
  <si>
    <t>3日目</t>
    <phoneticPr fontId="3"/>
  </si>
  <si>
    <t>計</t>
    <rPh sb="0" eb="1">
      <t>ケイ</t>
    </rPh>
    <phoneticPr fontId="3"/>
  </si>
  <si>
    <t xml:space="preserve"> 幼児（年少～年長）</t>
    <phoneticPr fontId="3"/>
  </si>
  <si>
    <t xml:space="preserve"> 幼児（年少未満）</t>
    <rPh sb="1" eb="3">
      <t>ヨウジ</t>
    </rPh>
    <rPh sb="4" eb="6">
      <t>ネンショウ</t>
    </rPh>
    <rPh sb="6" eb="8">
      <t>ミマン</t>
    </rPh>
    <phoneticPr fontId="4"/>
  </si>
  <si>
    <t>1泊あたりの金額
※一部免除制度があります</t>
    <rPh sb="1" eb="2">
      <t>ハク</t>
    </rPh>
    <rPh sb="6" eb="8">
      <t>キンガク</t>
    </rPh>
    <rPh sb="10" eb="12">
      <t>イチブ</t>
    </rPh>
    <rPh sb="12" eb="14">
      <t>メンジョ</t>
    </rPh>
    <rPh sb="14" eb="16">
      <t>セイド</t>
    </rPh>
    <phoneticPr fontId="3"/>
  </si>
  <si>
    <t>年少～年長</t>
    <rPh sb="0" eb="2">
      <t>ネンショウ</t>
    </rPh>
    <rPh sb="3" eb="5">
      <t>ネンチョウ</t>
    </rPh>
    <phoneticPr fontId="3"/>
  </si>
  <si>
    <t>小学生～高校生</t>
    <rPh sb="0" eb="3">
      <t>ショウガクセイ</t>
    </rPh>
    <rPh sb="4" eb="7">
      <t>コウコウセイ</t>
    </rPh>
    <phoneticPr fontId="3"/>
  </si>
  <si>
    <t>大学・短大等の学生</t>
    <rPh sb="0" eb="2">
      <t>ダイガク</t>
    </rPh>
    <rPh sb="3" eb="5">
      <t>タンダイ</t>
    </rPh>
    <rPh sb="5" eb="6">
      <t>トウ</t>
    </rPh>
    <rPh sb="7" eb="9">
      <t>ガクセイ</t>
    </rPh>
    <phoneticPr fontId="3"/>
  </si>
  <si>
    <t>18歳以上の大人</t>
    <rPh sb="2" eb="3">
      <t>サイ</t>
    </rPh>
    <rPh sb="3" eb="5">
      <t>イジョウ</t>
    </rPh>
    <rPh sb="6" eb="8">
      <t>オトナ</t>
    </rPh>
    <phoneticPr fontId="3"/>
  </si>
  <si>
    <t>　　　※禁止事項に該当する行為、その他利用に当たっての留意事項に反する行為を行った、又は虚偽申告があった場合、今後の利用申込みを
　　　　制限します。</t>
    <phoneticPr fontId="3"/>
  </si>
  <si>
    <t>PM　13：30～16：30</t>
    <phoneticPr fontId="3"/>
  </si>
  <si>
    <t>AM　  9：30～12：30</t>
    <phoneticPr fontId="3"/>
  </si>
  <si>
    <t>野外活動計画書（オリエンテーリング・ウォークラリー・ナイトウォーク）</t>
    <rPh sb="0" eb="2">
      <t>ヤガイ</t>
    </rPh>
    <rPh sb="2" eb="4">
      <t>カツドウ</t>
    </rPh>
    <rPh sb="4" eb="6">
      <t>ケイカク</t>
    </rPh>
    <rPh sb="6" eb="7">
      <t>ショ</t>
    </rPh>
    <phoneticPr fontId="3"/>
  </si>
  <si>
    <t>白米とおかず</t>
    <rPh sb="0" eb="2">
      <t>ハクマイ</t>
    </rPh>
    <phoneticPr fontId="3"/>
  </si>
  <si>
    <t>自主活動用</t>
    <rPh sb="0" eb="4">
      <t>ジシュカツドウ</t>
    </rPh>
    <rPh sb="4" eb="5">
      <t>ヨウ</t>
    </rPh>
    <phoneticPr fontId="3"/>
  </si>
  <si>
    <t>1室1泊の料金</t>
    <rPh sb="1" eb="2">
      <t>シツ</t>
    </rPh>
    <rPh sb="3" eb="4">
      <t>ハク</t>
    </rPh>
    <rPh sb="5" eb="7">
      <t>リョウキン</t>
    </rPh>
    <phoneticPr fontId="3"/>
  </si>
  <si>
    <t>燭台使用料</t>
    <rPh sb="0" eb="2">
      <t>ショクダイ</t>
    </rPh>
    <rPh sb="2" eb="5">
      <t>シヨウリョウ</t>
    </rPh>
    <phoneticPr fontId="3"/>
  </si>
  <si>
    <t>わかめスープ</t>
    <phoneticPr fontId="3"/>
  </si>
  <si>
    <t>みそ汁</t>
    <phoneticPr fontId="3"/>
  </si>
  <si>
    <t>鶏肉（150g）</t>
    <rPh sb="0" eb="2">
      <t>トリニク</t>
    </rPh>
    <phoneticPr fontId="3"/>
  </si>
  <si>
    <t>鶏肉（500g追加）</t>
    <rPh sb="0" eb="2">
      <t>トリニク</t>
    </rPh>
    <rPh sb="7" eb="9">
      <t>ツイカ</t>
    </rPh>
    <phoneticPr fontId="3"/>
  </si>
  <si>
    <t>野外炊飯
追加食材</t>
    <rPh sb="0" eb="2">
      <t>ヤガイ</t>
    </rPh>
    <rPh sb="2" eb="4">
      <t>スイハン</t>
    </rPh>
    <rPh sb="5" eb="7">
      <t>ツイカ</t>
    </rPh>
    <rPh sb="7" eb="9">
      <t>ショクザイ</t>
    </rPh>
    <phoneticPr fontId="3"/>
  </si>
  <si>
    <t>幼児（年少～年長）</t>
    <rPh sb="0" eb="2">
      <t>ヨウジ</t>
    </rPh>
    <rPh sb="3" eb="5">
      <t>ネンショウ</t>
    </rPh>
    <rPh sb="6" eb="8">
      <t>ネンチョウ</t>
    </rPh>
    <phoneticPr fontId="3"/>
  </si>
  <si>
    <t>幼児
（年少～年長）</t>
    <rPh sb="0" eb="2">
      <t>ヨウジ</t>
    </rPh>
    <rPh sb="4" eb="6">
      <t>ネンショウ</t>
    </rPh>
    <rPh sb="7" eb="9">
      <t>ネンチョウ</t>
    </rPh>
    <phoneticPr fontId="3"/>
  </si>
  <si>
    <t>幼児
（年少
未満）</t>
    <rPh sb="0" eb="2">
      <t>ヨウジ</t>
    </rPh>
    <rPh sb="4" eb="6">
      <t>ネンショウ</t>
    </rPh>
    <rPh sb="7" eb="9">
      <t>ミマン</t>
    </rPh>
    <phoneticPr fontId="3"/>
  </si>
  <si>
    <t>現金</t>
    <phoneticPr fontId="3"/>
  </si>
  <si>
    <r>
      <rPr>
        <b/>
        <sz val="9"/>
        <color theme="1"/>
        <rFont val="ＭＳ Ｐゴシック"/>
        <family val="3"/>
        <charset val="128"/>
        <scheme val="minor"/>
      </rPr>
      <t xml:space="preserve"> 請求書を分けない</t>
    </r>
    <r>
      <rPr>
        <sz val="9"/>
        <color theme="1"/>
        <rFont val="ＭＳ Ｐゴシック"/>
        <family val="3"/>
        <charset val="128"/>
        <scheme val="minor"/>
      </rPr>
      <t>→</t>
    </r>
    <rPh sb="1" eb="4">
      <t>セイキュウショ</t>
    </rPh>
    <rPh sb="5" eb="6">
      <t>ワ</t>
    </rPh>
    <phoneticPr fontId="3"/>
  </si>
  <si>
    <r>
      <t xml:space="preserve">団体構成
</t>
    </r>
    <r>
      <rPr>
        <u/>
        <sz val="7"/>
        <rFont val="ＭＳ Ｐゴシック"/>
        <family val="3"/>
        <charset val="128"/>
        <scheme val="minor"/>
      </rPr>
      <t>期間中で一番多い日をご記入ください</t>
    </r>
    <rPh sb="0" eb="2">
      <t>ダンタイ</t>
    </rPh>
    <rPh sb="2" eb="4">
      <t>コウセイ</t>
    </rPh>
    <phoneticPr fontId="3"/>
  </si>
  <si>
    <t>国立山口徳地青少年自然の家　行程計画書　　</t>
    <rPh sb="0" eb="2">
      <t>コクリツ</t>
    </rPh>
    <rPh sb="2" eb="4">
      <t>ヤマグチ</t>
    </rPh>
    <rPh sb="4" eb="6">
      <t>トクヂ</t>
    </rPh>
    <rPh sb="6" eb="9">
      <t>セイショウネン</t>
    </rPh>
    <rPh sb="9" eb="11">
      <t>シゼン</t>
    </rPh>
    <rPh sb="12" eb="13">
      <t>イエ</t>
    </rPh>
    <rPh sb="14" eb="16">
      <t>コウテイ</t>
    </rPh>
    <rPh sb="16" eb="19">
      <t>ケイカクショ</t>
    </rPh>
    <phoneticPr fontId="4"/>
  </si>
  <si>
    <r>
      <t>ろうそく小　1本</t>
    </r>
    <r>
      <rPr>
        <sz val="10"/>
        <rFont val="ＭＳ ゴシック"/>
        <family val="3"/>
        <charset val="128"/>
      </rPr>
      <t>（アルミ付き）</t>
    </r>
    <rPh sb="4" eb="5">
      <t>ショウ</t>
    </rPh>
    <rPh sb="7" eb="8">
      <t>ホン</t>
    </rPh>
    <rPh sb="12" eb="13">
      <t>ツ</t>
    </rPh>
    <phoneticPr fontId="3"/>
  </si>
  <si>
    <r>
      <rPr>
        <b/>
        <sz val="11"/>
        <rFont val="ＭＳ Ｐゴシック"/>
        <family val="3"/>
        <charset val="128"/>
        <scheme val="minor"/>
      </rPr>
      <t>乗車が可能な人数</t>
    </r>
    <r>
      <rPr>
        <sz val="11"/>
        <rFont val="ＭＳ Ｐゴシック"/>
        <family val="3"/>
        <charset val="128"/>
        <scheme val="minor"/>
      </rPr>
      <t>は，</t>
    </r>
    <r>
      <rPr>
        <b/>
        <sz val="11"/>
        <rFont val="ＭＳ Ｐゴシック"/>
        <family val="3"/>
        <charset val="128"/>
        <scheme val="minor"/>
      </rPr>
      <t>最大２８名（マイクロバス）</t>
    </r>
    <r>
      <rPr>
        <sz val="11"/>
        <rFont val="ＭＳ Ｐゴシック"/>
        <family val="3"/>
        <charset val="128"/>
        <scheme val="minor"/>
      </rPr>
      <t>です。</t>
    </r>
    <rPh sb="0" eb="2">
      <t>ジョウシャ</t>
    </rPh>
    <rPh sb="3" eb="5">
      <t>カノウ</t>
    </rPh>
    <rPh sb="6" eb="8">
      <t>ニンズウ</t>
    </rPh>
    <rPh sb="10" eb="12">
      <t>サイダイ</t>
    </rPh>
    <rPh sb="14" eb="15">
      <t>メイ</t>
    </rPh>
    <phoneticPr fontId="3"/>
  </si>
  <si>
    <t>ｺﾝﾋﾞﾆ払い・電子決済</t>
    <phoneticPr fontId="3"/>
  </si>
  <si>
    <t>焼肉（鶏肉）</t>
    <rPh sb="0" eb="2">
      <t>ヤキニク</t>
    </rPh>
    <rPh sb="3" eb="5">
      <t>トリニク</t>
    </rPh>
    <phoneticPr fontId="3"/>
  </si>
  <si>
    <t>年少未満は無料</t>
    <rPh sb="5" eb="7">
      <t>ムリョウ</t>
    </rPh>
    <phoneticPr fontId="3"/>
  </si>
  <si>
    <t>鶏肉500g（焼肉用）</t>
    <rPh sb="0" eb="2">
      <t>トリニク</t>
    </rPh>
    <rPh sb="7" eb="9">
      <t>ヤキニク</t>
    </rPh>
    <rPh sb="9" eb="10">
      <t>ヨウ</t>
    </rPh>
    <phoneticPr fontId="3"/>
  </si>
  <si>
    <t>幼児（年少未満）は無料です</t>
    <rPh sb="0" eb="2">
      <t>ヨウジ</t>
    </rPh>
    <rPh sb="3" eb="5">
      <t>ネンショウ</t>
    </rPh>
    <rPh sb="5" eb="7">
      <t>ミマン</t>
    </rPh>
    <rPh sb="8" eb="10">
      <t>ムリョウ</t>
    </rPh>
    <phoneticPr fontId="3"/>
  </si>
  <si>
    <t>食堂食の場合には，「幼児（年少～年長）」，「小学生」及び「中学生以上」に分けて食数をご記入ください。</t>
    <rPh sb="0" eb="2">
      <t>ショクドウ</t>
    </rPh>
    <rPh sb="2" eb="3">
      <t>ショク</t>
    </rPh>
    <rPh sb="4" eb="6">
      <t>バアイ</t>
    </rPh>
    <rPh sb="10" eb="12">
      <t>ヨウジ</t>
    </rPh>
    <rPh sb="13" eb="15">
      <t>ネンショウ</t>
    </rPh>
    <rPh sb="16" eb="18">
      <t>ネンチョウ</t>
    </rPh>
    <rPh sb="22" eb="25">
      <t>ショウガクセイ</t>
    </rPh>
    <rPh sb="26" eb="27">
      <t>オヨ</t>
    </rPh>
    <rPh sb="29" eb="32">
      <t>チュウガクセイ</t>
    </rPh>
    <rPh sb="32" eb="34">
      <t>イジョウ</t>
    </rPh>
    <rPh sb="36" eb="37">
      <t>ワ</t>
    </rPh>
    <rPh sb="39" eb="41">
      <t>ショクスウ</t>
    </rPh>
    <rPh sb="43" eb="45">
      <t>キニュウ</t>
    </rPh>
    <phoneticPr fontId="3"/>
  </si>
  <si>
    <t>アクエリアス 500ml</t>
    <phoneticPr fontId="3"/>
  </si>
  <si>
    <t>菓子パン コッペパン
(イチゴジャム＆マーガリン）</t>
    <rPh sb="0" eb="2">
      <t>カシ</t>
    </rPh>
    <phoneticPr fontId="3"/>
  </si>
  <si>
    <t>菓子パン クリームパン</t>
    <rPh sb="0" eb="2">
      <t>カシ</t>
    </rPh>
    <phoneticPr fontId="3"/>
  </si>
  <si>
    <t>自然観察</t>
    <phoneticPr fontId="3"/>
  </si>
  <si>
    <r>
      <rPr>
        <b/>
        <u/>
        <sz val="11"/>
        <color theme="1"/>
        <rFont val="ＭＳ Ｐゴシック"/>
        <family val="3"/>
        <charset val="128"/>
        <scheme val="minor"/>
      </rPr>
      <t>食物アレルギーのある方全員</t>
    </r>
    <r>
      <rPr>
        <sz val="11"/>
        <color theme="1"/>
        <rFont val="ＭＳ Ｐゴシック"/>
        <family val="3"/>
        <charset val="128"/>
        <scheme val="minor"/>
      </rPr>
      <t>について，ご記入ください。</t>
    </r>
    <rPh sb="0" eb="2">
      <t>ショクモツ</t>
    </rPh>
    <rPh sb="10" eb="11">
      <t>カタ</t>
    </rPh>
    <rPh sb="11" eb="13">
      <t>ゼンイン</t>
    </rPh>
    <rPh sb="19" eb="21">
      <t>キニュウ</t>
    </rPh>
    <phoneticPr fontId="3"/>
  </si>
  <si>
    <t>キーホルダー（未加工）</t>
    <rPh sb="7" eb="10">
      <t>ミカコウ</t>
    </rPh>
    <phoneticPr fontId="3"/>
  </si>
  <si>
    <t>キーホルダー（加工済み）</t>
    <rPh sb="7" eb="9">
      <t>カコウ</t>
    </rPh>
    <rPh sb="9" eb="10">
      <t>ズ</t>
    </rPh>
    <phoneticPr fontId="3"/>
  </si>
  <si>
    <t>ポン太グループ</t>
    <rPh sb="2" eb="3">
      <t>タ</t>
    </rPh>
    <phoneticPr fontId="3"/>
  </si>
  <si>
    <t>徳地　ポン太</t>
    <rPh sb="0" eb="2">
      <t>トクヂ</t>
    </rPh>
    <rPh sb="5" eb="6">
      <t>タ</t>
    </rPh>
    <phoneticPr fontId="3"/>
  </si>
  <si>
    <t>000-0000-0000</t>
    <phoneticPr fontId="3"/>
  </si>
  <si>
    <t>10：00　入所</t>
    <rPh sb="6" eb="8">
      <t>ニュウショ</t>
    </rPh>
    <phoneticPr fontId="3"/>
  </si>
  <si>
    <t>13：30　オリエンテーリング</t>
    <phoneticPr fontId="3"/>
  </si>
  <si>
    <t>19：00　キャンプファイヤー</t>
    <phoneticPr fontId="3"/>
  </si>
  <si>
    <t>アンプ1台の貸出希望</t>
    <rPh sb="4" eb="5">
      <t>ダイ</t>
    </rPh>
    <rPh sb="6" eb="10">
      <t>カシダシキボウ</t>
    </rPh>
    <phoneticPr fontId="3"/>
  </si>
  <si>
    <t>10：15　オリエンテーション</t>
    <phoneticPr fontId="3"/>
  </si>
  <si>
    <t>同上</t>
    <rPh sb="0" eb="2">
      <t>ドウジョウ</t>
    </rPh>
    <phoneticPr fontId="3"/>
  </si>
  <si>
    <t>13：30　室内ビンゴ</t>
    <rPh sb="6" eb="8">
      <t>シツナイ</t>
    </rPh>
    <phoneticPr fontId="3"/>
  </si>
  <si>
    <t>19：00　キャンドルのつどい</t>
    <phoneticPr fontId="3"/>
  </si>
  <si>
    <t>00</t>
    <phoneticPr fontId="3"/>
  </si>
  <si>
    <t>9：30　焼板細工</t>
    <rPh sb="5" eb="9">
      <t>ヤキイタザイク</t>
    </rPh>
    <phoneticPr fontId="3"/>
  </si>
  <si>
    <t>13：30　TAP</t>
    <phoneticPr fontId="3"/>
  </si>
  <si>
    <t>9：30　野外炊飯</t>
    <rPh sb="5" eb="9">
      <t>ヤガイスイハン</t>
    </rPh>
    <phoneticPr fontId="3"/>
  </si>
  <si>
    <t>19：00　天体観察（講師希望）</t>
    <rPh sb="6" eb="8">
      <t>テンタイ</t>
    </rPh>
    <rPh sb="8" eb="10">
      <t>カンサツ</t>
    </rPh>
    <rPh sb="11" eb="13">
      <t>コウシ</t>
    </rPh>
    <rPh sb="13" eb="15">
      <t>キボウ</t>
    </rPh>
    <phoneticPr fontId="3"/>
  </si>
  <si>
    <t>19：00　星の話（講師希望）</t>
    <phoneticPr fontId="3"/>
  </si>
  <si>
    <t>野外炊飯をする</t>
    <rPh sb="0" eb="4">
      <t>ヤガイスイハン</t>
    </rPh>
    <phoneticPr fontId="3"/>
  </si>
  <si>
    <r>
      <t>野外炊飯活動計画書(</t>
    </r>
    <r>
      <rPr>
        <sz val="16"/>
        <color rgb="FFFF0000"/>
        <rFont val="UD デジタル 教科書体 N-R"/>
        <family val="1"/>
        <charset val="128"/>
      </rPr>
      <t>記入例</t>
    </r>
    <r>
      <rPr>
        <sz val="16"/>
        <color theme="1"/>
        <rFont val="UD デジタル 教科書体 N-R"/>
        <family val="1"/>
        <charset val="128"/>
      </rPr>
      <t>)</t>
    </r>
    <rPh sb="0" eb="2">
      <t>ヤガイ</t>
    </rPh>
    <rPh sb="2" eb="4">
      <t>スイハン</t>
    </rPh>
    <rPh sb="4" eb="6">
      <t>カツドウ</t>
    </rPh>
    <rPh sb="6" eb="9">
      <t>ケイカクショ</t>
    </rPh>
    <rPh sb="10" eb="12">
      <t>キニュウ</t>
    </rPh>
    <rPh sb="12" eb="13">
      <t>レイ</t>
    </rPh>
    <phoneticPr fontId="3"/>
  </si>
  <si>
    <t>書類作成日</t>
    <rPh sb="0" eb="2">
      <t>ショルイ</t>
    </rPh>
    <rPh sb="2" eb="4">
      <t>サクセイ</t>
    </rPh>
    <rPh sb="4" eb="5">
      <t>ビ</t>
    </rPh>
    <phoneticPr fontId="3"/>
  </si>
  <si>
    <t>【送付先】
mail：tokuji-kikaku@niye.go.jp
FAX:0835-56-0130</t>
    <rPh sb="1" eb="4">
      <t>ソウフサキ</t>
    </rPh>
    <phoneticPr fontId="3"/>
  </si>
  <si>
    <t>○○小学校</t>
    <rPh sb="2" eb="5">
      <t>ショウガッコウ</t>
    </rPh>
    <phoneticPr fontId="3"/>
  </si>
  <si>
    <t>グループ内訳
（食事注文票に記載した数を入力してください）</t>
    <rPh sb="4" eb="6">
      <t>ウチワケ</t>
    </rPh>
    <rPh sb="8" eb="10">
      <t>ショクジ</t>
    </rPh>
    <rPh sb="10" eb="12">
      <t>チュウモン</t>
    </rPh>
    <rPh sb="12" eb="13">
      <t>ヒョウ</t>
    </rPh>
    <rPh sb="14" eb="16">
      <t>キサイ</t>
    </rPh>
    <rPh sb="18" eb="19">
      <t>カズ</t>
    </rPh>
    <rPh sb="20" eb="22">
      <t>ニュウリョク</t>
    </rPh>
    <phoneticPr fontId="3"/>
  </si>
  <si>
    <t>野外炊飯実施日</t>
    <rPh sb="0" eb="2">
      <t>ヤガイ</t>
    </rPh>
    <rPh sb="2" eb="4">
      <t>スイハン</t>
    </rPh>
    <rPh sb="4" eb="6">
      <t>ジッシ</t>
    </rPh>
    <rPh sb="6" eb="7">
      <t>ビ</t>
    </rPh>
    <phoneticPr fontId="3"/>
  </si>
  <si>
    <t>カレーライス</t>
    <phoneticPr fontId="3"/>
  </si>
  <si>
    <t>のセルを入力してください</t>
    <rPh sb="4" eb="6">
      <t>ニュウリョク</t>
    </rPh>
    <phoneticPr fontId="3"/>
  </si>
  <si>
    <t>合計グループ数</t>
    <rPh sb="0" eb="2">
      <t>ゴウケイ</t>
    </rPh>
    <rPh sb="6" eb="7">
      <t>スウ</t>
    </rPh>
    <phoneticPr fontId="3"/>
  </si>
  <si>
    <t>合計人数</t>
    <rPh sb="0" eb="2">
      <t>ゴウケイ</t>
    </rPh>
    <rPh sb="2" eb="4">
      <t>ニンズウ</t>
    </rPh>
    <phoneticPr fontId="3"/>
  </si>
  <si>
    <t>役割</t>
    <rPh sb="0" eb="2">
      <t>ヤクワリ</t>
    </rPh>
    <phoneticPr fontId="3"/>
  </si>
  <si>
    <t>活動責任者</t>
    <rPh sb="0" eb="2">
      <t>カツドウ</t>
    </rPh>
    <rPh sb="2" eb="5">
      <t>セキニンシャ</t>
    </rPh>
    <phoneticPr fontId="3"/>
  </si>
  <si>
    <t>借用物品担当者</t>
    <rPh sb="0" eb="2">
      <t>シャクヨウ</t>
    </rPh>
    <rPh sb="2" eb="4">
      <t>ブッピン</t>
    </rPh>
    <rPh sb="4" eb="7">
      <t>タントウシャ</t>
    </rPh>
    <phoneticPr fontId="3"/>
  </si>
  <si>
    <t>まき割り担当者</t>
    <rPh sb="2" eb="3">
      <t>ワ</t>
    </rPh>
    <rPh sb="4" eb="7">
      <t>タントウシャ</t>
    </rPh>
    <phoneticPr fontId="3"/>
  </si>
  <si>
    <t>包丁管理担当者</t>
    <rPh sb="0" eb="2">
      <t>ホウチョウ</t>
    </rPh>
    <rPh sb="2" eb="4">
      <t>カンリ</t>
    </rPh>
    <rPh sb="4" eb="7">
      <t>タントウシャ</t>
    </rPh>
    <phoneticPr fontId="3"/>
  </si>
  <si>
    <t>内容</t>
    <rPh sb="0" eb="2">
      <t>ナイヨウ</t>
    </rPh>
    <phoneticPr fontId="3"/>
  </si>
  <si>
    <t>野外炊飯の団体責任者
本所職員との連絡調整を含む全体総括</t>
    <rPh sb="0" eb="2">
      <t>ヤガイ</t>
    </rPh>
    <rPh sb="2" eb="4">
      <t>スイハン</t>
    </rPh>
    <rPh sb="5" eb="7">
      <t>ダンタイ</t>
    </rPh>
    <rPh sb="7" eb="10">
      <t>セキニンシャ</t>
    </rPh>
    <rPh sb="11" eb="13">
      <t>ホンショ</t>
    </rPh>
    <rPh sb="13" eb="15">
      <t>ショクイン</t>
    </rPh>
    <rPh sb="17" eb="19">
      <t>レンラク</t>
    </rPh>
    <rPh sb="19" eb="21">
      <t>チョウセイ</t>
    </rPh>
    <rPh sb="22" eb="23">
      <t>フク</t>
    </rPh>
    <rPh sb="24" eb="26">
      <t>ゼンタイ</t>
    </rPh>
    <rPh sb="26" eb="28">
      <t>ソウカツ</t>
    </rPh>
    <phoneticPr fontId="3"/>
  </si>
  <si>
    <t>借用物品の管理
借用物品のグループ配布と
使用後の返却</t>
    <rPh sb="0" eb="2">
      <t>シャクヨウ</t>
    </rPh>
    <rPh sb="2" eb="4">
      <t>ブッピン</t>
    </rPh>
    <rPh sb="5" eb="7">
      <t>カンリ</t>
    </rPh>
    <rPh sb="8" eb="10">
      <t>シャクヨウ</t>
    </rPh>
    <rPh sb="10" eb="12">
      <t>ブッピン</t>
    </rPh>
    <rPh sb="17" eb="19">
      <t>ハイフ</t>
    </rPh>
    <rPh sb="21" eb="24">
      <t>シヨウゴ</t>
    </rPh>
    <rPh sb="25" eb="27">
      <t>ヘンキャク</t>
    </rPh>
    <phoneticPr fontId="3"/>
  </si>
  <si>
    <t>本所職員のまき割り指導補助</t>
    <rPh sb="0" eb="2">
      <t>ホンショ</t>
    </rPh>
    <rPh sb="2" eb="4">
      <t>ショクイン</t>
    </rPh>
    <rPh sb="7" eb="8">
      <t>ワ</t>
    </rPh>
    <rPh sb="9" eb="11">
      <t>シドウ</t>
    </rPh>
    <rPh sb="11" eb="13">
      <t>ホジョ</t>
    </rPh>
    <phoneticPr fontId="3"/>
  </si>
  <si>
    <t>包丁の管理
グループ配布と返却</t>
    <rPh sb="0" eb="2">
      <t>ホウチョウ</t>
    </rPh>
    <rPh sb="3" eb="5">
      <t>カンリ</t>
    </rPh>
    <rPh sb="10" eb="12">
      <t>ハイフ</t>
    </rPh>
    <rPh sb="13" eb="15">
      <t>ヘンキャク</t>
    </rPh>
    <phoneticPr fontId="3"/>
  </si>
  <si>
    <t>団体担当者</t>
    <rPh sb="0" eb="2">
      <t>ダンタイ</t>
    </rPh>
    <rPh sb="2" eb="5">
      <t>タントウシャ</t>
    </rPh>
    <phoneticPr fontId="3"/>
  </si>
  <si>
    <t>○○　○○</t>
    <phoneticPr fontId="3"/>
  </si>
  <si>
    <t>△△　△△</t>
    <phoneticPr fontId="3"/>
  </si>
  <si>
    <t>□□　□□</t>
    <phoneticPr fontId="3"/>
  </si>
  <si>
    <r>
      <rPr>
        <sz val="11"/>
        <color theme="1"/>
        <rFont val="Segoe UI Symbol"/>
        <family val="1"/>
      </rPr>
      <t>◇◇</t>
    </r>
    <r>
      <rPr>
        <sz val="11"/>
        <color theme="1"/>
        <rFont val="UD デジタル 教科書体 N-R"/>
        <family val="1"/>
        <charset val="128"/>
      </rPr>
      <t>　</t>
    </r>
    <r>
      <rPr>
        <sz val="11"/>
        <color theme="1"/>
        <rFont val="Segoe UI Symbol"/>
        <family val="1"/>
      </rPr>
      <t>◇◇</t>
    </r>
    <phoneticPr fontId="3"/>
  </si>
  <si>
    <t>借用物品記入シート</t>
    <rPh sb="0" eb="2">
      <t>シャクヨウ</t>
    </rPh>
    <rPh sb="2" eb="4">
      <t>ブッピン</t>
    </rPh>
    <rPh sb="4" eb="6">
      <t>キニュウ</t>
    </rPh>
    <phoneticPr fontId="3"/>
  </si>
  <si>
    <t>※「野外炊飯メニュー別貸出推奨物品リスト」を参考に借用物品数をご記入ください。</t>
    <rPh sb="2" eb="4">
      <t>ヤガイ</t>
    </rPh>
    <rPh sb="4" eb="6">
      <t>スイハン</t>
    </rPh>
    <rPh sb="10" eb="11">
      <t>ベツ</t>
    </rPh>
    <rPh sb="11" eb="13">
      <t>カシダシ</t>
    </rPh>
    <rPh sb="13" eb="15">
      <t>スイショウ</t>
    </rPh>
    <rPh sb="15" eb="17">
      <t>ブッピン</t>
    </rPh>
    <rPh sb="22" eb="24">
      <t>サンコウ</t>
    </rPh>
    <rPh sb="25" eb="27">
      <t>シャクヨウ</t>
    </rPh>
    <rPh sb="27" eb="29">
      <t>ブッピン</t>
    </rPh>
    <rPh sb="29" eb="30">
      <t>スウ</t>
    </rPh>
    <rPh sb="32" eb="34">
      <t>キニュウ</t>
    </rPh>
    <phoneticPr fontId="3"/>
  </si>
  <si>
    <t>1班</t>
    <rPh sb="1" eb="2">
      <t>ハン</t>
    </rPh>
    <phoneticPr fontId="3"/>
  </si>
  <si>
    <t>2班</t>
    <rPh sb="1" eb="2">
      <t>ハン</t>
    </rPh>
    <phoneticPr fontId="3"/>
  </si>
  <si>
    <t>3班</t>
    <rPh sb="1" eb="2">
      <t>ハン</t>
    </rPh>
    <phoneticPr fontId="3"/>
  </si>
  <si>
    <t>4班</t>
    <rPh sb="1" eb="2">
      <t>ハン</t>
    </rPh>
    <phoneticPr fontId="3"/>
  </si>
  <si>
    <t>5班</t>
    <rPh sb="1" eb="2">
      <t>ハン</t>
    </rPh>
    <phoneticPr fontId="3"/>
  </si>
  <si>
    <t>6班</t>
    <rPh sb="1" eb="2">
      <t>ハン</t>
    </rPh>
    <phoneticPr fontId="3"/>
  </si>
  <si>
    <t>7班</t>
    <rPh sb="1" eb="2">
      <t>ハン</t>
    </rPh>
    <phoneticPr fontId="3"/>
  </si>
  <si>
    <t>8班</t>
    <rPh sb="1" eb="2">
      <t>ハン</t>
    </rPh>
    <phoneticPr fontId="3"/>
  </si>
  <si>
    <t>9班</t>
    <rPh sb="1" eb="2">
      <t>ハン</t>
    </rPh>
    <phoneticPr fontId="3"/>
  </si>
  <si>
    <t>10班</t>
    <rPh sb="2" eb="3">
      <t>ハン</t>
    </rPh>
    <phoneticPr fontId="3"/>
  </si>
  <si>
    <t>11班</t>
    <rPh sb="2" eb="3">
      <t>ハン</t>
    </rPh>
    <phoneticPr fontId="3"/>
  </si>
  <si>
    <t>12班</t>
    <rPh sb="2" eb="3">
      <t>ハン</t>
    </rPh>
    <phoneticPr fontId="3"/>
  </si>
  <si>
    <t>13班</t>
    <rPh sb="2" eb="3">
      <t>ハン</t>
    </rPh>
    <phoneticPr fontId="3"/>
  </si>
  <si>
    <t>14班</t>
    <rPh sb="2" eb="3">
      <t>ハン</t>
    </rPh>
    <phoneticPr fontId="3"/>
  </si>
  <si>
    <t>15班</t>
    <rPh sb="2" eb="3">
      <t>ハン</t>
    </rPh>
    <phoneticPr fontId="3"/>
  </si>
  <si>
    <t>16班</t>
    <rPh sb="2" eb="3">
      <t>ハン</t>
    </rPh>
    <phoneticPr fontId="3"/>
  </si>
  <si>
    <t>17班</t>
    <rPh sb="2" eb="3">
      <t>ハン</t>
    </rPh>
    <phoneticPr fontId="3"/>
  </si>
  <si>
    <t>18班</t>
    <rPh sb="2" eb="3">
      <t>ハン</t>
    </rPh>
    <phoneticPr fontId="3"/>
  </si>
  <si>
    <t>19班</t>
    <rPh sb="2" eb="3">
      <t>ハン</t>
    </rPh>
    <phoneticPr fontId="3"/>
  </si>
  <si>
    <t>20班</t>
    <rPh sb="2" eb="3">
      <t>ハン</t>
    </rPh>
    <phoneticPr fontId="3"/>
  </si>
  <si>
    <t>21班</t>
    <rPh sb="2" eb="3">
      <t>ハン</t>
    </rPh>
    <phoneticPr fontId="3"/>
  </si>
  <si>
    <t>22班</t>
    <rPh sb="2" eb="3">
      <t>ハン</t>
    </rPh>
    <phoneticPr fontId="3"/>
  </si>
  <si>
    <t>23班</t>
    <rPh sb="2" eb="3">
      <t>ハン</t>
    </rPh>
    <phoneticPr fontId="3"/>
  </si>
  <si>
    <t>24班</t>
    <rPh sb="2" eb="3">
      <t>ハン</t>
    </rPh>
    <phoneticPr fontId="3"/>
  </si>
  <si>
    <t>平皿</t>
    <rPh sb="0" eb="1">
      <t>ヒラ</t>
    </rPh>
    <rPh sb="1" eb="2">
      <t>ザラ</t>
    </rPh>
    <phoneticPr fontId="3"/>
  </si>
  <si>
    <t>どんぶり</t>
    <phoneticPr fontId="3"/>
  </si>
  <si>
    <t>汁椀</t>
    <rPh sb="0" eb="1">
      <t>シル</t>
    </rPh>
    <rPh sb="1" eb="2">
      <t>ワン</t>
    </rPh>
    <phoneticPr fontId="3"/>
  </si>
  <si>
    <t>湯のみ</t>
    <rPh sb="0" eb="1">
      <t>ユ</t>
    </rPh>
    <phoneticPr fontId="3"/>
  </si>
  <si>
    <t>はし</t>
    <phoneticPr fontId="3"/>
  </si>
  <si>
    <t>スプーン</t>
    <phoneticPr fontId="3"/>
  </si>
  <si>
    <t>しゃもじ</t>
    <phoneticPr fontId="3"/>
  </si>
  <si>
    <t>おたま</t>
    <phoneticPr fontId="3"/>
  </si>
  <si>
    <t>フライ返し</t>
    <rPh sb="3" eb="4">
      <t>ガエ</t>
    </rPh>
    <phoneticPr fontId="3"/>
  </si>
  <si>
    <t>包丁</t>
    <rPh sb="0" eb="2">
      <t>ホウチョウ</t>
    </rPh>
    <phoneticPr fontId="3"/>
  </si>
  <si>
    <t>まな板</t>
    <rPh sb="2" eb="3">
      <t>イタ</t>
    </rPh>
    <phoneticPr fontId="3"/>
  </si>
  <si>
    <t>計量カップ</t>
    <rPh sb="0" eb="2">
      <t>ケイリョウ</t>
    </rPh>
    <phoneticPr fontId="3"/>
  </si>
  <si>
    <t>ざる</t>
    <phoneticPr fontId="3"/>
  </si>
  <si>
    <t>ボウル</t>
    <phoneticPr fontId="3"/>
  </si>
  <si>
    <t>ライスクッカー</t>
    <phoneticPr fontId="3"/>
  </si>
  <si>
    <t>なべ</t>
    <phoneticPr fontId="3"/>
  </si>
  <si>
    <t>鉄板</t>
    <rPh sb="0" eb="2">
      <t>テッパン</t>
    </rPh>
    <phoneticPr fontId="3"/>
  </si>
  <si>
    <t>やかん</t>
    <phoneticPr fontId="3"/>
  </si>
  <si>
    <t>【送付先】
mail：tokuji-kikaku@niye.go.jp  FAX:0835-56-0130</t>
    <rPh sb="1" eb="4">
      <t>ソウフサキ</t>
    </rPh>
    <phoneticPr fontId="3"/>
  </si>
  <si>
    <t>野外炊飯活動計画書</t>
    <rPh sb="0" eb="2">
      <t>ヤガイ</t>
    </rPh>
    <rPh sb="2" eb="4">
      <t>スイハン</t>
    </rPh>
    <rPh sb="4" eb="6">
      <t>カツドウ</t>
    </rPh>
    <rPh sb="6" eb="9">
      <t>ケイカクショ</t>
    </rPh>
    <phoneticPr fontId="3"/>
  </si>
  <si>
    <t>（〇〇室希望）</t>
    <rPh sb="3" eb="4">
      <t>シツ</t>
    </rPh>
    <rPh sb="4" eb="6">
      <t>キボウ</t>
    </rPh>
    <phoneticPr fontId="3"/>
  </si>
  <si>
    <t>tokuji-suishin@niye.go.jp</t>
    <phoneticPr fontId="3"/>
  </si>
  <si>
    <t>【提出先】 国立山口徳地青少年自然の家
TEL：（0835）56-0113　FAX：（0835）56-0130　メール：tokuji-suishin@niye.go.jp</t>
    <phoneticPr fontId="3"/>
  </si>
  <si>
    <t>【提出先】 国立山口徳地青少年自然の家
TEL：（0835）56-0113　FAX：（0835）56-0130　メール：tokuji-suishin@niye.go.jp</t>
    <rPh sb="1" eb="3">
      <t>テイシュツ</t>
    </rPh>
    <rPh sb="3" eb="4">
      <t>サキ</t>
    </rPh>
    <rPh sb="6" eb="8">
      <t>コクリツ</t>
    </rPh>
    <rPh sb="8" eb="10">
      <t>ヤマグチ</t>
    </rPh>
    <rPh sb="10" eb="12">
      <t>トクジ</t>
    </rPh>
    <rPh sb="12" eb="15">
      <t>セイショウネン</t>
    </rPh>
    <rPh sb="15" eb="17">
      <t>シゼン</t>
    </rPh>
    <rPh sb="18" eb="19">
      <t>イエ</t>
    </rPh>
    <phoneticPr fontId="3"/>
  </si>
  <si>
    <t>＜提出先＞コンパスグループジャパン株式会社　店長
　　TEL：０８３５－５６－１３００　FAX：０８３５－５６－１３３５　メール：32119@compass-jpn.com</t>
    <rPh sb="1" eb="3">
      <t>テイシュツ</t>
    </rPh>
    <rPh sb="3" eb="4">
      <t>サキ</t>
    </rPh>
    <rPh sb="17" eb="21">
      <t>カブシキガイシャ</t>
    </rPh>
    <rPh sb="22" eb="24">
      <t>テンチョウ</t>
    </rPh>
    <phoneticPr fontId="3"/>
  </si>
  <si>
    <t>※宿泊利用の場合、入所受付時に必ず提出ください。</t>
    <rPh sb="1" eb="3">
      <t>シュクハク</t>
    </rPh>
    <rPh sb="3" eb="5">
      <t>リヨウ</t>
    </rPh>
    <rPh sb="15" eb="16">
      <t>カナラ</t>
    </rPh>
    <phoneticPr fontId="3"/>
  </si>
  <si>
    <t>オレンジジュース</t>
    <phoneticPr fontId="3"/>
  </si>
  <si>
    <t>アップルジュース</t>
    <phoneticPr fontId="3"/>
  </si>
  <si>
    <t>パン・パックジュース・バナナ・ゼリー・ソーセージ各１個</t>
    <rPh sb="24" eb="25">
      <t>カク</t>
    </rPh>
    <rPh sb="26" eb="27">
      <t>コ</t>
    </rPh>
    <phoneticPr fontId="3"/>
  </si>
  <si>
    <t>ｺｯﾍﾟﾊﾟﾝ、ﾒﾛﾝﾊﾟﾝ、ｸﾘｰﾑﾊﾟﾝ</t>
    <phoneticPr fontId="3"/>
  </si>
  <si>
    <t>燭台使用料（ろうそく 大 付き）</t>
    <rPh sb="0" eb="2">
      <t>ショクダイ</t>
    </rPh>
    <rPh sb="2" eb="5">
      <t>シヨウリョウ</t>
    </rPh>
    <rPh sb="11" eb="12">
      <t>ダイ</t>
    </rPh>
    <rPh sb="13" eb="14">
      <t>ツ</t>
    </rPh>
    <phoneticPr fontId="3"/>
  </si>
  <si>
    <t>ろうそく 大 付</t>
    <rPh sb="5" eb="6">
      <t>ダイ</t>
    </rPh>
    <rPh sb="7" eb="8">
      <t>ツ</t>
    </rPh>
    <phoneticPr fontId="3"/>
  </si>
  <si>
    <t>アレルギー対応は食堂食のみ可能。野外炊飯・弁当には対応致しかねます。原材料等につきましては食堂へご相談ください。</t>
    <phoneticPr fontId="3"/>
  </si>
  <si>
    <t>【アレルギー対応の流れ】</t>
    <phoneticPr fontId="3"/>
  </si>
  <si>
    <t>＜2か月前＞　団体の担当者の方が「食物アレルギー調査票」を自然の家へ提出します。</t>
    <phoneticPr fontId="3"/>
  </si>
  <si>
    <t>＜1か月前＞　食物アレルギーのある方全員，「食物アレルギー個別確認票」・「材料表」（別紙）を，
食堂へ直接ご提出ください。</t>
    <rPh sb="3" eb="4">
      <t>ゲツ</t>
    </rPh>
    <rPh sb="4" eb="5">
      <t>マエ</t>
    </rPh>
    <rPh sb="7" eb="9">
      <t>ショクモツ</t>
    </rPh>
    <rPh sb="17" eb="18">
      <t>カタ</t>
    </rPh>
    <rPh sb="18" eb="20">
      <t>ゼンイン</t>
    </rPh>
    <rPh sb="22" eb="24">
      <t>ショクモツ</t>
    </rPh>
    <rPh sb="29" eb="31">
      <t>コベツ</t>
    </rPh>
    <rPh sb="31" eb="33">
      <t>カクニン</t>
    </rPh>
    <rPh sb="33" eb="34">
      <t>ヒョウ</t>
    </rPh>
    <rPh sb="37" eb="39">
      <t>ザイリョウ</t>
    </rPh>
    <rPh sb="39" eb="40">
      <t>ヒョウ</t>
    </rPh>
    <rPh sb="42" eb="44">
      <t>ベッシ</t>
    </rPh>
    <rPh sb="48" eb="50">
      <t>ショクドウ</t>
    </rPh>
    <rPh sb="51" eb="53">
      <t>チョクセツ</t>
    </rPh>
    <rPh sb="54" eb="56">
      <t>テイシュツ</t>
    </rPh>
    <phoneticPr fontId="3"/>
  </si>
  <si>
    <t>詳細について，食堂から直接，ご連絡させていただく場合がございます。
「保護者」のご連絡先をご記入ください。</t>
    <phoneticPr fontId="3"/>
  </si>
  <si>
    <t>当人が，代替食材や弁当を持参することを希望する。</t>
    <rPh sb="0" eb="2">
      <t>トウニン</t>
    </rPh>
    <rPh sb="4" eb="6">
      <t>ダイガ</t>
    </rPh>
    <rPh sb="6" eb="8">
      <t>ショクザイ</t>
    </rPh>
    <rPh sb="9" eb="11">
      <t>ベントウ</t>
    </rPh>
    <rPh sb="12" eb="14">
      <t>ジサン</t>
    </rPh>
    <rPh sb="19" eb="21">
      <t>キボウ</t>
    </rPh>
    <phoneticPr fontId="3"/>
  </si>
  <si>
    <t>普通食</t>
    <rPh sb="0" eb="2">
      <t>フツウ</t>
    </rPh>
    <rPh sb="2" eb="3">
      <t>ショク</t>
    </rPh>
    <phoneticPr fontId="3"/>
  </si>
  <si>
    <t>代替食</t>
    <rPh sb="0" eb="2">
      <t>ダイタイ</t>
    </rPh>
    <rPh sb="2" eb="3">
      <t>ショク</t>
    </rPh>
    <phoneticPr fontId="3"/>
  </si>
  <si>
    <t>国立山口徳地青少年自然の家　利用申込書</t>
    <rPh sb="0" eb="2">
      <t>コクリツ</t>
    </rPh>
    <rPh sb="2" eb="4">
      <t>ヤマグチ</t>
    </rPh>
    <rPh sb="4" eb="6">
      <t>トクヂ</t>
    </rPh>
    <rPh sb="6" eb="9">
      <t>セイショウネン</t>
    </rPh>
    <rPh sb="9" eb="11">
      <t>シゼン</t>
    </rPh>
    <rPh sb="12" eb="13">
      <t>イエ</t>
    </rPh>
    <rPh sb="14" eb="16">
      <t>リヨウ</t>
    </rPh>
    <rPh sb="16" eb="19">
      <t>モウシコミショ</t>
    </rPh>
    <phoneticPr fontId="4"/>
  </si>
  <si>
    <t>②施設使用料金</t>
    <rPh sb="1" eb="3">
      <t>シセツ</t>
    </rPh>
    <rPh sb="3" eb="5">
      <t>シヨウ</t>
    </rPh>
    <rPh sb="5" eb="7">
      <t>リョウキン</t>
    </rPh>
    <phoneticPr fontId="3"/>
  </si>
  <si>
    <t>③ｹﾞｽﾄﾙｰﾑ使用</t>
    <rPh sb="8" eb="10">
      <t>シヨウ</t>
    </rPh>
    <phoneticPr fontId="3"/>
  </si>
  <si>
    <t>④本所指導員により実施した活動の番号に〇を記入</t>
    <rPh sb="1" eb="3">
      <t>ホンショ</t>
    </rPh>
    <rPh sb="3" eb="5">
      <t>シドウ</t>
    </rPh>
    <rPh sb="5" eb="6">
      <t>イン</t>
    </rPh>
    <rPh sb="9" eb="11">
      <t>ジッシ</t>
    </rPh>
    <rPh sb="13" eb="15">
      <t>カツドウ</t>
    </rPh>
    <rPh sb="16" eb="18">
      <t>バンゴウ</t>
    </rPh>
    <rPh sb="21" eb="23">
      <t>キニュウ</t>
    </rPh>
    <phoneticPr fontId="3"/>
  </si>
  <si>
    <t>⑤支払い方法</t>
    <rPh sb="1" eb="3">
      <t>シハラ</t>
    </rPh>
    <rPh sb="4" eb="6">
      <t>ホウホウ</t>
    </rPh>
    <phoneticPr fontId="3"/>
  </si>
  <si>
    <t>（　　　　　）人分</t>
    <rPh sb="7" eb="8">
      <t>ニン</t>
    </rPh>
    <rPh sb="8" eb="9">
      <t>ブン</t>
    </rPh>
    <phoneticPr fontId="3"/>
  </si>
  <si>
    <t>※本様式にこだわらず、氏名・性別・学年(年齢)・宿泊棟の記載があれば、団体独自の学級名簿などでも構いません。</t>
    <rPh sb="17" eb="19">
      <t>ガクネン</t>
    </rPh>
    <phoneticPr fontId="4"/>
  </si>
  <si>
    <t>キャンドルのつどい</t>
    <phoneticPr fontId="3"/>
  </si>
  <si>
    <t>※指導者（引率者含む）、運転手、カメラマン等の記入もお願いいたします。</t>
    <rPh sb="1" eb="4">
      <t>シドウシャ</t>
    </rPh>
    <rPh sb="5" eb="8">
      <t>インソツシャ</t>
    </rPh>
    <rPh sb="8" eb="9">
      <t>フク</t>
    </rPh>
    <rPh sb="12" eb="15">
      <t>ウンテンシュ</t>
    </rPh>
    <rPh sb="21" eb="22">
      <t>トウ</t>
    </rPh>
    <rPh sb="23" eb="25">
      <t>キニュウ</t>
    </rPh>
    <rPh sb="27" eb="28">
      <t>ネガ</t>
    </rPh>
    <phoneticPr fontId="4"/>
  </si>
  <si>
    <t>牛乳・緑茶　200ml</t>
    <rPh sb="0" eb="2">
      <t>ギュウニュウ</t>
    </rPh>
    <rPh sb="3" eb="5">
      <t>リョクチャ</t>
    </rPh>
    <phoneticPr fontId="3"/>
  </si>
  <si>
    <t>アイス（店頭販売品）</t>
    <phoneticPr fontId="3"/>
  </si>
  <si>
    <t>アクエリアス　500ml</t>
    <phoneticPr fontId="3"/>
  </si>
  <si>
    <t>麦茶　500ml</t>
    <rPh sb="0" eb="2">
      <t>ムギチャ</t>
    </rPh>
    <phoneticPr fontId="3"/>
  </si>
  <si>
    <t>ミネラルウォーター　500ml</t>
    <phoneticPr fontId="3"/>
  </si>
  <si>
    <t>15：00　退所</t>
    <phoneticPr fontId="3"/>
  </si>
  <si>
    <t>夕べのつどい</t>
    <rPh sb="0" eb="1">
      <t>ユウ</t>
    </rPh>
    <phoneticPr fontId="3"/>
  </si>
  <si>
    <t>キャンプファイヤー、キャンドルのつどい、工作活動をする</t>
    <rPh sb="20" eb="22">
      <t>コウサク</t>
    </rPh>
    <rPh sb="22" eb="24">
      <t>カツドウ</t>
    </rPh>
    <phoneticPr fontId="3"/>
  </si>
  <si>
    <t>※ジュニアシート（最大22席）</t>
    <rPh sb="9" eb="11">
      <t>サイダイ</t>
    </rPh>
    <rPh sb="13" eb="14">
      <t>セキ</t>
    </rPh>
    <phoneticPr fontId="3"/>
  </si>
  <si>
    <t>TAP for Classroom</t>
    <phoneticPr fontId="3"/>
  </si>
  <si>
    <t>2025.2.14改訂</t>
    <rPh sb="9" eb="11">
      <t>カイテイ</t>
    </rPh>
    <phoneticPr fontId="3"/>
  </si>
  <si>
    <t>　　</t>
    <phoneticPr fontId="3"/>
  </si>
  <si>
    <t>※数量変更・キャンセルは、入所日の３日前の１５：００（土・日・祝を含む）まで承ります。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</si>
  <si>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※数量変更・キャンセルは、入所日の３日前の１５：００（土・日・祝を含む）まで承ります。</t>
    <phoneticPr fontId="3"/>
  </si>
  <si>
    <t>※数量変更・キャンセルは、入所日の７日前の１５：００（土・日・祝を含む）まで承ります。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</si>
  <si>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※野外炊飯追加食材の数量変更・キャンセルは、入所日の３日前の１５：００（土・日・祝を含む）まで、
　 それ以外のものは、7日前の１５：００（土・日・祝を含む）まで承ります。</t>
    <rPh sb="1" eb="3">
      <t>ヤガイ</t>
    </rPh>
    <rPh sb="3" eb="5">
      <t>スイハン</t>
    </rPh>
    <rPh sb="5" eb="7">
      <t>ツイカ</t>
    </rPh>
    <rPh sb="7" eb="9">
      <t>ショクザイ</t>
    </rPh>
    <rPh sb="10" eb="12">
      <t>スウリョウ</t>
    </rPh>
    <rPh sb="12" eb="14">
      <t>ヘンコウ</t>
    </rPh>
    <rPh sb="22" eb="24">
      <t>ニュウショ</t>
    </rPh>
    <rPh sb="24" eb="25">
      <t>ビ</t>
    </rPh>
    <rPh sb="27" eb="28">
      <t>ニチ</t>
    </rPh>
    <rPh sb="28" eb="29">
      <t>マエ</t>
    </rPh>
    <rPh sb="36" eb="37">
      <t>ド</t>
    </rPh>
    <rPh sb="38" eb="39">
      <t>ニチ</t>
    </rPh>
    <rPh sb="40" eb="41">
      <t>シュク</t>
    </rPh>
    <rPh sb="42" eb="43">
      <t>フク</t>
    </rPh>
    <rPh sb="53" eb="55">
      <t>イガイ</t>
    </rPh>
    <rPh sb="61" eb="62">
      <t>ニチ</t>
    </rPh>
    <rPh sb="62" eb="63">
      <t>マエ</t>
    </rPh>
    <rPh sb="81" eb="82">
      <t>ウケタマワ</t>
    </rPh>
    <phoneticPr fontId="3"/>
  </si>
  <si>
    <t>令和７年１０月１日より、ガソリン代等の実費相当を徴収いたします。</t>
    <rPh sb="0" eb="2">
      <t>レイワ</t>
    </rPh>
    <rPh sb="3" eb="4">
      <t>ネン</t>
    </rPh>
    <rPh sb="6" eb="7">
      <t>ガツ</t>
    </rPh>
    <rPh sb="8" eb="9">
      <t>ニチ</t>
    </rPh>
    <rPh sb="16" eb="17">
      <t>ダイ</t>
    </rPh>
    <rPh sb="17" eb="18">
      <t>トウ</t>
    </rPh>
    <rPh sb="19" eb="21">
      <t>ジッピ</t>
    </rPh>
    <rPh sb="21" eb="23">
      <t>ソウトウ</t>
    </rPh>
    <rPh sb="24" eb="26">
      <t>チョウシュウ</t>
    </rPh>
    <phoneticPr fontId="3"/>
  </si>
  <si>
    <t>乗降場所により、必要に応じて高速道路（有料）を通行します。</t>
    <rPh sb="0" eb="2">
      <t>ジョウコウ</t>
    </rPh>
    <rPh sb="2" eb="4">
      <t>バショ</t>
    </rPh>
    <rPh sb="8" eb="10">
      <t>ヒツヨウ</t>
    </rPh>
    <rPh sb="11" eb="12">
      <t>オウ</t>
    </rPh>
    <rPh sb="14" eb="16">
      <t>コウソク</t>
    </rPh>
    <rPh sb="16" eb="18">
      <t>ドウロ</t>
    </rPh>
    <rPh sb="19" eb="21">
      <t>ユウリョウ</t>
    </rPh>
    <rPh sb="23" eb="25">
      <t>ツウコウ</t>
    </rPh>
    <phoneticPr fontId="3"/>
  </si>
  <si>
    <t>高速道路通行料金は団体負担となります。</t>
    <phoneticPr fontId="3"/>
  </si>
  <si>
    <t>自然の家のＥＴＣカードにて通行し、高速道路通行料金はガソリン代と併せて請求いたします。</t>
    <rPh sb="0" eb="2">
      <t>シゼン</t>
    </rPh>
    <rPh sb="3" eb="4">
      <t>イエ</t>
    </rPh>
    <rPh sb="13" eb="15">
      <t>ツウコウ</t>
    </rPh>
    <rPh sb="17" eb="19">
      <t>コウソク</t>
    </rPh>
    <rPh sb="30" eb="31">
      <t>ダイ</t>
    </rPh>
    <rPh sb="32" eb="33">
      <t>アワ</t>
    </rPh>
    <rPh sb="35" eb="37">
      <t>セイキュウ</t>
    </rPh>
    <phoneticPr fontId="3"/>
  </si>
  <si>
    <t>運転手（復路）</t>
    <rPh sb="0" eb="3">
      <t>ウンテンシュ</t>
    </rPh>
    <rPh sb="4" eb="6">
      <t>フクロ</t>
    </rPh>
    <phoneticPr fontId="3"/>
  </si>
  <si>
    <t>運転手（往路）</t>
    <rPh sb="0" eb="3">
      <t>ウンテンシュ</t>
    </rPh>
    <rPh sb="4" eb="6">
      <t>オウロ</t>
    </rPh>
    <phoneticPr fontId="3"/>
  </si>
  <si>
    <t>３．特別対応の希望と食物アレルギーの情報　※当てはまる事項に「☑」をつけてください。</t>
    <rPh sb="2" eb="4">
      <t>トクベツ</t>
    </rPh>
    <rPh sb="4" eb="6">
      <t>タイオウ</t>
    </rPh>
    <rPh sb="7" eb="9">
      <t>キボウ</t>
    </rPh>
    <rPh sb="10" eb="12">
      <t>ショクモツ</t>
    </rPh>
    <rPh sb="18" eb="20">
      <t>ジョウホウ</t>
    </rPh>
    <phoneticPr fontId="3"/>
  </si>
  <si>
    <t>【バス運行申込にあたっての確認事項】</t>
    <rPh sb="3" eb="5">
      <t>ウンコウ</t>
    </rPh>
    <rPh sb="5" eb="7">
      <t>モウシコミ</t>
    </rPh>
    <phoneticPr fontId="3"/>
  </si>
  <si>
    <t>①</t>
  </si>
  <si>
    <r>
      <t>R7.10.1より送迎及び回送する距離に応じて、ガソリン代</t>
    </r>
    <r>
      <rPr>
        <sz val="7.5"/>
        <rFont val="ＭＳ Ｐゴシック"/>
        <family val="3"/>
        <charset val="128"/>
        <scheme val="minor"/>
      </rPr>
      <t>（実費21円/km　※R7年度時点。年度毎に変動する場合があります。）</t>
    </r>
    <rPh sb="9" eb="11">
      <t>ソウゲイ</t>
    </rPh>
    <rPh sb="11" eb="12">
      <t>オヨ</t>
    </rPh>
    <rPh sb="13" eb="15">
      <t>カイソウ</t>
    </rPh>
    <rPh sb="17" eb="19">
      <t>キョリ</t>
    </rPh>
    <rPh sb="20" eb="21">
      <t>オウ</t>
    </rPh>
    <rPh sb="28" eb="29">
      <t>ダイ</t>
    </rPh>
    <rPh sb="30" eb="32">
      <t>ジッピ</t>
    </rPh>
    <rPh sb="34" eb="35">
      <t>エン</t>
    </rPh>
    <rPh sb="42" eb="44">
      <t>ネンド</t>
    </rPh>
    <rPh sb="44" eb="46">
      <t>ジテン</t>
    </rPh>
    <rPh sb="47" eb="49">
      <t>ネンド</t>
    </rPh>
    <rPh sb="49" eb="50">
      <t>ゴト</t>
    </rPh>
    <rPh sb="51" eb="53">
      <t>ヘンドウ</t>
    </rPh>
    <rPh sb="55" eb="57">
      <t>バアイ</t>
    </rPh>
    <phoneticPr fontId="3"/>
  </si>
  <si>
    <t>をご負担いただきます。また、有料道路を利用する場合は、料金は団体負担となります。</t>
    <rPh sb="2" eb="4">
      <t>フタン</t>
    </rPh>
    <rPh sb="14" eb="16">
      <t>ユウリョウ</t>
    </rPh>
    <rPh sb="16" eb="18">
      <t>ドウロ</t>
    </rPh>
    <rPh sb="19" eb="21">
      <t>リヨウ</t>
    </rPh>
    <rPh sb="23" eb="25">
      <t>バアイ</t>
    </rPh>
    <rPh sb="27" eb="29">
      <t>リョウキン</t>
    </rPh>
    <rPh sb="30" eb="32">
      <t>ダンタイ</t>
    </rPh>
    <rPh sb="32" eb="34">
      <t>フタン</t>
    </rPh>
    <phoneticPr fontId="3"/>
  </si>
  <si>
    <t>②</t>
  </si>
  <si>
    <t>ガソリン代等の実費相当額の料金計算は、本紙（バス運行申込書）の内容を元に、自然の家にて行い</t>
    <rPh sb="4" eb="5">
      <t>ダイ</t>
    </rPh>
    <rPh sb="5" eb="6">
      <t>ナド</t>
    </rPh>
    <rPh sb="7" eb="9">
      <t>ジッピ</t>
    </rPh>
    <rPh sb="9" eb="11">
      <t>ソウトウ</t>
    </rPh>
    <rPh sb="11" eb="12">
      <t>ガク</t>
    </rPh>
    <rPh sb="13" eb="15">
      <t>リョウキン</t>
    </rPh>
    <rPh sb="15" eb="17">
      <t>ケイサン</t>
    </rPh>
    <rPh sb="19" eb="21">
      <t>ホンシ</t>
    </rPh>
    <rPh sb="24" eb="26">
      <t>ウンコウ</t>
    </rPh>
    <rPh sb="26" eb="29">
      <t>モウシコミショ</t>
    </rPh>
    <rPh sb="31" eb="33">
      <t>ナイヨウ</t>
    </rPh>
    <rPh sb="34" eb="35">
      <t>モト</t>
    </rPh>
    <rPh sb="37" eb="39">
      <t>シゼン</t>
    </rPh>
    <rPh sb="40" eb="41">
      <t>イエ</t>
    </rPh>
    <rPh sb="43" eb="44">
      <t>オコナ</t>
    </rPh>
    <phoneticPr fontId="3"/>
  </si>
  <si>
    <t>ます。料金に関しましては、送迎距離により異なりますので、お問合わせください。</t>
    <rPh sb="3" eb="5">
      <t>リョウキン</t>
    </rPh>
    <rPh sb="6" eb="7">
      <t>カン</t>
    </rPh>
    <rPh sb="13" eb="15">
      <t>ソウゲイ</t>
    </rPh>
    <rPh sb="15" eb="17">
      <t>キョリ</t>
    </rPh>
    <rPh sb="20" eb="21">
      <t>コト</t>
    </rPh>
    <rPh sb="29" eb="31">
      <t>トイアワ</t>
    </rPh>
    <phoneticPr fontId="3"/>
  </si>
  <si>
    <t>③</t>
  </si>
  <si>
    <t>バス送迎利用における料金の支払いについては、施設使用料等の支払いと同様の取り扱いとなります。</t>
  </si>
  <si>
    <t>退所日に請求書を発行いたしますので、ご希望のお支払方法をお選びいただき、お支払いください。</t>
  </si>
  <si>
    <t>④</t>
  </si>
  <si>
    <t>お支払いいただく料金は、本紙を元にした計算上の料金となります。当日の道路状況等により、実際の</t>
    <rPh sb="1" eb="3">
      <t>シハラ</t>
    </rPh>
    <rPh sb="8" eb="10">
      <t>リョウキン</t>
    </rPh>
    <rPh sb="12" eb="14">
      <t>ホンシ</t>
    </rPh>
    <rPh sb="15" eb="16">
      <t>モト</t>
    </rPh>
    <rPh sb="19" eb="22">
      <t>ケイサンジョウ</t>
    </rPh>
    <rPh sb="23" eb="25">
      <t>リョウキン</t>
    </rPh>
    <rPh sb="31" eb="33">
      <t>トウジツ</t>
    </rPh>
    <rPh sb="34" eb="36">
      <t>ドウロ</t>
    </rPh>
    <rPh sb="36" eb="38">
      <t>ジョウキョウ</t>
    </rPh>
    <rPh sb="38" eb="39">
      <t>トウ</t>
    </rPh>
    <rPh sb="43" eb="45">
      <t>ジッサイ</t>
    </rPh>
    <phoneticPr fontId="3"/>
  </si>
  <si>
    <t>運行距離が異なる場合がございますが、返金等には応じ兼ねますので、予めご了承ください。</t>
    <rPh sb="0" eb="2">
      <t>ウンコウ</t>
    </rPh>
    <rPh sb="2" eb="4">
      <t>キョリ</t>
    </rPh>
    <rPh sb="5" eb="6">
      <t>コト</t>
    </rPh>
    <rPh sb="8" eb="10">
      <t>バアイ</t>
    </rPh>
    <rPh sb="18" eb="20">
      <t>ヘンキン</t>
    </rPh>
    <rPh sb="20" eb="21">
      <t>トウ</t>
    </rPh>
    <rPh sb="23" eb="24">
      <t>オウ</t>
    </rPh>
    <rPh sb="25" eb="26">
      <t>カ</t>
    </rPh>
    <rPh sb="32" eb="33">
      <t>アラカジ</t>
    </rPh>
    <rPh sb="35" eb="37">
      <t>リョウショウ</t>
    </rPh>
    <phoneticPr fontId="3"/>
  </si>
  <si>
    <t>⑤</t>
  </si>
  <si>
    <t>高速道路を通行する際、マイクロバス（28人乗り）は中型料金になります。</t>
    <rPh sb="0" eb="2">
      <t>コウソク</t>
    </rPh>
    <rPh sb="2" eb="4">
      <t>ドウロ</t>
    </rPh>
    <rPh sb="5" eb="7">
      <t>ツウコウ</t>
    </rPh>
    <rPh sb="9" eb="10">
      <t>サイ</t>
    </rPh>
    <rPh sb="20" eb="21">
      <t>ニン</t>
    </rPh>
    <rPh sb="21" eb="22">
      <t>ノ</t>
    </rPh>
    <rPh sb="25" eb="27">
      <t>チュウガタ</t>
    </rPh>
    <rPh sb="27" eb="29">
      <t>リョウキン</t>
    </rPh>
    <phoneticPr fontId="3"/>
  </si>
  <si>
    <t>⑥</t>
  </si>
  <si>
    <t>高速道路を運行する際のトイレ休憩等は、当日バスの運転手とご相談ください。</t>
    <rPh sb="0" eb="2">
      <t>コウソク</t>
    </rPh>
    <rPh sb="2" eb="4">
      <t>ドウロ</t>
    </rPh>
    <rPh sb="5" eb="7">
      <t>ウンコウ</t>
    </rPh>
    <rPh sb="9" eb="10">
      <t>サイ</t>
    </rPh>
    <rPh sb="14" eb="16">
      <t>キュウケイ</t>
    </rPh>
    <rPh sb="16" eb="17">
      <t>トウ</t>
    </rPh>
    <rPh sb="19" eb="21">
      <t>トウジツ</t>
    </rPh>
    <rPh sb="24" eb="27">
      <t>ウンテンシュ</t>
    </rPh>
    <rPh sb="29" eb="31">
      <t>ソウダン</t>
    </rPh>
    <phoneticPr fontId="3"/>
  </si>
  <si>
    <t>「自己除去」</t>
    <rPh sb="1" eb="3">
      <t>ジコ</t>
    </rPh>
    <rPh sb="3" eb="5">
      <t>ジョキョ</t>
    </rPh>
    <phoneticPr fontId="3"/>
  </si>
  <si>
    <t>当人が，普通食からアレルギー食材を自分で除去すること希望する。</t>
    <rPh sb="0" eb="2">
      <t>トウニン</t>
    </rPh>
    <rPh sb="4" eb="6">
      <t>フツウ</t>
    </rPh>
    <rPh sb="6" eb="7">
      <t>ショク</t>
    </rPh>
    <rPh sb="14" eb="16">
      <t>ショクザイ</t>
    </rPh>
    <rPh sb="17" eb="19">
      <t>ジブン</t>
    </rPh>
    <rPh sb="20" eb="22">
      <t>ジョキョ</t>
    </rPh>
    <rPh sb="26" eb="28">
      <t>キボウ</t>
    </rPh>
    <phoneticPr fontId="3"/>
  </si>
  <si>
    <t>28大アレルギー食材をあらかじめ使用しない代替食の提供を希望する。</t>
    <rPh sb="2" eb="3">
      <t>ダイ</t>
    </rPh>
    <rPh sb="8" eb="10">
      <t>ショクザイ</t>
    </rPh>
    <rPh sb="16" eb="18">
      <t>シヨウ</t>
    </rPh>
    <rPh sb="21" eb="23">
      <t>ダイタイ</t>
    </rPh>
    <rPh sb="23" eb="24">
      <t>ショク</t>
    </rPh>
    <rPh sb="25" eb="27">
      <t>テイキョウ</t>
    </rPh>
    <rPh sb="28" eb="30">
      <t>キボウ</t>
    </rPh>
    <phoneticPr fontId="3"/>
  </si>
  <si>
    <t>（調理コンタミはございます）</t>
    <rPh sb="1" eb="3">
      <t>チョウリ</t>
    </rPh>
    <phoneticPr fontId="3"/>
  </si>
  <si>
    <t>宿 泊 利 用 者 等 名 簿</t>
    <rPh sb="0" eb="1">
      <t>シュク</t>
    </rPh>
    <rPh sb="2" eb="3">
      <t>ハク</t>
    </rPh>
    <rPh sb="4" eb="5">
      <t>リ</t>
    </rPh>
    <rPh sb="6" eb="7">
      <t>ヨウ</t>
    </rPh>
    <rPh sb="8" eb="9">
      <t>シャ</t>
    </rPh>
    <rPh sb="10" eb="11">
      <t>ナド</t>
    </rPh>
    <rPh sb="12" eb="13">
      <t>メイボ</t>
    </rPh>
    <rPh sb="14" eb="15">
      <t>ボ</t>
    </rPh>
    <phoneticPr fontId="4"/>
  </si>
  <si>
    <t xml:space="preserve">　 </t>
    <phoneticPr fontId="3"/>
  </si>
  <si>
    <t>施設使用料【宿泊】</t>
    <rPh sb="0" eb="5">
      <t>シセツシヨウリョウ</t>
    </rPh>
    <rPh sb="6" eb="8">
      <t>シュクハク</t>
    </rPh>
    <phoneticPr fontId="3"/>
  </si>
  <si>
    <r>
      <t xml:space="preserve">①施設使用料 </t>
    </r>
    <r>
      <rPr>
        <sz val="8"/>
        <color theme="1"/>
        <rFont val="ＭＳ Ｐゴシック"/>
        <family val="3"/>
        <charset val="128"/>
        <scheme val="minor"/>
      </rPr>
      <t>【日帰り：1団体あたり】</t>
    </r>
    <rPh sb="1" eb="6">
      <t>シセツシヨウリョウ</t>
    </rPh>
    <rPh sb="8" eb="10">
      <t>ヒガエ</t>
    </rPh>
    <rPh sb="13" eb="15">
      <t>ダンタイ</t>
    </rPh>
    <phoneticPr fontId="3"/>
  </si>
  <si>
    <t>※日帰りで利用をする際は，①②いずれかの料金をいただきます。</t>
  </si>
  <si>
    <t>ﾌﾟﾚｲﾎｰﾙ，学習室1，学習室2
学習室3，ｵﾘｴﾝﾃｰｼｮﾝ室
多目的ﾎｰﾙ，石風呂棟，工作棟</t>
    <rPh sb="8" eb="11">
      <t>ガクシュウシツ</t>
    </rPh>
    <rPh sb="13" eb="16">
      <t>ガクシュウシツ</t>
    </rPh>
    <rPh sb="18" eb="21">
      <t>ガクシュウシツ</t>
    </rPh>
    <rPh sb="32" eb="33">
      <t>シツ</t>
    </rPh>
    <rPh sb="34" eb="37">
      <t>タモクテキ</t>
    </rPh>
    <rPh sb="41" eb="42">
      <t>イシ</t>
    </rPh>
    <rPh sb="42" eb="44">
      <t>フロ</t>
    </rPh>
    <rPh sb="44" eb="45">
      <t>トウ</t>
    </rPh>
    <rPh sb="46" eb="48">
      <t>コウサク</t>
    </rPh>
    <rPh sb="48" eb="49">
      <t>トウ</t>
    </rPh>
    <phoneticPr fontId="3"/>
  </si>
  <si>
    <t>1時間あたり/1部屋</t>
    <rPh sb="1" eb="3">
      <t>ジカン</t>
    </rPh>
    <rPh sb="8" eb="10">
      <t>ヘヤ</t>
    </rPh>
    <phoneticPr fontId="3"/>
  </si>
  <si>
    <r>
      <t xml:space="preserve">②屋外利用料金 </t>
    </r>
    <r>
      <rPr>
        <sz val="8"/>
        <color theme="1"/>
        <rFont val="ＭＳ Ｐゴシック"/>
        <family val="3"/>
        <charset val="128"/>
        <scheme val="minor"/>
      </rPr>
      <t>【日帰り：1名あたり】</t>
    </r>
    <rPh sb="1" eb="3">
      <t>オクガイ</t>
    </rPh>
    <rPh sb="3" eb="5">
      <t>リヨウ</t>
    </rPh>
    <rPh sb="5" eb="7">
      <t>リョウキン</t>
    </rPh>
    <rPh sb="6" eb="7">
      <t>キン</t>
    </rPh>
    <rPh sb="9" eb="11">
      <t>ヒガエ</t>
    </rPh>
    <rPh sb="14" eb="15">
      <t>メイ</t>
    </rPh>
    <phoneticPr fontId="3"/>
  </si>
  <si>
    <r>
      <t xml:space="preserve">バス ガソリン代等 </t>
    </r>
    <r>
      <rPr>
        <sz val="8"/>
        <color rgb="FFFF0000"/>
        <rFont val="ＭＳ Ｐゴシック"/>
        <family val="3"/>
        <charset val="128"/>
        <scheme val="minor"/>
      </rPr>
      <t>※R7.10～適用</t>
    </r>
    <rPh sb="7" eb="8">
      <t>ダイ</t>
    </rPh>
    <rPh sb="8" eb="9">
      <t>ナド</t>
    </rPh>
    <rPh sb="17" eb="19">
      <t>テキヨウ</t>
    </rPh>
    <phoneticPr fontId="3"/>
  </si>
  <si>
    <t>※料金については、お問い合わせください。</t>
    <rPh sb="1" eb="3">
      <t>リョウキン</t>
    </rPh>
    <rPh sb="10" eb="11">
      <t>ト</t>
    </rPh>
    <rPh sb="12" eb="13">
      <t>ア</t>
    </rPh>
    <phoneticPr fontId="3"/>
  </si>
  <si>
    <t>燃料費</t>
    <rPh sb="0" eb="3">
      <t>ネンリョウヒ</t>
    </rPh>
    <phoneticPr fontId="3"/>
  </si>
  <si>
    <t>21円／ｋｍ</t>
    <rPh sb="2" eb="3">
      <t>エン</t>
    </rPh>
    <phoneticPr fontId="3"/>
  </si>
  <si>
    <t>高速料金</t>
    <rPh sb="0" eb="2">
      <t>コウソク</t>
    </rPh>
    <rPh sb="2" eb="4">
      <t>リョウキン</t>
    </rPh>
    <phoneticPr fontId="3"/>
  </si>
  <si>
    <t>野菜・コショウ・タレ付き</t>
    <rPh sb="0" eb="2">
      <t>ヤサイ</t>
    </rPh>
    <rPh sb="10" eb="11">
      <t>ツ</t>
    </rPh>
    <phoneticPr fontId="3"/>
  </si>
  <si>
    <t>　【弁当メニュー：洋風弁当 620円，和風弁当 620円，おにぎり弁当 620円，パン弁当 550円】</t>
    <phoneticPr fontId="3"/>
  </si>
  <si>
    <t>洋風弁当</t>
    <rPh sb="0" eb="2">
      <t>ヨウフウ</t>
    </rPh>
    <rPh sb="2" eb="4">
      <t>ベントウ</t>
    </rPh>
    <phoneticPr fontId="3"/>
  </si>
  <si>
    <t>和風弁当</t>
    <rPh sb="0" eb="2">
      <t>ワフウ</t>
    </rPh>
    <rPh sb="2" eb="4">
      <t>ベントウ</t>
    </rPh>
    <phoneticPr fontId="3"/>
  </si>
  <si>
    <t>おにぎり弁当</t>
    <rPh sb="4" eb="6">
      <t>ベントウ</t>
    </rPh>
    <phoneticPr fontId="3"/>
  </si>
  <si>
    <t>自己除去　・　代替食　・　持参</t>
    <rPh sb="0" eb="2">
      <t>ジコ</t>
    </rPh>
    <rPh sb="2" eb="4">
      <t>ジョキョ</t>
    </rPh>
    <rPh sb="7" eb="9">
      <t>ダイタイ</t>
    </rPh>
    <rPh sb="9" eb="10">
      <t>ショク</t>
    </rPh>
    <rPh sb="13" eb="15">
      <t>ジサン</t>
    </rPh>
    <phoneticPr fontId="3"/>
  </si>
  <si>
    <t>自己除去</t>
    <rPh sb="0" eb="2">
      <t>ジコ</t>
    </rPh>
    <rPh sb="2" eb="4">
      <t>ジョキョ</t>
    </rPh>
    <phoneticPr fontId="3"/>
  </si>
  <si>
    <t>2026.1.19 改訂</t>
    <rPh sb="10" eb="12">
      <t>カイテイ</t>
    </rPh>
    <phoneticPr fontId="3"/>
  </si>
  <si>
    <t>2026.1.19改訂</t>
    <rPh sb="9" eb="11">
      <t>カイテイ</t>
    </rPh>
    <phoneticPr fontId="3"/>
  </si>
  <si>
    <t>銀行振込(三菱UFJ)</t>
  </si>
  <si>
    <r>
      <t xml:space="preserve">　　　　　　　　　　　　　　　　　　　　　　　施設利用料金簡易計算シート     　　　　　　　　　　　　 </t>
    </r>
    <r>
      <rPr>
        <sz val="11"/>
        <rFont val="ＭＳ Ｐゴシック"/>
        <family val="3"/>
        <charset val="128"/>
        <scheme val="minor"/>
      </rPr>
      <t>2026.1.19改訂</t>
    </r>
    <rPh sb="23" eb="25">
      <t>シセツ</t>
    </rPh>
    <rPh sb="25" eb="27">
      <t>リヨウ</t>
    </rPh>
    <rPh sb="27" eb="29">
      <t>リョウキン</t>
    </rPh>
    <rPh sb="29" eb="31">
      <t>カンイ</t>
    </rPh>
    <rPh sb="31" eb="33">
      <t>ケイサン</t>
    </rPh>
    <phoneticPr fontId="3"/>
  </si>
  <si>
    <t>キャンドルの受け取りは，事務室。薪の受け取りは活動場所で行います。</t>
    <rPh sb="12" eb="15">
      <t>ジムシツ</t>
    </rPh>
    <rPh sb="16" eb="17">
      <t>マキ</t>
    </rPh>
    <rPh sb="18" eb="19">
      <t>ウ</t>
    </rPh>
    <rPh sb="20" eb="21">
      <t>ト</t>
    </rPh>
    <rPh sb="23" eb="25">
      <t>カツドウ</t>
    </rPh>
    <rPh sb="25" eb="27">
      <t>バショ</t>
    </rPh>
    <phoneticPr fontId="3"/>
  </si>
  <si>
    <t>上記以外の教材の受け取りは，食堂売店で行います。教材数の変更は随時可能です。</t>
    <rPh sb="0" eb="2">
      <t>ジョウキ</t>
    </rPh>
    <rPh sb="2" eb="4">
      <t>イガイ</t>
    </rPh>
    <phoneticPr fontId="3"/>
  </si>
  <si>
    <t>　　　対象アレルゲンによる
　　　アナフィラキシーショックの経験</t>
    <rPh sb="3" eb="5">
      <t>タイショウ</t>
    </rPh>
    <rPh sb="30" eb="32">
      <t>ケイケン</t>
    </rPh>
    <phoneticPr fontId="3"/>
  </si>
  <si>
    <t>　　　対象アレルゲンのための
　　　エピペンの所持</t>
    <rPh sb="3" eb="5">
      <t>タイショウ</t>
    </rPh>
    <rPh sb="23" eb="25">
      <t>ショジ</t>
    </rPh>
    <phoneticPr fontId="3"/>
  </si>
  <si>
    <t>（男性 ＿ 人、 女性 ＿ 人）</t>
    <rPh sb="1" eb="3">
      <t>ダンセイ</t>
    </rPh>
    <rPh sb="6" eb="7">
      <t>ニン</t>
    </rPh>
    <rPh sb="9" eb="11">
      <t>ジョセイ</t>
    </rPh>
    <rPh sb="14" eb="15">
      <t>ニン</t>
    </rPh>
    <phoneticPr fontId="3"/>
  </si>
  <si>
    <t>③入所オリエンテーション</t>
    <rPh sb="1" eb="3">
      <t>ニュウショ</t>
    </rPh>
    <phoneticPr fontId="3"/>
  </si>
  <si>
    <t>④（宿泊利用のみ）朝のつどい、夕べのつどいに参加をお願いします</t>
    <rPh sb="2" eb="4">
      <t>シュクハク</t>
    </rPh>
    <rPh sb="4" eb="6">
      <t>リヨウ</t>
    </rPh>
    <rPh sb="9" eb="10">
      <t>アサ</t>
    </rPh>
    <rPh sb="15" eb="16">
      <t>ユウ</t>
    </rPh>
    <rPh sb="22" eb="24">
      <t>サンカ</t>
    </rPh>
    <rPh sb="26" eb="27">
      <t>ネガ</t>
    </rPh>
    <phoneticPr fontId="3"/>
  </si>
  <si>
    <t>⑥令和6年4月1日以降の施設使用料金改定について</t>
    <rPh sb="1" eb="3">
      <t>レイワ</t>
    </rPh>
    <rPh sb="4" eb="5">
      <t>ネン</t>
    </rPh>
    <rPh sb="6" eb="7">
      <t>ガツ</t>
    </rPh>
    <rPh sb="8" eb="9">
      <t>ニチ</t>
    </rPh>
    <rPh sb="9" eb="11">
      <t>イコウ</t>
    </rPh>
    <phoneticPr fontId="3"/>
  </si>
  <si>
    <t>⑦食事注文の全キャンセル、食数等の変更期限について</t>
    <phoneticPr fontId="3"/>
  </si>
  <si>
    <t>⑧その他，団体の皆さんからのご要望等を以下にご記入ください。</t>
    <rPh sb="3" eb="4">
      <t>タ</t>
    </rPh>
    <rPh sb="5" eb="7">
      <t>ダンタイ</t>
    </rPh>
    <rPh sb="8" eb="9">
      <t>ミナ</t>
    </rPh>
    <rPh sb="15" eb="17">
      <t>ヨウボウ</t>
    </rPh>
    <rPh sb="17" eb="18">
      <t>トウ</t>
    </rPh>
    <rPh sb="19" eb="21">
      <t>イカ</t>
    </rPh>
    <rPh sb="23" eb="25">
      <t>キニュウ</t>
    </rPh>
    <phoneticPr fontId="3"/>
  </si>
  <si>
    <t>⑤本所は、以下、２点の行為は禁止となっております。各チェック欄にチェックを入れてください</t>
    <rPh sb="1" eb="3">
      <t>ホンショ</t>
    </rPh>
    <phoneticPr fontId="3"/>
  </si>
  <si>
    <t>※宿泊が日帰りに変更になる方や
　 撮影業者の方等が同行される
　 場合もかかります。</t>
    <phoneticPr fontId="3"/>
  </si>
  <si>
    <t>利用期間中の「原材料表」を，本所ＨＰにてご確認ください。</t>
    <rPh sb="7" eb="10">
      <t>ゲンザイリョウ</t>
    </rPh>
    <rPh sb="10" eb="11">
      <t>ヒョウ</t>
    </rPh>
    <rPh sb="21" eb="23">
      <t>カクニン</t>
    </rPh>
    <phoneticPr fontId="3"/>
  </si>
  <si>
    <r>
      <rPr>
        <b/>
        <sz val="10"/>
        <color rgb="FFFF0000"/>
        <rFont val="ＭＳ Ｐゴシック"/>
        <family val="3"/>
        <charset val="128"/>
        <scheme val="minor"/>
      </rPr>
      <t>※重篤なアレルギー症状を起こす可能性のある方や除去食品が多い方につきましては，
　 安全を第一に考えお食事のご提供を控えさせていただく場合があります。予めご了承ください。</t>
    </r>
    <r>
      <rPr>
        <b/>
        <sz val="11"/>
        <color rgb="FFFF0000"/>
        <rFont val="ＭＳ Ｐゴシック"/>
        <family val="3"/>
        <charset val="128"/>
        <scheme val="minor"/>
      </rPr>
      <t xml:space="preserve">
</t>
    </r>
    <r>
      <rPr>
        <sz val="9"/>
        <color rgb="FFFF0000"/>
        <rFont val="ＭＳ Ｐゴシック"/>
        <family val="3"/>
        <charset val="128"/>
        <scheme val="minor"/>
      </rPr>
      <t>※2026年4月よりアレルゲンに配慮した食事メニューに変更になりました。</t>
    </r>
    <phoneticPr fontId="3"/>
  </si>
  <si>
    <t>TAP（徳地アドベンチャー教育プログラム）・TAP for Classroom事前打ち合わせシート</t>
    <rPh sb="4" eb="6">
      <t>トクジ</t>
    </rPh>
    <rPh sb="13" eb="15">
      <t>キョウイク</t>
    </rPh>
    <rPh sb="39" eb="41">
      <t>ジゼン</t>
    </rPh>
    <rPh sb="41" eb="42">
      <t>ウ</t>
    </rPh>
    <rPh sb="43" eb="44">
      <t>ア</t>
    </rPh>
    <phoneticPr fontId="3"/>
  </si>
  <si>
    <t>2026.1.19改訂</t>
  </si>
  <si>
    <t>TAP活動日時
（1コマにつき1枚）</t>
    <rPh sb="3" eb="5">
      <t>カツドウ</t>
    </rPh>
    <rPh sb="5" eb="7">
      <t>ニチジ</t>
    </rPh>
    <rPh sb="16" eb="17">
      <t>マイ</t>
    </rPh>
    <phoneticPr fontId="3"/>
  </si>
  <si>
    <t>（　　　曜日）</t>
    <rPh sb="4" eb="6">
      <t>ヨウビ</t>
    </rPh>
    <phoneticPr fontId="3"/>
  </si>
  <si>
    <t>※TAPは1コマにつき最大6グループまで</t>
    <phoneticPr fontId="3"/>
  </si>
  <si>
    <t xml:space="preserve">   TAP for Classroomは1コマにつき最大4グループまで</t>
    <rPh sb="27" eb="29">
      <t>サイダイ</t>
    </rPh>
    <phoneticPr fontId="3"/>
  </si>
  <si>
    <t>※TAPは1グループあたり20人以下、TAP for Classroomは1グループあたり40人以下</t>
    <rPh sb="15" eb="16">
      <t>ニン</t>
    </rPh>
    <rPh sb="16" eb="18">
      <t>イカ</t>
    </rPh>
    <rPh sb="47" eb="48">
      <t>ニン</t>
    </rPh>
    <rPh sb="48" eb="50">
      <t>イカ</t>
    </rPh>
    <phoneticPr fontId="3"/>
  </si>
  <si>
    <t>団体の様子
（あてはまるすべてにチェック）</t>
    <rPh sb="0" eb="2">
      <t>ダンタイ</t>
    </rPh>
    <rPh sb="3" eb="5">
      <t>ヨウス</t>
    </rPh>
    <phoneticPr fontId="3"/>
  </si>
  <si>
    <t>お互いによくしゃべっている</t>
    <rPh sb="1" eb="2">
      <t>タガ</t>
    </rPh>
    <phoneticPr fontId="3"/>
  </si>
  <si>
    <t>最も大切にしたい
ねらい
(1つのみチェック)</t>
    <rPh sb="0" eb="1">
      <t>モット</t>
    </rPh>
    <rPh sb="2" eb="4">
      <t>タイセツ</t>
    </rPh>
    <phoneticPr fontId="3"/>
  </si>
  <si>
    <r>
      <t xml:space="preserve">活動中、配慮が必要な方はいますか？
グループごとに教えてください。
</t>
    </r>
    <r>
      <rPr>
        <sz val="10"/>
        <color theme="1"/>
        <rFont val="ＭＳ Ｐゴシック"/>
        <family val="3"/>
        <charset val="128"/>
        <scheme val="minor"/>
      </rPr>
      <t>例：児童A
特別支援学級
（情緒）に在籍
例：児童B
右足首を１ヶ月前に捻挫（治療中）</t>
    </r>
    <rPh sb="0" eb="3">
      <t>カツドウチュウ</t>
    </rPh>
    <rPh sb="4" eb="6">
      <t>ハイリョ</t>
    </rPh>
    <rPh sb="7" eb="9">
      <t>ヒツヨウ</t>
    </rPh>
    <rPh sb="10" eb="11">
      <t>カタ</t>
    </rPh>
    <rPh sb="25" eb="26">
      <t>オシ</t>
    </rPh>
    <rPh sb="35" eb="36">
      <t>レイ</t>
    </rPh>
    <rPh sb="37" eb="39">
      <t>ジドウ</t>
    </rPh>
    <rPh sb="41" eb="43">
      <t>トクベツ</t>
    </rPh>
    <rPh sb="43" eb="45">
      <t>シエン</t>
    </rPh>
    <rPh sb="45" eb="47">
      <t>ガッキュウ</t>
    </rPh>
    <rPh sb="49" eb="51">
      <t>ジョウチョ</t>
    </rPh>
    <rPh sb="53" eb="55">
      <t>ザイセキ</t>
    </rPh>
    <rPh sb="57" eb="58">
      <t>レイ</t>
    </rPh>
    <rPh sb="59" eb="61">
      <t>ジドウ</t>
    </rPh>
    <rPh sb="63" eb="66">
      <t>ミギアシクビ</t>
    </rPh>
    <rPh sb="69" eb="70">
      <t>ゲツ</t>
    </rPh>
    <rPh sb="70" eb="71">
      <t>マエ</t>
    </rPh>
    <rPh sb="72" eb="74">
      <t>ネンザ</t>
    </rPh>
    <rPh sb="75" eb="78">
      <t>チリョウチュウ</t>
    </rPh>
    <phoneticPr fontId="3"/>
  </si>
  <si>
    <t>引率者名</t>
    <rPh sb="0" eb="3">
      <t>インソツシャ</t>
    </rPh>
    <rPh sb="3" eb="4">
      <t>メイ</t>
    </rPh>
    <phoneticPr fontId="3"/>
  </si>
  <si>
    <t>配慮が
必要な方</t>
    <rPh sb="0" eb="2">
      <t>ハイリョ</t>
    </rPh>
    <rPh sb="4" eb="6">
      <t>ヒツヨウ</t>
    </rPh>
    <rPh sb="7" eb="8">
      <t>カタ</t>
    </rPh>
    <phoneticPr fontId="3"/>
  </si>
  <si>
    <t>◎活動部屋</t>
    <rPh sb="1" eb="3">
      <t>カツドウ</t>
    </rPh>
    <rPh sb="3" eb="5">
      <t>ベヤ</t>
    </rPh>
    <phoneticPr fontId="3"/>
  </si>
  <si>
    <t>◎ファシ</t>
    <phoneticPr fontId="3"/>
  </si>
  <si>
    <t>　　◎チェック項目
記録職員：</t>
    <rPh sb="7" eb="9">
      <t>コウモク</t>
    </rPh>
    <rPh sb="11" eb="13">
      <t>キロク</t>
    </rPh>
    <rPh sb="13" eb="15">
      <t>ショクイン</t>
    </rPh>
    <phoneticPr fontId="3"/>
  </si>
  <si>
    <t>□スタート場所の確認
□終了後の確認　→　□各グループごとに解散（スタート場所と異なる場合有）
□各グループにつかれる引率者へのお願い（静観しての観察・記録シートの記入）
□ファシリテーターからの確認
□水筒の中身・虫よけスプレー・服装・帽子・雨具（カッパ）・タオルなどの確認</t>
    <rPh sb="5" eb="7">
      <t>バショ</t>
    </rPh>
    <rPh sb="8" eb="10">
      <t>カクニン</t>
    </rPh>
    <rPh sb="12" eb="15">
      <t>シュウリョウゴ</t>
    </rPh>
    <rPh sb="16" eb="18">
      <t>カクニン</t>
    </rPh>
    <rPh sb="22" eb="23">
      <t>カク</t>
    </rPh>
    <rPh sb="30" eb="32">
      <t>カイサン</t>
    </rPh>
    <rPh sb="37" eb="39">
      <t>バショ</t>
    </rPh>
    <rPh sb="40" eb="41">
      <t>コト</t>
    </rPh>
    <rPh sb="43" eb="45">
      <t>バアイ</t>
    </rPh>
    <rPh sb="45" eb="46">
      <t>アリ</t>
    </rPh>
    <rPh sb="49" eb="50">
      <t>カク</t>
    </rPh>
    <rPh sb="59" eb="62">
      <t>インソツシャ</t>
    </rPh>
    <rPh sb="65" eb="66">
      <t>ネガ</t>
    </rPh>
    <rPh sb="68" eb="70">
      <t>セイカン</t>
    </rPh>
    <rPh sb="73" eb="75">
      <t>カンサツ</t>
    </rPh>
    <rPh sb="76" eb="78">
      <t>キロク</t>
    </rPh>
    <rPh sb="82" eb="84">
      <t>キニュウ</t>
    </rPh>
    <rPh sb="98" eb="100">
      <t>カクニン</t>
    </rPh>
    <rPh sb="102" eb="104">
      <t>スイトウ</t>
    </rPh>
    <rPh sb="105" eb="107">
      <t>ナカミ</t>
    </rPh>
    <rPh sb="108" eb="109">
      <t>ムシ</t>
    </rPh>
    <rPh sb="116" eb="118">
      <t>フクソウ</t>
    </rPh>
    <rPh sb="119" eb="121">
      <t>ボウシ</t>
    </rPh>
    <rPh sb="122" eb="124">
      <t>アマグ</t>
    </rPh>
    <rPh sb="136" eb="138">
      <t>カクニン</t>
    </rPh>
    <phoneticPr fontId="3"/>
  </si>
  <si>
    <r>
      <rPr>
        <sz val="9"/>
        <color theme="1"/>
        <rFont val="ＭＳ Ｐゴシック"/>
        <family val="3"/>
        <charset val="128"/>
        <scheme val="minor"/>
      </rPr>
      <t>TAPの活動における参考にさせていただきます。ご協力ありがとうございました。（◎欄は、本所職員が記入します。）</t>
    </r>
    <r>
      <rPr>
        <sz val="11"/>
        <color theme="1"/>
        <rFont val="ＭＳ Ｐゴシック"/>
        <family val="3"/>
        <charset val="128"/>
        <scheme val="minor"/>
      </rPr>
      <t xml:space="preserve">
　　　　　　　　　　　　　　　　　　　　　　　　　　　　　　　</t>
    </r>
    <r>
      <rPr>
        <sz val="9"/>
        <color theme="1"/>
        <rFont val="ＭＳ Ｐゴシック"/>
        <family val="3"/>
        <charset val="128"/>
        <scheme val="minor"/>
      </rPr>
      <t>　Mail：tokuji-kikaku@niye.go.jp　FAX：0835-56-0130　</t>
    </r>
    <rPh sb="4" eb="6">
      <t>カツドウ</t>
    </rPh>
    <rPh sb="10" eb="12">
      <t>サンコウ</t>
    </rPh>
    <rPh sb="24" eb="26">
      <t>キョウリョク</t>
    </rPh>
    <phoneticPr fontId="3"/>
  </si>
  <si>
    <r>
      <t xml:space="preserve">重篤なアレルギー症状を起こす可能性のある方や除去食品が多い方につきましては，安全を第一に
考えお食事のご提供を控えさせていただく場合があります。予めご了承ください。
</t>
    </r>
    <r>
      <rPr>
        <sz val="9"/>
        <color theme="1"/>
        <rFont val="ＭＳ Ｐゴシック"/>
        <family val="3"/>
        <charset val="128"/>
        <scheme val="minor"/>
      </rPr>
      <t xml:space="preserve">※2026年4月よりアレルゲンに配慮した食事メニューに変更になりました。　 </t>
    </r>
    <phoneticPr fontId="3"/>
  </si>
  <si>
    <t>※最後にアナフィラキシーショックの症状が出たのは
　　いつですか。　（　　       年　　月ごろ）</t>
    <rPh sb="1" eb="3">
      <t>サイゴ</t>
    </rPh>
    <rPh sb="17" eb="19">
      <t>ショウジョウ</t>
    </rPh>
    <rPh sb="20" eb="21">
      <t>デ</t>
    </rPh>
    <rPh sb="44" eb="45">
      <t>ネン</t>
    </rPh>
    <rPh sb="47" eb="48">
      <t>ツキ</t>
    </rPh>
    <phoneticPr fontId="3"/>
  </si>
  <si>
    <t>清掃
活動の準備</t>
    <rPh sb="0" eb="2">
      <t>セイソウ</t>
    </rPh>
    <rPh sb="3" eb="5">
      <t>カツドウ</t>
    </rPh>
    <rPh sb="6" eb="8">
      <t>ジュンビ</t>
    </rPh>
    <phoneticPr fontId="3"/>
  </si>
  <si>
    <t xml:space="preserve">14：00　ふりかえり
</t>
    <phoneticPr fontId="3"/>
  </si>
  <si>
    <t>入所前に変更がありましたら、提出時に朱書き修正してください</t>
    <rPh sb="2" eb="3">
      <t>マエ</t>
    </rPh>
    <phoneticPr fontId="3"/>
  </si>
  <si>
    <t>はい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</si>
</sst>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43">
    <font>
      <sz val="11"/>
      <color theme="1"/>
      <name val="ＭＳ Ｐゴシック"/>
      <family val="2"/>
      <charset val="128"/>
      <scheme val="minor"/>
    </font>
    <font>
      <sz val="9"/>
      <color rgb="FF000000"/>
      <name val="MS UI Gothic"/>
      <family val="3"/>
      <charset val="128"/>
    </font>
    <font>
      <sz val="9"/>
      <color rgb="FF000000"/>
      <name val="Meiryo UI"/>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sz val="10"/>
      <name val="ＭＳ Ｐゴシック"/>
      <family val="3"/>
      <charset val="128"/>
    </font>
    <font>
      <sz val="9"/>
      <name val="ＭＳ ゴシック"/>
      <family val="3"/>
      <charset val="128"/>
    </font>
    <font>
      <sz val="11"/>
      <name val="ＭＳ ゴシック"/>
      <family val="3"/>
      <charset val="128"/>
    </font>
    <font>
      <sz val="9"/>
      <name val="ＭＳ Ｐゴシック"/>
      <family val="3"/>
      <charset val="128"/>
      <scheme val="minor"/>
    </font>
    <font>
      <sz val="11"/>
      <name val="ＭＳ Ｐゴシック"/>
      <family val="3"/>
      <charset val="128"/>
      <scheme val="minor"/>
    </font>
    <font>
      <b/>
      <sz val="18"/>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sz val="8"/>
      <name val="ＭＳ ゴシック"/>
      <family val="3"/>
      <charset val="128"/>
    </font>
    <font>
      <sz val="11"/>
      <color theme="1"/>
      <name val="ＭＳ Ｐゴシック"/>
      <family val="2"/>
      <charset val="128"/>
      <scheme val="minor"/>
    </font>
    <font>
      <sz val="18"/>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1"/>
      <color theme="1"/>
      <name val="HG丸ｺﾞｼｯｸM-PRO"/>
      <family val="3"/>
      <charset val="128"/>
    </font>
    <font>
      <sz val="9"/>
      <color theme="1"/>
      <name val="ＭＳ Ｐゴシック"/>
      <family val="2"/>
      <charset val="128"/>
      <scheme val="minor"/>
    </font>
    <font>
      <u/>
      <sz val="11"/>
      <color theme="1"/>
      <name val="ＭＳ Ｐゴシック"/>
      <family val="2"/>
      <charset val="128"/>
      <scheme val="minor"/>
    </font>
    <font>
      <sz val="11"/>
      <name val="ＭＳ Ｐゴシック"/>
      <family val="3"/>
      <charset val="128"/>
    </font>
    <font>
      <sz val="11"/>
      <color indexed="10"/>
      <name val="ＭＳ ゴシック"/>
      <family val="3"/>
      <charset val="128"/>
    </font>
    <font>
      <sz val="10"/>
      <color theme="1" tint="0.499984740745262"/>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sz val="11"/>
      <color theme="0" tint="-0.499984740745262"/>
      <name val="ＭＳ ゴシック"/>
      <family val="3"/>
      <charset val="128"/>
    </font>
    <font>
      <b/>
      <sz val="8"/>
      <name val="ＭＳ Ｐゴシック"/>
      <family val="3"/>
      <charset val="128"/>
      <scheme val="minor"/>
    </font>
    <font>
      <b/>
      <u/>
      <sz val="11"/>
      <color theme="1"/>
      <name val="ＭＳ Ｐゴシック"/>
      <family val="3"/>
      <charset val="128"/>
      <scheme val="minor"/>
    </font>
    <font>
      <b/>
      <u/>
      <sz val="11"/>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b/>
      <sz val="11"/>
      <color theme="1"/>
      <name val="HG丸ｺﾞｼｯｸM-PRO"/>
      <family val="3"/>
      <charset val="128"/>
    </font>
    <font>
      <sz val="14"/>
      <name val="HG丸ｺﾞｼｯｸM-PRO"/>
      <family val="3"/>
      <charset val="128"/>
    </font>
    <font>
      <sz val="14"/>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6"/>
      <color theme="1"/>
      <name val="ＭＳ Ｐゴシック"/>
      <family val="3"/>
      <charset val="128"/>
      <scheme val="minor"/>
    </font>
    <font>
      <sz val="20"/>
      <name val="ＭＳ ゴシック"/>
      <family val="3"/>
      <charset val="128"/>
    </font>
    <font>
      <sz val="18"/>
      <name val="ＭＳ ゴシック"/>
      <family val="3"/>
      <charset val="128"/>
    </font>
    <font>
      <sz val="14"/>
      <color theme="1"/>
      <name val="HGPｺﾞｼｯｸE"/>
      <family val="3"/>
      <charset val="128"/>
    </font>
    <font>
      <sz val="14"/>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1"/>
      <color theme="1"/>
      <name val="ＭＳ Ｐ明朝"/>
      <family val="1"/>
      <charset val="128"/>
    </font>
    <font>
      <sz val="14"/>
      <color theme="1"/>
      <name val="ＭＳ Ｐ明朝"/>
      <family val="1"/>
      <charset val="128"/>
    </font>
    <font>
      <sz val="12"/>
      <color theme="1"/>
      <name val="ＭＳ 明朝"/>
      <family val="1"/>
      <charset val="128"/>
    </font>
    <font>
      <sz val="11"/>
      <color theme="1"/>
      <name val="ＭＳ ゴシック"/>
      <family val="3"/>
      <charset val="128"/>
    </font>
    <font>
      <b/>
      <u/>
      <sz val="10"/>
      <color theme="1"/>
      <name val="ＭＳ Ｐゴシック"/>
      <family val="3"/>
      <charset val="128"/>
      <scheme val="minor"/>
    </font>
    <font>
      <b/>
      <sz val="12"/>
      <color rgb="FFFF0000"/>
      <name val="ＭＳ Ｐゴシック"/>
      <family val="3"/>
      <charset val="128"/>
      <scheme val="minor"/>
    </font>
    <font>
      <b/>
      <sz val="18"/>
      <color theme="1"/>
      <name val="HGP創英角ｺﾞｼｯｸUB"/>
      <family val="3"/>
      <charset val="128"/>
    </font>
    <font>
      <sz val="10"/>
      <color rgb="FF000000"/>
      <name val="Calibri"/>
      <family val="2"/>
    </font>
    <font>
      <sz val="10"/>
      <color rgb="FF000000"/>
      <name val="ＭＳ Ｐゴシック"/>
      <family val="3"/>
      <charset val="128"/>
      <scheme val="minor"/>
    </font>
    <font>
      <b/>
      <sz val="11"/>
      <name val="ＭＳ Ｐゴシック"/>
      <family val="3"/>
      <charset val="128"/>
    </font>
    <font>
      <b/>
      <sz val="16"/>
      <name val="ＭＳ Ｐゴシック"/>
      <family val="3"/>
      <charset val="128"/>
      <scheme val="minor"/>
    </font>
    <font>
      <sz val="10.5"/>
      <name val="ＭＳ Ｐゴシック"/>
      <family val="3"/>
      <charset val="128"/>
      <scheme val="minor"/>
    </font>
    <font>
      <b/>
      <sz val="9"/>
      <name val="ＭＳ Ｐゴシック"/>
      <family val="3"/>
      <charset val="128"/>
      <scheme val="minor"/>
    </font>
    <font>
      <sz val="18"/>
      <color theme="1"/>
      <name val="ＭＳ Ｐゴシック"/>
      <family val="3"/>
      <charset val="128"/>
      <scheme val="minor"/>
    </font>
    <font>
      <b/>
      <sz val="11"/>
      <name val="ＭＳ ゴシック"/>
      <family val="3"/>
      <charset val="128"/>
    </font>
    <font>
      <sz val="10"/>
      <name val="ＭＳ ゴシック"/>
      <family val="3"/>
      <charset val="128"/>
    </font>
    <font>
      <b/>
      <sz val="14"/>
      <color theme="1"/>
      <name val="ＭＳ 明朝"/>
      <family val="1"/>
      <charset val="128"/>
    </font>
    <font>
      <sz val="11"/>
      <name val="ＭＳ Ｐゴシック"/>
      <family val="2"/>
      <charset val="128"/>
      <scheme val="minor"/>
    </font>
    <font>
      <sz val="8"/>
      <color theme="1"/>
      <name val="ＭＳ Ｐゴシック"/>
      <family val="2"/>
      <charset val="128"/>
      <scheme val="minor"/>
    </font>
    <font>
      <sz val="13"/>
      <color theme="1"/>
      <name val="ＭＳ Ｐゴシック"/>
      <family val="2"/>
      <charset val="128"/>
      <scheme val="minor"/>
    </font>
    <font>
      <b/>
      <sz val="12"/>
      <color theme="7"/>
      <name val="ＭＳ Ｐゴシック"/>
      <family val="3"/>
      <charset val="128"/>
      <scheme val="minor"/>
    </font>
    <font>
      <b/>
      <sz val="11"/>
      <color theme="8"/>
      <name val="ＭＳ Ｐゴシック"/>
      <family val="3"/>
      <charset val="128"/>
      <scheme val="minor"/>
    </font>
    <font>
      <u/>
      <sz val="10"/>
      <color theme="1"/>
      <name val="ＭＳ Ｐゴシック"/>
      <family val="3"/>
      <charset val="128"/>
      <scheme val="minor"/>
    </font>
    <font>
      <b/>
      <sz val="11"/>
      <color theme="4" tint="-0.249977111117893"/>
      <name val="ＭＳ Ｐゴシック"/>
      <family val="3"/>
      <charset val="128"/>
      <scheme val="minor"/>
    </font>
    <font>
      <b/>
      <u/>
      <sz val="14"/>
      <color rgb="FFFF0000"/>
      <name val="ＭＳ Ｐゴシック"/>
      <family val="3"/>
      <charset val="128"/>
      <scheme val="minor"/>
    </font>
    <font>
      <b/>
      <sz val="12"/>
      <color theme="4" tint="-0.249977111117893"/>
      <name val="ＭＳ Ｐゴシック"/>
      <family val="3"/>
      <charset val="128"/>
      <scheme val="minor"/>
    </font>
    <font>
      <u/>
      <sz val="11"/>
      <color theme="10"/>
      <name val="ＭＳ Ｐゴシック"/>
      <family val="2"/>
      <charset val="128"/>
      <scheme val="minor"/>
    </font>
    <font>
      <b/>
      <sz val="11"/>
      <color theme="5"/>
      <name val="ＭＳ Ｐゴシック"/>
      <family val="3"/>
      <charset val="128"/>
      <scheme val="minor"/>
    </font>
    <font>
      <b/>
      <sz val="11"/>
      <color theme="9"/>
      <name val="ＭＳ Ｐゴシック"/>
      <family val="3"/>
      <charset val="128"/>
      <scheme val="minor"/>
    </font>
    <font>
      <b/>
      <sz val="11"/>
      <color rgb="FFFF0000"/>
      <name val="ＭＳ Ｐゴシック"/>
      <family val="3"/>
      <charset val="128"/>
      <scheme val="minor"/>
    </font>
    <font>
      <sz val="12"/>
      <name val="ＭＳ Ｐゴシック"/>
      <family val="3"/>
      <charset val="128"/>
      <scheme val="minor"/>
    </font>
    <font>
      <u/>
      <sz val="10"/>
      <color theme="1"/>
      <name val="ＭＳ Ｐゴシック"/>
      <family val="2"/>
      <charset val="128"/>
      <scheme val="minor"/>
    </font>
    <font>
      <sz val="10"/>
      <color rgb="FFFF0000"/>
      <name val="ＭＳ Ｐゴシック"/>
      <family val="2"/>
      <charset val="128"/>
      <scheme val="minor"/>
    </font>
    <font>
      <sz val="11"/>
      <color rgb="FFFF0000"/>
      <name val="ＭＳ Ｐゴシック"/>
      <family val="2"/>
      <charset val="128"/>
      <scheme val="minor"/>
    </font>
    <font>
      <b/>
      <sz val="28"/>
      <color theme="1"/>
      <name val="ＭＳ Ｐゴシック"/>
      <family val="3"/>
      <charset val="128"/>
      <scheme val="minor"/>
    </font>
    <font>
      <b/>
      <sz val="9"/>
      <color theme="1"/>
      <name val="ＭＳ Ｐゴシック"/>
      <family val="3"/>
      <charset val="128"/>
      <scheme val="minor"/>
    </font>
    <font>
      <sz val="9.5"/>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1"/>
      <color rgb="FFFF0000"/>
      <name val="ＭＳ Ｐゴシック"/>
      <family val="3"/>
      <charset val="128"/>
      <scheme val="minor"/>
    </font>
    <font>
      <b/>
      <u/>
      <sz val="12"/>
      <color theme="1"/>
      <name val="ＭＳ Ｐゴシック"/>
      <family val="3"/>
      <scheme val="minor"/>
    </font>
    <font>
      <b/>
      <sz val="12"/>
      <color rgb="FFFF0000"/>
      <name val="ＭＳ Ｐゴシック"/>
      <family val="3"/>
      <scheme val="minor"/>
    </font>
    <font>
      <sz val="6"/>
      <color theme="1"/>
      <name val="ＭＳ Ｐゴシック"/>
      <family val="3"/>
      <scheme val="minor"/>
    </font>
    <font>
      <sz val="7.5"/>
      <color theme="1"/>
      <name val="ＭＳ Ｐゴシック"/>
      <family val="3"/>
      <charset val="128"/>
      <scheme val="minor"/>
    </font>
    <font>
      <b/>
      <u/>
      <sz val="12"/>
      <color rgb="FFFF0000"/>
      <name val="ＭＳ Ｐゴシック"/>
      <family val="3"/>
      <charset val="128"/>
      <scheme val="minor"/>
    </font>
    <font>
      <sz val="9.5"/>
      <color theme="1"/>
      <name val="ＭＳ Ｐゴシック"/>
      <family val="3"/>
      <charset val="128"/>
      <scheme val="minor"/>
    </font>
    <font>
      <b/>
      <sz val="15"/>
      <name val="ＭＳ Ｐゴシック"/>
      <family val="3"/>
      <charset val="128"/>
      <scheme val="minor"/>
    </font>
    <font>
      <b/>
      <sz val="12"/>
      <color theme="1"/>
      <name val="ＭＳ Ｐゴシック"/>
      <family val="3"/>
      <scheme val="minor"/>
    </font>
    <font>
      <b/>
      <sz val="11"/>
      <color theme="1" tint="0.499984740745262"/>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u/>
      <sz val="8"/>
      <color theme="1"/>
      <name val="ＭＳ Ｐゴシック"/>
      <family val="3"/>
      <charset val="128"/>
      <scheme val="minor"/>
    </font>
    <font>
      <sz val="9"/>
      <color indexed="81"/>
      <name val="MS P ゴシック"/>
      <family val="2"/>
    </font>
    <font>
      <sz val="9"/>
      <color indexed="81"/>
      <name val="ＭＳ Ｐゴシック"/>
      <family val="3"/>
      <charset val="128"/>
    </font>
    <font>
      <sz val="11"/>
      <color rgb="FFFF66FF"/>
      <name val="ＭＳ Ｐゴシック"/>
      <family val="3"/>
      <charset val="128"/>
      <scheme val="minor"/>
    </font>
    <font>
      <sz val="12"/>
      <color rgb="FFFF66FF"/>
      <name val="ＭＳ Ｐゴシック"/>
      <family val="3"/>
      <charset val="128"/>
      <scheme val="minor"/>
    </font>
    <font>
      <b/>
      <sz val="11"/>
      <color rgb="FFFF66FF"/>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font>
    <font>
      <sz val="11"/>
      <color rgb="FF00B050"/>
      <name val="ＭＳ Ｐゴシック"/>
      <family val="3"/>
      <charset val="128"/>
      <scheme val="minor"/>
    </font>
    <font>
      <u/>
      <sz val="7"/>
      <name val="ＭＳ Ｐゴシック"/>
      <family val="3"/>
      <charset val="128"/>
      <scheme val="minor"/>
    </font>
    <font>
      <sz val="11"/>
      <name val="ＭＳ 明朝"/>
      <family val="1"/>
      <charset val="128"/>
    </font>
    <font>
      <sz val="14"/>
      <name val="HGPｺﾞｼｯｸE"/>
      <family val="3"/>
      <charset val="128"/>
    </font>
    <font>
      <sz val="16"/>
      <color theme="1"/>
      <name val="UD デジタル 教科書体 N-R"/>
      <family val="1"/>
      <charset val="128"/>
    </font>
    <font>
      <sz val="16"/>
      <color rgb="FFFF0000"/>
      <name val="UD デジタル 教科書体 N-R"/>
      <family val="1"/>
      <charset val="128"/>
    </font>
    <font>
      <sz val="11"/>
      <color theme="1"/>
      <name val="UD デジタル 教科書体 N-R"/>
      <family val="1"/>
      <charset val="128"/>
    </font>
    <font>
      <sz val="8"/>
      <color theme="1"/>
      <name val="UD デジタル 教科書体 N-R"/>
      <family val="1"/>
      <charset val="128"/>
    </font>
    <font>
      <sz val="12"/>
      <color theme="1"/>
      <name val="UD デジタル 教科書体 N-R"/>
      <family val="1"/>
      <charset val="128"/>
    </font>
    <font>
      <sz val="16"/>
      <color theme="1"/>
      <name val="Calibri"/>
      <family val="2"/>
    </font>
    <font>
      <sz val="7"/>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11"/>
      <color theme="1"/>
      <name val="Segoe UI Symbol"/>
      <family val="1"/>
    </font>
    <font>
      <sz val="14"/>
      <color theme="1"/>
      <name val="UD デジタル 教科書体 N-R"/>
      <family val="1"/>
      <charset val="128"/>
    </font>
    <font>
      <b/>
      <sz val="9"/>
      <color indexed="81"/>
      <name val="MS P ゴシック"/>
      <family val="3"/>
      <charset val="128"/>
    </font>
    <font>
      <sz val="18"/>
      <color theme="1"/>
      <name val="UD デジタル 教科書体 N-R"/>
      <family val="1"/>
      <charset val="128"/>
    </font>
    <font>
      <sz val="18"/>
      <color theme="1"/>
      <name val="ＭＳ Ｐゴシック"/>
      <family val="2"/>
      <charset val="128"/>
      <scheme val="minor"/>
    </font>
    <font>
      <b/>
      <u/>
      <sz val="11"/>
      <color rgb="FFFF0000"/>
      <name val="ＭＳ ゴシック"/>
      <family val="3"/>
      <charset val="128"/>
    </font>
    <font>
      <sz val="13"/>
      <name val="ＭＳ Ｐゴシック"/>
      <family val="3"/>
      <charset val="128"/>
      <scheme val="minor"/>
    </font>
    <font>
      <sz val="7"/>
      <color theme="1"/>
      <name val="ＭＳ Ｐゴシック"/>
      <family val="3"/>
      <charset val="128"/>
      <scheme val="minor"/>
    </font>
    <font>
      <u/>
      <sz val="9"/>
      <color theme="1"/>
      <name val="ＭＳ Ｐゴシック"/>
      <family val="3"/>
      <charset val="128"/>
      <scheme val="minor"/>
    </font>
    <font>
      <sz val="8"/>
      <color rgb="FFFF0000"/>
      <name val="ＭＳ Ｐゴシック"/>
      <family val="3"/>
      <charset val="128"/>
      <scheme val="minor"/>
    </font>
    <font>
      <sz val="7.5"/>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rgb="FFEAEAEA"/>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gray0625">
        <fgColor theme="5"/>
      </patternFill>
    </fill>
    <fill>
      <patternFill patternType="solid">
        <fgColor theme="0" tint="-0.34998626667073579"/>
        <bgColor indexed="64"/>
      </patternFill>
    </fill>
    <fill>
      <patternFill patternType="solid">
        <fgColor rgb="FFFFFF99"/>
        <bgColor indexed="64"/>
      </patternFill>
    </fill>
  </fills>
  <borders count="38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double">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double">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medium">
        <color auto="1"/>
      </left>
      <right/>
      <top style="hair">
        <color auto="1"/>
      </top>
      <bottom/>
      <diagonal/>
    </border>
    <border>
      <left/>
      <right style="hair">
        <color auto="1"/>
      </right>
      <top style="hair">
        <color auto="1"/>
      </top>
      <bottom/>
      <diagonal/>
    </border>
    <border>
      <left style="hair">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medium">
        <color auto="1"/>
      </right>
      <top style="hair">
        <color auto="1"/>
      </top>
      <bottom style="double">
        <color auto="1"/>
      </bottom>
      <diagonal/>
    </border>
    <border>
      <left style="double">
        <color auto="1"/>
      </left>
      <right/>
      <top style="double">
        <color auto="1"/>
      </top>
      <bottom style="medium">
        <color indexed="64"/>
      </bottom>
      <diagonal/>
    </border>
    <border>
      <left/>
      <right/>
      <top style="double">
        <color indexed="64"/>
      </top>
      <bottom style="medium">
        <color indexed="64"/>
      </bottom>
      <diagonal/>
    </border>
    <border>
      <left/>
      <right style="medium">
        <color indexed="64"/>
      </right>
      <top style="double">
        <color auto="1"/>
      </top>
      <bottom style="medium">
        <color indexed="64"/>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medium">
        <color indexed="64"/>
      </top>
      <bottom/>
      <diagonal/>
    </border>
    <border>
      <left/>
      <right style="hair">
        <color auto="1"/>
      </right>
      <top style="hair">
        <color auto="1"/>
      </top>
      <bottom style="double">
        <color indexed="64"/>
      </bottom>
      <diagonal/>
    </border>
    <border diagonalDown="1">
      <left style="hair">
        <color auto="1"/>
      </left>
      <right/>
      <top style="medium">
        <color auto="1"/>
      </top>
      <bottom style="hair">
        <color auto="1"/>
      </bottom>
      <diagonal style="thin">
        <color auto="1"/>
      </diagonal>
    </border>
    <border diagonalDown="1">
      <left/>
      <right/>
      <top style="medium">
        <color auto="1"/>
      </top>
      <bottom style="hair">
        <color auto="1"/>
      </bottom>
      <diagonal style="thin">
        <color auto="1"/>
      </diagonal>
    </border>
    <border diagonalDown="1">
      <left style="hair">
        <color auto="1"/>
      </left>
      <right/>
      <top style="hair">
        <color auto="1"/>
      </top>
      <bottom style="hair">
        <color auto="1"/>
      </bottom>
      <diagonal style="thin">
        <color auto="1"/>
      </diagonal>
    </border>
    <border diagonalDown="1">
      <left/>
      <right style="hair">
        <color auto="1"/>
      </right>
      <top style="hair">
        <color auto="1"/>
      </top>
      <bottom style="hair">
        <color auto="1"/>
      </bottom>
      <diagonal style="thin">
        <color auto="1"/>
      </diagonal>
    </border>
    <border diagonalDown="1">
      <left/>
      <right style="hair">
        <color auto="1"/>
      </right>
      <top style="medium">
        <color auto="1"/>
      </top>
      <bottom style="hair">
        <color auto="1"/>
      </bottom>
      <diagonal style="thin">
        <color auto="1"/>
      </diagonal>
    </border>
    <border diagonalDown="1">
      <left/>
      <right/>
      <top style="hair">
        <color auto="1"/>
      </top>
      <bottom style="hair">
        <color auto="1"/>
      </bottom>
      <diagonal style="thin">
        <color auto="1"/>
      </diagonal>
    </border>
    <border>
      <left style="mediumDashed">
        <color theme="1" tint="0.499984740745262"/>
      </left>
      <right/>
      <top style="mediumDashed">
        <color theme="1" tint="0.499984740745262"/>
      </top>
      <bottom/>
      <diagonal/>
    </border>
    <border>
      <left/>
      <right/>
      <top style="mediumDashed">
        <color theme="1" tint="0.499984740745262"/>
      </top>
      <bottom/>
      <diagonal/>
    </border>
    <border>
      <left/>
      <right style="mediumDashed">
        <color theme="1" tint="0.499984740745262"/>
      </right>
      <top style="mediumDashed">
        <color theme="1" tint="0.499984740745262"/>
      </top>
      <bottom/>
      <diagonal/>
    </border>
    <border>
      <left style="mediumDashed">
        <color theme="1" tint="0.499984740745262"/>
      </left>
      <right/>
      <top/>
      <bottom/>
      <diagonal/>
    </border>
    <border>
      <left/>
      <right style="mediumDashed">
        <color theme="1" tint="0.499984740745262"/>
      </right>
      <top/>
      <bottom/>
      <diagonal/>
    </border>
    <border>
      <left style="mediumDashed">
        <color theme="1" tint="0.499984740745262"/>
      </left>
      <right/>
      <top/>
      <bottom style="mediumDashed">
        <color theme="1" tint="0.499984740745262"/>
      </bottom>
      <diagonal/>
    </border>
    <border>
      <left/>
      <right/>
      <top/>
      <bottom style="mediumDashed">
        <color theme="1" tint="0.499984740745262"/>
      </bottom>
      <diagonal/>
    </border>
    <border>
      <left/>
      <right style="mediumDashed">
        <color theme="1" tint="0.499984740745262"/>
      </right>
      <top/>
      <bottom style="mediumDashed">
        <color theme="1" tint="0.499984740745262"/>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right/>
      <top style="slantDashDot">
        <color rgb="FFFF0000"/>
      </top>
      <bottom/>
      <diagonal/>
    </border>
    <border>
      <left style="slantDashDot">
        <color rgb="FFFF0000"/>
      </left>
      <right/>
      <top/>
      <bottom/>
      <diagonal/>
    </border>
    <border>
      <left/>
      <right style="slantDashDot">
        <color rgb="FFFF0000"/>
      </right>
      <top/>
      <bottom/>
      <diagonal/>
    </border>
    <border>
      <left/>
      <right/>
      <top/>
      <bottom style="slantDashDot">
        <color rgb="FFFF0000"/>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double">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double">
        <color indexed="64"/>
      </bottom>
      <diagonal/>
    </border>
    <border>
      <left style="thin">
        <color theme="1" tint="0.499984740745262"/>
      </left>
      <right style="thin">
        <color theme="1" tint="0.499984740745262"/>
      </right>
      <top style="thin">
        <color theme="1" tint="0.499984740745262"/>
      </top>
      <bottom style="double">
        <color indexed="64"/>
      </bottom>
      <diagonal/>
    </border>
    <border>
      <left style="double">
        <color indexed="64"/>
      </left>
      <right style="thin">
        <color theme="1" tint="0.499984740745262"/>
      </right>
      <top style="thin">
        <color indexed="64"/>
      </top>
      <bottom style="thin">
        <color theme="1" tint="0.499984740745262"/>
      </bottom>
      <diagonal/>
    </border>
    <border>
      <left style="double">
        <color indexed="64"/>
      </left>
      <right style="thin">
        <color theme="1" tint="0.499984740745262"/>
      </right>
      <top style="thin">
        <color theme="1" tint="0.499984740745262"/>
      </top>
      <bottom style="thin">
        <color theme="1" tint="0.499984740745262"/>
      </bottom>
      <diagonal/>
    </border>
    <border>
      <left style="double">
        <color indexed="64"/>
      </left>
      <right style="thin">
        <color theme="1" tint="0.499984740745262"/>
      </right>
      <top style="thin">
        <color theme="1" tint="0.499984740745262"/>
      </top>
      <bottom style="double">
        <color indexed="64"/>
      </bottom>
      <diagonal/>
    </border>
    <border>
      <left style="thin">
        <color indexed="64"/>
      </left>
      <right style="thin">
        <color theme="1" tint="0.499984740745262"/>
      </right>
      <top style="double">
        <color indexed="64"/>
      </top>
      <bottom style="thin">
        <color indexed="64"/>
      </bottom>
      <diagonal/>
    </border>
    <border>
      <left style="thin">
        <color theme="1" tint="0.499984740745262"/>
      </left>
      <right style="thin">
        <color theme="1" tint="0.499984740745262"/>
      </right>
      <top style="double">
        <color indexed="64"/>
      </top>
      <bottom style="thin">
        <color indexed="64"/>
      </bottom>
      <diagonal/>
    </border>
    <border>
      <left style="thin">
        <color theme="1" tint="0.499984740745262"/>
      </left>
      <right style="double">
        <color indexed="64"/>
      </right>
      <top style="double">
        <color indexed="64"/>
      </top>
      <bottom style="thin">
        <color indexed="64"/>
      </bottom>
      <diagonal/>
    </border>
    <border>
      <left style="double">
        <color indexed="64"/>
      </left>
      <right style="thin">
        <color indexed="64"/>
      </right>
      <top style="thin">
        <color indexed="64"/>
      </top>
      <bottom style="thin">
        <color theme="1" tint="0.499984740745262"/>
      </bottom>
      <diagonal/>
    </border>
    <border>
      <left style="thin">
        <color indexed="64"/>
      </left>
      <right style="medium">
        <color indexed="64"/>
      </right>
      <top style="thin">
        <color indexed="64"/>
      </top>
      <bottom style="thin">
        <color theme="1" tint="0.499984740745262"/>
      </bottom>
      <diagonal/>
    </border>
    <border>
      <left style="double">
        <color indexed="64"/>
      </left>
      <right style="thin">
        <color indexed="64"/>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indexed="64"/>
      </left>
      <right style="thin">
        <color indexed="64"/>
      </right>
      <top style="medium">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indexed="64"/>
      </right>
      <top style="thin">
        <color theme="1" tint="0.499984740745262"/>
      </top>
      <bottom style="medium">
        <color indexed="64"/>
      </bottom>
      <diagonal/>
    </border>
    <border>
      <left style="thin">
        <color indexed="64"/>
      </left>
      <right style="thin">
        <color indexed="64"/>
      </right>
      <top style="double">
        <color indexed="64"/>
      </top>
      <bottom style="thin">
        <color theme="1" tint="0.499984740745262"/>
      </bottom>
      <diagonal/>
    </border>
    <border>
      <left style="thin">
        <color indexed="64"/>
      </left>
      <right/>
      <top style="double">
        <color indexed="64"/>
      </top>
      <bottom style="thin">
        <color theme="1" tint="0.499984740745262"/>
      </bottom>
      <diagonal/>
    </border>
    <border>
      <left style="medium">
        <color indexed="64"/>
      </left>
      <right style="thin">
        <color indexed="64"/>
      </right>
      <top style="double">
        <color indexed="64"/>
      </top>
      <bottom style="thin">
        <color theme="1" tint="0.499984740745262"/>
      </bottom>
      <diagonal/>
    </border>
    <border>
      <left/>
      <right style="thin">
        <color indexed="64"/>
      </right>
      <top style="double">
        <color indexed="64"/>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style="hair">
        <color indexed="64"/>
      </left>
      <right style="thin">
        <color indexed="64"/>
      </right>
      <top style="thin">
        <color theme="1" tint="0.499984740745262"/>
      </top>
      <bottom style="thin">
        <color indexed="64"/>
      </bottom>
      <diagonal/>
    </border>
    <border>
      <left style="medium">
        <color indexed="64"/>
      </left>
      <right style="thin">
        <color indexed="64"/>
      </right>
      <top style="thin">
        <color theme="1" tint="0.499984740745262"/>
      </top>
      <bottom style="medium">
        <color indexed="64"/>
      </bottom>
      <diagonal/>
    </border>
    <border>
      <left style="thin">
        <color indexed="64"/>
      </left>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style="thin">
        <color indexed="64"/>
      </left>
      <right style="medium">
        <color indexed="64"/>
      </right>
      <top style="thin">
        <color theme="1" tint="0.499984740745262"/>
      </top>
      <bottom style="medium">
        <color indexed="64"/>
      </bottom>
      <diagonal/>
    </border>
    <border>
      <left/>
      <right/>
      <top style="double">
        <color indexed="64"/>
      </top>
      <bottom style="thin">
        <color theme="1" tint="0.499984740745262"/>
      </bottom>
      <diagonal/>
    </border>
    <border>
      <left/>
      <right/>
      <top style="thin">
        <color theme="1" tint="0.499984740745262"/>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style="double">
        <color indexed="64"/>
      </top>
      <bottom/>
      <diagonal/>
    </border>
    <border>
      <left/>
      <right style="thin">
        <color theme="1" tint="0.499984740745262"/>
      </right>
      <top style="double">
        <color indexed="64"/>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medium">
        <color indexed="64"/>
      </bottom>
      <diagonal/>
    </border>
    <border>
      <left/>
      <right style="thin">
        <color theme="1" tint="0.499984740745262"/>
      </right>
      <top/>
      <bottom style="medium">
        <color indexed="64"/>
      </bottom>
      <diagonal/>
    </border>
    <border>
      <left style="thin">
        <color indexed="64"/>
      </left>
      <right style="thin">
        <color theme="1" tint="0.499984740745262"/>
      </right>
      <top style="double">
        <color indexed="64"/>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double">
        <color indexed="64"/>
      </top>
      <bottom style="thin">
        <color theme="1" tint="0.499984740745262"/>
      </bottom>
      <diagonal/>
    </border>
    <border>
      <left style="thin">
        <color theme="1" tint="0.499984740745262"/>
      </left>
      <right/>
      <top style="double">
        <color indexed="64"/>
      </top>
      <bottom style="thin">
        <color theme="1" tint="0.499984740745262"/>
      </bottom>
      <diagonal/>
    </border>
    <border>
      <left/>
      <right style="thin">
        <color theme="1" tint="0.499984740745262"/>
      </right>
      <top style="double">
        <color indexed="64"/>
      </top>
      <bottom style="thin">
        <color theme="1" tint="0.499984740745262"/>
      </bottom>
      <diagonal/>
    </border>
    <border>
      <left/>
      <right style="hair">
        <color indexed="64"/>
      </right>
      <top style="double">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double">
        <color indexed="64"/>
      </bottom>
      <diagonal/>
    </border>
    <border>
      <left/>
      <right style="thin">
        <color theme="1" tint="0.499984740745262"/>
      </right>
      <top style="thin">
        <color theme="1" tint="0.499984740745262"/>
      </top>
      <bottom style="double">
        <color indexed="64"/>
      </bottom>
      <diagonal/>
    </border>
    <border>
      <left/>
      <right/>
      <top style="thin">
        <color theme="1" tint="0.499984740745262"/>
      </top>
      <bottom style="double">
        <color indexed="64"/>
      </bottom>
      <diagonal/>
    </border>
    <border>
      <left/>
      <right style="hair">
        <color indexed="64"/>
      </right>
      <top style="thin">
        <color theme="1" tint="0.499984740745262"/>
      </top>
      <bottom style="double">
        <color indexed="64"/>
      </bottom>
      <diagonal/>
    </border>
    <border>
      <left style="thin">
        <color indexed="64"/>
      </left>
      <right style="thin">
        <color indexed="64"/>
      </right>
      <top style="thin">
        <color theme="1" tint="0.499984740745262"/>
      </top>
      <bottom style="double">
        <color indexed="64"/>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hair">
        <color indexed="64"/>
      </right>
      <top style="thin">
        <color theme="1" tint="0.499984740745262"/>
      </top>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double">
        <color indexed="64"/>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double">
        <color indexed="64"/>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top style="thin">
        <color theme="1" tint="0.499984740745262"/>
      </top>
      <bottom style="thin">
        <color theme="1" tint="0.499984740745262"/>
      </bottom>
      <diagonal/>
    </border>
    <border>
      <left/>
      <right style="medium">
        <color indexed="64"/>
      </right>
      <top style="double">
        <color indexed="64"/>
      </top>
      <bottom style="thin">
        <color theme="1" tint="0.499984740745262"/>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indexed="64"/>
      </bottom>
      <diagonal/>
    </border>
    <border>
      <left style="medium">
        <color indexed="64"/>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right style="medium">
        <color indexed="64"/>
      </right>
      <top style="thin">
        <color theme="1" tint="0.499984740745262"/>
      </top>
      <bottom style="thin">
        <color indexed="64"/>
      </bottom>
      <diagonal/>
    </border>
    <border>
      <left/>
      <right style="thin">
        <color indexed="64"/>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style="thin">
        <color indexed="64"/>
      </top>
      <bottom style="medium">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hair">
        <color indexed="64"/>
      </left>
      <right style="thin">
        <color indexed="64"/>
      </right>
      <top/>
      <bottom style="thin">
        <color theme="1" tint="0.499984740745262"/>
      </bottom>
      <diagonal/>
    </border>
    <border>
      <left style="thin">
        <color indexed="64"/>
      </left>
      <right style="medium">
        <color indexed="64"/>
      </right>
      <top/>
      <bottom style="thin">
        <color theme="1" tint="0.499984740745262"/>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top style="thin">
        <color theme="1" tint="0.499984740745262"/>
      </top>
      <bottom/>
      <diagonal/>
    </border>
    <border>
      <left/>
      <right style="hair">
        <color indexed="64"/>
      </right>
      <top style="double">
        <color indexed="64"/>
      </top>
      <bottom/>
      <diagonal/>
    </border>
    <border>
      <left/>
      <right style="hair">
        <color indexed="64"/>
      </right>
      <top/>
      <bottom style="thin">
        <color theme="1" tint="0.499984740745262"/>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style="double">
        <color indexed="64"/>
      </top>
      <bottom/>
      <diagonal/>
    </border>
    <border>
      <left style="hair">
        <color indexed="64"/>
      </left>
      <right/>
      <top/>
      <bottom style="thin">
        <color theme="1" tint="0.499984740745262"/>
      </bottom>
      <diagonal/>
    </border>
    <border>
      <left style="hair">
        <color indexed="64"/>
      </left>
      <right/>
      <top style="thin">
        <color theme="1" tint="0.499984740745262"/>
      </top>
      <bottom/>
      <diagonal/>
    </border>
    <border>
      <left style="hair">
        <color indexed="64"/>
      </left>
      <right/>
      <top/>
      <bottom style="medium">
        <color indexed="64"/>
      </bottom>
      <diagonal/>
    </border>
    <border>
      <left style="thin">
        <color indexed="64"/>
      </left>
      <right style="thin">
        <color theme="1" tint="0.499984740745262"/>
      </right>
      <top style="thin">
        <color indexed="64"/>
      </top>
      <bottom style="thin">
        <color indexed="64"/>
      </bottom>
      <diagonal/>
    </border>
    <border>
      <left/>
      <right style="thin">
        <color theme="1" tint="0.499984740745262"/>
      </right>
      <top style="thin">
        <color indexed="64"/>
      </top>
      <bottom style="thin">
        <color indexed="64"/>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medium">
        <color indexed="64"/>
      </right>
      <top style="thin">
        <color theme="1" tint="0.499984740745262"/>
      </top>
      <bottom/>
      <diagonal/>
    </border>
    <border>
      <left/>
      <right/>
      <top/>
      <bottom style="mediumDashed">
        <color auto="1"/>
      </bottom>
      <diagonal/>
    </border>
    <border>
      <left/>
      <right/>
      <top style="mediumDashed">
        <color auto="1"/>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double">
        <color indexed="64"/>
      </left>
      <right/>
      <top style="thin">
        <color theme="1" tint="0.499984740745262"/>
      </top>
      <bottom style="thin">
        <color indexed="64"/>
      </bottom>
      <diagonal/>
    </border>
    <border>
      <left/>
      <right style="double">
        <color indexed="64"/>
      </right>
      <top style="thin">
        <color theme="1" tint="0.499984740745262"/>
      </top>
      <bottom style="thin">
        <color indexed="64"/>
      </bottom>
      <diagonal/>
    </border>
    <border>
      <left style="medium">
        <color indexed="64"/>
      </left>
      <right/>
      <top style="thin">
        <color indexed="64"/>
      </top>
      <bottom style="thin">
        <color theme="1" tint="0.499984740745262"/>
      </bottom>
      <diagonal/>
    </border>
    <border>
      <left/>
      <right style="double">
        <color indexed="64"/>
      </right>
      <top style="thin">
        <color indexed="64"/>
      </top>
      <bottom style="thin">
        <color theme="1" tint="0.499984740745262"/>
      </bottom>
      <diagonal/>
    </border>
    <border>
      <left style="double">
        <color indexed="64"/>
      </left>
      <right style="thin">
        <color indexed="64"/>
      </right>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double">
        <color indexed="64"/>
      </right>
      <top/>
      <bottom style="thin">
        <color theme="1" tint="0.499984740745262"/>
      </bottom>
      <diagonal/>
    </border>
    <border>
      <left/>
      <right style="double">
        <color indexed="64"/>
      </right>
      <top style="thin">
        <color theme="1" tint="0.499984740745262"/>
      </top>
      <bottom style="thin">
        <color theme="1" tint="0.499984740745262"/>
      </bottom>
      <diagonal/>
    </border>
    <border>
      <left style="thin">
        <color indexed="64"/>
      </left>
      <right style="double">
        <color indexed="64"/>
      </right>
      <top style="thin">
        <color theme="1" tint="0.499984740745262"/>
      </top>
      <bottom style="thin">
        <color theme="1" tint="0.499984740745262"/>
      </bottom>
      <diagonal/>
    </border>
    <border>
      <left style="thin">
        <color indexed="64"/>
      </left>
      <right style="medium">
        <color indexed="64"/>
      </right>
      <top style="thin">
        <color indexed="64"/>
      </top>
      <bottom/>
      <diagonal/>
    </border>
    <border>
      <left/>
      <right style="double">
        <color indexed="64"/>
      </right>
      <top style="thin">
        <color theme="1" tint="0.499984740745262"/>
      </top>
      <bottom style="medium">
        <color indexed="64"/>
      </bottom>
      <diagonal/>
    </border>
    <border>
      <left style="double">
        <color indexed="64"/>
      </left>
      <right style="thin">
        <color indexed="64"/>
      </right>
      <top style="thin">
        <color theme="1" tint="0.499984740745262"/>
      </top>
      <bottom style="medium">
        <color indexed="64"/>
      </bottom>
      <diagonal/>
    </border>
    <border>
      <left style="thin">
        <color theme="1" tint="0.499984740745262"/>
      </left>
      <right style="thin">
        <color indexed="64"/>
      </right>
      <top style="thin">
        <color theme="1" tint="0.499984740745262"/>
      </top>
      <bottom style="medium">
        <color indexed="64"/>
      </bottom>
      <diagonal/>
    </border>
    <border>
      <left style="thin">
        <color indexed="64"/>
      </left>
      <right style="double">
        <color indexed="64"/>
      </right>
      <top style="thin">
        <color theme="1" tint="0.499984740745262"/>
      </top>
      <bottom style="medium">
        <color indexed="64"/>
      </bottom>
      <diagonal/>
    </border>
    <border>
      <left style="thin">
        <color theme="1" tint="0.499984740745262"/>
      </left>
      <right/>
      <top style="medium">
        <color indexed="64"/>
      </top>
      <bottom style="thin">
        <color indexed="64"/>
      </bottom>
      <diagonal/>
    </border>
    <border>
      <left/>
      <right style="thin">
        <color theme="1" tint="0.499984740745262"/>
      </right>
      <top style="medium">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indexed="64"/>
      </top>
      <bottom/>
      <diagonal/>
    </border>
    <border>
      <left/>
      <right style="hair">
        <color auto="1"/>
      </right>
      <top style="medium">
        <color auto="1"/>
      </top>
      <bottom/>
      <diagonal/>
    </border>
    <border>
      <left style="hair">
        <color auto="1"/>
      </left>
      <right/>
      <top style="hair">
        <color auto="1"/>
      </top>
      <bottom/>
      <diagonal/>
    </border>
    <border>
      <left/>
      <right style="medium">
        <color auto="1"/>
      </right>
      <top style="hair">
        <color auto="1"/>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1" tint="0.499984740745262"/>
      </left>
      <right/>
      <top style="double">
        <color indexed="64"/>
      </top>
      <bottom style="thin">
        <color indexed="64"/>
      </bottom>
      <diagonal/>
    </border>
    <border>
      <left/>
      <right style="thin">
        <color theme="1" tint="0.499984740745262"/>
      </right>
      <top style="double">
        <color indexed="64"/>
      </top>
      <bottom style="thin">
        <color indexed="64"/>
      </bottom>
      <diagonal/>
    </border>
    <border>
      <left style="medium">
        <color indexed="64"/>
      </left>
      <right style="thin">
        <color theme="1" tint="0.499984740745262"/>
      </right>
      <top style="double">
        <color indexed="64"/>
      </top>
      <bottom style="thin">
        <color indexed="64"/>
      </bottom>
      <diagonal/>
    </border>
    <border diagonalUp="1" diagonalDown="1">
      <left style="thin">
        <color theme="1" tint="0.499984740745262"/>
      </left>
      <right style="thin">
        <color theme="1" tint="0.499984740745262"/>
      </right>
      <top style="double">
        <color indexed="64"/>
      </top>
      <bottom style="thin">
        <color indexed="64"/>
      </bottom>
      <diagonal style="thin">
        <color indexed="64"/>
      </diagonal>
    </border>
    <border>
      <left style="thin">
        <color theme="1" tint="0.499984740745262"/>
      </left>
      <right/>
      <top style="thin">
        <color indexed="64"/>
      </top>
      <bottom style="thin">
        <color indexed="64"/>
      </bottom>
      <diagonal/>
    </border>
    <border>
      <left style="medium">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diagonalUp="1" diagonalDown="1">
      <left style="thin">
        <color theme="1" tint="0.499984740745262"/>
      </left>
      <right style="thin">
        <color theme="1" tint="0.499984740745262"/>
      </right>
      <top style="thin">
        <color indexed="64"/>
      </top>
      <bottom style="thin">
        <color indexed="64"/>
      </bottom>
      <diagonal style="thin">
        <color indexed="64"/>
      </diagonal>
    </border>
    <border>
      <left style="thin">
        <color theme="1" tint="0.499984740745262"/>
      </left>
      <right/>
      <top style="thin">
        <color indexed="64"/>
      </top>
      <bottom style="double">
        <color indexed="64"/>
      </bottom>
      <diagonal/>
    </border>
    <border>
      <left/>
      <right style="thin">
        <color theme="1" tint="0.499984740745262"/>
      </right>
      <top style="thin">
        <color indexed="64"/>
      </top>
      <bottom style="double">
        <color indexed="64"/>
      </bottom>
      <diagonal/>
    </border>
    <border>
      <left style="medium">
        <color indexed="64"/>
      </left>
      <right style="thin">
        <color theme="1" tint="0.499984740745262"/>
      </right>
      <top style="thin">
        <color indexed="64"/>
      </top>
      <bottom style="double">
        <color indexed="64"/>
      </bottom>
      <diagonal/>
    </border>
    <border>
      <left style="thin">
        <color theme="1" tint="0.499984740745262"/>
      </left>
      <right style="thin">
        <color theme="1" tint="0.499984740745262"/>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theme="1" tint="0.499984740745262"/>
      </right>
      <top/>
      <bottom style="double">
        <color indexed="64"/>
      </bottom>
      <diagonal/>
    </border>
    <border>
      <left style="thin">
        <color theme="1" tint="0.499984740745262"/>
      </left>
      <right/>
      <top/>
      <bottom style="double">
        <color indexed="64"/>
      </bottom>
      <diagonal/>
    </border>
    <border>
      <left style="thin">
        <color indexed="64"/>
      </left>
      <right/>
      <top style="thin">
        <color theme="1" tint="0.499984740745262"/>
      </top>
      <bottom style="double">
        <color indexed="64"/>
      </bottom>
      <diagonal/>
    </border>
    <border>
      <left/>
      <right style="thin">
        <color indexed="64"/>
      </right>
      <top style="thin">
        <color theme="1" tint="0.499984740745262"/>
      </top>
      <bottom style="double">
        <color indexed="64"/>
      </bottom>
      <diagonal/>
    </border>
    <border>
      <left style="double">
        <color indexed="64"/>
      </left>
      <right/>
      <top style="thin">
        <color theme="1" tint="0.499984740745262"/>
      </top>
      <bottom style="thin">
        <color theme="1" tint="0.499984740745262"/>
      </bottom>
      <diagonal/>
    </border>
    <border>
      <left style="double">
        <color indexed="64"/>
      </left>
      <right/>
      <top style="thin">
        <color theme="1" tint="0.499984740745262"/>
      </top>
      <bottom style="double">
        <color indexed="64"/>
      </bottom>
      <diagonal/>
    </border>
    <border>
      <left style="medium">
        <color theme="1" tint="0.499984740745262"/>
      </left>
      <right/>
      <top style="thin">
        <color theme="1" tint="0.499984740745262"/>
      </top>
      <bottom style="thin">
        <color theme="1" tint="0.499984740745262"/>
      </bottom>
      <diagonal/>
    </border>
    <border>
      <left style="medium">
        <color auto="1"/>
      </left>
      <right/>
      <top/>
      <bottom style="hair">
        <color auto="1"/>
      </bottom>
      <diagonal/>
    </border>
    <border>
      <left/>
      <right/>
      <top/>
      <bottom style="hair">
        <color auto="1"/>
      </bottom>
      <diagonal/>
    </border>
    <border>
      <left style="thin">
        <color theme="1" tint="0.499984740745262"/>
      </left>
      <right style="double">
        <color indexed="64"/>
      </right>
      <top style="thin">
        <color theme="1" tint="0.499984740745262"/>
      </top>
      <bottom style="thin">
        <color theme="1" tint="0.499984740745262"/>
      </bottom>
      <diagonal/>
    </border>
    <border>
      <left style="thin">
        <color theme="1" tint="0.499984740745262"/>
      </left>
      <right style="double">
        <color indexed="64"/>
      </right>
      <top style="thin">
        <color theme="1" tint="0.499984740745262"/>
      </top>
      <bottom style="double">
        <color indexed="64"/>
      </bottom>
      <diagonal/>
    </border>
    <border>
      <left style="double">
        <color indexed="64"/>
      </left>
      <right style="thin">
        <color theme="1" tint="0.499984740745262"/>
      </right>
      <top/>
      <bottom style="thin">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style="medium">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indexed="64"/>
      </left>
      <right/>
      <top/>
      <bottom style="thin">
        <color auto="1"/>
      </bottom>
      <diagonal/>
    </border>
    <border>
      <left style="medium">
        <color theme="1" tint="0.499984740745262"/>
      </left>
      <right/>
      <top style="thin">
        <color theme="1" tint="0.499984740745262"/>
      </top>
      <bottom/>
      <diagonal/>
    </border>
    <border>
      <left style="medium">
        <color theme="1" tint="0.499984740745262"/>
      </left>
      <right/>
      <top/>
      <bottom style="thin">
        <color theme="1" tint="0.499984740745262"/>
      </bottom>
      <diagonal/>
    </border>
    <border>
      <left/>
      <right style="hair">
        <color auto="1"/>
      </right>
      <top/>
      <bottom style="hair">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hair">
        <color auto="1"/>
      </left>
      <right/>
      <top/>
      <bottom style="hair">
        <color auto="1"/>
      </bottom>
      <diagonal/>
    </border>
    <border>
      <left style="thin">
        <color indexed="64"/>
      </left>
      <right style="hair">
        <color auto="1"/>
      </right>
      <top style="medium">
        <color auto="1"/>
      </top>
      <bottom style="hair">
        <color auto="1"/>
      </bottom>
      <diagonal/>
    </border>
    <border>
      <left style="thin">
        <color indexed="64"/>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thin">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0" fontId="34" fillId="0" borderId="0"/>
    <xf numFmtId="0" fontId="84" fillId="0" borderId="0" applyNumberFormat="0" applyFill="0" applyBorder="0" applyAlignment="0" applyProtection="0">
      <alignment vertical="center"/>
    </xf>
  </cellStyleXfs>
  <cellXfs count="2263">
    <xf numFmtId="0" fontId="0" fillId="0" borderId="0" xfId="0">
      <alignment vertical="center"/>
    </xf>
    <xf numFmtId="0" fontId="5" fillId="0" borderId="0" xfId="0" applyFont="1">
      <alignment vertical="center"/>
    </xf>
    <xf numFmtId="0" fontId="0" fillId="0" borderId="0" xfId="0" applyAlignment="1"/>
    <xf numFmtId="0" fontId="11" fillId="0" borderId="0" xfId="0" applyFont="1">
      <alignment vertical="center"/>
    </xf>
    <xf numFmtId="0" fontId="18" fillId="0" borderId="0" xfId="0" applyFont="1">
      <alignment vertical="center"/>
    </xf>
    <xf numFmtId="0" fontId="13" fillId="0" borderId="0" xfId="0" applyFont="1">
      <alignment vertical="center"/>
    </xf>
    <xf numFmtId="0" fontId="18" fillId="0" borderId="0" xfId="0" applyFont="1" applyAlignment="1">
      <alignment vertical="center" wrapText="1"/>
    </xf>
    <xf numFmtId="0" fontId="24" fillId="0" borderId="0" xfId="0" applyFont="1">
      <alignment vertical="center"/>
    </xf>
    <xf numFmtId="0" fontId="23" fillId="0" borderId="0" xfId="0" applyFont="1">
      <alignment vertical="center"/>
    </xf>
    <xf numFmtId="0" fontId="24" fillId="0" borderId="0" xfId="0" applyFont="1" applyAlignment="1">
      <alignment vertical="center" wrapText="1"/>
    </xf>
    <xf numFmtId="14" fontId="0" fillId="0" borderId="0" xfId="0" applyNumberFormat="1">
      <alignment vertical="center"/>
    </xf>
    <xf numFmtId="0" fontId="22" fillId="0" borderId="0" xfId="0" applyFont="1">
      <alignment vertical="center"/>
    </xf>
    <xf numFmtId="0" fontId="34" fillId="0" borderId="0" xfId="2"/>
    <xf numFmtId="0" fontId="34" fillId="0" borderId="0" xfId="2" applyAlignment="1">
      <alignment vertical="center"/>
    </xf>
    <xf numFmtId="0" fontId="34" fillId="0" borderId="0" xfId="2" applyAlignment="1">
      <alignment vertical="center" wrapText="1"/>
    </xf>
    <xf numFmtId="0" fontId="8" fillId="0" borderId="0" xfId="2" applyFont="1" applyAlignment="1">
      <alignment vertical="center" wrapText="1"/>
    </xf>
    <xf numFmtId="0" fontId="0" fillId="0" borderId="0" xfId="0" applyAlignment="1">
      <alignment horizontal="center" vertical="center"/>
    </xf>
    <xf numFmtId="0" fontId="22" fillId="0" borderId="0" xfId="0" applyFont="1" applyAlignment="1">
      <alignment horizontal="center" vertical="center"/>
    </xf>
    <xf numFmtId="0" fontId="8" fillId="0" borderId="0" xfId="2" applyFont="1"/>
    <xf numFmtId="0" fontId="6" fillId="0" borderId="0" xfId="2" applyFont="1" applyAlignment="1">
      <alignment vertical="center"/>
    </xf>
    <xf numFmtId="0" fontId="8" fillId="0" borderId="0" xfId="2" applyFont="1" applyAlignment="1">
      <alignment vertical="center"/>
    </xf>
    <xf numFmtId="0" fontId="46" fillId="0" borderId="0" xfId="2" applyFont="1" applyAlignment="1">
      <alignment vertical="center"/>
    </xf>
    <xf numFmtId="0" fontId="47" fillId="0" borderId="0" xfId="2" applyFont="1" applyAlignment="1">
      <alignment vertical="center"/>
    </xf>
    <xf numFmtId="0" fontId="51" fillId="0" borderId="0" xfId="2" applyFont="1" applyAlignment="1">
      <alignment vertical="center"/>
    </xf>
    <xf numFmtId="0" fontId="0" fillId="0" borderId="0" xfId="0" applyAlignment="1">
      <alignment vertical="center" shrinkToFit="1"/>
    </xf>
    <xf numFmtId="0" fontId="27" fillId="0" borderId="0" xfId="0" applyFont="1" applyAlignment="1">
      <alignment horizontal="left" vertical="center"/>
    </xf>
    <xf numFmtId="0" fontId="43" fillId="0" borderId="0" xfId="0" applyFont="1" applyAlignment="1">
      <alignment vertical="center" shrinkToFit="1"/>
    </xf>
    <xf numFmtId="0" fontId="49" fillId="0" borderId="0" xfId="0" applyFont="1">
      <alignment vertical="center"/>
    </xf>
    <xf numFmtId="0" fontId="22" fillId="0" borderId="81" xfId="0" applyFont="1" applyBorder="1" applyAlignment="1" applyProtection="1">
      <alignment horizontal="center" vertical="center"/>
      <protection locked="0"/>
    </xf>
    <xf numFmtId="0" fontId="0" fillId="0" borderId="0" xfId="0" applyAlignment="1">
      <alignment horizontal="right" vertical="center"/>
    </xf>
    <xf numFmtId="38" fontId="22" fillId="0" borderId="17" xfId="1" applyFont="1" applyFill="1" applyBorder="1">
      <alignment vertical="center"/>
    </xf>
    <xf numFmtId="0" fontId="67" fillId="0" borderId="0" xfId="2" applyFont="1" applyAlignment="1">
      <alignment horizontal="center" vertical="center"/>
    </xf>
    <xf numFmtId="38" fontId="67" fillId="0" borderId="6" xfId="1" applyFont="1" applyBorder="1" applyAlignment="1">
      <alignment vertical="center"/>
    </xf>
    <xf numFmtId="38" fontId="67" fillId="0" borderId="17" xfId="1" applyFont="1" applyBorder="1" applyAlignment="1">
      <alignment vertical="center"/>
    </xf>
    <xf numFmtId="0" fontId="13" fillId="0" borderId="0" xfId="0" applyFont="1" applyAlignment="1"/>
    <xf numFmtId="20" fontId="70" fillId="0" borderId="0" xfId="0" applyNumberFormat="1" applyFont="1" applyAlignment="1"/>
    <xf numFmtId="0" fontId="37" fillId="0" borderId="0" xfId="0" applyFont="1" applyAlignment="1"/>
    <xf numFmtId="0" fontId="37" fillId="0" borderId="0" xfId="0" applyFont="1">
      <alignment vertical="center"/>
    </xf>
    <xf numFmtId="0" fontId="28" fillId="0" borderId="0" xfId="0" applyFont="1" applyAlignment="1">
      <alignment horizontal="left" vertical="center" shrinkToFit="1"/>
    </xf>
    <xf numFmtId="0" fontId="6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left" vertical="center"/>
    </xf>
    <xf numFmtId="0" fontId="30" fillId="0" borderId="0" xfId="0" applyFont="1" applyAlignment="1">
      <alignment horizontal="left" vertical="center" shrinkToFit="1"/>
    </xf>
    <xf numFmtId="0" fontId="62" fillId="0" borderId="145" xfId="0" applyFont="1" applyBorder="1">
      <alignment vertical="center"/>
    </xf>
    <xf numFmtId="0" fontId="0" fillId="0" borderId="146" xfId="0" applyBorder="1">
      <alignment vertical="center"/>
    </xf>
    <xf numFmtId="0" fontId="0" fillId="0" borderId="147" xfId="0" applyBorder="1">
      <alignment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78" fillId="0" borderId="0" xfId="0" applyFont="1" applyAlignment="1">
      <alignment vertical="center" shrinkToFit="1"/>
    </xf>
    <xf numFmtId="0" fontId="78" fillId="0" borderId="151" xfId="0" applyFont="1" applyBorder="1" applyAlignment="1">
      <alignment vertical="center" shrinkToFit="1"/>
    </xf>
    <xf numFmtId="0" fontId="10" fillId="0" borderId="0" xfId="0" applyFont="1" applyProtection="1">
      <alignment vertical="center"/>
      <protection locked="0"/>
    </xf>
    <xf numFmtId="0" fontId="11" fillId="0" borderId="0" xfId="0" applyFont="1" applyProtection="1">
      <alignment vertical="center"/>
      <protection locked="0"/>
    </xf>
    <xf numFmtId="0" fontId="0" fillId="0" borderId="0" xfId="0" applyProtection="1">
      <alignment vertical="center"/>
      <protection locked="0"/>
    </xf>
    <xf numFmtId="49" fontId="0" fillId="0" borderId="17" xfId="0" applyNumberFormat="1" applyBorder="1" applyAlignment="1" applyProtection="1">
      <alignment vertical="center" shrinkToFit="1"/>
      <protection locked="0"/>
    </xf>
    <xf numFmtId="49" fontId="0" fillId="0" borderId="17" xfId="0" applyNumberFormat="1" applyBorder="1" applyAlignment="1" applyProtection="1">
      <alignment horizontal="center" vertical="center" shrinkToFit="1"/>
      <protection locked="0"/>
    </xf>
    <xf numFmtId="49" fontId="0" fillId="0" borderId="18" xfId="0" applyNumberFormat="1" applyBorder="1" applyAlignment="1" applyProtection="1">
      <alignment vertical="center" shrinkToFit="1"/>
      <protection locked="0"/>
    </xf>
    <xf numFmtId="0" fontId="13" fillId="0" borderId="0" xfId="0" applyFont="1" applyProtection="1">
      <alignment vertical="center"/>
      <protection locked="0"/>
    </xf>
    <xf numFmtId="0" fontId="22" fillId="0" borderId="63" xfId="0" applyFont="1" applyBorder="1" applyProtection="1">
      <alignment vertical="center"/>
      <protection locked="0"/>
    </xf>
    <xf numFmtId="0" fontId="0" fillId="0" borderId="63" xfId="0" applyBorder="1" applyAlignment="1" applyProtection="1">
      <alignment horizontal="right" vertical="center"/>
      <protection locked="0"/>
    </xf>
    <xf numFmtId="0" fontId="0" fillId="0" borderId="64" xfId="0" applyBorder="1" applyAlignment="1" applyProtection="1">
      <alignment horizontal="left" vertical="center"/>
      <protection locked="0"/>
    </xf>
    <xf numFmtId="0" fontId="0" fillId="0" borderId="63" xfId="0" applyBorder="1" applyProtection="1">
      <alignment vertical="center"/>
      <protection locked="0"/>
    </xf>
    <xf numFmtId="0" fontId="0" fillId="0" borderId="64" xfId="0" applyBorder="1" applyProtection="1">
      <alignment vertical="center"/>
      <protection locked="0"/>
    </xf>
    <xf numFmtId="0" fontId="0" fillId="0" borderId="0" xfId="0" applyAlignment="1" applyProtection="1">
      <alignment horizontal="left" vertical="center"/>
      <protection locked="0"/>
    </xf>
    <xf numFmtId="0" fontId="0" fillId="0" borderId="17"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2" xfId="0" applyBorder="1" applyProtection="1">
      <alignment vertical="center"/>
      <protection locked="0"/>
    </xf>
    <xf numFmtId="0" fontId="0" fillId="0" borderId="26"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22" fillId="0" borderId="1" xfId="0" applyFont="1" applyBorder="1" applyProtection="1">
      <alignment vertical="center"/>
      <protection locked="0"/>
    </xf>
    <xf numFmtId="0" fontId="29" fillId="0" borderId="0" xfId="0" applyFont="1" applyProtection="1">
      <alignment vertical="center"/>
      <protection locked="0"/>
    </xf>
    <xf numFmtId="0" fontId="0" fillId="0" borderId="23" xfId="0" applyBorder="1">
      <alignment vertical="center"/>
    </xf>
    <xf numFmtId="38" fontId="0" fillId="0" borderId="17" xfId="1" applyFont="1" applyBorder="1" applyProtection="1">
      <alignment vertical="center"/>
    </xf>
    <xf numFmtId="0" fontId="18" fillId="0" borderId="23" xfId="0" applyFont="1" applyBorder="1">
      <alignment vertical="center"/>
    </xf>
    <xf numFmtId="0" fontId="0" fillId="0" borderId="7" xfId="0" applyBorder="1">
      <alignment vertical="center"/>
    </xf>
    <xf numFmtId="0" fontId="0" fillId="0" borderId="97" xfId="0" applyBorder="1">
      <alignment vertical="center"/>
    </xf>
    <xf numFmtId="0" fontId="0" fillId="0" borderId="6" xfId="0" applyBorder="1" applyProtection="1">
      <alignment vertical="center"/>
      <protection locked="0"/>
    </xf>
    <xf numFmtId="0" fontId="0" fillId="0" borderId="0" xfId="0" applyAlignment="1" applyProtection="1">
      <protection locked="0"/>
    </xf>
    <xf numFmtId="0" fontId="9" fillId="0" borderId="15"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5" fillId="0" borderId="0" xfId="0" applyFont="1" applyProtection="1">
      <alignment vertical="center"/>
      <protection locked="0"/>
    </xf>
    <xf numFmtId="0" fontId="17" fillId="0" borderId="0" xfId="0" applyFont="1" applyProtection="1">
      <alignment vertical="center"/>
      <protection locked="0"/>
    </xf>
    <xf numFmtId="0" fontId="69" fillId="0" borderId="0" xfId="0" applyFont="1" applyAlignment="1" applyProtection="1">
      <alignment vertical="center" shrinkToFit="1"/>
      <protection locked="0"/>
    </xf>
    <xf numFmtId="0" fontId="69" fillId="0" borderId="16" xfId="0" applyFont="1" applyBorder="1" applyAlignment="1" applyProtection="1">
      <alignment horizontal="right" vertical="center" shrinkToFit="1"/>
      <protection locked="0"/>
    </xf>
    <xf numFmtId="0" fontId="69" fillId="0" borderId="0" xfId="0" applyFont="1" applyProtection="1">
      <alignment vertical="center"/>
      <protection locked="0"/>
    </xf>
    <xf numFmtId="0" fontId="8" fillId="0" borderId="0" xfId="2" applyFont="1" applyAlignment="1" applyProtection="1">
      <alignment vertical="center"/>
      <protection locked="0"/>
    </xf>
    <xf numFmtId="0" fontId="34" fillId="0" borderId="0" xfId="2" applyAlignment="1" applyProtection="1">
      <alignment vertical="center"/>
      <protection locked="0"/>
    </xf>
    <xf numFmtId="0" fontId="34" fillId="0" borderId="0" xfId="2" applyProtection="1">
      <protection locked="0"/>
    </xf>
    <xf numFmtId="0" fontId="35" fillId="0" borderId="0" xfId="2" applyFont="1" applyAlignment="1" applyProtection="1">
      <alignment vertical="center"/>
      <protection locked="0"/>
    </xf>
    <xf numFmtId="0" fontId="11"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17" xfId="0" applyBorder="1" applyProtection="1">
      <alignment vertical="center"/>
      <protection locked="0"/>
    </xf>
    <xf numFmtId="14" fontId="0" fillId="0" borderId="13" xfId="0" applyNumberFormat="1" applyBorder="1" applyAlignment="1" applyProtection="1">
      <alignment horizontal="center" vertical="center" shrinkToFit="1"/>
      <protection locked="0"/>
    </xf>
    <xf numFmtId="0" fontId="0" fillId="0" borderId="15" xfId="0" applyBorder="1" applyAlignment="1" applyProtection="1">
      <alignment horizontal="right" vertical="center"/>
      <protection locked="0"/>
    </xf>
    <xf numFmtId="14" fontId="0" fillId="0" borderId="0" xfId="0" applyNumberFormat="1" applyAlignment="1" applyProtection="1">
      <alignment horizontal="center" vertical="center" shrinkToFit="1"/>
      <protection locked="0"/>
    </xf>
    <xf numFmtId="14" fontId="24" fillId="0" borderId="0" xfId="0" applyNumberFormat="1" applyFont="1" applyAlignment="1" applyProtection="1">
      <alignment horizontal="center" vertical="center" shrinkToFit="1"/>
      <protection locked="0"/>
    </xf>
    <xf numFmtId="14" fontId="0" fillId="0" borderId="16" xfId="0" applyNumberFormat="1" applyBorder="1" applyAlignment="1" applyProtection="1">
      <alignment horizontal="center" vertical="center" shrinkToFit="1"/>
      <protection locked="0"/>
    </xf>
    <xf numFmtId="0" fontId="0" fillId="0" borderId="27" xfId="0" applyBorder="1" applyAlignment="1" applyProtection="1">
      <alignment horizontal="left" vertical="center"/>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29" xfId="0" applyBorder="1" applyAlignment="1" applyProtection="1">
      <alignment horizontal="left" vertical="center"/>
      <protection locked="0"/>
    </xf>
    <xf numFmtId="0" fontId="0" fillId="0" borderId="0" xfId="0" applyAlignment="1" applyProtection="1">
      <alignment vertical="center" shrinkToFit="1"/>
      <protection locked="0"/>
    </xf>
    <xf numFmtId="0" fontId="24" fillId="0" borderId="0" xfId="0" applyFont="1" applyProtection="1">
      <alignment vertical="center"/>
      <protection locked="0"/>
    </xf>
    <xf numFmtId="0" fontId="0" fillId="0" borderId="11" xfId="0" applyBorder="1" applyProtection="1">
      <alignment vertical="center"/>
      <protection locked="0"/>
    </xf>
    <xf numFmtId="0" fontId="0" fillId="0" borderId="19" xfId="0" applyBorder="1" applyProtection="1">
      <alignment vertical="center"/>
      <protection locked="0"/>
    </xf>
    <xf numFmtId="0" fontId="0" fillId="0" borderId="18" xfId="0" applyBorder="1" applyProtection="1">
      <alignment vertical="center"/>
      <protection locked="0"/>
    </xf>
    <xf numFmtId="0" fontId="22" fillId="0" borderId="0" xfId="0" applyFont="1" applyProtection="1">
      <alignment vertical="center"/>
      <protection locked="0"/>
    </xf>
    <xf numFmtId="49" fontId="0" fillId="0" borderId="0" xfId="0" applyNumberFormat="1" applyAlignment="1" applyProtection="1">
      <alignment horizontal="center" vertical="center" shrinkToFit="1"/>
      <protection locked="0"/>
    </xf>
    <xf numFmtId="0" fontId="25" fillId="0" borderId="0" xfId="0" applyFont="1" applyAlignment="1" applyProtection="1">
      <alignment horizontal="right" vertical="center" wrapText="1"/>
      <protection locked="0"/>
    </xf>
    <xf numFmtId="0" fontId="22"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26" xfId="0" applyFont="1" applyBorder="1" applyAlignment="1" applyProtection="1">
      <alignment horizontal="center" vertical="center"/>
      <protection locked="0"/>
    </xf>
    <xf numFmtId="0" fontId="0" fillId="0" borderId="14"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8" xfId="0" applyBorder="1" applyProtection="1">
      <alignment vertical="center"/>
      <protection locked="0"/>
    </xf>
    <xf numFmtId="0" fontId="74" fillId="0" borderId="17" xfId="0" applyFont="1" applyBorder="1" applyAlignment="1" applyProtection="1">
      <alignment horizontal="center" vertical="center"/>
      <protection locked="0"/>
    </xf>
    <xf numFmtId="0" fontId="55" fillId="0" borderId="0" xfId="0" applyFont="1" applyAlignment="1" applyProtection="1">
      <alignment vertical="center" wrapText="1"/>
      <protection locked="0"/>
    </xf>
    <xf numFmtId="0" fontId="0" fillId="0" borderId="10" xfId="0" applyBorder="1" applyProtection="1">
      <alignment vertical="center"/>
      <protection locked="0"/>
    </xf>
    <xf numFmtId="0" fontId="0" fillId="0" borderId="15" xfId="0" applyBorder="1" applyProtection="1">
      <alignment vertical="center"/>
      <protection locked="0"/>
    </xf>
    <xf numFmtId="0" fontId="13" fillId="0" borderId="14" xfId="0" applyFont="1" applyBorder="1" applyAlignment="1" applyProtection="1">
      <alignment horizontal="left" vertical="center"/>
      <protection locked="0"/>
    </xf>
    <xf numFmtId="0" fontId="56"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56" fillId="0" borderId="11" xfId="0" applyFont="1" applyBorder="1" applyProtection="1">
      <alignment vertical="center"/>
      <protection locked="0"/>
    </xf>
    <xf numFmtId="0" fontId="56" fillId="0" borderId="8" xfId="0" applyFont="1" applyBorder="1" applyAlignment="1" applyProtection="1">
      <alignment horizontal="left" vertical="center"/>
      <protection locked="0"/>
    </xf>
    <xf numFmtId="0" fontId="56" fillId="0" borderId="6" xfId="0"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54" fillId="0" borderId="10" xfId="0" applyFont="1" applyBorder="1" applyProtection="1">
      <alignment vertical="center"/>
      <protection locked="0"/>
    </xf>
    <xf numFmtId="0" fontId="54" fillId="0" borderId="11" xfId="0" applyFont="1" applyBorder="1" applyAlignment="1" applyProtection="1">
      <alignment horizontal="center" vertical="center"/>
      <protection locked="0"/>
    </xf>
    <xf numFmtId="0" fontId="56" fillId="0" borderId="11" xfId="0" applyFont="1" applyBorder="1" applyAlignment="1" applyProtection="1">
      <alignment horizontal="left" vertical="center"/>
      <protection locked="0"/>
    </xf>
    <xf numFmtId="0" fontId="56" fillId="0" borderId="12" xfId="0" applyFont="1" applyBorder="1" applyAlignment="1" applyProtection="1">
      <alignment horizontal="left" vertical="center"/>
      <protection locked="0"/>
    </xf>
    <xf numFmtId="0" fontId="54" fillId="0" borderId="7" xfId="0" applyFont="1" applyBorder="1" applyProtection="1">
      <alignment vertical="center"/>
      <protection locked="0"/>
    </xf>
    <xf numFmtId="0" fontId="54" fillId="0" borderId="6" xfId="0" applyFont="1" applyBorder="1" applyAlignment="1" applyProtection="1">
      <alignment horizontal="center" vertical="center"/>
      <protection locked="0"/>
    </xf>
    <xf numFmtId="0" fontId="54" fillId="0" borderId="19" xfId="0" applyFont="1" applyBorder="1" applyProtection="1">
      <alignment vertical="center"/>
      <protection locked="0"/>
    </xf>
    <xf numFmtId="0" fontId="54" fillId="0" borderId="1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54" fillId="0" borderId="11" xfId="0" applyFont="1" applyBorder="1" applyAlignment="1" applyProtection="1">
      <alignment horizontal="right" vertical="center" wrapText="1"/>
      <protection locked="0"/>
    </xf>
    <xf numFmtId="0" fontId="54" fillId="0" borderId="11" xfId="0" applyFont="1" applyBorder="1" applyAlignment="1" applyProtection="1">
      <alignment vertical="center" wrapText="1"/>
      <protection locked="0"/>
    </xf>
    <xf numFmtId="0" fontId="60" fillId="0" borderId="11" xfId="0" applyFont="1" applyBorder="1" applyAlignment="1" applyProtection="1">
      <alignment vertical="center" wrapText="1"/>
      <protection locked="0"/>
    </xf>
    <xf numFmtId="0" fontId="60" fillId="0" borderId="12" xfId="0" applyFont="1" applyBorder="1" applyAlignment="1" applyProtection="1">
      <alignment vertical="center" wrapText="1"/>
      <protection locked="0"/>
    </xf>
    <xf numFmtId="0" fontId="54" fillId="0" borderId="0" xfId="0" applyFont="1" applyAlignment="1" applyProtection="1">
      <alignment horizontal="right" vertical="center" wrapText="1"/>
      <protection locked="0"/>
    </xf>
    <xf numFmtId="0" fontId="56" fillId="0" borderId="0" xfId="0" applyFont="1" applyAlignment="1" applyProtection="1">
      <alignment vertical="center" wrapText="1"/>
      <protection locked="0"/>
    </xf>
    <xf numFmtId="0" fontId="54" fillId="0" borderId="0" xfId="0" applyFont="1" applyAlignment="1" applyProtection="1">
      <alignment horizontal="left" vertical="center" wrapText="1"/>
      <protection locked="0"/>
    </xf>
    <xf numFmtId="0" fontId="54" fillId="0" borderId="0" xfId="0" applyFont="1" applyAlignment="1" applyProtection="1">
      <alignment vertical="center" wrapText="1"/>
      <protection locked="0"/>
    </xf>
    <xf numFmtId="0" fontId="54" fillId="0" borderId="14" xfId="0" applyFont="1" applyBorder="1" applyAlignment="1" applyProtection="1">
      <alignment vertical="center" wrapText="1"/>
      <protection locked="0"/>
    </xf>
    <xf numFmtId="0" fontId="54" fillId="0" borderId="17" xfId="0" applyFont="1" applyBorder="1" applyAlignment="1" applyProtection="1">
      <alignment horizontal="right" vertical="center" wrapText="1"/>
      <protection locked="0"/>
    </xf>
    <xf numFmtId="0" fontId="56" fillId="0" borderId="17" xfId="0" applyFont="1" applyBorder="1" applyAlignment="1" applyProtection="1">
      <alignment vertical="center" wrapText="1"/>
      <protection locked="0"/>
    </xf>
    <xf numFmtId="0" fontId="54" fillId="0" borderId="17" xfId="0" applyFont="1" applyBorder="1" applyAlignment="1" applyProtection="1">
      <alignment vertical="center" wrapText="1"/>
      <protection locked="0"/>
    </xf>
    <xf numFmtId="0" fontId="27" fillId="0" borderId="11" xfId="0" applyFont="1" applyBorder="1" applyAlignment="1" applyProtection="1">
      <alignment horizontal="right" vertical="center"/>
      <protection locked="0"/>
    </xf>
    <xf numFmtId="0" fontId="54" fillId="0" borderId="11" xfId="0" applyFont="1" applyBorder="1" applyAlignment="1" applyProtection="1">
      <alignment horizontal="right" vertical="center"/>
      <protection locked="0"/>
    </xf>
    <xf numFmtId="0" fontId="54" fillId="0" borderId="11" xfId="0" applyFont="1" applyBorder="1" applyProtection="1">
      <alignment vertical="center"/>
      <protection locked="0"/>
    </xf>
    <xf numFmtId="0" fontId="54" fillId="0" borderId="12" xfId="0" applyFont="1" applyBorder="1" applyProtection="1">
      <alignment vertical="center"/>
      <protection locked="0"/>
    </xf>
    <xf numFmtId="0" fontId="27" fillId="0" borderId="0" xfId="0" applyFont="1" applyAlignment="1" applyProtection="1">
      <alignment horizontal="right" vertical="center"/>
      <protection locked="0"/>
    </xf>
    <xf numFmtId="0" fontId="54" fillId="0" borderId="0" xfId="0" applyFont="1" applyProtection="1">
      <alignment vertical="center"/>
      <protection locked="0"/>
    </xf>
    <xf numFmtId="0" fontId="54" fillId="0" borderId="14" xfId="0" applyFont="1" applyBorder="1" applyProtection="1">
      <alignment vertical="center"/>
      <protection locked="0"/>
    </xf>
    <xf numFmtId="0" fontId="54" fillId="0" borderId="0" xfId="0" applyFont="1" applyAlignment="1" applyProtection="1">
      <alignment horizontal="right" vertical="center"/>
      <protection locked="0"/>
    </xf>
    <xf numFmtId="0" fontId="56" fillId="0" borderId="0" xfId="0" applyFont="1" applyProtection="1">
      <alignment vertical="center"/>
      <protection locked="0"/>
    </xf>
    <xf numFmtId="0" fontId="56" fillId="0" borderId="14" xfId="0" applyFont="1" applyBorder="1" applyProtection="1">
      <alignment vertical="center"/>
      <protection locked="0"/>
    </xf>
    <xf numFmtId="0" fontId="60" fillId="0" borderId="0" xfId="0" applyFont="1" applyProtection="1">
      <alignment vertical="center"/>
      <protection locked="0"/>
    </xf>
    <xf numFmtId="0" fontId="74" fillId="0" borderId="7" xfId="0" applyFont="1" applyBorder="1" applyAlignment="1" applyProtection="1">
      <alignment horizontal="right" vertical="center"/>
      <protection locked="0"/>
    </xf>
    <xf numFmtId="0" fontId="74" fillId="0" borderId="6" xfId="0" applyFont="1" applyBorder="1" applyAlignment="1" applyProtection="1">
      <alignment horizontal="right" vertical="center"/>
      <protection locked="0"/>
    </xf>
    <xf numFmtId="0" fontId="74" fillId="0" borderId="17" xfId="0" applyFont="1" applyBorder="1" applyAlignment="1" applyProtection="1">
      <alignment horizontal="right" vertical="center"/>
      <protection locked="0"/>
    </xf>
    <xf numFmtId="0" fontId="56" fillId="0" borderId="17" xfId="0" applyFont="1" applyBorder="1" applyAlignment="1" applyProtection="1">
      <alignment horizontal="left" vertical="center"/>
      <protection locked="0"/>
    </xf>
    <xf numFmtId="0" fontId="56" fillId="0" borderId="11" xfId="0" applyFont="1" applyBorder="1" applyAlignment="1" applyProtection="1">
      <alignment horizontal="center" vertical="center"/>
      <protection locked="0"/>
    </xf>
    <xf numFmtId="49" fontId="56" fillId="0" borderId="11" xfId="0" applyNumberFormat="1" applyFont="1" applyBorder="1" applyAlignment="1" applyProtection="1">
      <alignment horizontal="center" vertical="center"/>
      <protection locked="0"/>
    </xf>
    <xf numFmtId="0" fontId="56" fillId="0" borderId="11" xfId="0" applyFont="1" applyBorder="1" applyAlignment="1" applyProtection="1">
      <alignment horizontal="right" vertical="center"/>
      <protection locked="0"/>
    </xf>
    <xf numFmtId="0" fontId="31" fillId="0" borderId="6"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8" fillId="0" borderId="6" xfId="2" applyFont="1" applyBorder="1" applyAlignment="1" applyProtection="1">
      <alignment vertical="center"/>
      <protection locked="0"/>
    </xf>
    <xf numFmtId="0" fontId="8" fillId="0" borderId="67" xfId="2" applyFont="1" applyBorder="1" applyAlignment="1" applyProtection="1">
      <alignment vertical="center"/>
      <protection locked="0"/>
    </xf>
    <xf numFmtId="0" fontId="8" fillId="0" borderId="0" xfId="2" applyFont="1" applyProtection="1">
      <protection locked="0"/>
    </xf>
    <xf numFmtId="0" fontId="8" fillId="0" borderId="0" xfId="2" applyFont="1" applyAlignment="1" applyProtection="1">
      <alignment horizontal="center" vertical="center"/>
      <protection locked="0"/>
    </xf>
    <xf numFmtId="0" fontId="7" fillId="0" borderId="79" xfId="2" applyFont="1" applyBorder="1" applyAlignment="1" applyProtection="1">
      <alignment vertical="center"/>
      <protection locked="0"/>
    </xf>
    <xf numFmtId="0" fontId="7" fillId="0" borderId="33" xfId="2" applyFont="1" applyBorder="1" applyAlignment="1" applyProtection="1">
      <alignment vertical="center"/>
      <protection locked="0"/>
    </xf>
    <xf numFmtId="0" fontId="7" fillId="0" borderId="52" xfId="2" applyFont="1" applyBorder="1" applyAlignment="1" applyProtection="1">
      <alignment vertical="center"/>
      <protection locked="0"/>
    </xf>
    <xf numFmtId="0" fontId="7" fillId="0" borderId="38" xfId="2" applyFont="1" applyBorder="1" applyAlignment="1" applyProtection="1">
      <alignment vertical="center"/>
      <protection locked="0"/>
    </xf>
    <xf numFmtId="0" fontId="7" fillId="0" borderId="80" xfId="2" applyFont="1" applyBorder="1" applyAlignment="1" applyProtection="1">
      <alignment vertical="center"/>
      <protection locked="0"/>
    </xf>
    <xf numFmtId="0" fontId="42" fillId="0" borderId="0" xfId="0" applyFont="1" applyAlignment="1" applyProtection="1">
      <alignment horizontal="center" vertical="center"/>
      <protection locked="0"/>
    </xf>
    <xf numFmtId="0" fontId="25" fillId="0" borderId="33"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81" fillId="0" borderId="0" xfId="0" applyFont="1">
      <alignment vertical="center"/>
    </xf>
    <xf numFmtId="0" fontId="12" fillId="0" borderId="73" xfId="0" applyFont="1" applyBorder="1" applyAlignment="1" applyProtection="1">
      <alignment horizontal="center" vertical="center" shrinkToFit="1"/>
      <protection locked="0"/>
    </xf>
    <xf numFmtId="0" fontId="16" fillId="0" borderId="73" xfId="0" applyFont="1" applyBorder="1" applyAlignment="1" applyProtection="1">
      <alignment vertical="center" shrinkToFit="1"/>
      <protection locked="0"/>
    </xf>
    <xf numFmtId="0" fontId="16" fillId="0" borderId="73" xfId="0" applyFont="1" applyBorder="1" applyAlignment="1" applyProtection="1">
      <alignment horizontal="center" vertical="center" shrinkToFit="1"/>
      <protection locked="0"/>
    </xf>
    <xf numFmtId="0" fontId="16" fillId="0" borderId="194" xfId="0" applyFont="1" applyBorder="1" applyAlignment="1" applyProtection="1">
      <alignment horizontal="left" vertical="center" shrinkToFit="1"/>
      <protection locked="0"/>
    </xf>
    <xf numFmtId="0" fontId="0" fillId="0" borderId="212" xfId="0" applyBorder="1" applyAlignment="1" applyProtection="1">
      <alignment horizontal="right" vertical="center"/>
      <protection locked="0"/>
    </xf>
    <xf numFmtId="0" fontId="0" fillId="0" borderId="73" xfId="0" applyBorder="1" applyAlignment="1" applyProtection="1">
      <alignment horizontal="right" vertical="center"/>
      <protection locked="0"/>
    </xf>
    <xf numFmtId="0" fontId="22" fillId="0" borderId="73" xfId="0" applyFont="1" applyBorder="1" applyProtection="1">
      <alignment vertical="center"/>
      <protection locked="0"/>
    </xf>
    <xf numFmtId="0" fontId="0" fillId="0" borderId="216" xfId="0" applyBorder="1" applyAlignment="1" applyProtection="1">
      <alignment horizontal="right" vertical="center"/>
      <protection locked="0"/>
    </xf>
    <xf numFmtId="0" fontId="0" fillId="0" borderId="220" xfId="0" applyBorder="1" applyAlignment="1" applyProtection="1">
      <alignment horizontal="right" vertical="center"/>
      <protection locked="0"/>
    </xf>
    <xf numFmtId="0" fontId="22" fillId="0" borderId="20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191" xfId="0" applyFont="1" applyBorder="1" applyAlignment="1" applyProtection="1">
      <alignment horizontal="center" vertical="center"/>
      <protection locked="0"/>
    </xf>
    <xf numFmtId="0" fontId="34" fillId="0" borderId="208" xfId="2" applyBorder="1" applyAlignment="1" applyProtection="1">
      <alignment horizontal="center" vertical="center" shrinkToFit="1"/>
      <protection locked="0"/>
    </xf>
    <xf numFmtId="0" fontId="34" fillId="0" borderId="233" xfId="2" applyBorder="1" applyAlignment="1" applyProtection="1">
      <alignment horizontal="center" vertical="center" shrinkToFit="1"/>
      <protection locked="0"/>
    </xf>
    <xf numFmtId="0" fontId="34" fillId="0" borderId="250" xfId="2" applyBorder="1" applyAlignment="1" applyProtection="1">
      <alignment vertical="center" shrinkToFit="1"/>
      <protection locked="0"/>
    </xf>
    <xf numFmtId="0" fontId="8" fillId="0" borderId="251" xfId="2" applyFont="1" applyBorder="1" applyAlignment="1" applyProtection="1">
      <alignment vertical="center" shrinkToFit="1"/>
      <protection locked="0"/>
    </xf>
    <xf numFmtId="0" fontId="8" fillId="0" borderId="252" xfId="2" applyFont="1" applyBorder="1" applyAlignment="1" applyProtection="1">
      <alignment vertical="center" shrinkToFit="1"/>
      <protection locked="0"/>
    </xf>
    <xf numFmtId="38" fontId="0" fillId="0" borderId="6" xfId="0" applyNumberFormat="1" applyBorder="1">
      <alignment vertical="center"/>
    </xf>
    <xf numFmtId="0" fontId="28" fillId="0" borderId="55" xfId="0" applyFont="1" applyBorder="1" applyProtection="1">
      <alignment vertical="center"/>
      <protection locked="0"/>
    </xf>
    <xf numFmtId="0" fontId="28" fillId="0" borderId="0" xfId="0" applyFont="1" applyProtection="1">
      <alignment vertical="center"/>
      <protection locked="0"/>
    </xf>
    <xf numFmtId="0" fontId="30" fillId="0" borderId="55" xfId="0" applyFont="1" applyBorder="1" applyProtection="1">
      <alignment vertical="center"/>
      <protection locked="0"/>
    </xf>
    <xf numFmtId="0" fontId="29" fillId="0" borderId="1" xfId="0" applyFont="1" applyBorder="1" applyProtection="1">
      <alignment vertical="center"/>
      <protection locked="0"/>
    </xf>
    <xf numFmtId="0" fontId="28" fillId="0" borderId="215" xfId="0" applyFont="1" applyBorder="1" applyProtection="1">
      <alignment vertical="center"/>
      <protection locked="0"/>
    </xf>
    <xf numFmtId="0" fontId="28" fillId="0" borderId="219" xfId="0" applyFont="1" applyBorder="1" applyProtection="1">
      <alignment vertical="center"/>
      <protection locked="0"/>
    </xf>
    <xf numFmtId="0" fontId="28" fillId="0" borderId="211" xfId="0" applyFont="1" applyBorder="1" applyProtection="1">
      <alignment vertical="center"/>
      <protection locked="0"/>
    </xf>
    <xf numFmtId="0" fontId="28" fillId="0" borderId="16" xfId="0" applyFont="1" applyBorder="1" applyProtection="1">
      <alignment vertical="center"/>
      <protection locked="0"/>
    </xf>
    <xf numFmtId="0" fontId="44" fillId="0" borderId="73" xfId="0" applyFont="1" applyBorder="1" applyAlignment="1" applyProtection="1">
      <protection locked="0"/>
    </xf>
    <xf numFmtId="0" fontId="44" fillId="0" borderId="1" xfId="0" applyFont="1" applyBorder="1" applyAlignment="1" applyProtection="1">
      <protection locked="0"/>
    </xf>
    <xf numFmtId="0" fontId="44" fillId="0" borderId="217" xfId="0" applyFont="1" applyBorder="1" applyAlignment="1" applyProtection="1">
      <protection locked="0"/>
    </xf>
    <xf numFmtId="0" fontId="44" fillId="0" borderId="221" xfId="0" applyFont="1" applyBorder="1" applyAlignment="1" applyProtection="1">
      <protection locked="0"/>
    </xf>
    <xf numFmtId="0" fontId="44" fillId="0" borderId="213" xfId="0" applyFont="1" applyBorder="1" applyAlignment="1" applyProtection="1">
      <protection locked="0"/>
    </xf>
    <xf numFmtId="0" fontId="44" fillId="0" borderId="27" xfId="0" applyFont="1" applyBorder="1" applyAlignment="1" applyProtection="1">
      <protection locked="0"/>
    </xf>
    <xf numFmtId="0" fontId="92" fillId="0" borderId="0" xfId="0" applyFont="1">
      <alignment vertical="center"/>
    </xf>
    <xf numFmtId="0" fontId="0" fillId="0" borderId="9" xfId="0" applyBorder="1">
      <alignment vertical="center"/>
    </xf>
    <xf numFmtId="0" fontId="91" fillId="0" borderId="0" xfId="0" applyFont="1" applyAlignment="1">
      <alignment horizontal="center" vertical="top"/>
    </xf>
    <xf numFmtId="0" fontId="18" fillId="0" borderId="0" xfId="0" applyFont="1" applyAlignment="1">
      <alignment horizontal="left" vertical="center"/>
    </xf>
    <xf numFmtId="0" fontId="97" fillId="0" borderId="0" xfId="0" applyFont="1" applyAlignment="1">
      <alignment horizontal="center" vertical="top"/>
    </xf>
    <xf numFmtId="0" fontId="0" fillId="0" borderId="0" xfId="0" applyAlignment="1">
      <alignment horizontal="center" vertical="top"/>
    </xf>
    <xf numFmtId="0" fontId="0" fillId="0" borderId="26" xfId="0" applyBorder="1">
      <alignment vertical="center"/>
    </xf>
    <xf numFmtId="0" fontId="0" fillId="0" borderId="1" xfId="0" applyBorder="1">
      <alignment vertical="center"/>
    </xf>
    <xf numFmtId="0" fontId="0" fillId="0" borderId="286" xfId="0" applyBorder="1">
      <alignment vertical="center"/>
    </xf>
    <xf numFmtId="0" fontId="18" fillId="0" borderId="286" xfId="0" applyFont="1" applyBorder="1">
      <alignment vertical="center"/>
    </xf>
    <xf numFmtId="0" fontId="0" fillId="0" borderId="0" xfId="0" applyAlignment="1" applyProtection="1">
      <alignment wrapText="1"/>
      <protection locked="0"/>
    </xf>
    <xf numFmtId="0" fontId="26" fillId="0" borderId="0" xfId="0" applyFont="1" applyAlignment="1">
      <alignment horizontal="right" vertical="center"/>
    </xf>
    <xf numFmtId="0" fontId="26" fillId="0" borderId="287" xfId="0" applyFont="1" applyBorder="1" applyAlignment="1">
      <alignment horizontal="right" vertical="center"/>
    </xf>
    <xf numFmtId="0" fontId="22" fillId="0" borderId="0" xfId="0" applyFont="1" applyAlignment="1"/>
    <xf numFmtId="0" fontId="13" fillId="0" borderId="0" xfId="0" applyFont="1" applyAlignment="1">
      <alignment horizontal="center" vertical="center"/>
    </xf>
    <xf numFmtId="0" fontId="67" fillId="0" borderId="0" xfId="2" applyFont="1" applyAlignment="1">
      <alignment vertical="center"/>
    </xf>
    <xf numFmtId="0" fontId="34" fillId="0" borderId="23" xfId="2" applyBorder="1" applyAlignment="1">
      <alignment vertical="center"/>
    </xf>
    <xf numFmtId="0" fontId="34" fillId="0" borderId="23" xfId="2" applyBorder="1" applyAlignment="1">
      <alignment horizontal="center" vertical="center"/>
    </xf>
    <xf numFmtId="0" fontId="69" fillId="0" borderId="16" xfId="0" applyFont="1" applyBorder="1" applyProtection="1">
      <alignment vertical="center"/>
      <protection locked="0"/>
    </xf>
    <xf numFmtId="0" fontId="34" fillId="0" borderId="184" xfId="2"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1" xfId="0" applyBorder="1" applyAlignment="1" applyProtection="1">
      <alignment horizontal="center" vertical="center" shrinkToFit="1"/>
      <protection locked="0"/>
    </xf>
    <xf numFmtId="0" fontId="22" fillId="0" borderId="17" xfId="0" applyFont="1" applyBorder="1" applyAlignment="1" applyProtection="1">
      <alignment horizontal="center" vertical="center"/>
      <protection locked="0"/>
    </xf>
    <xf numFmtId="14" fontId="0" fillId="0" borderId="11" xfId="0" applyNumberFormat="1" applyBorder="1" applyAlignment="1" applyProtection="1">
      <alignment horizontal="center" vertical="center" shrinkToFit="1"/>
      <protection locked="0"/>
    </xf>
    <xf numFmtId="0" fontId="0" fillId="0" borderId="1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4" fillId="0" borderId="319" xfId="2" applyBorder="1" applyAlignment="1" applyProtection="1">
      <alignment horizontal="center" vertical="center" shrinkToFit="1"/>
      <protection locked="0"/>
    </xf>
    <xf numFmtId="0" fontId="8" fillId="0" borderId="6" xfId="2" applyFont="1" applyBorder="1" applyAlignment="1" applyProtection="1">
      <alignment vertical="center" shrinkToFit="1"/>
      <protection locked="0"/>
    </xf>
    <xf numFmtId="0" fontId="34" fillId="0" borderId="6" xfId="2" applyBorder="1" applyAlignment="1" applyProtection="1">
      <alignment horizontal="center" vertical="center" shrinkToFit="1"/>
      <protection locked="0"/>
    </xf>
    <xf numFmtId="0" fontId="8" fillId="0" borderId="319" xfId="2" applyFont="1" applyBorder="1" applyAlignment="1" applyProtection="1">
      <alignment vertical="center" shrinkToFit="1"/>
      <protection locked="0"/>
    </xf>
    <xf numFmtId="0" fontId="8" fillId="0" borderId="332" xfId="2" applyFont="1" applyBorder="1" applyAlignment="1" applyProtection="1">
      <alignment vertical="center" shrinkToFit="1"/>
      <protection locked="0"/>
    </xf>
    <xf numFmtId="0" fontId="8" fillId="0" borderId="67" xfId="2" applyFont="1" applyBorder="1" applyAlignment="1" applyProtection="1">
      <alignment vertical="center" shrinkToFit="1"/>
      <protection locked="0"/>
    </xf>
    <xf numFmtId="0" fontId="34" fillId="0" borderId="225" xfId="2" applyBorder="1" applyAlignment="1" applyProtection="1">
      <alignment vertical="center" shrinkToFit="1"/>
      <protection locked="0"/>
    </xf>
    <xf numFmtId="0" fontId="8" fillId="0" borderId="228" xfId="2" applyFont="1" applyBorder="1" applyAlignment="1" applyProtection="1">
      <alignment vertical="center" shrinkToFit="1"/>
      <protection locked="0"/>
    </xf>
    <xf numFmtId="0" fontId="8" fillId="0" borderId="231" xfId="2" applyFont="1" applyBorder="1" applyAlignment="1" applyProtection="1">
      <alignment vertical="center" shrinkToFit="1"/>
      <protection locked="0"/>
    </xf>
    <xf numFmtId="0" fontId="25" fillId="0" borderId="15" xfId="0" applyFont="1" applyBorder="1" applyAlignment="1" applyProtection="1">
      <alignment horizontal="center" vertical="center"/>
      <protection locked="0"/>
    </xf>
    <xf numFmtId="0" fontId="0" fillId="0" borderId="0" xfId="0" applyAlignment="1" applyProtection="1">
      <alignment horizontal="right" vertical="center" shrinkToFit="1"/>
      <protection locked="0"/>
    </xf>
    <xf numFmtId="0" fontId="22" fillId="0" borderId="15" xfId="0" applyFont="1" applyBorder="1" applyAlignment="1" applyProtection="1">
      <alignment horizontal="right" vertical="center"/>
      <protection locked="0"/>
    </xf>
    <xf numFmtId="0" fontId="22" fillId="0" borderId="19" xfId="0" applyFont="1" applyBorder="1" applyAlignment="1" applyProtection="1">
      <alignment horizontal="right" vertical="center"/>
      <protection locked="0"/>
    </xf>
    <xf numFmtId="0" fontId="0" fillId="0" borderId="13" xfId="0" applyBorder="1" applyProtection="1">
      <alignment vertical="center"/>
      <protection locked="0"/>
    </xf>
    <xf numFmtId="0" fontId="0" fillId="0" borderId="16" xfId="0" applyBorder="1" applyProtection="1">
      <alignment vertical="center"/>
      <protection locked="0"/>
    </xf>
    <xf numFmtId="0" fontId="32" fillId="0" borderId="0" xfId="0" applyFont="1" applyProtection="1">
      <alignment vertical="center"/>
      <protection locked="0"/>
    </xf>
    <xf numFmtId="0" fontId="0" fillId="0" borderId="20" xfId="0" applyBorder="1" applyProtection="1">
      <alignment vertical="center"/>
      <protection locked="0"/>
    </xf>
    <xf numFmtId="14" fontId="0" fillId="0" borderId="17" xfId="0" applyNumberForma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6" fillId="0" borderId="14" xfId="0" applyFont="1" applyBorder="1" applyAlignment="1" applyProtection="1">
      <alignment horizontal="left" vertical="center" shrinkToFit="1"/>
      <protection locked="0"/>
    </xf>
    <xf numFmtId="0" fontId="9" fillId="0" borderId="15"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43" fillId="0" borderId="0" xfId="3" applyFont="1" applyBorder="1" applyAlignment="1">
      <alignment horizontal="center" vertical="center"/>
    </xf>
    <xf numFmtId="0" fontId="18" fillId="0" borderId="0" xfId="0" applyFont="1" applyAlignment="1">
      <alignment horizontal="left" vertical="center" wrapText="1"/>
    </xf>
    <xf numFmtId="0" fontId="24" fillId="0" borderId="183" xfId="0" applyFont="1" applyBorder="1" applyAlignment="1" applyProtection="1">
      <alignment horizontal="center" vertical="center"/>
      <protection locked="0"/>
    </xf>
    <xf numFmtId="0" fontId="24" fillId="0" borderId="184" xfId="0" applyFont="1" applyBorder="1" applyAlignment="1" applyProtection="1">
      <alignment horizontal="center" vertical="center"/>
      <protection locked="0"/>
    </xf>
    <xf numFmtId="0" fontId="24" fillId="0" borderId="185" xfId="0" applyFont="1" applyBorder="1" applyAlignment="1" applyProtection="1">
      <alignment horizontal="center" vertical="center"/>
      <protection locked="0"/>
    </xf>
    <xf numFmtId="0" fontId="24" fillId="0" borderId="229" xfId="0" applyFont="1" applyBorder="1" applyAlignment="1" applyProtection="1">
      <alignment horizontal="center" vertical="center"/>
      <protection locked="0"/>
    </xf>
    <xf numFmtId="0" fontId="24" fillId="0" borderId="228" xfId="0" applyFont="1" applyBorder="1" applyAlignment="1" applyProtection="1">
      <alignment horizontal="center" vertical="center"/>
      <protection locked="0"/>
    </xf>
    <xf numFmtId="0" fontId="63" fillId="0" borderId="0" xfId="0" applyFont="1" applyAlignment="1">
      <alignment horizontal="center" vertical="center" wrapText="1"/>
    </xf>
    <xf numFmtId="0" fontId="69" fillId="0" borderId="15" xfId="0" applyFont="1" applyBorder="1" applyProtection="1">
      <alignment vertical="center"/>
      <protection locked="0"/>
    </xf>
    <xf numFmtId="0" fontId="5" fillId="0" borderId="15" xfId="0" applyFont="1" applyBorder="1">
      <alignment vertical="center"/>
    </xf>
    <xf numFmtId="0" fontId="5" fillId="0" borderId="16" xfId="0" applyFont="1" applyBorder="1">
      <alignment vertical="center"/>
    </xf>
    <xf numFmtId="0" fontId="54" fillId="0" borderId="17" xfId="0" applyFont="1" applyBorder="1" applyProtection="1">
      <alignment vertical="center"/>
      <protection locked="0"/>
    </xf>
    <xf numFmtId="0" fontId="54" fillId="0" borderId="18" xfId="0" applyFont="1" applyBorder="1" applyProtection="1">
      <alignment vertical="center"/>
      <protection locked="0"/>
    </xf>
    <xf numFmtId="0" fontId="116" fillId="0" borderId="11" xfId="0" applyFont="1" applyBorder="1" applyAlignment="1" applyProtection="1">
      <alignment vertical="center" wrapText="1"/>
      <protection locked="0"/>
    </xf>
    <xf numFmtId="0" fontId="116" fillId="0" borderId="17" xfId="0" applyFont="1" applyBorder="1" applyAlignment="1" applyProtection="1">
      <alignment vertical="center" wrapText="1"/>
      <protection locked="0"/>
    </xf>
    <xf numFmtId="0" fontId="0" fillId="0" borderId="16" xfId="0" applyBorder="1">
      <alignment vertical="center"/>
    </xf>
    <xf numFmtId="0" fontId="18" fillId="0" borderId="16" xfId="0" applyFont="1" applyBorder="1" applyAlignment="1">
      <alignment vertical="center" wrapText="1"/>
    </xf>
    <xf numFmtId="0" fontId="25" fillId="0" borderId="1" xfId="0" applyFont="1" applyBorder="1">
      <alignment vertical="center"/>
    </xf>
    <xf numFmtId="0" fontId="10" fillId="0" borderId="15"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14" xfId="0" applyFont="1" applyBorder="1" applyAlignment="1" applyProtection="1">
      <alignment vertical="center" shrinkToFit="1"/>
      <protection locked="0"/>
    </xf>
    <xf numFmtId="0" fontId="112" fillId="0" borderId="15" xfId="0" applyFont="1" applyBorder="1" applyAlignment="1" applyProtection="1">
      <alignment vertical="center" shrinkToFit="1"/>
      <protection locked="0"/>
    </xf>
    <xf numFmtId="0" fontId="112" fillId="0" borderId="0" xfId="0" applyFont="1" applyAlignment="1" applyProtection="1">
      <alignment vertical="center" shrinkToFit="1"/>
      <protection locked="0"/>
    </xf>
    <xf numFmtId="0" fontId="112" fillId="0" borderId="14" xfId="0" applyFont="1" applyBorder="1" applyAlignment="1" applyProtection="1">
      <alignment vertical="center" shrinkToFit="1"/>
      <protection locked="0"/>
    </xf>
    <xf numFmtId="0" fontId="16" fillId="2" borderId="193"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shrinkToFit="1"/>
      <protection locked="0"/>
    </xf>
    <xf numFmtId="0" fontId="16" fillId="2" borderId="194" xfId="0" applyFont="1" applyFill="1" applyBorder="1" applyAlignment="1" applyProtection="1">
      <alignment horizontal="left" vertical="center" shrinkToFit="1"/>
      <protection locked="0"/>
    </xf>
    <xf numFmtId="0" fontId="10" fillId="0" borderId="190" xfId="0" applyFont="1" applyBorder="1" applyAlignment="1" applyProtection="1">
      <protection locked="0"/>
    </xf>
    <xf numFmtId="0" fontId="10" fillId="0" borderId="11" xfId="0" applyFont="1" applyBorder="1" applyProtection="1">
      <alignment vertical="center"/>
      <protection locked="0"/>
    </xf>
    <xf numFmtId="0" fontId="75" fillId="0" borderId="11" xfId="0" applyFont="1" applyBorder="1" applyProtection="1">
      <alignment vertical="center"/>
      <protection locked="0"/>
    </xf>
    <xf numFmtId="0" fontId="10" fillId="0" borderId="17" xfId="0" applyFont="1" applyBorder="1" applyProtection="1">
      <alignment vertical="center"/>
      <protection locked="0"/>
    </xf>
    <xf numFmtId="0" fontId="121" fillId="0" borderId="0" xfId="0" applyFont="1">
      <alignment vertical="center"/>
    </xf>
    <xf numFmtId="0" fontId="123" fillId="0" borderId="0" xfId="0" applyFont="1">
      <alignment vertical="center"/>
    </xf>
    <xf numFmtId="0" fontId="123" fillId="0" borderId="0" xfId="0" applyFont="1" applyAlignment="1">
      <alignment horizontal="center" vertical="center"/>
    </xf>
    <xf numFmtId="0" fontId="123" fillId="0" borderId="23" xfId="0" applyFont="1" applyBorder="1" applyAlignment="1">
      <alignment horizontal="center" vertical="center"/>
    </xf>
    <xf numFmtId="0" fontId="125" fillId="0" borderId="0" xfId="0" applyFont="1" applyAlignment="1">
      <alignment horizontal="left"/>
    </xf>
    <xf numFmtId="0" fontId="126" fillId="0" borderId="0" xfId="0" applyFont="1" applyAlignment="1">
      <alignment horizontal="center" vertical="center"/>
    </xf>
    <xf numFmtId="0" fontId="127" fillId="0" borderId="0" xfId="0" applyFont="1" applyAlignment="1">
      <alignment horizontal="left"/>
    </xf>
    <xf numFmtId="0" fontId="125" fillId="0" borderId="11" xfId="0" applyFont="1" applyBorder="1" applyAlignment="1">
      <alignment horizontal="left"/>
    </xf>
    <xf numFmtId="0" fontId="126" fillId="0" borderId="11" xfId="0" applyFont="1" applyBorder="1" applyAlignment="1">
      <alignment horizontal="center" vertical="center"/>
    </xf>
    <xf numFmtId="0" fontId="127" fillId="0" borderId="13" xfId="0" applyFont="1" applyBorder="1" applyAlignment="1">
      <alignment horizontal="left"/>
    </xf>
    <xf numFmtId="0" fontId="127" fillId="0" borderId="16" xfId="0" applyFont="1" applyBorder="1" applyAlignment="1">
      <alignment horizontal="left"/>
    </xf>
    <xf numFmtId="0" fontId="125" fillId="0" borderId="1" xfId="0" applyFont="1" applyBorder="1" applyAlignment="1">
      <alignment horizontal="left"/>
    </xf>
    <xf numFmtId="0" fontId="126" fillId="0" borderId="1" xfId="0" applyFont="1" applyBorder="1" applyAlignment="1">
      <alignment horizontal="center" vertical="center"/>
    </xf>
    <xf numFmtId="0" fontId="127" fillId="0" borderId="1" xfId="0" applyFont="1" applyBorder="1" applyAlignment="1">
      <alignment horizontal="left"/>
    </xf>
    <xf numFmtId="0" fontId="127" fillId="0" borderId="27" xfId="0" applyFont="1" applyBorder="1" applyAlignment="1">
      <alignment horizontal="left"/>
    </xf>
    <xf numFmtId="0" fontId="123" fillId="0" borderId="31" xfId="0" applyFont="1" applyBorder="1" applyAlignment="1">
      <alignment horizontal="center" vertical="center"/>
    </xf>
    <xf numFmtId="0" fontId="128" fillId="0" borderId="0" xfId="0" applyFont="1">
      <alignment vertical="center"/>
    </xf>
    <xf numFmtId="0" fontId="123" fillId="0" borderId="33" xfId="0" applyFont="1" applyBorder="1" applyAlignment="1">
      <alignment horizontal="center" vertical="center"/>
    </xf>
    <xf numFmtId="0" fontId="123" fillId="0" borderId="38" xfId="0" applyFont="1" applyBorder="1" applyAlignment="1">
      <alignment horizontal="center" vertical="center"/>
    </xf>
    <xf numFmtId="0" fontId="123" fillId="0" borderId="352" xfId="0" applyFont="1" applyBorder="1" applyAlignment="1">
      <alignment horizontal="center" vertical="center"/>
    </xf>
    <xf numFmtId="0" fontId="123" fillId="0" borderId="353" xfId="0" applyFont="1" applyBorder="1" applyAlignment="1">
      <alignment horizontal="center" vertical="center"/>
    </xf>
    <xf numFmtId="0" fontId="123" fillId="0" borderId="350" xfId="0" applyFont="1" applyBorder="1" applyAlignment="1">
      <alignment horizontal="center" vertical="center"/>
    </xf>
    <xf numFmtId="0" fontId="123" fillId="0" borderId="351" xfId="0" applyFont="1" applyBorder="1" applyAlignment="1">
      <alignment horizontal="center" vertical="center"/>
    </xf>
    <xf numFmtId="0" fontId="123" fillId="0" borderId="354" xfId="0" applyFont="1" applyBorder="1" applyAlignment="1">
      <alignment horizontal="center" vertical="center"/>
    </xf>
    <xf numFmtId="0" fontId="123" fillId="13" borderId="354" xfId="0" applyFont="1" applyFill="1" applyBorder="1" applyAlignment="1">
      <alignment horizontal="center" vertical="center"/>
    </xf>
    <xf numFmtId="0" fontId="123" fillId="0" borderId="355" xfId="0" applyFont="1" applyBorder="1" applyAlignment="1">
      <alignment horizontal="center" vertical="center"/>
    </xf>
    <xf numFmtId="0" fontId="123" fillId="0" borderId="356" xfId="0" applyFont="1" applyBorder="1" applyAlignment="1">
      <alignment horizontal="center" vertical="center"/>
    </xf>
    <xf numFmtId="0" fontId="121" fillId="0" borderId="0" xfId="0" applyFont="1" applyAlignment="1">
      <alignment horizontal="center" vertical="center"/>
    </xf>
    <xf numFmtId="0" fontId="133" fillId="0" borderId="34" xfId="0" applyFont="1" applyBorder="1" applyAlignment="1">
      <alignment horizontal="center" vertical="center"/>
    </xf>
    <xf numFmtId="0" fontId="134" fillId="0" borderId="34" xfId="0" applyFont="1" applyBorder="1" applyAlignment="1">
      <alignment horizontal="center" vertical="center"/>
    </xf>
    <xf numFmtId="0" fontId="133" fillId="0" borderId="37" xfId="0" applyFont="1" applyBorder="1" applyAlignment="1">
      <alignment horizontal="center" vertical="center"/>
    </xf>
    <xf numFmtId="0" fontId="134" fillId="0" borderId="37" xfId="0" applyFont="1" applyBorder="1" applyAlignment="1">
      <alignment horizontal="center" vertical="center"/>
    </xf>
    <xf numFmtId="0" fontId="16" fillId="0" borderId="226" xfId="0" applyFont="1" applyBorder="1">
      <alignment vertical="center"/>
    </xf>
    <xf numFmtId="0" fontId="16" fillId="0" borderId="229" xfId="0" applyFont="1" applyBorder="1">
      <alignment vertical="center"/>
    </xf>
    <xf numFmtId="0" fontId="16" fillId="0" borderId="232" xfId="0" applyFont="1" applyBorder="1">
      <alignment vertical="center"/>
    </xf>
    <xf numFmtId="0" fontId="16" fillId="0" borderId="239" xfId="0" applyFont="1" applyBorder="1">
      <alignment vertical="center"/>
    </xf>
    <xf numFmtId="0" fontId="36" fillId="0" borderId="319" xfId="0" applyFont="1" applyBorder="1">
      <alignment vertical="center"/>
    </xf>
    <xf numFmtId="0" fontId="36" fillId="0" borderId="6" xfId="0" applyFont="1" applyBorder="1">
      <alignment vertical="center"/>
    </xf>
    <xf numFmtId="0" fontId="36" fillId="0" borderId="54" xfId="0" applyFont="1" applyBorder="1">
      <alignment vertical="center"/>
    </xf>
    <xf numFmtId="0" fontId="36" fillId="0" borderId="67" xfId="0" applyFont="1" applyBorder="1">
      <alignment vertical="center"/>
    </xf>
    <xf numFmtId="0" fontId="13" fillId="0" borderId="11" xfId="0" applyFont="1" applyBorder="1">
      <alignment vertical="center"/>
    </xf>
    <xf numFmtId="0" fontId="0" fillId="0" borderId="29" xfId="0" applyBorder="1">
      <alignment vertical="center"/>
    </xf>
    <xf numFmtId="0" fontId="29" fillId="0" borderId="40" xfId="0" applyFont="1" applyBorder="1">
      <alignment vertical="center"/>
    </xf>
    <xf numFmtId="0" fontId="0" fillId="0" borderId="29" xfId="0" applyBorder="1" applyAlignment="1">
      <alignment horizontal="center" vertical="center"/>
    </xf>
    <xf numFmtId="177" fontId="0" fillId="0" borderId="0" xfId="0" applyNumberFormat="1" applyAlignment="1">
      <alignment horizontal="center" vertical="center"/>
    </xf>
    <xf numFmtId="0" fontId="0" fillId="0" borderId="1" xfId="0" applyBorder="1" applyAlignment="1">
      <alignment horizontal="center" vertical="center"/>
    </xf>
    <xf numFmtId="0" fontId="33" fillId="0" borderId="0" xfId="0" applyFont="1">
      <alignment vertical="center"/>
    </xf>
    <xf numFmtId="0" fontId="97" fillId="0" borderId="0" xfId="0" applyFont="1" applyProtection="1">
      <alignment vertical="center"/>
      <protection locked="0"/>
    </xf>
    <xf numFmtId="0" fontId="18" fillId="0" borderId="0" xfId="0" applyFont="1" applyProtection="1">
      <alignment vertical="center"/>
      <protection locked="0"/>
    </xf>
    <xf numFmtId="0" fontId="18" fillId="0" borderId="0" xfId="0" applyFont="1" applyAlignment="1" applyProtection="1">
      <alignment horizontal="right" vertical="center"/>
      <protection locked="0"/>
    </xf>
    <xf numFmtId="0" fontId="24" fillId="0" borderId="0" xfId="0" applyFont="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33" fillId="0" borderId="1" xfId="0" applyFont="1" applyBorder="1" applyAlignment="1">
      <alignment horizontal="center" vertical="center"/>
    </xf>
    <xf numFmtId="0" fontId="10" fillId="0" borderId="17" xfId="0" applyFont="1" applyBorder="1">
      <alignment vertical="center"/>
    </xf>
    <xf numFmtId="0" fontId="90" fillId="0" borderId="0" xfId="0" applyFont="1" applyAlignment="1">
      <alignment vertical="center" wrapText="1" shrinkToFit="1"/>
    </xf>
    <xf numFmtId="0" fontId="135" fillId="0" borderId="1" xfId="2" applyFont="1" applyBorder="1" applyAlignment="1" applyProtection="1">
      <alignment vertical="center"/>
      <protection locked="0"/>
    </xf>
    <xf numFmtId="0" fontId="0" fillId="0" borderId="17" xfId="0" applyBorder="1">
      <alignment vertical="center"/>
    </xf>
    <xf numFmtId="0" fontId="0" fillId="0" borderId="20" xfId="0" applyBorder="1">
      <alignment vertical="center"/>
    </xf>
    <xf numFmtId="0" fontId="123" fillId="14" borderId="9" xfId="0" applyFont="1" applyFill="1" applyBorder="1" applyAlignment="1" applyProtection="1">
      <alignment horizontal="center" vertical="center"/>
      <protection locked="0"/>
    </xf>
    <xf numFmtId="0" fontId="123" fillId="14" borderId="26" xfId="0" applyFont="1" applyFill="1" applyBorder="1" applyAlignment="1" applyProtection="1">
      <alignment horizontal="center" vertical="center"/>
      <protection locked="0"/>
    </xf>
    <xf numFmtId="0" fontId="123" fillId="14" borderId="0" xfId="0" applyFont="1" applyFill="1" applyAlignment="1" applyProtection="1">
      <alignment horizontal="center" vertical="center"/>
      <protection locked="0"/>
    </xf>
    <xf numFmtId="0" fontId="123" fillId="14" borderId="1" xfId="0" applyFont="1" applyFill="1" applyBorder="1" applyAlignment="1" applyProtection="1">
      <alignment horizontal="center" vertical="center"/>
      <protection locked="0"/>
    </xf>
    <xf numFmtId="0" fontId="123" fillId="14" borderId="10" xfId="0" applyFont="1" applyFill="1" applyBorder="1" applyAlignment="1" applyProtection="1">
      <alignment horizontal="center" vertical="center"/>
      <protection locked="0"/>
    </xf>
    <xf numFmtId="0" fontId="123" fillId="14" borderId="15" xfId="0" applyFont="1" applyFill="1" applyBorder="1" applyAlignment="1" applyProtection="1">
      <alignment horizontal="center" vertical="center"/>
      <protection locked="0"/>
    </xf>
    <xf numFmtId="0" fontId="123" fillId="14" borderId="42" xfId="0" applyFont="1" applyFill="1" applyBorder="1" applyAlignment="1" applyProtection="1">
      <alignment horizontal="center" vertical="center"/>
      <protection locked="0"/>
    </xf>
    <xf numFmtId="0" fontId="123" fillId="14" borderId="11" xfId="0" applyFont="1" applyFill="1" applyBorder="1" applyAlignment="1" applyProtection="1">
      <alignment horizontal="center" vertical="center"/>
      <protection locked="0"/>
    </xf>
    <xf numFmtId="0" fontId="123" fillId="14" borderId="23" xfId="0" applyFont="1" applyFill="1" applyBorder="1">
      <alignment vertical="center"/>
    </xf>
    <xf numFmtId="0" fontId="123" fillId="14" borderId="18" xfId="0" applyFont="1" applyFill="1" applyBorder="1" applyAlignment="1" applyProtection="1">
      <alignment horizontal="center" vertical="center"/>
      <protection locked="0"/>
    </xf>
    <xf numFmtId="0" fontId="123" fillId="14" borderId="53" xfId="0" applyFont="1" applyFill="1" applyBorder="1" applyAlignment="1" applyProtection="1">
      <alignment horizontal="center" vertical="center"/>
      <protection locked="0"/>
    </xf>
    <xf numFmtId="0" fontId="123" fillId="14" borderId="82" xfId="0" applyFont="1" applyFill="1" applyBorder="1" applyAlignment="1" applyProtection="1">
      <alignment horizontal="center" vertical="center"/>
      <protection locked="0"/>
    </xf>
    <xf numFmtId="0" fontId="123" fillId="14" borderId="8" xfId="0" applyFont="1" applyFill="1" applyBorder="1" applyAlignment="1" applyProtection="1">
      <alignment horizontal="center" vertical="center"/>
      <protection locked="0"/>
    </xf>
    <xf numFmtId="0" fontId="123" fillId="14" borderId="23" xfId="0" applyFont="1" applyFill="1" applyBorder="1" applyAlignment="1" applyProtection="1">
      <alignment horizontal="center" vertical="center"/>
      <protection locked="0"/>
    </xf>
    <xf numFmtId="0" fontId="123" fillId="14" borderId="34" xfId="0" applyFont="1" applyFill="1" applyBorder="1" applyAlignment="1" applyProtection="1">
      <alignment horizontal="center" vertical="center"/>
      <protection locked="0"/>
    </xf>
    <xf numFmtId="0" fontId="123" fillId="14" borderId="72" xfId="0" applyFont="1" applyFill="1" applyBorder="1" applyAlignment="1" applyProtection="1">
      <alignment horizontal="center" vertical="center"/>
      <protection locked="0"/>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54" fillId="0" borderId="17" xfId="0" applyFont="1" applyBorder="1" applyAlignment="1" applyProtection="1">
      <alignment horizontal="right" vertical="center"/>
      <protection locked="0"/>
    </xf>
    <xf numFmtId="49" fontId="54" fillId="0" borderId="17" xfId="0" applyNumberFormat="1" applyFont="1" applyBorder="1" applyAlignment="1" applyProtection="1">
      <alignment horizontal="right" vertical="center"/>
      <protection locked="0"/>
    </xf>
    <xf numFmtId="0" fontId="10" fillId="0" borderId="0" xfId="0" applyFont="1">
      <alignment vertical="center"/>
    </xf>
    <xf numFmtId="0" fontId="69"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87" fillId="0" borderId="0" xfId="0" applyFont="1" applyAlignment="1">
      <alignment vertical="top"/>
    </xf>
    <xf numFmtId="0" fontId="87" fillId="0" borderId="0" xfId="0" applyFont="1">
      <alignment vertical="center"/>
    </xf>
    <xf numFmtId="0" fontId="0" fillId="0" borderId="368" xfId="0" applyBorder="1" applyProtection="1">
      <alignment vertical="center"/>
      <protection locked="0"/>
    </xf>
    <xf numFmtId="0" fontId="0" fillId="0" borderId="55" xfId="0" applyBorder="1" applyProtection="1">
      <alignment vertical="center"/>
      <protection locked="0"/>
    </xf>
    <xf numFmtId="0" fontId="0" fillId="0" borderId="369" xfId="0" applyBorder="1" applyProtection="1">
      <alignment vertical="center"/>
      <protection locked="0"/>
    </xf>
    <xf numFmtId="0" fontId="65" fillId="0" borderId="0" xfId="0" applyFont="1" applyAlignment="1" applyProtection="1">
      <alignment horizontal="right" vertical="center"/>
      <protection locked="0"/>
    </xf>
    <xf numFmtId="0" fontId="66" fillId="0" borderId="0" xfId="0" applyFont="1" applyAlignment="1" applyProtection="1">
      <alignment horizontal="right" vertical="center"/>
      <protection locked="0"/>
    </xf>
    <xf numFmtId="0" fontId="0" fillId="0" borderId="370" xfId="0" applyBorder="1" applyProtection="1">
      <alignment vertical="center"/>
      <protection locked="0"/>
    </xf>
    <xf numFmtId="0" fontId="0" fillId="0" borderId="292" xfId="0" applyBorder="1" applyProtection="1">
      <alignment vertical="center"/>
      <protection locked="0"/>
    </xf>
    <xf numFmtId="0" fontId="65" fillId="0" borderId="292" xfId="0" applyFont="1" applyBorder="1" applyAlignment="1" applyProtection="1">
      <alignment horizontal="right" vertical="center"/>
      <protection locked="0"/>
    </xf>
    <xf numFmtId="0" fontId="0" fillId="0" borderId="316" xfId="0" applyBorder="1">
      <alignment vertical="center"/>
    </xf>
    <xf numFmtId="0" fontId="0" fillId="0" borderId="70" xfId="0" applyBorder="1">
      <alignment vertical="center"/>
    </xf>
    <xf numFmtId="0" fontId="0" fillId="0" borderId="317" xfId="0" applyBorder="1">
      <alignment vertical="center"/>
    </xf>
    <xf numFmtId="177" fontId="0" fillId="0" borderId="0" xfId="0" applyNumberFormat="1" applyAlignment="1" applyProtection="1">
      <alignment horizontal="center" vertical="center"/>
      <protection locked="0"/>
    </xf>
    <xf numFmtId="0" fontId="69" fillId="0" borderId="0" xfId="0" applyFont="1" applyAlignment="1" applyProtection="1">
      <alignment horizontal="left" vertical="center"/>
      <protection locked="0"/>
    </xf>
    <xf numFmtId="0" fontId="25" fillId="0" borderId="23" xfId="0" applyFont="1" applyBorder="1" applyAlignment="1" applyProtection="1">
      <alignment horizontal="center" vertical="center" wrapText="1"/>
      <protection locked="0"/>
    </xf>
    <xf numFmtId="0" fontId="69" fillId="0" borderId="0" xfId="0" applyFont="1" applyBorder="1" applyAlignment="1" applyProtection="1">
      <alignment vertical="center" shrinkToFit="1"/>
      <protection locked="0"/>
    </xf>
    <xf numFmtId="0" fontId="69"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lignment vertical="center"/>
    </xf>
    <xf numFmtId="0" fontId="5" fillId="0" borderId="0" xfId="0" applyFont="1" applyFill="1">
      <alignment vertical="center"/>
    </xf>
    <xf numFmtId="0" fontId="10" fillId="0" borderId="0" xfId="0" applyFont="1" applyFill="1" applyAlignment="1">
      <alignment horizontal="right" vertical="center"/>
    </xf>
    <xf numFmtId="0" fontId="0" fillId="0" borderId="0" xfId="0" applyFill="1" applyAlignment="1"/>
    <xf numFmtId="0" fontId="0" fillId="0" borderId="0" xfId="0" applyFill="1" applyAlignment="1" applyProtection="1">
      <protection locked="0"/>
    </xf>
    <xf numFmtId="0" fontId="10" fillId="0" borderId="0" xfId="0" applyFont="1" applyFill="1" applyAlignment="1" applyProtection="1">
      <alignment horizontal="right" vertical="center"/>
      <protection locked="0"/>
    </xf>
    <xf numFmtId="0" fontId="90" fillId="0" borderId="0" xfId="0" applyFont="1" applyFill="1" applyAlignment="1">
      <alignment vertical="center" wrapText="1" shrinkToFit="1"/>
    </xf>
    <xf numFmtId="0" fontId="0" fillId="0" borderId="0" xfId="0" applyFill="1" applyProtection="1">
      <alignment vertical="center"/>
      <protection locked="0"/>
    </xf>
    <xf numFmtId="0" fontId="10" fillId="0" borderId="0" xfId="0" applyFont="1" applyFill="1" applyProtection="1">
      <alignment vertical="center"/>
      <protection locked="0"/>
    </xf>
    <xf numFmtId="0" fontId="17" fillId="0" borderId="2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top"/>
      <protection locked="0"/>
    </xf>
    <xf numFmtId="0" fontId="17" fillId="0" borderId="9" xfId="0" applyFont="1" applyFill="1" applyBorder="1" applyAlignment="1" applyProtection="1">
      <alignment horizontal="center" vertical="center"/>
      <protection locked="0"/>
    </xf>
    <xf numFmtId="0" fontId="135" fillId="0" borderId="1" xfId="2" applyFont="1" applyFill="1" applyBorder="1" applyAlignment="1" applyProtection="1">
      <alignment vertical="center"/>
      <protection locked="0"/>
    </xf>
    <xf numFmtId="0" fontId="0" fillId="0" borderId="0" xfId="0" applyFill="1">
      <alignment vertical="center"/>
    </xf>
    <xf numFmtId="0" fontId="28" fillId="0" borderId="0" xfId="0" applyFont="1" applyFill="1" applyProtection="1">
      <alignment vertical="center"/>
      <protection locked="0"/>
    </xf>
    <xf numFmtId="0" fontId="0" fillId="0" borderId="0" xfId="0">
      <alignment vertical="center"/>
    </xf>
    <xf numFmtId="0" fontId="10" fillId="0" borderId="0" xfId="0" applyFont="1" applyAlignment="1" applyProtection="1">
      <alignment horizontal="right" vertical="center"/>
      <protection locked="0"/>
    </xf>
    <xf numFmtId="0" fontId="0" fillId="0" borderId="0" xfId="0" applyAlignment="1" applyProtection="1">
      <alignment horizontal="left" vertical="center"/>
      <protection locked="0"/>
    </xf>
    <xf numFmtId="0" fontId="54" fillId="0" borderId="17" xfId="0" applyFont="1"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0" fillId="0" borderId="6" xfId="0" applyBorder="1" applyAlignment="1" applyProtection="1">
      <alignment horizontal="right" vertical="center"/>
      <protection locked="0"/>
    </xf>
    <xf numFmtId="0" fontId="0" fillId="0" borderId="0" xfId="0" applyFill="1" applyBorder="1" applyAlignment="1" applyProtection="1">
      <alignment horizontal="left" vertical="center" wrapText="1"/>
      <protection locked="0"/>
    </xf>
    <xf numFmtId="0" fontId="0" fillId="0" borderId="0" xfId="0">
      <alignment vertical="center"/>
    </xf>
    <xf numFmtId="0" fontId="22" fillId="0" borderId="0" xfId="0" applyFont="1">
      <alignment vertical="center"/>
    </xf>
    <xf numFmtId="0" fontId="10" fillId="0" borderId="0" xfId="0" applyFont="1" applyAlignment="1" applyProtection="1">
      <alignment horizontal="right" vertical="center"/>
      <protection locked="0"/>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11" xfId="0" applyFont="1" applyBorder="1" applyProtection="1">
      <alignment vertical="center"/>
      <protection locked="0"/>
    </xf>
    <xf numFmtId="0" fontId="142" fillId="0" borderId="17" xfId="0" applyFont="1" applyBorder="1" applyProtection="1">
      <alignment vertical="center"/>
      <protection locked="0"/>
    </xf>
    <xf numFmtId="0" fontId="24" fillId="0" borderId="0" xfId="0" applyFont="1" applyAlignment="1">
      <alignment vertical="top"/>
    </xf>
    <xf numFmtId="0" fontId="55" fillId="0" borderId="15" xfId="0" applyFont="1" applyBorder="1" applyAlignment="1" applyProtection="1">
      <alignment vertical="center" wrapText="1"/>
      <protection locked="0"/>
    </xf>
    <xf numFmtId="0" fontId="10" fillId="0" borderId="0" xfId="0" applyFont="1" applyAlignment="1">
      <alignment horizontal="right" vertical="center"/>
    </xf>
    <xf numFmtId="0" fontId="17" fillId="11" borderId="0" xfId="3" applyFont="1" applyFill="1" applyBorder="1" applyAlignment="1" applyProtection="1">
      <alignment horizontal="left" vertical="center" shrinkToFit="1"/>
    </xf>
    <xf numFmtId="0" fontId="17" fillId="11" borderId="151" xfId="3" applyFont="1" applyFill="1" applyBorder="1" applyAlignment="1" applyProtection="1">
      <alignment horizontal="left" vertical="center" shrinkToFit="1"/>
    </xf>
    <xf numFmtId="0" fontId="85" fillId="0" borderId="148" xfId="0" applyFont="1" applyBorder="1" applyAlignment="1">
      <alignment horizontal="left" vertical="center" shrinkToFit="1"/>
    </xf>
    <xf numFmtId="0" fontId="85" fillId="0" borderId="0" xfId="0" applyFont="1" applyAlignment="1">
      <alignment horizontal="left" vertical="center" shrinkToFit="1"/>
    </xf>
    <xf numFmtId="0" fontId="85" fillId="0" borderId="150" xfId="0" applyFont="1" applyBorder="1" applyAlignment="1">
      <alignment horizontal="left" vertical="center" shrinkToFit="1"/>
    </xf>
    <xf numFmtId="0" fontId="85" fillId="0" borderId="151" xfId="0" applyFont="1" applyBorder="1" applyAlignment="1">
      <alignment horizontal="left" vertical="center" shrinkToFit="1"/>
    </xf>
    <xf numFmtId="0" fontId="17" fillId="11" borderId="148" xfId="3" applyFont="1" applyFill="1" applyBorder="1" applyAlignment="1" applyProtection="1">
      <alignment horizontal="left" vertical="center" shrinkToFit="1"/>
    </xf>
    <xf numFmtId="0" fontId="17" fillId="11" borderId="150" xfId="3" applyFont="1" applyFill="1" applyBorder="1" applyAlignment="1" applyProtection="1">
      <alignment horizontal="left" vertical="center" shrinkToFit="1"/>
    </xf>
    <xf numFmtId="0" fontId="17" fillId="0" borderId="0" xfId="3" applyFont="1" applyFill="1" applyBorder="1" applyAlignment="1" applyProtection="1">
      <alignment horizontal="left" vertical="center" shrinkToFit="1"/>
    </xf>
    <xf numFmtId="0" fontId="17" fillId="0" borderId="151" xfId="3" applyFont="1" applyFill="1" applyBorder="1" applyAlignment="1" applyProtection="1">
      <alignment horizontal="left" vertical="center" shrinkToFit="1"/>
    </xf>
    <xf numFmtId="0" fontId="79" fillId="0" borderId="148" xfId="0" applyFont="1" applyBorder="1" applyAlignment="1">
      <alignment horizontal="left" vertical="center" shrinkToFit="1"/>
    </xf>
    <xf numFmtId="0" fontId="79" fillId="0" borderId="0" xfId="0" applyFont="1" applyAlignment="1">
      <alignment horizontal="left" vertical="center" shrinkToFit="1"/>
    </xf>
    <xf numFmtId="0" fontId="79" fillId="0" borderId="0" xfId="0" applyFont="1" applyAlignment="1">
      <alignment horizontal="center" vertical="center" shrinkToFit="1"/>
    </xf>
    <xf numFmtId="0" fontId="79" fillId="0" borderId="149" xfId="0" applyFont="1" applyBorder="1" applyAlignment="1">
      <alignment horizontal="center" vertical="center" shrinkToFit="1"/>
    </xf>
    <xf numFmtId="0" fontId="86" fillId="0" borderId="0" xfId="0" applyFont="1" applyAlignment="1">
      <alignment horizontal="left" vertical="center" shrinkToFit="1"/>
    </xf>
    <xf numFmtId="0" fontId="86" fillId="0" borderId="149" xfId="0" applyFont="1" applyBorder="1" applyAlignment="1">
      <alignment horizontal="left" vertical="center" shrinkToFit="1"/>
    </xf>
    <xf numFmtId="0" fontId="86" fillId="0" borderId="151" xfId="0" applyFont="1" applyBorder="1" applyAlignment="1">
      <alignment horizontal="left" vertical="center" shrinkToFit="1"/>
    </xf>
    <xf numFmtId="0" fontId="86" fillId="0" borderId="152" xfId="0" applyFont="1" applyBorder="1" applyAlignment="1">
      <alignment horizontal="left" vertical="center" shrinkToFit="1"/>
    </xf>
    <xf numFmtId="0" fontId="64" fillId="0" borderId="0" xfId="0" applyFont="1" applyAlignment="1">
      <alignment horizontal="center" vertical="center"/>
    </xf>
    <xf numFmtId="0" fontId="77" fillId="0" borderId="23" xfId="0" applyFont="1" applyBorder="1" applyAlignment="1">
      <alignment horizontal="left" vertical="center"/>
    </xf>
    <xf numFmtId="0" fontId="83" fillId="0" borderId="0" xfId="0" applyFont="1" applyAlignment="1">
      <alignment horizontal="center" vertical="top"/>
    </xf>
    <xf numFmtId="0" fontId="63" fillId="0" borderId="0" xfId="0" applyFont="1" applyAlignment="1">
      <alignment horizontal="center" vertical="top"/>
    </xf>
    <xf numFmtId="0" fontId="136" fillId="0" borderId="23" xfId="0" applyFont="1" applyBorder="1" applyAlignment="1">
      <alignment horizontal="left" vertical="center"/>
    </xf>
    <xf numFmtId="0" fontId="22" fillId="0" borderId="148" xfId="0" applyFont="1" applyBorder="1">
      <alignment vertical="center"/>
    </xf>
    <xf numFmtId="0" fontId="22" fillId="0" borderId="0" xfId="0" applyFont="1">
      <alignment vertical="center"/>
    </xf>
    <xf numFmtId="0" fontId="22" fillId="0" borderId="150" xfId="0" applyFont="1" applyBorder="1">
      <alignment vertical="center"/>
    </xf>
    <xf numFmtId="0" fontId="22" fillId="0" borderId="151" xfId="0" applyFont="1" applyBorder="1">
      <alignment vertical="center"/>
    </xf>
    <xf numFmtId="0" fontId="22" fillId="0" borderId="0" xfId="0" applyFont="1" applyAlignment="1">
      <alignment horizontal="center" vertical="center" shrinkToFit="1"/>
    </xf>
    <xf numFmtId="0" fontId="22" fillId="0" borderId="151" xfId="0" applyFont="1" applyBorder="1" applyAlignment="1">
      <alignment horizontal="center" vertical="center" shrinkToFit="1"/>
    </xf>
    <xf numFmtId="0" fontId="22" fillId="0" borderId="149" xfId="0" applyFont="1" applyBorder="1" applyAlignment="1">
      <alignment horizontal="center" vertical="center" shrinkToFit="1"/>
    </xf>
    <xf numFmtId="0" fontId="22" fillId="0" borderId="152" xfId="0" applyFont="1" applyBorder="1" applyAlignment="1">
      <alignment horizontal="center" vertical="center" shrinkToFit="1"/>
    </xf>
    <xf numFmtId="0" fontId="79" fillId="0" borderId="150" xfId="0" applyFont="1" applyBorder="1" applyAlignment="1">
      <alignment horizontal="left" vertical="center" shrinkToFit="1"/>
    </xf>
    <xf numFmtId="0" fontId="79" fillId="0" borderId="151" xfId="0" applyFont="1" applyBorder="1" applyAlignment="1">
      <alignment horizontal="left" vertical="center" shrinkToFit="1"/>
    </xf>
    <xf numFmtId="0" fontId="79" fillId="0" borderId="151" xfId="0" applyFont="1" applyBorder="1" applyAlignment="1">
      <alignment horizontal="center" vertical="center" shrinkToFit="1"/>
    </xf>
    <xf numFmtId="0" fontId="79" fillId="0" borderId="152" xfId="0" applyFont="1" applyBorder="1" applyAlignment="1">
      <alignment horizontal="center" vertical="center" shrinkToFit="1"/>
    </xf>
    <xf numFmtId="0" fontId="85" fillId="0" borderId="149" xfId="0" applyFont="1" applyBorder="1" applyAlignment="1">
      <alignment horizontal="left" vertical="center" shrinkToFit="1"/>
    </xf>
    <xf numFmtId="0" fontId="85" fillId="0" borderId="152" xfId="0" applyFont="1" applyBorder="1" applyAlignment="1">
      <alignment horizontal="left" vertical="center" shrinkToFit="1"/>
    </xf>
    <xf numFmtId="0" fontId="17" fillId="10" borderId="148" xfId="3" applyFont="1" applyFill="1" applyBorder="1" applyAlignment="1" applyProtection="1">
      <alignment horizontal="left" vertical="center" shrinkToFit="1"/>
    </xf>
    <xf numFmtId="0" fontId="17" fillId="10" borderId="0" xfId="3" applyFont="1" applyFill="1" applyBorder="1" applyAlignment="1" applyProtection="1">
      <alignment horizontal="left" vertical="center" shrinkToFit="1"/>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 xfId="0" applyFont="1" applyBorder="1" applyAlignment="1">
      <alignment horizontal="left" vertical="center"/>
    </xf>
    <xf numFmtId="0" fontId="30" fillId="0" borderId="27" xfId="0" applyFont="1" applyBorder="1" applyAlignment="1">
      <alignment horizontal="left" vertical="center"/>
    </xf>
    <xf numFmtId="0" fontId="0" fillId="0" borderId="0" xfId="0">
      <alignment vertical="center"/>
    </xf>
    <xf numFmtId="0" fontId="0" fillId="0" borderId="16" xfId="0" applyBorder="1">
      <alignment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9" fillId="0" borderId="29" xfId="0" applyFont="1" applyBorder="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341" xfId="0" applyFont="1" applyBorder="1" applyAlignment="1" applyProtection="1">
      <alignment horizontal="center" vertical="center"/>
      <protection locked="0"/>
    </xf>
    <xf numFmtId="0" fontId="10" fillId="0" borderId="251" xfId="0" applyFont="1" applyBorder="1" applyAlignment="1" applyProtection="1">
      <alignment horizontal="center" vertical="center"/>
      <protection locked="0"/>
    </xf>
    <xf numFmtId="0" fontId="17" fillId="2" borderId="21"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49" fontId="10" fillId="0" borderId="190" xfId="0" applyNumberFormat="1" applyFont="1" applyBorder="1" applyAlignment="1" applyProtection="1">
      <alignment vertical="center" shrinkToFit="1"/>
      <protection locked="0"/>
    </xf>
    <xf numFmtId="49" fontId="10" fillId="0" borderId="191" xfId="0" applyNumberFormat="1" applyFont="1" applyBorder="1" applyAlignment="1" applyProtection="1">
      <alignment vertical="center" shrinkToFit="1"/>
      <protection locked="0"/>
    </xf>
    <xf numFmtId="49" fontId="10" fillId="0" borderId="192" xfId="0" applyNumberFormat="1" applyFont="1" applyBorder="1" applyAlignment="1" applyProtection="1">
      <alignment vertical="center" shrinkToFit="1"/>
      <protection locked="0"/>
    </xf>
    <xf numFmtId="49" fontId="10" fillId="0" borderId="42" xfId="0" applyNumberFormat="1" applyFont="1" applyBorder="1" applyAlignment="1" applyProtection="1">
      <alignment vertical="center" shrinkToFit="1"/>
      <protection locked="0"/>
    </xf>
    <xf numFmtId="49" fontId="10" fillId="0" borderId="1" xfId="0" applyNumberFormat="1" applyFont="1" applyBorder="1" applyAlignment="1" applyProtection="1">
      <alignment vertical="center" shrinkToFit="1"/>
      <protection locked="0"/>
    </xf>
    <xf numFmtId="49" fontId="10" fillId="0" borderId="35" xfId="0" applyNumberFormat="1" applyFont="1" applyBorder="1" applyAlignment="1" applyProtection="1">
      <alignment vertical="center" shrinkToFit="1"/>
      <protection locked="0"/>
    </xf>
    <xf numFmtId="0" fontId="16" fillId="2" borderId="333"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wrapText="1"/>
      <protection locked="0"/>
    </xf>
    <xf numFmtId="0" fontId="16" fillId="2" borderId="334" xfId="0" applyFont="1" applyFill="1" applyBorder="1" applyAlignment="1" applyProtection="1">
      <alignment horizontal="center" vertical="center" wrapText="1"/>
      <protection locked="0"/>
    </xf>
    <xf numFmtId="0" fontId="16" fillId="2" borderId="84" xfId="0"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12"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9"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37" fillId="2" borderId="21" xfId="0" applyFont="1" applyFill="1" applyBorder="1" applyAlignment="1" applyProtection="1">
      <alignment horizontal="center" vertical="center" shrinkToFit="1"/>
      <protection locked="0"/>
    </xf>
    <xf numFmtId="0" fontId="37" fillId="2" borderId="11" xfId="0" applyFont="1" applyFill="1" applyBorder="1" applyAlignment="1" applyProtection="1">
      <alignment horizontal="center" vertical="center" shrinkToFit="1"/>
      <protection locked="0"/>
    </xf>
    <xf numFmtId="0" fontId="37" fillId="2" borderId="12" xfId="0" applyFont="1" applyFill="1" applyBorder="1" applyAlignment="1" applyProtection="1">
      <alignment horizontal="center" vertical="center" shrinkToFit="1"/>
      <protection locked="0"/>
    </xf>
    <xf numFmtId="0" fontId="37" fillId="2" borderId="9" xfId="0" applyFont="1" applyFill="1" applyBorder="1" applyAlignment="1" applyProtection="1">
      <alignment horizontal="center" vertical="center" shrinkToFit="1"/>
      <protection locked="0"/>
    </xf>
    <xf numFmtId="0" fontId="37" fillId="2" borderId="0" xfId="0" applyFont="1" applyFill="1" applyAlignment="1" applyProtection="1">
      <alignment horizontal="center" vertical="center" shrinkToFit="1"/>
      <protection locked="0"/>
    </xf>
    <xf numFmtId="0" fontId="37" fillId="2" borderId="14"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17" xfId="0"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shrinkToFit="1"/>
      <protection locked="0"/>
    </xf>
    <xf numFmtId="0" fontId="16" fillId="0" borderId="190" xfId="0" applyFont="1" applyBorder="1" applyAlignment="1" applyProtection="1">
      <alignment vertical="center" wrapText="1"/>
      <protection locked="0"/>
    </xf>
    <xf numFmtId="0" fontId="16" fillId="0" borderId="191" xfId="0" applyFont="1" applyBorder="1" applyAlignment="1" applyProtection="1">
      <alignment vertical="center" wrapText="1"/>
      <protection locked="0"/>
    </xf>
    <xf numFmtId="0" fontId="16" fillId="0" borderId="192" xfId="0" applyFont="1" applyBorder="1" applyAlignment="1" applyProtection="1">
      <alignment vertical="center" wrapText="1"/>
      <protection locked="0"/>
    </xf>
    <xf numFmtId="0" fontId="16" fillId="0" borderId="193" xfId="0" applyFont="1" applyBorder="1" applyAlignment="1" applyProtection="1">
      <alignment vertical="center" wrapText="1"/>
      <protection locked="0"/>
    </xf>
    <xf numFmtId="0" fontId="16" fillId="0" borderId="73" xfId="0" applyFont="1" applyBorder="1" applyAlignment="1" applyProtection="1">
      <alignment vertical="center" wrapText="1"/>
      <protection locked="0"/>
    </xf>
    <xf numFmtId="0" fontId="16" fillId="0" borderId="194" xfId="0" applyFont="1" applyBorder="1" applyAlignment="1" applyProtection="1">
      <alignment vertical="center" wrapText="1"/>
      <protection locked="0"/>
    </xf>
    <xf numFmtId="0" fontId="69" fillId="2" borderId="8" xfId="0" applyFont="1" applyFill="1" applyBorder="1" applyAlignment="1" applyProtection="1">
      <alignment horizontal="left" vertical="center" shrinkToFit="1"/>
      <protection locked="0"/>
    </xf>
    <xf numFmtId="0" fontId="69" fillId="2" borderId="23" xfId="0" applyFont="1" applyFill="1" applyBorder="1" applyAlignment="1" applyProtection="1">
      <alignment horizontal="left" vertical="center" shrinkToFit="1"/>
      <protection locked="0"/>
    </xf>
    <xf numFmtId="0" fontId="10" fillId="0" borderId="167" xfId="0" applyFont="1" applyBorder="1" applyAlignment="1" applyProtection="1">
      <alignment horizontal="center" vertical="center"/>
      <protection locked="0"/>
    </xf>
    <xf numFmtId="0" fontId="10" fillId="0" borderId="168" xfId="0" applyFont="1" applyBorder="1" applyAlignment="1" applyProtection="1">
      <alignment horizontal="center" vertical="center"/>
      <protection locked="0"/>
    </xf>
    <xf numFmtId="0" fontId="69" fillId="0" borderId="0" xfId="0" applyFont="1" applyAlignment="1" applyProtection="1">
      <alignment horizontal="left" vertical="center"/>
      <protection locked="0"/>
    </xf>
    <xf numFmtId="0" fontId="69" fillId="0" borderId="16" xfId="0" applyFont="1" applyBorder="1" applyAlignment="1" applyProtection="1">
      <alignment horizontal="left" vertical="center"/>
      <protection locked="0"/>
    </xf>
    <xf numFmtId="0" fontId="69" fillId="0" borderId="10" xfId="0" applyFont="1" applyBorder="1" applyAlignment="1" applyProtection="1">
      <alignment horizontal="left" vertical="center"/>
      <protection locked="0"/>
    </xf>
    <xf numFmtId="0" fontId="69" fillId="0" borderId="11" xfId="0" applyFont="1" applyBorder="1" applyAlignment="1" applyProtection="1">
      <alignment horizontal="left" vertical="center"/>
      <protection locked="0"/>
    </xf>
    <xf numFmtId="0" fontId="69" fillId="0" borderId="15" xfId="0" applyFont="1" applyBorder="1" applyAlignment="1" applyProtection="1">
      <alignment horizontal="left" vertical="center"/>
      <protection locked="0"/>
    </xf>
    <xf numFmtId="0" fontId="69" fillId="0" borderId="0" xfId="0" applyFont="1" applyBorder="1" applyAlignment="1" applyProtection="1">
      <alignment horizontal="left" vertical="center"/>
      <protection locked="0"/>
    </xf>
    <xf numFmtId="0" fontId="10" fillId="2" borderId="18" xfId="0" applyFont="1" applyFill="1" applyBorder="1" applyAlignment="1" applyProtection="1">
      <alignment horizontal="center"/>
      <protection locked="0"/>
    </xf>
    <xf numFmtId="0" fontId="10" fillId="2" borderId="53" xfId="0" applyFont="1" applyFill="1" applyBorder="1" applyAlignment="1" applyProtection="1">
      <alignment horizontal="center"/>
      <protection locked="0"/>
    </xf>
    <xf numFmtId="0" fontId="10" fillId="0" borderId="174" xfId="0" applyFont="1" applyBorder="1" applyAlignment="1" applyProtection="1">
      <alignment horizontal="center" vertical="center"/>
      <protection locked="0"/>
    </xf>
    <xf numFmtId="0" fontId="10" fillId="0" borderId="175" xfId="0" applyFont="1" applyBorder="1" applyAlignment="1" applyProtection="1">
      <alignment horizontal="center" vertical="center"/>
      <protection locked="0"/>
    </xf>
    <xf numFmtId="0" fontId="16" fillId="0" borderId="15" xfId="0" applyFont="1" applyBorder="1" applyAlignment="1" applyProtection="1">
      <alignment horizontal="right" vertical="center" shrinkToFit="1"/>
      <protection locked="0"/>
    </xf>
    <xf numFmtId="0" fontId="16" fillId="0" borderId="0" xfId="0" applyFont="1" applyAlignment="1" applyProtection="1">
      <alignment horizontal="right" vertical="center" shrinkToFit="1"/>
      <protection locked="0"/>
    </xf>
    <xf numFmtId="0" fontId="16" fillId="0" borderId="193" xfId="0" applyFont="1" applyBorder="1" applyAlignment="1" applyProtection="1">
      <alignment horizontal="right" vertical="center" shrinkToFit="1"/>
      <protection locked="0"/>
    </xf>
    <xf numFmtId="0" fontId="16" fillId="0" borderId="73" xfId="0" applyFont="1" applyBorder="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0" fontId="10" fillId="0" borderId="73" xfId="0" applyFont="1" applyBorder="1" applyAlignment="1" applyProtection="1">
      <alignment horizontal="center" vertical="center" shrinkToFit="1"/>
      <protection locked="0"/>
    </xf>
    <xf numFmtId="0" fontId="10" fillId="0" borderId="0" xfId="0" applyFont="1" applyAlignment="1">
      <alignment horizontal="center" vertical="center" shrinkToFit="1"/>
    </xf>
    <xf numFmtId="0" fontId="10" fillId="0" borderId="73" xfId="0" applyFont="1" applyBorder="1" applyAlignment="1">
      <alignment horizontal="center" vertical="center" shrinkToFit="1"/>
    </xf>
    <xf numFmtId="49" fontId="10" fillId="0" borderId="0" xfId="0" applyNumberFormat="1" applyFont="1" applyAlignment="1" applyProtection="1">
      <alignment horizontal="center" vertical="center" shrinkToFit="1"/>
      <protection locked="0"/>
    </xf>
    <xf numFmtId="49" fontId="10" fillId="0" borderId="73" xfId="0" applyNumberFormat="1" applyFont="1" applyBorder="1" applyAlignment="1" applyProtection="1">
      <alignment horizontal="center" vertical="center" shrinkToFit="1"/>
      <protection locked="0"/>
    </xf>
    <xf numFmtId="0" fontId="10" fillId="0" borderId="176" xfId="0" applyFont="1" applyBorder="1" applyAlignment="1" applyProtection="1">
      <alignment horizontal="center" vertical="center"/>
      <protection locked="0"/>
    </xf>
    <xf numFmtId="0" fontId="10" fillId="0" borderId="346" xfId="0" applyFont="1" applyBorder="1" applyAlignment="1" applyProtection="1">
      <alignment horizontal="center" vertical="center"/>
      <protection locked="0"/>
    </xf>
    <xf numFmtId="0" fontId="69" fillId="0" borderId="11" xfId="0" applyFont="1" applyBorder="1" applyAlignment="1" applyProtection="1">
      <alignment horizontal="center" vertical="center"/>
      <protection locked="0"/>
    </xf>
    <xf numFmtId="0" fontId="69" fillId="0" borderId="13" xfId="0" applyFont="1" applyBorder="1" applyAlignment="1" applyProtection="1">
      <alignment horizontal="center" vertical="center"/>
      <protection locked="0"/>
    </xf>
    <xf numFmtId="0" fontId="69" fillId="0" borderId="0" xfId="0" applyFont="1" applyAlignment="1" applyProtection="1">
      <alignment horizontal="center" vertical="center" shrinkToFit="1"/>
      <protection locked="0"/>
    </xf>
    <xf numFmtId="0" fontId="10" fillId="0" borderId="172" xfId="0" applyFont="1" applyBorder="1" applyAlignment="1" applyProtection="1">
      <alignment horizontal="center" vertical="center"/>
      <protection locked="0"/>
    </xf>
    <xf numFmtId="0" fontId="69" fillId="0" borderId="0" xfId="0" applyFont="1" applyAlignment="1" applyProtection="1">
      <alignment horizontal="left" vertical="center" shrinkToFit="1"/>
      <protection locked="0"/>
    </xf>
    <xf numFmtId="0" fontId="69" fillId="2" borderId="49" xfId="0" applyFont="1" applyFill="1" applyBorder="1" applyAlignment="1" applyProtection="1">
      <alignment horizontal="left" vertical="center" shrinkToFit="1"/>
      <protection locked="0"/>
    </xf>
    <xf numFmtId="0" fontId="69" fillId="2" borderId="23" xfId="0" applyFont="1" applyFill="1" applyBorder="1" applyAlignment="1" applyProtection="1">
      <alignment horizontal="left" vertical="center"/>
      <protection locked="0"/>
    </xf>
    <xf numFmtId="0" fontId="10" fillId="0" borderId="169" xfId="0" applyFont="1" applyBorder="1" applyAlignment="1" applyProtection="1">
      <alignment horizontal="center" vertical="center"/>
      <protection locked="0"/>
    </xf>
    <xf numFmtId="0" fontId="10" fillId="0" borderId="170" xfId="0" applyFont="1" applyBorder="1" applyAlignment="1" applyProtection="1">
      <alignment horizontal="center" vertical="center"/>
      <protection locked="0"/>
    </xf>
    <xf numFmtId="0" fontId="10" fillId="0" borderId="342" xfId="0" applyFont="1" applyBorder="1" applyAlignment="1" applyProtection="1">
      <alignment horizontal="center" vertical="center"/>
      <protection locked="0"/>
    </xf>
    <xf numFmtId="0" fontId="10" fillId="0" borderId="252" xfId="0" applyFont="1" applyBorder="1" applyAlignment="1" applyProtection="1">
      <alignment horizontal="center" vertical="center"/>
      <protection locked="0"/>
    </xf>
    <xf numFmtId="0" fontId="10" fillId="0" borderId="347" xfId="0" applyFont="1" applyBorder="1" applyAlignment="1" applyProtection="1">
      <alignment horizontal="center" vertical="center"/>
      <protection locked="0"/>
    </xf>
    <xf numFmtId="0" fontId="10" fillId="0" borderId="173" xfId="0"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165" xfId="0" applyFont="1" applyBorder="1" applyAlignment="1" applyProtection="1">
      <alignment horizontal="center" vertical="center"/>
      <protection locked="0"/>
    </xf>
    <xf numFmtId="0" fontId="10" fillId="0" borderId="166" xfId="0" applyFont="1" applyBorder="1" applyAlignment="1" applyProtection="1">
      <alignment horizontal="center" vertical="center"/>
      <protection locked="0"/>
    </xf>
    <xf numFmtId="0" fontId="10" fillId="0" borderId="164" xfId="0" applyFont="1" applyBorder="1" applyAlignment="1" applyProtection="1">
      <alignment horizontal="center" vertical="center"/>
      <protection locked="0"/>
    </xf>
    <xf numFmtId="0" fontId="10" fillId="0" borderId="298" xfId="0" applyFont="1" applyBorder="1" applyAlignment="1" applyProtection="1">
      <alignment horizontal="center" vertical="center"/>
      <protection locked="0"/>
    </xf>
    <xf numFmtId="0" fontId="10" fillId="0" borderId="299" xfId="0" applyFont="1" applyBorder="1" applyAlignment="1" applyProtection="1">
      <alignment horizontal="center" vertical="center"/>
      <protection locked="0"/>
    </xf>
    <xf numFmtId="0" fontId="37" fillId="2" borderId="52" xfId="0" applyFont="1" applyFill="1" applyBorder="1" applyAlignment="1" applyProtection="1">
      <alignment horizontal="center" vertical="center" shrinkToFit="1"/>
      <protection locked="0"/>
    </xf>
    <xf numFmtId="0" fontId="37" fillId="2" borderId="53" xfId="0" applyFont="1" applyFill="1" applyBorder="1" applyAlignment="1" applyProtection="1">
      <alignment horizontal="center" vertical="center" shrinkToFit="1"/>
      <protection locked="0"/>
    </xf>
    <xf numFmtId="0" fontId="37" fillId="2" borderId="33"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0" fontId="9" fillId="0" borderId="1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108" fillId="0" borderId="15" xfId="0" applyFont="1" applyBorder="1" applyAlignment="1" applyProtection="1">
      <alignment horizontal="left" vertical="center" wrapText="1"/>
      <protection locked="0"/>
    </xf>
    <xf numFmtId="0" fontId="108" fillId="0" borderId="0" xfId="0" applyFont="1" applyBorder="1" applyAlignment="1" applyProtection="1">
      <alignment horizontal="left" vertical="center" wrapText="1"/>
      <protection locked="0"/>
    </xf>
    <xf numFmtId="0" fontId="108" fillId="0" borderId="16" xfId="0" applyFont="1" applyBorder="1" applyAlignment="1" applyProtection="1">
      <alignment horizontal="left" vertical="center" wrapText="1"/>
      <protection locked="0"/>
    </xf>
    <xf numFmtId="0" fontId="10" fillId="0" borderId="171" xfId="0" applyFont="1" applyBorder="1" applyAlignment="1" applyProtection="1">
      <alignment horizontal="center" vertical="center"/>
      <protection locked="0"/>
    </xf>
    <xf numFmtId="0" fontId="10" fillId="0" borderId="177" xfId="0" applyFont="1" applyBorder="1" applyAlignment="1" applyProtection="1">
      <alignment horizontal="center" vertical="center"/>
      <protection locked="0"/>
    </xf>
    <xf numFmtId="0" fontId="10" fillId="0" borderId="178" xfId="0" applyFont="1" applyBorder="1" applyAlignment="1" applyProtection="1">
      <alignment horizontal="center" vertical="center"/>
      <protection locked="0"/>
    </xf>
    <xf numFmtId="0" fontId="43" fillId="0" borderId="153" xfId="3" applyFont="1" applyBorder="1" applyAlignment="1">
      <alignment horizontal="center" vertical="center"/>
    </xf>
    <xf numFmtId="0" fontId="43" fillId="0" borderId="154" xfId="3" applyFont="1" applyBorder="1" applyAlignment="1">
      <alignment horizontal="center" vertical="center"/>
    </xf>
    <xf numFmtId="0" fontId="43" fillId="0" borderId="158" xfId="3" applyFont="1" applyBorder="1" applyAlignment="1">
      <alignment horizontal="center" vertical="center"/>
    </xf>
    <xf numFmtId="0" fontId="43" fillId="0" borderId="159" xfId="3" applyFont="1" applyBorder="1" applyAlignment="1">
      <alignment horizontal="center" vertical="center"/>
    </xf>
    <xf numFmtId="0" fontId="43" fillId="0" borderId="155" xfId="3" applyFont="1" applyBorder="1" applyAlignment="1">
      <alignment horizontal="center" vertical="center"/>
    </xf>
    <xf numFmtId="0" fontId="43" fillId="0" borderId="156" xfId="3" applyFont="1" applyBorder="1" applyAlignment="1">
      <alignment horizontal="center" vertical="center"/>
    </xf>
    <xf numFmtId="0" fontId="17" fillId="2" borderId="3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0" fillId="0" borderId="182" xfId="0" applyFont="1" applyBorder="1" applyAlignment="1" applyProtection="1">
      <alignment horizontal="left" vertical="center" wrapText="1"/>
      <protection locked="0"/>
    </xf>
    <xf numFmtId="49" fontId="10" fillId="0" borderId="182" xfId="0" applyNumberFormat="1" applyFont="1" applyBorder="1" applyAlignment="1" applyProtection="1">
      <alignment horizontal="left" vertical="center" shrinkToFit="1"/>
      <protection locked="0"/>
    </xf>
    <xf numFmtId="0" fontId="17" fillId="2" borderId="47"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7" fillId="2" borderId="335"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17" fillId="2" borderId="336"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9" fillId="0" borderId="181" xfId="0" applyFont="1" applyBorder="1" applyAlignment="1" applyProtection="1">
      <alignment horizontal="center" vertical="center"/>
      <protection locked="0"/>
    </xf>
    <xf numFmtId="0" fontId="14" fillId="0" borderId="182" xfId="0" applyFont="1" applyBorder="1" applyAlignment="1" applyProtection="1">
      <alignment horizontal="center" vertical="center" wrapText="1"/>
      <protection locked="0"/>
    </xf>
    <xf numFmtId="0" fontId="14" fillId="0" borderId="188" xfId="0" applyFont="1" applyBorder="1" applyAlignment="1" applyProtection="1">
      <alignment horizontal="center" vertical="center" wrapText="1"/>
      <protection locked="0"/>
    </xf>
    <xf numFmtId="0" fontId="37" fillId="2" borderId="33"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3" xfId="0" applyFont="1" applyFill="1" applyBorder="1" applyAlignment="1" applyProtection="1">
      <alignment horizontal="center" vertical="center"/>
      <protection locked="0"/>
    </xf>
    <xf numFmtId="0" fontId="37" fillId="2" borderId="56"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0" fillId="0" borderId="348" xfId="0" applyFont="1" applyBorder="1" applyAlignment="1" applyProtection="1">
      <alignment horizontal="center" vertical="center"/>
      <protection locked="0"/>
    </xf>
    <xf numFmtId="0" fontId="17" fillId="2" borderId="3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protection locked="0"/>
    </xf>
    <xf numFmtId="0" fontId="10" fillId="0" borderId="15"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4" xfId="0" applyFont="1" applyBorder="1" applyAlignment="1" applyProtection="1">
      <alignment horizontal="center"/>
      <protection locked="0"/>
    </xf>
    <xf numFmtId="0" fontId="10" fillId="0" borderId="193" xfId="0" applyFont="1" applyBorder="1" applyAlignment="1" applyProtection="1">
      <alignment horizontal="center"/>
      <protection locked="0"/>
    </xf>
    <xf numFmtId="0" fontId="10" fillId="0" borderId="73" xfId="0" applyFont="1" applyBorder="1" applyAlignment="1" applyProtection="1">
      <alignment horizontal="center"/>
      <protection locked="0"/>
    </xf>
    <xf numFmtId="0" fontId="10" fillId="0" borderId="194" xfId="0" applyFont="1" applyBorder="1" applyAlignment="1" applyProtection="1">
      <alignment horizontal="center"/>
      <protection locked="0"/>
    </xf>
    <xf numFmtId="0" fontId="10" fillId="0" borderId="191" xfId="0" applyFont="1" applyBorder="1" applyAlignment="1" applyProtection="1">
      <alignment horizontal="center"/>
      <protection locked="0"/>
    </xf>
    <xf numFmtId="0" fontId="10" fillId="0" borderId="192" xfId="0" applyFont="1" applyBorder="1" applyAlignment="1" applyProtection="1">
      <alignment horizontal="center"/>
      <protection locked="0"/>
    </xf>
    <xf numFmtId="0" fontId="69" fillId="0" borderId="0" xfId="0" applyFont="1" applyAlignment="1" applyProtection="1">
      <alignment horizontal="center" vertical="center"/>
      <protection locked="0"/>
    </xf>
    <xf numFmtId="0" fontId="69" fillId="2" borderId="23" xfId="0" applyFont="1" applyFill="1" applyBorder="1" applyAlignment="1" applyProtection="1">
      <alignment horizontal="center" vertical="center" textRotation="255"/>
      <protection locked="0"/>
    </xf>
    <xf numFmtId="0" fontId="69" fillId="2" borderId="49" xfId="0" applyFont="1" applyFill="1" applyBorder="1" applyAlignment="1" applyProtection="1">
      <alignment horizontal="center" vertical="center" textRotation="255"/>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67" xfId="0" applyFont="1" applyFill="1" applyBorder="1" applyAlignment="1" applyProtection="1">
      <alignment horizontal="center" vertical="center"/>
      <protection locked="0"/>
    </xf>
    <xf numFmtId="0" fontId="69" fillId="0" borderId="15" xfId="0" applyFont="1" applyBorder="1" applyAlignment="1" applyProtection="1">
      <alignment horizontal="left" vertical="center" shrinkToFit="1"/>
      <protection locked="0"/>
    </xf>
    <xf numFmtId="0" fontId="10" fillId="0" borderId="18"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69" fillId="0" borderId="15" xfId="0" applyFont="1" applyBorder="1" applyAlignment="1" applyProtection="1">
      <alignment horizontal="right" vertical="center"/>
      <protection locked="0"/>
    </xf>
    <xf numFmtId="0" fontId="69" fillId="0" borderId="0" xfId="0" applyFont="1" applyBorder="1" applyAlignment="1" applyProtection="1">
      <alignment horizontal="right" vertical="center"/>
      <protection locked="0"/>
    </xf>
    <xf numFmtId="0" fontId="16" fillId="0" borderId="189" xfId="0" applyFont="1" applyBorder="1" applyAlignment="1" applyProtection="1">
      <alignment horizontal="center" vertical="center" shrinkToFit="1"/>
      <protection locked="0"/>
    </xf>
    <xf numFmtId="0" fontId="16" fillId="0" borderId="182" xfId="0" applyFont="1" applyBorder="1" applyAlignment="1" applyProtection="1">
      <alignment horizontal="center" vertical="center" shrinkToFit="1"/>
      <protection locked="0"/>
    </xf>
    <xf numFmtId="0" fontId="10" fillId="0" borderId="182" xfId="0" applyFont="1" applyBorder="1" applyAlignment="1" applyProtection="1">
      <alignment horizontal="left" vertical="center" shrinkToFit="1"/>
      <protection locked="0"/>
    </xf>
    <xf numFmtId="0" fontId="17" fillId="2" borderId="56"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9" fillId="0" borderId="182" xfId="0" applyFont="1" applyBorder="1" applyAlignment="1" applyProtection="1">
      <alignment horizontal="left" vertical="center"/>
      <protection locked="0"/>
    </xf>
    <xf numFmtId="0" fontId="10" fillId="0" borderId="182" xfId="0" applyFont="1" applyBorder="1" applyAlignment="1" applyProtection="1">
      <alignment horizontal="left" vertical="center"/>
      <protection locked="0"/>
    </xf>
    <xf numFmtId="0" fontId="40" fillId="2" borderId="21" xfId="0" applyFont="1" applyFill="1" applyBorder="1" applyAlignment="1" applyProtection="1">
      <alignment horizontal="center" vertical="center" wrapText="1"/>
      <protection locked="0"/>
    </xf>
    <xf numFmtId="0" fontId="40" fillId="2" borderId="11" xfId="0" applyFont="1" applyFill="1" applyBorder="1" applyAlignment="1" applyProtection="1">
      <alignment horizontal="center" vertical="center" wrapText="1"/>
      <protection locked="0"/>
    </xf>
    <xf numFmtId="0" fontId="40" fillId="2" borderId="12" xfId="0" applyFont="1" applyFill="1" applyBorder="1" applyAlignment="1" applyProtection="1">
      <alignment horizontal="center" vertical="center" wrapText="1"/>
      <protection locked="0"/>
    </xf>
    <xf numFmtId="0" fontId="40" fillId="2" borderId="22" xfId="0" applyFont="1" applyFill="1" applyBorder="1" applyAlignment="1" applyProtection="1">
      <alignment horizontal="center" vertical="center" wrapText="1"/>
      <protection locked="0"/>
    </xf>
    <xf numFmtId="0" fontId="40" fillId="2" borderId="17" xfId="0" applyFont="1" applyFill="1" applyBorder="1" applyAlignment="1" applyProtection="1">
      <alignment horizontal="center" vertical="center" wrapText="1"/>
      <protection locked="0"/>
    </xf>
    <xf numFmtId="0" fontId="40" fillId="2" borderId="18" xfId="0" applyFont="1" applyFill="1" applyBorder="1" applyAlignment="1" applyProtection="1">
      <alignment horizontal="center" vertical="center" wrapText="1"/>
      <protection locked="0"/>
    </xf>
    <xf numFmtId="0" fontId="10" fillId="0" borderId="190" xfId="0" applyFont="1" applyBorder="1" applyAlignment="1" applyProtection="1">
      <alignment horizontal="center" vertical="center"/>
      <protection locked="0"/>
    </xf>
    <xf numFmtId="0" fontId="10" fillId="0" borderId="191" xfId="0" applyFont="1" applyBorder="1" applyAlignment="1" applyProtection="1">
      <alignment horizontal="center" vertical="center"/>
      <protection locked="0"/>
    </xf>
    <xf numFmtId="0" fontId="10" fillId="0" borderId="19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6" fillId="0" borderId="15" xfId="0" applyFont="1" applyBorder="1" applyAlignment="1" applyProtection="1">
      <alignment horizontal="center" vertical="top" shrinkToFit="1"/>
      <protection locked="0"/>
    </xf>
    <xf numFmtId="0" fontId="16" fillId="0" borderId="0" xfId="0" applyFont="1" applyAlignment="1" applyProtection="1">
      <alignment horizontal="center" vertical="top" shrinkToFit="1"/>
      <protection locked="0"/>
    </xf>
    <xf numFmtId="0" fontId="16" fillId="0" borderId="14" xfId="0" applyFont="1" applyBorder="1" applyAlignment="1" applyProtection="1">
      <alignment horizontal="center" vertical="top" shrinkToFit="1"/>
      <protection locked="0"/>
    </xf>
    <xf numFmtId="0" fontId="16" fillId="0" borderId="19" xfId="0" applyFont="1" applyBorder="1" applyAlignment="1" applyProtection="1">
      <alignment horizontal="center" vertical="top" shrinkToFit="1"/>
      <protection locked="0"/>
    </xf>
    <xf numFmtId="0" fontId="16" fillId="0" borderId="17" xfId="0" applyFont="1" applyBorder="1" applyAlignment="1" applyProtection="1">
      <alignment horizontal="center" vertical="top" shrinkToFit="1"/>
      <protection locked="0"/>
    </xf>
    <xf numFmtId="0" fontId="16" fillId="0" borderId="18" xfId="0" applyFont="1" applyBorder="1" applyAlignment="1" applyProtection="1">
      <alignment horizontal="center" vertical="top" shrinkToFit="1"/>
      <protection locked="0"/>
    </xf>
    <xf numFmtId="0" fontId="16" fillId="0" borderId="10" xfId="0" applyFont="1" applyBorder="1" applyAlignment="1" applyProtection="1">
      <alignment horizontal="center" vertical="top" shrinkToFit="1"/>
      <protection locked="0"/>
    </xf>
    <xf numFmtId="0" fontId="16" fillId="0" borderId="11" xfId="0" applyFont="1" applyBorder="1" applyAlignment="1" applyProtection="1">
      <alignment horizontal="center" vertical="top" shrinkToFit="1"/>
      <protection locked="0"/>
    </xf>
    <xf numFmtId="0" fontId="16" fillId="0" borderId="12" xfId="0" applyFont="1" applyBorder="1" applyAlignment="1" applyProtection="1">
      <alignment horizontal="center" vertical="top"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20" fontId="16" fillId="0" borderId="15" xfId="0" applyNumberFormat="1" applyFont="1" applyBorder="1" applyAlignment="1" applyProtection="1">
      <alignment horizontal="center" vertical="top" shrinkToFit="1"/>
      <protection locked="0"/>
    </xf>
    <xf numFmtId="20" fontId="16" fillId="0" borderId="0" xfId="0" applyNumberFormat="1" applyFont="1" applyAlignment="1" applyProtection="1">
      <alignment horizontal="center" vertical="top" shrinkToFit="1"/>
      <protection locked="0"/>
    </xf>
    <xf numFmtId="20" fontId="16" fillId="0" borderId="14" xfId="0" applyNumberFormat="1" applyFont="1" applyBorder="1" applyAlignment="1" applyProtection="1">
      <alignment horizontal="center" vertical="top" shrinkToFit="1"/>
      <protection locked="0"/>
    </xf>
    <xf numFmtId="0" fontId="113" fillId="0" borderId="15" xfId="0" applyFont="1" applyBorder="1" applyAlignment="1" applyProtection="1">
      <alignment horizontal="center" vertical="center" wrapText="1"/>
      <protection locked="0"/>
    </xf>
    <xf numFmtId="0" fontId="113" fillId="0" borderId="19" xfId="0" applyFont="1" applyBorder="1" applyAlignment="1" applyProtection="1">
      <alignment horizontal="center" vertical="center" wrapText="1"/>
      <protection locked="0"/>
    </xf>
    <xf numFmtId="0" fontId="114" fillId="0" borderId="0" xfId="0" applyFont="1" applyAlignment="1" applyProtection="1">
      <alignment horizontal="center" vertical="center" wrapText="1"/>
      <protection locked="0"/>
    </xf>
    <xf numFmtId="0" fontId="114" fillId="0" borderId="17" xfId="0" applyFont="1" applyBorder="1" applyAlignment="1" applyProtection="1">
      <alignment horizontal="center" vertical="center" wrapText="1"/>
      <protection locked="0"/>
    </xf>
    <xf numFmtId="0" fontId="113" fillId="0" borderId="14" xfId="0" applyFont="1" applyBorder="1" applyAlignment="1" applyProtection="1">
      <alignment horizontal="center" vertical="center" shrinkToFit="1"/>
      <protection locked="0"/>
    </xf>
    <xf numFmtId="0" fontId="113" fillId="0" borderId="18" xfId="0" applyFont="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textRotation="255" shrinkToFit="1"/>
      <protection locked="0"/>
    </xf>
    <xf numFmtId="0" fontId="16" fillId="2" borderId="84" xfId="0" applyFont="1" applyFill="1" applyBorder="1" applyAlignment="1" applyProtection="1">
      <alignment horizontal="center" vertical="center" textRotation="255" shrinkToFit="1"/>
      <protection locked="0"/>
    </xf>
    <xf numFmtId="0" fontId="16" fillId="2" borderId="53" xfId="0" applyFont="1" applyFill="1" applyBorder="1" applyAlignment="1" applyProtection="1">
      <alignment horizontal="center" vertical="center" textRotation="255" shrinkToFit="1"/>
      <protection locked="0"/>
    </xf>
    <xf numFmtId="20" fontId="16" fillId="0" borderId="10" xfId="0" applyNumberFormat="1" applyFont="1" applyBorder="1" applyAlignment="1" applyProtection="1">
      <alignment horizontal="center" vertical="top" shrinkToFit="1"/>
      <protection locked="0"/>
    </xf>
    <xf numFmtId="20" fontId="16" fillId="0" borderId="11" xfId="0" applyNumberFormat="1" applyFont="1" applyBorder="1" applyAlignment="1" applyProtection="1">
      <alignment horizontal="center" vertical="top" shrinkToFit="1"/>
      <protection locked="0"/>
    </xf>
    <xf numFmtId="20" fontId="16" fillId="0" borderId="12" xfId="0" applyNumberFormat="1" applyFont="1" applyBorder="1" applyAlignment="1" applyProtection="1">
      <alignment horizontal="center" vertical="top" shrinkToFit="1"/>
      <protection locked="0"/>
    </xf>
    <xf numFmtId="0" fontId="43" fillId="0" borderId="157" xfId="3" applyFont="1" applyBorder="1" applyAlignment="1">
      <alignment horizontal="center" vertical="center"/>
    </xf>
    <xf numFmtId="0" fontId="43" fillId="0" borderId="0" xfId="3" applyFont="1" applyBorder="1" applyAlignment="1">
      <alignment horizontal="center" vertical="center"/>
    </xf>
    <xf numFmtId="0" fontId="43" fillId="0" borderId="160" xfId="3" applyFont="1" applyBorder="1" applyAlignment="1">
      <alignment horizontal="center" vertical="center"/>
    </xf>
    <xf numFmtId="0" fontId="17" fillId="0" borderId="0" xfId="0" applyFont="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88" fillId="0" borderId="14" xfId="0" applyFont="1" applyBorder="1" applyAlignment="1" applyProtection="1">
      <alignment horizontal="center" vertical="center" shrinkToFit="1"/>
      <protection locked="0"/>
    </xf>
    <xf numFmtId="0" fontId="88" fillId="0" borderId="18" xfId="0" applyFont="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88" fillId="0" borderId="15" xfId="0" applyFont="1" applyBorder="1" applyAlignment="1" applyProtection="1">
      <alignment horizontal="center" vertical="center" shrinkToFit="1"/>
      <protection locked="0"/>
    </xf>
    <xf numFmtId="0" fontId="88" fillId="0" borderId="19" xfId="0" applyFont="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wrapText="1" shrinkToFit="1"/>
      <protection locked="0"/>
    </xf>
    <xf numFmtId="0" fontId="16" fillId="2" borderId="11" xfId="0"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18" xfId="0" applyFont="1" applyFill="1" applyBorder="1" applyAlignment="1" applyProtection="1">
      <alignment horizontal="center" vertical="center" shrinkToFit="1"/>
      <protection locked="0"/>
    </xf>
    <xf numFmtId="0" fontId="17" fillId="0" borderId="0" xfId="0" applyFont="1" applyAlignment="1" applyProtection="1">
      <alignment horizontal="center" vertical="center" wrapText="1"/>
      <protection locked="0"/>
    </xf>
    <xf numFmtId="0" fontId="88" fillId="0" borderId="15"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0" fontId="16" fillId="0" borderId="53"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37" fillId="0" borderId="8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0" fillId="0" borderId="1" xfId="0" applyFont="1" applyBorder="1" applyAlignment="1" applyProtection="1">
      <alignment horizontal="right" vertical="center"/>
      <protection locked="0"/>
    </xf>
    <xf numFmtId="0" fontId="10" fillId="0" borderId="40"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6" fillId="2" borderId="39" xfId="0" applyFont="1" applyFill="1" applyBorder="1" applyAlignment="1" applyProtection="1">
      <alignment horizontal="center" vertical="center" shrinkToFit="1"/>
      <protection locked="0"/>
    </xf>
    <xf numFmtId="0" fontId="16" fillId="2" borderId="40" xfId="0" applyFont="1" applyFill="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20" fontId="16" fillId="0" borderId="19" xfId="0" applyNumberFormat="1" applyFont="1" applyBorder="1" applyAlignment="1" applyProtection="1">
      <alignment horizontal="center" vertical="top" shrinkToFit="1"/>
      <protection locked="0"/>
    </xf>
    <xf numFmtId="20" fontId="16" fillId="0" borderId="17" xfId="0" applyNumberFormat="1" applyFont="1" applyBorder="1" applyAlignment="1" applyProtection="1">
      <alignment horizontal="center" vertical="top" shrinkToFit="1"/>
      <protection locked="0"/>
    </xf>
    <xf numFmtId="20" fontId="16" fillId="0" borderId="18" xfId="0" applyNumberFormat="1" applyFont="1" applyBorder="1" applyAlignment="1" applyProtection="1">
      <alignment horizontal="center" vertical="top" shrinkToFit="1"/>
      <protection locked="0"/>
    </xf>
    <xf numFmtId="0" fontId="10" fillId="2" borderId="39"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88" fillId="0" borderId="19" xfId="0" applyFont="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70" fillId="0" borderId="84" xfId="0" applyFont="1" applyBorder="1" applyAlignment="1" applyProtection="1">
      <alignment horizontal="center" vertical="center" wrapText="1"/>
      <protection locked="0"/>
    </xf>
    <xf numFmtId="0" fontId="70" fillId="0" borderId="53"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70" fillId="0" borderId="56" xfId="0" applyFont="1" applyBorder="1" applyAlignment="1" applyProtection="1">
      <alignment horizontal="center" vertical="center" wrapText="1"/>
      <protection locked="0"/>
    </xf>
    <xf numFmtId="0" fontId="70" fillId="0" borderId="19" xfId="0" applyFont="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56" xfId="0" applyFont="1" applyFill="1" applyBorder="1" applyAlignment="1" applyProtection="1">
      <alignment horizontal="center" vertical="center" wrapText="1"/>
      <protection locked="0"/>
    </xf>
    <xf numFmtId="20" fontId="16" fillId="2" borderId="23" xfId="0" applyNumberFormat="1" applyFont="1" applyFill="1" applyBorder="1" applyAlignment="1" applyProtection="1">
      <alignment horizontal="center" vertical="center" wrapText="1"/>
      <protection locked="0"/>
    </xf>
    <xf numFmtId="0" fontId="10" fillId="0" borderId="18" xfId="0" applyFont="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49" fontId="17" fillId="0" borderId="17" xfId="0" applyNumberFormat="1" applyFont="1" applyBorder="1" applyAlignment="1" applyProtection="1">
      <alignment horizontal="center" vertical="center" shrinkToFit="1"/>
      <protection locked="0"/>
    </xf>
    <xf numFmtId="0" fontId="102" fillId="0" borderId="153" xfId="3" applyFont="1" applyBorder="1" applyAlignment="1">
      <alignment horizontal="center" vertical="center"/>
    </xf>
    <xf numFmtId="0" fontId="102" fillId="0" borderId="157" xfId="3" applyFont="1" applyBorder="1" applyAlignment="1">
      <alignment horizontal="center" vertical="center"/>
    </xf>
    <xf numFmtId="0" fontId="102" fillId="0" borderId="154" xfId="3" applyFont="1" applyBorder="1" applyAlignment="1">
      <alignment horizontal="center" vertical="center"/>
    </xf>
    <xf numFmtId="0" fontId="102" fillId="0" borderId="158" xfId="3" applyFont="1" applyBorder="1" applyAlignment="1">
      <alignment horizontal="center" vertical="center"/>
    </xf>
    <xf numFmtId="0" fontId="102" fillId="0" borderId="0" xfId="3" applyFont="1" applyBorder="1" applyAlignment="1">
      <alignment horizontal="center" vertical="center"/>
    </xf>
    <xf numFmtId="0" fontId="102" fillId="0" borderId="159" xfId="3" applyFont="1" applyBorder="1" applyAlignment="1">
      <alignment horizontal="center" vertical="center"/>
    </xf>
    <xf numFmtId="0" fontId="102" fillId="0" borderId="155" xfId="3" applyFont="1" applyBorder="1" applyAlignment="1">
      <alignment horizontal="center" vertical="center"/>
    </xf>
    <xf numFmtId="0" fontId="102" fillId="0" borderId="160" xfId="3" applyFont="1" applyBorder="1" applyAlignment="1">
      <alignment horizontal="center" vertical="center"/>
    </xf>
    <xf numFmtId="0" fontId="102" fillId="0" borderId="156" xfId="3" applyFont="1" applyBorder="1" applyAlignment="1">
      <alignment horizontal="center" vertical="center"/>
    </xf>
    <xf numFmtId="0" fontId="16" fillId="0" borderId="23" xfId="0" applyFont="1" applyBorder="1" applyAlignment="1" applyProtection="1">
      <alignment horizontal="center" vertical="top" wrapText="1"/>
      <protection locked="0"/>
    </xf>
    <xf numFmtId="20" fontId="16" fillId="2" borderId="56" xfId="0" applyNumberFormat="1"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96" fillId="0" borderId="23" xfId="0" applyFont="1" applyBorder="1" applyAlignment="1" applyProtection="1">
      <alignment horizontal="center" vertical="top" wrapText="1"/>
      <protection locked="0"/>
    </xf>
    <xf numFmtId="20" fontId="96" fillId="0" borderId="15" xfId="0" applyNumberFormat="1" applyFont="1" applyBorder="1" applyAlignment="1" applyProtection="1">
      <alignment horizontal="center" vertical="top" shrinkToFit="1"/>
      <protection locked="0"/>
    </xf>
    <xf numFmtId="20" fontId="96" fillId="0" borderId="0" xfId="0" applyNumberFormat="1" applyFont="1" applyAlignment="1" applyProtection="1">
      <alignment horizontal="center" vertical="top" shrinkToFit="1"/>
      <protection locked="0"/>
    </xf>
    <xf numFmtId="20" fontId="96" fillId="0" borderId="14" xfId="0" applyNumberFormat="1" applyFont="1" applyBorder="1" applyAlignment="1" applyProtection="1">
      <alignment horizontal="center" vertical="top" shrinkToFit="1"/>
      <protection locked="0"/>
    </xf>
    <xf numFmtId="20" fontId="96" fillId="0" borderId="10" xfId="0" applyNumberFormat="1" applyFont="1" applyBorder="1" applyAlignment="1" applyProtection="1">
      <alignment horizontal="center" vertical="top" shrinkToFit="1"/>
      <protection locked="0"/>
    </xf>
    <xf numFmtId="20" fontId="96" fillId="0" borderId="11" xfId="0" applyNumberFormat="1" applyFont="1" applyBorder="1" applyAlignment="1" applyProtection="1">
      <alignment horizontal="center" vertical="top" shrinkToFit="1"/>
      <protection locked="0"/>
    </xf>
    <xf numFmtId="20" fontId="96" fillId="0" borderId="12" xfId="0" applyNumberFormat="1" applyFont="1" applyBorder="1" applyAlignment="1" applyProtection="1">
      <alignment horizontal="center" vertical="top" shrinkToFit="1"/>
      <protection locked="0"/>
    </xf>
    <xf numFmtId="0" fontId="87" fillId="0" borderId="15" xfId="0" applyFont="1" applyBorder="1" applyAlignment="1" applyProtection="1">
      <alignment horizontal="center" vertical="center" shrinkToFit="1"/>
      <protection locked="0"/>
    </xf>
    <xf numFmtId="0" fontId="97" fillId="0" borderId="0" xfId="0" applyFont="1" applyAlignment="1" applyProtection="1">
      <alignment horizontal="center" vertical="center" shrinkToFit="1"/>
      <protection locked="0"/>
    </xf>
    <xf numFmtId="0" fontId="96" fillId="0" borderId="10" xfId="0" applyFont="1" applyBorder="1" applyAlignment="1" applyProtection="1">
      <alignment horizontal="center" vertical="top" shrinkToFit="1"/>
      <protection locked="0"/>
    </xf>
    <xf numFmtId="0" fontId="96" fillId="0" borderId="11" xfId="0" applyFont="1" applyBorder="1" applyAlignment="1" applyProtection="1">
      <alignment horizontal="center" vertical="top" shrinkToFit="1"/>
      <protection locked="0"/>
    </xf>
    <xf numFmtId="0" fontId="96" fillId="0" borderId="12" xfId="0" applyFont="1" applyBorder="1" applyAlignment="1" applyProtection="1">
      <alignment horizontal="center" vertical="top" shrinkToFit="1"/>
      <protection locked="0"/>
    </xf>
    <xf numFmtId="0" fontId="96" fillId="0" borderId="15" xfId="0" applyFont="1" applyBorder="1" applyAlignment="1" applyProtection="1">
      <alignment horizontal="center" vertical="top" shrinkToFit="1"/>
      <protection locked="0"/>
    </xf>
    <xf numFmtId="0" fontId="96" fillId="0" borderId="0" xfId="0" applyFont="1" applyAlignment="1" applyProtection="1">
      <alignment horizontal="center" vertical="top" shrinkToFit="1"/>
      <protection locked="0"/>
    </xf>
    <xf numFmtId="0" fontId="96" fillId="0" borderId="14" xfId="0" applyFont="1" applyBorder="1" applyAlignment="1" applyProtection="1">
      <alignment horizontal="center" vertical="top" shrinkToFit="1"/>
      <protection locked="0"/>
    </xf>
    <xf numFmtId="49" fontId="87" fillId="0" borderId="0" xfId="0" applyNumberFormat="1" applyFont="1" applyAlignment="1" applyProtection="1">
      <alignment horizontal="center" vertical="center" shrinkToFit="1"/>
      <protection locked="0"/>
    </xf>
    <xf numFmtId="0" fontId="97" fillId="0" borderId="14" xfId="0" applyFont="1" applyBorder="1" applyAlignment="1" applyProtection="1">
      <alignment horizontal="center" vertical="center" shrinkToFit="1"/>
      <protection locked="0"/>
    </xf>
    <xf numFmtId="0" fontId="96" fillId="0" borderId="19" xfId="0" applyFont="1" applyBorder="1" applyAlignment="1" applyProtection="1">
      <alignment horizontal="center" vertical="top" shrinkToFit="1"/>
      <protection locked="0"/>
    </xf>
    <xf numFmtId="0" fontId="96" fillId="0" borderId="17" xfId="0" applyFont="1" applyBorder="1" applyAlignment="1" applyProtection="1">
      <alignment horizontal="center" vertical="top" shrinkToFit="1"/>
      <protection locked="0"/>
    </xf>
    <xf numFmtId="0" fontId="96" fillId="0" borderId="18" xfId="0" applyFont="1" applyBorder="1" applyAlignment="1" applyProtection="1">
      <alignment horizontal="center" vertical="top" shrinkToFit="1"/>
      <protection locked="0"/>
    </xf>
    <xf numFmtId="0" fontId="96" fillId="0" borderId="10" xfId="0" applyFont="1" applyBorder="1" applyAlignment="1" applyProtection="1">
      <alignment horizontal="center" vertical="top" wrapText="1" shrinkToFit="1"/>
      <protection locked="0"/>
    </xf>
    <xf numFmtId="0" fontId="96" fillId="0" borderId="11" xfId="0" applyFont="1" applyBorder="1" applyAlignment="1" applyProtection="1">
      <alignment horizontal="center" vertical="top" wrapText="1" shrinkToFit="1"/>
      <protection locked="0"/>
    </xf>
    <xf numFmtId="0" fontId="96" fillId="0" borderId="12" xfId="0" applyFont="1" applyBorder="1" applyAlignment="1" applyProtection="1">
      <alignment horizontal="center" vertical="top" wrapText="1" shrinkToFit="1"/>
      <protection locked="0"/>
    </xf>
    <xf numFmtId="0" fontId="0" fillId="0" borderId="0" xfId="0" applyAlignment="1">
      <alignment vertical="center" shrinkToFit="1"/>
    </xf>
    <xf numFmtId="0" fontId="89" fillId="0" borderId="1" xfId="0" applyFont="1" applyBorder="1" applyAlignment="1" applyProtection="1">
      <alignment horizontal="right"/>
      <protection locked="0"/>
    </xf>
    <xf numFmtId="0" fontId="80" fillId="0" borderId="1" xfId="0" applyFont="1" applyBorder="1" applyAlignment="1" applyProtection="1">
      <alignment horizontal="right"/>
      <protection locked="0"/>
    </xf>
    <xf numFmtId="0" fontId="22" fillId="0" borderId="1" xfId="0" applyFont="1" applyBorder="1" applyAlignment="1" applyProtection="1">
      <alignment horizontal="center" vertical="center"/>
      <protection locked="0"/>
    </xf>
    <xf numFmtId="0" fontId="13" fillId="0" borderId="0" xfId="0" applyFont="1" applyAlignment="1">
      <alignment horizontal="left" vertical="center"/>
    </xf>
    <xf numFmtId="0" fontId="0" fillId="0" borderId="214" xfId="0" applyBorder="1" applyAlignment="1" applyProtection="1">
      <alignment horizontal="right" vertical="center"/>
      <protection locked="0"/>
    </xf>
    <xf numFmtId="0" fontId="0" fillId="0" borderId="55" xfId="0" applyBorder="1" applyAlignment="1" applyProtection="1">
      <alignment horizontal="right" vertical="center"/>
      <protection locked="0"/>
    </xf>
    <xf numFmtId="0" fontId="22" fillId="0" borderId="55" xfId="0" applyFont="1" applyBorder="1" applyAlignment="1" applyProtection="1">
      <alignment horizontal="center" vertical="center" shrinkToFit="1"/>
      <protection locked="0"/>
    </xf>
    <xf numFmtId="0" fontId="87" fillId="0" borderId="0" xfId="0" applyFont="1" applyAlignment="1">
      <alignment vertical="center" shrinkToFit="1"/>
    </xf>
    <xf numFmtId="0" fontId="0" fillId="0" borderId="210" xfId="0" applyBorder="1" applyAlignment="1" applyProtection="1">
      <alignment horizontal="right" vertical="center"/>
      <protection locked="0"/>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22" fillId="0" borderId="73" xfId="0" applyFont="1" applyBorder="1" applyAlignment="1" applyProtection="1">
      <alignment horizontal="center" vertical="center" shrinkToFit="1"/>
      <protection locked="0"/>
    </xf>
    <xf numFmtId="0" fontId="89" fillId="0" borderId="73" xfId="0" applyFont="1" applyBorder="1" applyAlignment="1" applyProtection="1">
      <alignment horizontal="right"/>
      <protection locked="0"/>
    </xf>
    <xf numFmtId="0" fontId="80" fillId="0" borderId="73" xfId="0" applyFont="1" applyBorder="1" applyAlignment="1" applyProtection="1">
      <alignment horizontal="right"/>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22" fillId="0" borderId="0" xfId="0" applyFont="1" applyAlignment="1" applyProtection="1">
      <alignment horizontal="center" vertical="center" shrinkToFit="1"/>
      <protection locked="0"/>
    </xf>
    <xf numFmtId="0" fontId="22" fillId="0" borderId="73" xfId="0" applyFont="1" applyBorder="1" applyAlignment="1" applyProtection="1">
      <alignment horizontal="center" vertical="center"/>
      <protection locked="0"/>
    </xf>
    <xf numFmtId="0" fontId="0" fillId="0" borderId="218" xfId="0" applyBorder="1" applyAlignment="1" applyProtection="1">
      <alignment horizontal="right" vertical="center"/>
      <protection locked="0"/>
    </xf>
    <xf numFmtId="49" fontId="0" fillId="0" borderId="10" xfId="0" applyNumberFormat="1" applyBorder="1" applyAlignment="1" applyProtection="1">
      <alignment horizontal="left" vertical="center" shrinkToFit="1"/>
      <protection locked="0"/>
    </xf>
    <xf numFmtId="49" fontId="0" fillId="0" borderId="11" xfId="0" applyNumberFormat="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9"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13" fillId="0" borderId="17" xfId="0" applyFont="1" applyBorder="1" applyAlignment="1">
      <alignment horizontal="left" vertical="center"/>
    </xf>
    <xf numFmtId="0" fontId="13" fillId="0" borderId="17" xfId="0" applyFont="1" applyBorder="1" applyAlignment="1">
      <alignment horizontal="right" vertical="center"/>
    </xf>
    <xf numFmtId="0" fontId="0" fillId="0" borderId="19"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0" xfId="0" applyAlignment="1">
      <alignment horizontal="left" vertical="center"/>
    </xf>
    <xf numFmtId="0" fontId="25" fillId="0" borderId="184" xfId="0" applyFont="1" applyBorder="1" applyAlignment="1" applyProtection="1">
      <alignment horizontal="center" vertical="center"/>
      <protection locked="0"/>
    </xf>
    <xf numFmtId="0" fontId="25" fillId="0" borderId="209" xfId="0" applyFont="1" applyBorder="1" applyAlignment="1" applyProtection="1">
      <alignment horizontal="center" vertical="center"/>
      <protection locked="0"/>
    </xf>
    <xf numFmtId="0" fontId="18" fillId="0" borderId="184" xfId="0" applyFont="1" applyBorder="1" applyAlignment="1" applyProtection="1">
      <alignment horizontal="center" vertical="center"/>
      <protection locked="0"/>
    </xf>
    <xf numFmtId="0" fontId="18" fillId="0" borderId="209" xfId="0" applyFont="1" applyBorder="1" applyAlignment="1" applyProtection="1">
      <alignment horizontal="center" vertical="center"/>
      <protection locked="0"/>
    </xf>
    <xf numFmtId="0" fontId="32" fillId="0" borderId="208" xfId="0" applyFont="1" applyBorder="1" applyAlignment="1" applyProtection="1">
      <alignment horizontal="center" vertical="center"/>
      <protection locked="0"/>
    </xf>
    <xf numFmtId="0" fontId="18" fillId="0" borderId="208" xfId="0" applyFont="1" applyBorder="1" applyAlignment="1" applyProtection="1">
      <alignment horizontal="center" vertical="center"/>
      <protection locked="0"/>
    </xf>
    <xf numFmtId="0" fontId="41" fillId="0" borderId="0" xfId="0" applyFont="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0" fillId="0" borderId="200" xfId="0" applyBorder="1" applyAlignment="1" applyProtection="1">
      <alignment horizontal="center" vertical="center"/>
      <protection locked="0"/>
    </xf>
    <xf numFmtId="0" fontId="0" fillId="0" borderId="183" xfId="0" applyBorder="1" applyAlignment="1" applyProtection="1">
      <alignment horizontal="center" vertical="center"/>
      <protection locked="0"/>
    </xf>
    <xf numFmtId="0" fontId="13" fillId="2" borderId="23"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1"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29" fillId="4" borderId="46" xfId="0" applyFont="1" applyFill="1" applyBorder="1" applyAlignment="1">
      <alignment horizontal="center" vertical="center"/>
    </xf>
    <xf numFmtId="0" fontId="25" fillId="0" borderId="185" xfId="0" applyFont="1" applyBorder="1" applyAlignment="1" applyProtection="1">
      <alignment horizontal="center" vertical="center"/>
      <protection locked="0"/>
    </xf>
    <xf numFmtId="0" fontId="25" fillId="0" borderId="206"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26" fillId="4" borderId="8"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6" fillId="4" borderId="83" xfId="0" applyFont="1" applyFill="1" applyBorder="1" applyAlignment="1">
      <alignment horizontal="center" vertical="center" wrapText="1"/>
    </xf>
    <xf numFmtId="0" fontId="0" fillId="0" borderId="194" xfId="0" applyBorder="1" applyAlignment="1" applyProtection="1">
      <alignment horizontal="center" vertical="center"/>
      <protection locked="0"/>
    </xf>
    <xf numFmtId="0" fontId="0" fillId="0" borderId="189" xfId="0" applyBorder="1" applyAlignment="1" applyProtection="1">
      <alignment horizontal="center" vertical="center"/>
      <protection locked="0"/>
    </xf>
    <xf numFmtId="0" fontId="0" fillId="0" borderId="269" xfId="0" applyBorder="1" applyAlignment="1" applyProtection="1">
      <alignment horizontal="center" vertical="center"/>
      <protection locked="0"/>
    </xf>
    <xf numFmtId="0" fontId="0" fillId="0" borderId="185"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25" fillId="4" borderId="11" xfId="0" applyFont="1" applyFill="1" applyBorder="1" applyAlignment="1">
      <alignment horizontal="center" vertical="center"/>
    </xf>
    <xf numFmtId="0" fontId="25" fillId="4" borderId="270" xfId="0" applyFont="1" applyFill="1" applyBorder="1" applyAlignment="1">
      <alignment horizontal="center" vertical="center"/>
    </xf>
    <xf numFmtId="0" fontId="25" fillId="4" borderId="70" xfId="0" applyFont="1" applyFill="1" applyBorder="1" applyAlignment="1">
      <alignment horizontal="center" vertical="center"/>
    </xf>
    <xf numFmtId="0" fontId="25" fillId="4" borderId="271" xfId="0" applyFont="1" applyFill="1" applyBorder="1" applyAlignment="1">
      <alignment horizontal="center" vertical="center"/>
    </xf>
    <xf numFmtId="0" fontId="0" fillId="0" borderId="55" xfId="0" applyBorder="1" applyAlignment="1" applyProtection="1">
      <alignment horizontal="center" vertical="center"/>
      <protection locked="0"/>
    </xf>
    <xf numFmtId="0" fontId="0" fillId="0" borderId="273"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274" xfId="0" applyBorder="1" applyAlignment="1" applyProtection="1">
      <alignment horizontal="center" vertical="center"/>
      <protection locked="0"/>
    </xf>
    <xf numFmtId="0" fontId="0" fillId="2" borderId="19"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32" fillId="0" borderId="199" xfId="0" applyFont="1" applyBorder="1" applyAlignment="1" applyProtection="1">
      <alignment horizontal="center" vertical="center"/>
      <protection locked="0"/>
    </xf>
    <xf numFmtId="0" fontId="41" fillId="0" borderId="15" xfId="0" applyFont="1" applyBorder="1" applyAlignment="1" applyProtection="1">
      <alignment horizontal="right" vertical="center"/>
      <protection locked="0"/>
    </xf>
    <xf numFmtId="0" fontId="41" fillId="0" borderId="0" xfId="0" applyFont="1" applyAlignment="1" applyProtection="1">
      <alignment horizontal="right" vertical="center"/>
      <protection locked="0"/>
    </xf>
    <xf numFmtId="0" fontId="41" fillId="0" borderId="42" xfId="0" applyFont="1" applyBorder="1" applyAlignment="1" applyProtection="1">
      <alignment horizontal="right" vertical="center"/>
      <protection locked="0"/>
    </xf>
    <xf numFmtId="0" fontId="41" fillId="0" borderId="1" xfId="0" applyFont="1" applyBorder="1" applyAlignment="1" applyProtection="1">
      <alignment horizontal="right" vertical="center"/>
      <protection locked="0"/>
    </xf>
    <xf numFmtId="0" fontId="41" fillId="0" borderId="16" xfId="0" applyFont="1" applyBorder="1" applyAlignment="1" applyProtection="1">
      <alignment horizontal="left" vertical="center"/>
      <protection locked="0"/>
    </xf>
    <xf numFmtId="0" fontId="41" fillId="0" borderId="27" xfId="0" applyFont="1" applyBorder="1" applyAlignment="1" applyProtection="1">
      <alignment horizontal="left" vertical="center"/>
      <protection locked="0"/>
    </xf>
    <xf numFmtId="0" fontId="18" fillId="0" borderId="198" xfId="0" applyFont="1" applyBorder="1" applyAlignment="1" applyProtection="1">
      <alignment horizontal="center" vertical="center" wrapText="1"/>
      <protection locked="0"/>
    </xf>
    <xf numFmtId="0" fontId="18" fillId="0" borderId="196" xfId="0" applyFont="1" applyBorder="1" applyAlignment="1" applyProtection="1">
      <alignment horizontal="center" vertical="center" wrapText="1"/>
      <protection locked="0"/>
    </xf>
    <xf numFmtId="0" fontId="18" fillId="0" borderId="222" xfId="0" applyFont="1" applyBorder="1" applyAlignment="1" applyProtection="1">
      <alignment horizontal="center" vertical="center" wrapText="1"/>
      <protection locked="0"/>
    </xf>
    <xf numFmtId="0" fontId="18" fillId="0" borderId="201" xfId="0" applyFont="1" applyBorder="1" applyAlignment="1" applyProtection="1">
      <alignment horizontal="center" vertical="center" wrapText="1"/>
      <protection locked="0"/>
    </xf>
    <xf numFmtId="0" fontId="18" fillId="0" borderId="182" xfId="0" applyFont="1" applyBorder="1" applyAlignment="1" applyProtection="1">
      <alignment horizontal="center" vertical="center" wrapText="1"/>
      <protection locked="0"/>
    </xf>
    <xf numFmtId="0" fontId="18" fillId="0" borderId="167" xfId="0" applyFont="1" applyBorder="1" applyAlignment="1" applyProtection="1">
      <alignment horizontal="center" vertical="center" wrapText="1"/>
      <protection locked="0"/>
    </xf>
    <xf numFmtId="0" fontId="25" fillId="0" borderId="208" xfId="0" applyFont="1" applyBorder="1" applyAlignment="1" applyProtection="1">
      <alignment horizontal="center" vertical="center"/>
      <protection locked="0"/>
    </xf>
    <xf numFmtId="0" fontId="18" fillId="2" borderId="10"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shrinkToFit="1"/>
      <protection locked="0"/>
    </xf>
    <xf numFmtId="0" fontId="24" fillId="2" borderId="17" xfId="0" applyFont="1" applyFill="1" applyBorder="1" applyAlignment="1" applyProtection="1">
      <alignment horizontal="center" vertical="center" shrinkToFit="1"/>
      <protection locked="0"/>
    </xf>
    <xf numFmtId="176" fontId="13" fillId="0" borderId="182" xfId="0" applyNumberFormat="1" applyFont="1" applyBorder="1" applyAlignment="1" applyProtection="1">
      <alignment horizontal="center" vertical="center"/>
      <protection locked="0"/>
    </xf>
    <xf numFmtId="176" fontId="13" fillId="0" borderId="183" xfId="0" applyNumberFormat="1" applyFont="1" applyBorder="1" applyAlignment="1" applyProtection="1">
      <alignment horizontal="center" vertical="center"/>
      <protection locked="0"/>
    </xf>
    <xf numFmtId="176" fontId="13" fillId="0" borderId="189" xfId="0" applyNumberFormat="1" applyFont="1" applyBorder="1" applyAlignment="1" applyProtection="1">
      <alignment horizontal="center" vertical="center"/>
      <protection locked="0"/>
    </xf>
    <xf numFmtId="176" fontId="13" fillId="0" borderId="193" xfId="0" applyNumberFormat="1" applyFont="1" applyBorder="1" applyAlignment="1" applyProtection="1">
      <alignment horizontal="center" vertical="center"/>
      <protection locked="0"/>
    </xf>
    <xf numFmtId="0" fontId="29" fillId="0" borderId="0" xfId="0" applyFont="1" applyAlignment="1">
      <alignment horizontal="left" vertical="center"/>
    </xf>
    <xf numFmtId="0" fontId="25" fillId="2" borderId="74" xfId="0" applyFont="1" applyFill="1" applyBorder="1" applyAlignment="1">
      <alignment horizontal="center" vertical="center" textRotation="255"/>
    </xf>
    <xf numFmtId="0" fontId="25" fillId="2" borderId="7" xfId="0" applyFont="1" applyFill="1" applyBorder="1" applyAlignment="1">
      <alignment horizontal="center" vertical="center" textRotation="255"/>
    </xf>
    <xf numFmtId="0" fontId="25" fillId="2" borderId="85"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0" fillId="0" borderId="268" xfId="0" applyBorder="1" applyAlignment="1" applyProtection="1">
      <alignment horizontal="center" vertical="center"/>
      <protection locked="0"/>
    </xf>
    <xf numFmtId="0" fontId="0" fillId="0" borderId="193" xfId="0" applyBorder="1" applyAlignment="1" applyProtection="1">
      <alignment horizontal="center" vertical="center"/>
      <protection locked="0"/>
    </xf>
    <xf numFmtId="0" fontId="0" fillId="0" borderId="206" xfId="0"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0" borderId="207" xfId="0" applyBorder="1" applyAlignment="1" applyProtection="1">
      <alignment horizontal="center" vertical="center"/>
      <protection locked="0"/>
    </xf>
    <xf numFmtId="0" fontId="9" fillId="4" borderId="2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276" xfId="0" applyFont="1" applyFill="1" applyBorder="1" applyAlignment="1">
      <alignment horizontal="center" vertical="center" wrapText="1"/>
    </xf>
    <xf numFmtId="0" fontId="9" fillId="4" borderId="270" xfId="0" applyFont="1" applyFill="1" applyBorder="1" applyAlignment="1">
      <alignment horizontal="center" vertical="center" wrapText="1"/>
    </xf>
    <xf numFmtId="0" fontId="9" fillId="4" borderId="114" xfId="0" applyFont="1" applyFill="1" applyBorder="1" applyAlignment="1">
      <alignment horizontal="center" vertical="center" wrapText="1"/>
    </xf>
    <xf numFmtId="0" fontId="9" fillId="4" borderId="271" xfId="0" applyFont="1" applyFill="1" applyBorder="1" applyAlignment="1">
      <alignment horizontal="center" vertical="center" wrapText="1"/>
    </xf>
    <xf numFmtId="0" fontId="0" fillId="0" borderId="272"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0" fillId="0" borderId="212" xfId="0" applyBorder="1" applyAlignment="1" applyProtection="1">
      <alignment horizontal="center" vertical="center"/>
      <protection locked="0"/>
    </xf>
    <xf numFmtId="176" fontId="13" fillId="0" borderId="186" xfId="0" applyNumberFormat="1" applyFont="1" applyBorder="1" applyAlignment="1" applyProtection="1">
      <alignment horizontal="center" vertical="center"/>
      <protection locked="0"/>
    </xf>
    <xf numFmtId="176" fontId="13" fillId="0" borderId="202" xfId="0" applyNumberFormat="1" applyFont="1" applyBorder="1" applyAlignment="1" applyProtection="1">
      <alignment horizontal="center" vertical="center"/>
      <protection locked="0"/>
    </xf>
    <xf numFmtId="0" fontId="0" fillId="0" borderId="203" xfId="0" applyBorder="1" applyAlignment="1" applyProtection="1">
      <alignment horizontal="center" vertical="center"/>
      <protection locked="0"/>
    </xf>
    <xf numFmtId="0" fontId="0" fillId="0" borderId="202" xfId="0" applyBorder="1" applyAlignment="1" applyProtection="1">
      <alignment horizontal="center" vertical="center"/>
      <protection locked="0"/>
    </xf>
    <xf numFmtId="0" fontId="18" fillId="0" borderId="204" xfId="0" applyFont="1" applyBorder="1" applyAlignment="1" applyProtection="1">
      <alignment horizontal="center" vertical="center" wrapText="1"/>
      <protection locked="0"/>
    </xf>
    <xf numFmtId="0" fontId="18" fillId="0" borderId="195" xfId="0" applyFont="1" applyBorder="1" applyAlignment="1" applyProtection="1">
      <alignment horizontal="center" vertical="center" wrapText="1"/>
      <protection locked="0"/>
    </xf>
    <xf numFmtId="0" fontId="18" fillId="0" borderId="223" xfId="0" applyFont="1" applyBorder="1" applyAlignment="1" applyProtection="1">
      <alignment horizontal="center" vertical="center" wrapText="1"/>
      <protection locked="0"/>
    </xf>
    <xf numFmtId="0" fontId="41" fillId="0" borderId="0" xfId="0" applyFont="1" applyAlignment="1">
      <alignment horizontal="left" vertical="center"/>
    </xf>
    <xf numFmtId="0" fontId="22" fillId="2" borderId="65" xfId="0" applyFont="1" applyFill="1" applyBorder="1" applyAlignment="1" applyProtection="1">
      <alignment horizontal="center" vertical="center"/>
      <protection locked="0"/>
    </xf>
    <xf numFmtId="0" fontId="22" fillId="2" borderId="60" xfId="0" applyFont="1" applyFill="1" applyBorder="1" applyAlignment="1" applyProtection="1">
      <alignment horizontal="center" vertical="center"/>
      <protection locked="0"/>
    </xf>
    <xf numFmtId="0" fontId="22" fillId="2" borderId="61" xfId="0" applyFont="1" applyFill="1" applyBorder="1" applyAlignment="1" applyProtection="1">
      <alignment horizontal="center" vertical="center"/>
      <protection locked="0"/>
    </xf>
    <xf numFmtId="0" fontId="22" fillId="2" borderId="59"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40" xfId="0" applyBorder="1" applyAlignment="1" applyProtection="1">
      <alignment horizontal="center" vertical="center"/>
      <protection locked="0"/>
    </xf>
    <xf numFmtId="0" fontId="0" fillId="0" borderId="279" xfId="0" applyBorder="1" applyAlignment="1" applyProtection="1">
      <alignment horizontal="center" vertical="center"/>
      <protection locked="0"/>
    </xf>
    <xf numFmtId="0" fontId="0" fillId="0" borderId="278" xfId="0" applyBorder="1" applyAlignment="1" applyProtection="1">
      <alignment horizontal="center" vertical="center"/>
      <protection locked="0"/>
    </xf>
    <xf numFmtId="0" fontId="22" fillId="0" borderId="88" xfId="0" applyFont="1" applyBorder="1" applyAlignment="1" applyProtection="1">
      <alignment horizontal="center" vertical="center"/>
      <protection locked="0"/>
    </xf>
    <xf numFmtId="0" fontId="0" fillId="0" borderId="210" xfId="0" applyBorder="1" applyAlignment="1" applyProtection="1">
      <alignment horizontal="center" vertical="center"/>
      <protection locked="0"/>
    </xf>
    <xf numFmtId="0" fontId="0" fillId="0" borderId="277" xfId="0" applyBorder="1" applyAlignment="1" applyProtection="1">
      <alignment horizontal="center" vertical="center"/>
      <protection locked="0"/>
    </xf>
    <xf numFmtId="0" fontId="103" fillId="0" borderId="29" xfId="0" applyFont="1" applyBorder="1" applyAlignment="1" applyProtection="1">
      <alignment horizontal="right" vertical="center"/>
      <protection locked="0"/>
    </xf>
    <xf numFmtId="0" fontId="103" fillId="0" borderId="30" xfId="0" applyFont="1" applyBorder="1" applyAlignment="1" applyProtection="1">
      <alignment horizontal="right" vertical="center"/>
      <protection locked="0"/>
    </xf>
    <xf numFmtId="0" fontId="103" fillId="0" borderId="1" xfId="0" applyFont="1" applyBorder="1" applyAlignment="1" applyProtection="1">
      <alignment horizontal="right" vertical="center"/>
      <protection locked="0"/>
    </xf>
    <xf numFmtId="0" fontId="103" fillId="0" borderId="27" xfId="0" applyFont="1" applyBorder="1" applyAlignment="1" applyProtection="1">
      <alignment horizontal="right"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80" xfId="0" applyBorder="1" applyAlignment="1" applyProtection="1">
      <alignment horizontal="center" vertical="center"/>
      <protection locked="0"/>
    </xf>
    <xf numFmtId="0" fontId="0" fillId="0" borderId="275" xfId="0" applyBorder="1" applyAlignment="1" applyProtection="1">
      <alignment horizontal="center" vertical="center"/>
      <protection locked="0"/>
    </xf>
    <xf numFmtId="0" fontId="87" fillId="0" borderId="1"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26" xfId="0" applyFont="1" applyBorder="1" applyAlignment="1">
      <alignment horizontal="left" vertical="center" wrapText="1"/>
    </xf>
    <xf numFmtId="0" fontId="25" fillId="0" borderId="1" xfId="0" applyFont="1" applyBorder="1" applyAlignment="1">
      <alignment horizontal="left" vertical="center" wrapText="1"/>
    </xf>
    <xf numFmtId="0" fontId="71" fillId="0" borderId="29" xfId="0" applyFont="1" applyBorder="1" applyAlignment="1">
      <alignment horizontal="center" vertical="center"/>
    </xf>
    <xf numFmtId="0" fontId="71" fillId="0" borderId="30" xfId="0" applyFont="1" applyBorder="1" applyAlignment="1">
      <alignment horizontal="center" vertical="center"/>
    </xf>
    <xf numFmtId="0" fontId="71" fillId="0" borderId="0" xfId="0" applyFont="1" applyAlignment="1">
      <alignment horizontal="center" vertical="center"/>
    </xf>
    <xf numFmtId="0" fontId="71" fillId="0" borderId="16" xfId="0" applyFont="1" applyBorder="1" applyAlignment="1">
      <alignment horizontal="center" vertical="center"/>
    </xf>
    <xf numFmtId="0" fontId="71" fillId="0" borderId="1" xfId="0" applyFont="1" applyBorder="1" applyAlignment="1">
      <alignment horizontal="center" vertical="center"/>
    </xf>
    <xf numFmtId="0" fontId="71" fillId="0" borderId="27" xfId="0" applyFont="1" applyBorder="1" applyAlignment="1">
      <alignment horizontal="center" vertical="center"/>
    </xf>
    <xf numFmtId="0" fontId="10" fillId="0" borderId="167" xfId="0" applyFont="1" applyBorder="1" applyAlignment="1">
      <alignment horizontal="left" vertical="center"/>
    </xf>
    <xf numFmtId="0" fontId="10" fillId="0" borderId="168" xfId="0" applyFont="1" applyBorder="1" applyAlignment="1">
      <alignment horizontal="left" vertical="center"/>
    </xf>
    <xf numFmtId="0" fontId="13" fillId="0" borderId="236" xfId="0" applyFont="1" applyBorder="1" applyAlignment="1">
      <alignment horizontal="left" vertical="center"/>
    </xf>
    <xf numFmtId="0" fontId="13" fillId="0" borderId="237" xfId="0" applyFont="1" applyBorder="1" applyAlignment="1">
      <alignment horizontal="left" vertical="center"/>
    </xf>
    <xf numFmtId="0" fontId="22" fillId="4" borderId="59" xfId="0" applyFont="1" applyFill="1" applyBorder="1" applyAlignment="1">
      <alignment horizontal="center" vertical="center"/>
    </xf>
    <xf numFmtId="0" fontId="22" fillId="4" borderId="60" xfId="0" applyFont="1" applyFill="1" applyBorder="1" applyAlignment="1">
      <alignment horizontal="center" vertical="center"/>
    </xf>
    <xf numFmtId="0" fontId="22" fillId="4" borderId="61" xfId="0" applyFont="1" applyFill="1" applyBorder="1" applyAlignment="1">
      <alignment horizontal="center" vertical="center"/>
    </xf>
    <xf numFmtId="0" fontId="13" fillId="0" borderId="222" xfId="0" applyFont="1" applyBorder="1" applyAlignment="1">
      <alignment horizontal="left" vertical="center"/>
    </xf>
    <xf numFmtId="0" fontId="13" fillId="0" borderId="224" xfId="0" applyFont="1" applyBorder="1" applyAlignment="1">
      <alignment horizontal="left" vertical="center"/>
    </xf>
    <xf numFmtId="0" fontId="13" fillId="0" borderId="169" xfId="0" applyFont="1" applyBorder="1" applyAlignment="1">
      <alignment horizontal="left" vertical="center"/>
    </xf>
    <xf numFmtId="0" fontId="13" fillId="0" borderId="170" xfId="0" applyFont="1" applyBorder="1" applyAlignment="1">
      <alignment horizontal="left" vertical="center"/>
    </xf>
    <xf numFmtId="0" fontId="22" fillId="4" borderId="57" xfId="0" applyFont="1" applyFill="1" applyBorder="1" applyAlignment="1">
      <alignment horizontal="center" vertical="center"/>
    </xf>
    <xf numFmtId="0" fontId="22" fillId="4" borderId="70" xfId="0" applyFont="1" applyFill="1" applyBorder="1" applyAlignment="1">
      <alignment horizontal="center" vertical="center"/>
    </xf>
    <xf numFmtId="0" fontId="22" fillId="4" borderId="58" xfId="0" applyFont="1" applyFill="1" applyBorder="1" applyAlignment="1">
      <alignment horizontal="center" vertical="center"/>
    </xf>
    <xf numFmtId="0" fontId="10" fillId="0" borderId="222" xfId="0" applyFont="1" applyBorder="1" applyAlignment="1">
      <alignment horizontal="left" vertical="center" wrapText="1"/>
    </xf>
    <xf numFmtId="0" fontId="10" fillId="0" borderId="224" xfId="0" applyFont="1" applyBorder="1" applyAlignment="1">
      <alignment horizontal="left" vertical="center"/>
    </xf>
    <xf numFmtId="0" fontId="13" fillId="0" borderId="167" xfId="0" applyFont="1" applyBorder="1" applyAlignment="1">
      <alignment horizontal="left" vertical="center"/>
    </xf>
    <xf numFmtId="0" fontId="13" fillId="0" borderId="168" xfId="0" applyFont="1" applyBorder="1" applyAlignment="1">
      <alignment horizontal="left" vertical="center"/>
    </xf>
    <xf numFmtId="0" fontId="13" fillId="0" borderId="208" xfId="0" applyFont="1" applyBorder="1" applyAlignment="1" applyProtection="1">
      <alignment horizontal="center" vertical="center"/>
      <protection locked="0"/>
    </xf>
    <xf numFmtId="0" fontId="13" fillId="0" borderId="227" xfId="0" applyFont="1" applyBorder="1" applyAlignment="1" applyProtection="1">
      <alignment horizontal="center" vertical="center"/>
      <protection locked="0"/>
    </xf>
    <xf numFmtId="49" fontId="13" fillId="0" borderId="208" xfId="0" applyNumberFormat="1" applyFont="1" applyBorder="1" applyAlignment="1" applyProtection="1">
      <alignment horizontal="center" vertical="center"/>
      <protection locked="0"/>
    </xf>
    <xf numFmtId="0" fontId="13" fillId="0" borderId="191" xfId="0" applyFont="1" applyBorder="1" applyAlignment="1" applyProtection="1">
      <alignment horizontal="center" vertical="center"/>
      <protection locked="0"/>
    </xf>
    <xf numFmtId="0" fontId="13" fillId="0" borderId="240" xfId="0" applyFont="1" applyBorder="1" applyAlignment="1" applyProtection="1">
      <alignment horizontal="center" vertical="center"/>
      <protection locked="0"/>
    </xf>
    <xf numFmtId="49" fontId="13" fillId="0" borderId="191" xfId="0" applyNumberFormat="1" applyFont="1" applyBorder="1" applyAlignment="1" applyProtection="1">
      <alignment horizontal="center" vertical="center"/>
      <protection locked="0"/>
    </xf>
    <xf numFmtId="0" fontId="22" fillId="4" borderId="87" xfId="0" applyFont="1" applyFill="1" applyBorder="1" applyAlignment="1">
      <alignment horizontal="center" vertical="center"/>
    </xf>
    <xf numFmtId="0" fontId="13" fillId="0" borderId="184" xfId="0" applyFont="1" applyBorder="1" applyAlignment="1" applyProtection="1">
      <alignment horizontal="center" vertical="center"/>
      <protection locked="0"/>
    </xf>
    <xf numFmtId="0" fontId="13" fillId="0" borderId="230" xfId="0" applyFont="1" applyBorder="1" applyAlignment="1" applyProtection="1">
      <alignment horizontal="center" vertical="center"/>
      <protection locked="0"/>
    </xf>
    <xf numFmtId="49" fontId="13" fillId="0" borderId="184" xfId="0" applyNumberFormat="1" applyFont="1" applyBorder="1" applyAlignment="1" applyProtection="1">
      <alignment horizontal="center" vertical="center"/>
      <protection locked="0"/>
    </xf>
    <xf numFmtId="0" fontId="22" fillId="4" borderId="51" xfId="0" applyFont="1" applyFill="1" applyBorder="1" applyAlignment="1">
      <alignment horizontal="center" vertical="center"/>
    </xf>
    <xf numFmtId="0" fontId="22" fillId="4" borderId="54" xfId="0" applyFont="1" applyFill="1" applyBorder="1" applyAlignment="1">
      <alignment horizontal="center" vertical="center"/>
    </xf>
    <xf numFmtId="0" fontId="22" fillId="4" borderId="50" xfId="0" applyFont="1" applyFill="1" applyBorder="1" applyAlignment="1">
      <alignment horizontal="center" vertical="center"/>
    </xf>
    <xf numFmtId="176" fontId="13" fillId="0" borderId="167" xfId="0" applyNumberFormat="1" applyFont="1" applyBorder="1" applyAlignment="1">
      <alignment horizontal="left" vertical="center"/>
    </xf>
    <xf numFmtId="176" fontId="13" fillId="0" borderId="168" xfId="0" applyNumberFormat="1" applyFont="1" applyBorder="1" applyAlignment="1">
      <alignment horizontal="left" vertical="center"/>
    </xf>
    <xf numFmtId="176" fontId="13" fillId="0" borderId="169" xfId="0" applyNumberFormat="1" applyFont="1" applyBorder="1" applyAlignment="1">
      <alignment horizontal="left" vertical="center"/>
    </xf>
    <xf numFmtId="176" fontId="13" fillId="0" borderId="170" xfId="0" applyNumberFormat="1" applyFont="1" applyBorder="1" applyAlignment="1">
      <alignment horizontal="left" vertical="center"/>
    </xf>
    <xf numFmtId="56" fontId="13" fillId="0" borderId="222" xfId="0" applyNumberFormat="1" applyFont="1" applyBorder="1" applyAlignment="1">
      <alignment horizontal="left" vertical="center"/>
    </xf>
    <xf numFmtId="56" fontId="13" fillId="0" borderId="224" xfId="0" applyNumberFormat="1" applyFont="1" applyBorder="1" applyAlignment="1">
      <alignment horizontal="left" vertical="center"/>
    </xf>
    <xf numFmtId="56" fontId="13" fillId="0" borderId="167" xfId="0" applyNumberFormat="1" applyFont="1" applyBorder="1" applyAlignment="1">
      <alignment horizontal="left" vertical="center"/>
    </xf>
    <xf numFmtId="56" fontId="13" fillId="0" borderId="168" xfId="0" applyNumberFormat="1" applyFont="1" applyBorder="1" applyAlignment="1">
      <alignment horizontal="left" vertical="center"/>
    </xf>
    <xf numFmtId="0" fontId="16" fillId="0" borderId="224" xfId="0" applyFont="1" applyBorder="1" applyAlignment="1">
      <alignment horizontal="center" vertical="center"/>
    </xf>
    <xf numFmtId="0" fontId="16" fillId="0" borderId="225" xfId="0" applyFont="1" applyBorder="1" applyAlignment="1">
      <alignment horizontal="center" vertical="center"/>
    </xf>
    <xf numFmtId="0" fontId="22" fillId="0" borderId="224" xfId="0" applyFont="1" applyBorder="1" applyAlignment="1" applyProtection="1">
      <alignment horizontal="center" vertical="center"/>
      <protection locked="0"/>
    </xf>
    <xf numFmtId="0" fontId="37" fillId="4" borderId="87" xfId="0" applyFont="1" applyFill="1" applyBorder="1" applyAlignment="1">
      <alignment horizontal="center" vertical="center"/>
    </xf>
    <xf numFmtId="0" fontId="37" fillId="4" borderId="59" xfId="0" applyFont="1" applyFill="1" applyBorder="1" applyAlignment="1">
      <alignment horizontal="center" vertical="center"/>
    </xf>
    <xf numFmtId="0" fontId="16" fillId="0" borderId="168" xfId="0" applyFont="1" applyBorder="1" applyAlignment="1">
      <alignment horizontal="center" vertical="center"/>
    </xf>
    <xf numFmtId="0" fontId="16" fillId="0" borderId="228" xfId="0" applyFont="1" applyBorder="1" applyAlignment="1">
      <alignment horizontal="center" vertical="center"/>
    </xf>
    <xf numFmtId="0" fontId="22" fillId="0" borderId="168" xfId="0" applyFont="1" applyBorder="1" applyAlignment="1" applyProtection="1">
      <alignment horizontal="center" vertical="center"/>
      <protection locked="0"/>
    </xf>
    <xf numFmtId="0" fontId="16" fillId="0" borderId="237" xfId="0" applyFont="1" applyBorder="1" applyAlignment="1">
      <alignment horizontal="center" vertical="center"/>
    </xf>
    <xf numFmtId="0" fontId="16" fillId="0" borderId="238" xfId="0" applyFont="1" applyBorder="1" applyAlignment="1">
      <alignment horizontal="center" vertical="center"/>
    </xf>
    <xf numFmtId="0" fontId="22" fillId="0" borderId="237" xfId="0" applyFont="1" applyBorder="1" applyAlignment="1" applyProtection="1">
      <alignment horizontal="center" vertical="center"/>
      <protection locked="0"/>
    </xf>
    <xf numFmtId="0" fontId="13" fillId="0" borderId="247" xfId="0" applyFont="1" applyBorder="1" applyAlignment="1" applyProtection="1">
      <alignment horizontal="center" vertical="center"/>
      <protection locked="0"/>
    </xf>
    <xf numFmtId="0" fontId="13" fillId="0" borderId="188" xfId="0" applyFont="1" applyBorder="1" applyAlignment="1" applyProtection="1">
      <alignment horizontal="center" vertical="center"/>
      <protection locked="0"/>
    </xf>
    <xf numFmtId="0" fontId="13" fillId="0" borderId="233" xfId="0" applyFont="1" applyBorder="1" applyAlignment="1" applyProtection="1">
      <alignment horizontal="center" vertical="center"/>
      <protection locked="0"/>
    </xf>
    <xf numFmtId="0" fontId="13" fillId="0" borderId="234" xfId="0" applyFont="1" applyBorder="1" applyAlignment="1" applyProtection="1">
      <alignment horizontal="center" vertical="center"/>
      <protection locked="0"/>
    </xf>
    <xf numFmtId="49" fontId="13" fillId="0" borderId="233" xfId="0" applyNumberFormat="1" applyFont="1" applyBorder="1" applyAlignment="1" applyProtection="1">
      <alignment horizontal="center" vertical="center"/>
      <protection locked="0"/>
    </xf>
    <xf numFmtId="0" fontId="13" fillId="0" borderId="245" xfId="0" applyFont="1" applyBorder="1" applyAlignment="1" applyProtection="1">
      <alignment horizontal="center" vertical="center"/>
      <protection locked="0"/>
    </xf>
    <xf numFmtId="0" fontId="13" fillId="0" borderId="182" xfId="0" applyFont="1" applyBorder="1" applyAlignment="1" applyProtection="1">
      <alignment horizontal="center" vertical="center"/>
      <protection locked="0"/>
    </xf>
    <xf numFmtId="0" fontId="22" fillId="4" borderId="86" xfId="0" applyFont="1" applyFill="1" applyBorder="1" applyAlignment="1">
      <alignment horizontal="center" vertical="center"/>
    </xf>
    <xf numFmtId="0" fontId="16" fillId="0" borderId="170" xfId="0" applyFont="1" applyBorder="1" applyAlignment="1">
      <alignment horizontal="center" vertical="center"/>
    </xf>
    <xf numFmtId="0" fontId="16" fillId="0" borderId="231" xfId="0" applyFont="1" applyBorder="1" applyAlignment="1">
      <alignment horizontal="center" vertical="center"/>
    </xf>
    <xf numFmtId="0" fontId="22" fillId="0" borderId="170" xfId="0" applyFont="1" applyBorder="1" applyAlignment="1" applyProtection="1">
      <alignment horizontal="center" vertical="center"/>
      <protection locked="0"/>
    </xf>
    <xf numFmtId="0" fontId="16" fillId="0" borderId="184" xfId="0" applyFont="1" applyBorder="1" applyAlignment="1">
      <alignment horizontal="center" vertical="center"/>
    </xf>
    <xf numFmtId="38" fontId="16" fillId="0" borderId="168" xfId="1" applyFont="1" applyBorder="1" applyAlignment="1" applyProtection="1">
      <alignment horizontal="center" vertical="center"/>
    </xf>
    <xf numFmtId="38" fontId="16" fillId="0" borderId="228" xfId="1" applyFont="1" applyBorder="1" applyAlignment="1" applyProtection="1">
      <alignment horizontal="center" vertical="center"/>
    </xf>
    <xf numFmtId="0" fontId="37" fillId="4" borderId="86" xfId="0" applyFont="1" applyFill="1" applyBorder="1" applyAlignment="1">
      <alignment horizontal="center" vertical="center"/>
    </xf>
    <xf numFmtId="0" fontId="37" fillId="4" borderId="57" xfId="0" applyFont="1" applyFill="1" applyBorder="1" applyAlignment="1">
      <alignment horizontal="center" vertical="center"/>
    </xf>
    <xf numFmtId="0" fontId="22" fillId="0" borderId="22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29" xfId="0" applyFont="1" applyBorder="1" applyAlignment="1" applyProtection="1">
      <alignment horizontal="center" vertical="center"/>
      <protection locked="0"/>
    </xf>
    <xf numFmtId="38" fontId="16" fillId="0" borderId="168" xfId="1" applyFont="1" applyBorder="1" applyAlignment="1" applyProtection="1">
      <alignment horizontal="center" vertical="center" shrinkToFit="1"/>
    </xf>
    <xf numFmtId="38" fontId="16" fillId="0" borderId="228" xfId="1" applyFont="1" applyBorder="1" applyAlignment="1" applyProtection="1">
      <alignment horizontal="center" vertical="center" shrinkToFit="1"/>
    </xf>
    <xf numFmtId="0" fontId="22" fillId="0" borderId="231"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232" xfId="0" applyFont="1" applyBorder="1" applyAlignment="1" applyProtection="1">
      <alignment horizontal="center" vertical="center"/>
      <protection locked="0"/>
    </xf>
    <xf numFmtId="0" fontId="13" fillId="0" borderId="244" xfId="0" applyFont="1" applyBorder="1" applyAlignment="1" applyProtection="1">
      <alignment horizontal="center" vertical="center"/>
      <protection locked="0"/>
    </xf>
    <xf numFmtId="0" fontId="13" fillId="0" borderId="196" xfId="0" applyFont="1" applyBorder="1" applyAlignment="1" applyProtection="1">
      <alignment horizontal="center" vertical="center"/>
      <protection locked="0"/>
    </xf>
    <xf numFmtId="0" fontId="13" fillId="0" borderId="246" xfId="0" applyFont="1" applyBorder="1" applyAlignment="1" applyProtection="1">
      <alignment horizontal="center" vertical="center"/>
      <protection locked="0"/>
    </xf>
    <xf numFmtId="0" fontId="13" fillId="0" borderId="235" xfId="0" applyFont="1" applyBorder="1" applyAlignment="1" applyProtection="1">
      <alignment horizontal="center" vertical="center"/>
      <protection locked="0"/>
    </xf>
    <xf numFmtId="0" fontId="22" fillId="4" borderId="50" xfId="0" applyFont="1" applyFill="1" applyBorder="1" applyAlignment="1" applyProtection="1">
      <alignment horizontal="center" vertical="center"/>
      <protection locked="0"/>
    </xf>
    <xf numFmtId="0" fontId="22" fillId="4" borderId="49" xfId="0" applyFont="1" applyFill="1" applyBorder="1" applyAlignment="1" applyProtection="1">
      <alignment horizontal="center" vertical="center"/>
      <protection locked="0"/>
    </xf>
    <xf numFmtId="0" fontId="38" fillId="4" borderId="49" xfId="0" applyFont="1" applyFill="1" applyBorder="1" applyAlignment="1">
      <alignment horizontal="center" vertical="center"/>
    </xf>
    <xf numFmtId="0" fontId="38" fillId="4" borderId="51" xfId="0" applyFont="1" applyFill="1" applyBorder="1" applyAlignment="1">
      <alignment horizontal="center" vertical="center"/>
    </xf>
    <xf numFmtId="0" fontId="17" fillId="3" borderId="10" xfId="2" applyFont="1" applyFill="1" applyBorder="1" applyAlignment="1">
      <alignment horizontal="center" vertical="center"/>
    </xf>
    <xf numFmtId="0" fontId="17" fillId="3" borderId="11"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57" xfId="2" applyFont="1" applyFill="1" applyBorder="1" applyAlignment="1">
      <alignment horizontal="center" vertical="center"/>
    </xf>
    <xf numFmtId="0" fontId="17" fillId="3" borderId="70" xfId="2" applyFont="1" applyFill="1" applyBorder="1" applyAlignment="1">
      <alignment horizontal="center" vertical="center"/>
    </xf>
    <xf numFmtId="0" fontId="17" fillId="3" borderId="58" xfId="2" applyFont="1" applyFill="1" applyBorder="1" applyAlignment="1">
      <alignment horizontal="center" vertical="center"/>
    </xf>
    <xf numFmtId="0" fontId="90" fillId="0" borderId="0" xfId="0" applyFont="1" applyFill="1" applyBorder="1" applyAlignment="1">
      <alignment vertical="center" wrapText="1" shrinkToFit="1"/>
    </xf>
    <xf numFmtId="0" fontId="90" fillId="0" borderId="17" xfId="0" applyFont="1" applyFill="1" applyBorder="1" applyAlignment="1">
      <alignment vertical="center" wrapText="1" shrinkToFit="1"/>
    </xf>
    <xf numFmtId="0" fontId="34" fillId="0" borderId="326" xfId="2" applyBorder="1" applyAlignment="1" applyProtection="1">
      <alignment horizontal="center" vertical="center" shrinkToFit="1"/>
      <protection locked="0"/>
    </xf>
    <xf numFmtId="0" fontId="34" fillId="2" borderId="323" xfId="2" applyFill="1" applyBorder="1" applyAlignment="1">
      <alignment horizontal="center" vertical="center" shrinkToFit="1"/>
    </xf>
    <xf numFmtId="0" fontId="34" fillId="2" borderId="327" xfId="2" applyFill="1" applyBorder="1" applyAlignment="1">
      <alignment horizontal="center" vertical="center" shrinkToFit="1"/>
    </xf>
    <xf numFmtId="0" fontId="34" fillId="0" borderId="325" xfId="2" applyBorder="1" applyAlignment="1" applyProtection="1">
      <alignment horizontal="center" vertical="center" shrinkToFit="1"/>
      <protection locked="0"/>
    </xf>
    <xf numFmtId="0" fontId="34" fillId="0" borderId="331" xfId="2" applyBorder="1" applyAlignment="1" applyProtection="1">
      <alignment horizontal="center" vertical="center" shrinkToFit="1"/>
      <protection locked="0"/>
    </xf>
    <xf numFmtId="0" fontId="40" fillId="3" borderId="44" xfId="2" applyFont="1" applyFill="1" applyBorder="1" applyAlignment="1">
      <alignment horizontal="center" vertical="center" wrapText="1"/>
    </xf>
    <xf numFmtId="0" fontId="40" fillId="3" borderId="43" xfId="2" applyFont="1" applyFill="1" applyBorder="1" applyAlignment="1">
      <alignment horizontal="center" vertical="center" wrapText="1"/>
    </xf>
    <xf numFmtId="0" fontId="40" fillId="3" borderId="57" xfId="2" applyFont="1" applyFill="1" applyBorder="1" applyAlignment="1">
      <alignment horizontal="center" vertical="center" wrapText="1"/>
    </xf>
    <xf numFmtId="0" fontId="40" fillId="3" borderId="58" xfId="2" applyFont="1" applyFill="1" applyBorder="1" applyAlignment="1">
      <alignment horizontal="center" vertical="center" wrapText="1"/>
    </xf>
    <xf numFmtId="0" fontId="40" fillId="3" borderId="29" xfId="2" applyFont="1" applyFill="1" applyBorder="1" applyAlignment="1">
      <alignment horizontal="center" vertical="center"/>
    </xf>
    <xf numFmtId="0" fontId="40" fillId="3" borderId="30" xfId="2" applyFont="1" applyFill="1" applyBorder="1" applyAlignment="1">
      <alignment horizontal="center" vertical="center"/>
    </xf>
    <xf numFmtId="0" fontId="40" fillId="3" borderId="57" xfId="2" applyFont="1" applyFill="1" applyBorder="1" applyAlignment="1">
      <alignment horizontal="center" vertical="center"/>
    </xf>
    <xf numFmtId="0" fontId="40" fillId="3" borderId="70" xfId="2" applyFont="1" applyFill="1" applyBorder="1" applyAlignment="1">
      <alignment horizontal="center" vertical="center"/>
    </xf>
    <xf numFmtId="0" fontId="40" fillId="3" borderId="71" xfId="2" applyFont="1" applyFill="1" applyBorder="1" applyAlignment="1">
      <alignment horizontal="center" vertical="center"/>
    </xf>
    <xf numFmtId="0" fontId="34" fillId="0" borderId="322" xfId="2" applyBorder="1" applyAlignment="1" applyProtection="1">
      <alignment horizontal="center" vertical="center" shrinkToFit="1"/>
      <protection locked="0"/>
    </xf>
    <xf numFmtId="0" fontId="34" fillId="0" borderId="175" xfId="2" applyBorder="1" applyAlignment="1" applyProtection="1">
      <alignment horizontal="center" vertical="center" shrinkToFit="1"/>
      <protection locked="0"/>
    </xf>
    <xf numFmtId="0" fontId="34" fillId="0" borderId="6" xfId="2" applyBorder="1" applyAlignment="1" applyProtection="1">
      <alignment horizontal="center" vertical="center" shrinkToFit="1"/>
      <protection locked="0"/>
    </xf>
    <xf numFmtId="0" fontId="8" fillId="0" borderId="67" xfId="2" applyFont="1" applyBorder="1" applyAlignment="1" applyProtection="1">
      <alignment horizontal="center" vertical="center" shrinkToFit="1"/>
      <protection locked="0"/>
    </xf>
    <xf numFmtId="0" fontId="8" fillId="0" borderId="7" xfId="2" applyFont="1" applyBorder="1" applyAlignment="1">
      <alignment horizontal="left" vertical="center"/>
    </xf>
    <xf numFmtId="0" fontId="8" fillId="0" borderId="6" xfId="2" applyFont="1" applyBorder="1" applyAlignment="1">
      <alignment horizontal="left" vertical="center"/>
    </xf>
    <xf numFmtId="38" fontId="36" fillId="0" borderId="319" xfId="1" applyFont="1" applyBorder="1" applyAlignment="1" applyProtection="1">
      <alignment horizontal="center" vertical="center"/>
    </xf>
    <xf numFmtId="0" fontId="8" fillId="0" borderId="318" xfId="2" applyFont="1" applyBorder="1" applyAlignment="1">
      <alignment horizontal="left" vertical="center"/>
    </xf>
    <xf numFmtId="0" fontId="8" fillId="0" borderId="319" xfId="2" applyFont="1" applyBorder="1" applyAlignment="1">
      <alignment horizontal="left" vertical="center"/>
    </xf>
    <xf numFmtId="0" fontId="8" fillId="0" borderId="7" xfId="2" applyFont="1" applyBorder="1" applyAlignment="1">
      <alignment horizontal="center" vertical="center" wrapText="1"/>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6" xfId="2" applyFont="1" applyBorder="1" applyAlignment="1">
      <alignment horizontal="left" vertical="center" shrinkToFit="1"/>
    </xf>
    <xf numFmtId="0" fontId="8" fillId="0" borderId="324" xfId="2" applyFont="1" applyBorder="1" applyAlignment="1">
      <alignment horizontal="left" vertical="center" shrinkToFit="1"/>
    </xf>
    <xf numFmtId="0" fontId="8" fillId="0" borderId="282" xfId="2" applyFont="1" applyBorder="1" applyAlignment="1">
      <alignment horizontal="left" vertical="center" shrinkToFit="1"/>
    </xf>
    <xf numFmtId="0" fontId="39" fillId="0" borderId="6" xfId="2" applyFont="1" applyBorder="1" applyAlignment="1">
      <alignment horizontal="center" vertical="center"/>
    </xf>
    <xf numFmtId="0" fontId="40" fillId="3" borderId="28" xfId="2" applyFont="1" applyFill="1" applyBorder="1" applyAlignment="1">
      <alignment horizontal="center" vertical="center" wrapText="1"/>
    </xf>
    <xf numFmtId="0" fontId="40" fillId="3" borderId="76" xfId="2" applyFont="1" applyFill="1" applyBorder="1" applyAlignment="1">
      <alignment horizontal="center" vertical="center" wrapText="1"/>
    </xf>
    <xf numFmtId="0" fontId="34" fillId="0" borderId="330" xfId="2" applyBorder="1" applyAlignment="1" applyProtection="1">
      <alignment horizontal="center" vertical="center" shrinkToFit="1"/>
      <protection locked="0"/>
    </xf>
    <xf numFmtId="0" fontId="36" fillId="0" borderId="67" xfId="0" applyFont="1" applyBorder="1" applyAlignment="1">
      <alignment horizontal="left" vertical="center"/>
    </xf>
    <xf numFmtId="0" fontId="36" fillId="0" borderId="6" xfId="0" applyFont="1" applyBorder="1" applyAlignment="1">
      <alignment horizontal="center" vertical="center"/>
    </xf>
    <xf numFmtId="0" fontId="34" fillId="0" borderId="320" xfId="2" applyBorder="1" applyAlignment="1">
      <alignment horizontal="left" vertical="center" shrinkToFit="1"/>
    </xf>
    <xf numFmtId="0" fontId="34" fillId="0" borderId="319" xfId="2" applyBorder="1" applyAlignment="1">
      <alignment horizontal="left" vertical="center" shrinkToFit="1"/>
    </xf>
    <xf numFmtId="0" fontId="34" fillId="0" borderId="321" xfId="2" applyBorder="1" applyAlignment="1">
      <alignment horizontal="left" vertical="center" shrinkToFit="1"/>
    </xf>
    <xf numFmtId="0" fontId="38" fillId="3" borderId="10"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57" xfId="0" applyFont="1" applyFill="1" applyBorder="1" applyAlignment="1">
      <alignment horizontal="center" vertical="center"/>
    </xf>
    <xf numFmtId="0" fontId="38" fillId="3" borderId="70" xfId="0" applyFont="1" applyFill="1" applyBorder="1" applyAlignment="1">
      <alignment horizontal="center" vertical="center"/>
    </xf>
    <xf numFmtId="0" fontId="38" fillId="3" borderId="71" xfId="0" applyFont="1" applyFill="1" applyBorder="1" applyAlignment="1">
      <alignment horizontal="center" vertical="center"/>
    </xf>
    <xf numFmtId="0" fontId="73" fillId="0" borderId="7" xfId="2" applyFont="1" applyBorder="1" applyAlignment="1">
      <alignment horizontal="left" vertical="center" wrapText="1"/>
    </xf>
    <xf numFmtId="0" fontId="8" fillId="0" borderId="7" xfId="2" applyFont="1" applyBorder="1" applyAlignment="1">
      <alignment horizontal="left" vertical="center" wrapText="1"/>
    </xf>
    <xf numFmtId="0" fontId="8" fillId="0" borderId="6" xfId="2" applyFont="1" applyBorder="1" applyAlignment="1">
      <alignment horizontal="left" vertical="center" wrapText="1"/>
    </xf>
    <xf numFmtId="0" fontId="36" fillId="0" borderId="67" xfId="0" applyFont="1" applyBorder="1" applyAlignment="1">
      <alignment horizontal="center" vertical="center"/>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top"/>
      <protection locked="0"/>
    </xf>
    <xf numFmtId="0" fontId="16" fillId="0" borderId="28"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0" fontId="30" fillId="0" borderId="9"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14" fontId="0" fillId="0" borderId="0" xfId="0" applyNumberFormat="1" applyAlignment="1" applyProtection="1">
      <alignment horizontal="center" vertical="center" shrinkToFit="1"/>
      <protection locked="0"/>
    </xf>
    <xf numFmtId="14" fontId="10" fillId="0" borderId="0" xfId="0" applyNumberFormat="1" applyFont="1" applyAlignment="1" applyProtection="1">
      <alignment horizontal="center" vertical="center" shrinkToFit="1"/>
      <protection locked="0"/>
    </xf>
    <xf numFmtId="0" fontId="8" fillId="0" borderId="51" xfId="2" applyFont="1" applyBorder="1" applyAlignment="1">
      <alignment horizontal="left" vertical="center"/>
    </xf>
    <xf numFmtId="0" fontId="8" fillId="0" borderId="54" xfId="2" applyFont="1" applyBorder="1" applyAlignment="1">
      <alignment horizontal="left" vertical="center"/>
    </xf>
    <xf numFmtId="0" fontId="8" fillId="0" borderId="6" xfId="2" applyFont="1" applyBorder="1" applyAlignment="1" applyProtection="1">
      <alignment horizontal="center" vertical="center" shrinkToFit="1"/>
      <protection locked="0"/>
    </xf>
    <xf numFmtId="0" fontId="8" fillId="0" borderId="318" xfId="2" applyFont="1" applyBorder="1" applyAlignment="1">
      <alignment horizontal="left" vertical="center" shrinkToFit="1"/>
    </xf>
    <xf numFmtId="0" fontId="8" fillId="0" borderId="319" xfId="2" applyFont="1" applyBorder="1" applyAlignment="1">
      <alignment horizontal="left" vertical="center" shrinkToFit="1"/>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26" xfId="0" applyFont="1" applyBorder="1" applyAlignment="1">
      <alignment horizontal="center" vertical="center"/>
    </xf>
    <xf numFmtId="0" fontId="13" fillId="0" borderId="1" xfId="0" applyFont="1" applyBorder="1" applyAlignment="1">
      <alignment horizontal="center" vertical="center"/>
    </xf>
    <xf numFmtId="0" fontId="13" fillId="0" borderId="27" xfId="0" applyFont="1" applyBorder="1" applyAlignment="1">
      <alignment horizontal="center" vertical="center"/>
    </xf>
    <xf numFmtId="0" fontId="34" fillId="0" borderId="56" xfId="2" applyBorder="1" applyAlignment="1">
      <alignment horizontal="center" vertical="center"/>
    </xf>
    <xf numFmtId="0" fontId="34" fillId="0" borderId="53" xfId="2" applyBorder="1" applyAlignment="1">
      <alignment horizontal="center" vertical="center"/>
    </xf>
    <xf numFmtId="0" fontId="8" fillId="0" borderId="328" xfId="2" applyFont="1" applyBorder="1" applyAlignment="1">
      <alignment horizontal="left" vertical="center" shrinkToFit="1"/>
    </xf>
    <xf numFmtId="0" fontId="8" fillId="0" borderId="54" xfId="2" applyFont="1" applyBorder="1" applyAlignment="1">
      <alignment horizontal="left" vertical="center" shrinkToFit="1"/>
    </xf>
    <xf numFmtId="0" fontId="8" fillId="0" borderId="329" xfId="2" applyFont="1" applyBorder="1" applyAlignment="1">
      <alignment horizontal="left" vertical="center" shrinkToFit="1"/>
    </xf>
    <xf numFmtId="0" fontId="8" fillId="0" borderId="320" xfId="2" applyFont="1" applyBorder="1" applyAlignment="1">
      <alignment horizontal="left" vertical="center" shrinkToFit="1"/>
    </xf>
    <xf numFmtId="0" fontId="8" fillId="0" borderId="321" xfId="2" applyFont="1" applyBorder="1" applyAlignment="1">
      <alignment horizontal="left" vertical="center" shrinkToFit="1"/>
    </xf>
    <xf numFmtId="0" fontId="36" fillId="0" borderId="54" xfId="0" applyFont="1" applyBorder="1" applyAlignment="1">
      <alignment horizontal="center" vertical="center"/>
    </xf>
    <xf numFmtId="38" fontId="36" fillId="0" borderId="319" xfId="1" applyFont="1" applyBorder="1" applyAlignment="1" applyProtection="1">
      <alignment horizontal="center" vertical="center" shrinkToFit="1"/>
    </xf>
    <xf numFmtId="0" fontId="10" fillId="0" borderId="0" xfId="0" applyFont="1" applyAlignment="1" applyProtection="1">
      <alignment horizontal="left" vertical="center"/>
      <protection locked="0"/>
    </xf>
    <xf numFmtId="0" fontId="8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106" fillId="0" borderId="7" xfId="0" applyFont="1" applyBorder="1" applyAlignment="1" applyProtection="1">
      <alignment horizontal="center" vertical="center" shrinkToFit="1"/>
      <protection locked="0"/>
    </xf>
    <xf numFmtId="0" fontId="106" fillId="0" borderId="6" xfId="0" applyFont="1" applyBorder="1" applyAlignment="1" applyProtection="1">
      <alignment horizontal="center" vertical="center" shrinkToFit="1"/>
      <protection locked="0"/>
    </xf>
    <xf numFmtId="0" fontId="106" fillId="0" borderId="8" xfId="0" applyFont="1" applyBorder="1" applyAlignment="1" applyProtection="1">
      <alignment horizontal="center" vertical="center" shrinkToFit="1"/>
      <protection locked="0"/>
    </xf>
    <xf numFmtId="0" fontId="107" fillId="0" borderId="10" xfId="0" applyFont="1" applyBorder="1" applyAlignment="1" applyProtection="1">
      <alignment horizontal="center" vertical="center"/>
      <protection locked="0"/>
    </xf>
    <xf numFmtId="0" fontId="107" fillId="0" borderId="11" xfId="0" applyFont="1" applyBorder="1" applyAlignment="1" applyProtection="1">
      <alignment horizontal="center" vertical="center"/>
      <protection locked="0"/>
    </xf>
    <xf numFmtId="0" fontId="107" fillId="0" borderId="12" xfId="0" applyFont="1" applyBorder="1" applyAlignment="1" applyProtection="1">
      <alignment horizontal="center" vertical="center"/>
      <protection locked="0"/>
    </xf>
    <xf numFmtId="0" fontId="107" fillId="0" borderId="15" xfId="0" applyFont="1" applyBorder="1" applyAlignment="1" applyProtection="1">
      <alignment horizontal="center" vertical="center"/>
      <protection locked="0"/>
    </xf>
    <xf numFmtId="0" fontId="107" fillId="0" borderId="0" xfId="0" applyFont="1" applyAlignment="1" applyProtection="1">
      <alignment horizontal="center" vertical="center"/>
      <protection locked="0"/>
    </xf>
    <xf numFmtId="0" fontId="107" fillId="0" borderId="14" xfId="0" applyFont="1" applyBorder="1" applyAlignment="1" applyProtection="1">
      <alignment horizontal="center" vertical="center"/>
      <protection locked="0"/>
    </xf>
    <xf numFmtId="0" fontId="107" fillId="0" borderId="19" xfId="0" applyFont="1" applyBorder="1" applyAlignment="1" applyProtection="1">
      <alignment horizontal="center" vertical="center"/>
      <protection locked="0"/>
    </xf>
    <xf numFmtId="0" fontId="107" fillId="0" borderId="17" xfId="0" applyFont="1" applyBorder="1" applyAlignment="1" applyProtection="1">
      <alignment horizontal="center" vertical="center"/>
      <protection locked="0"/>
    </xf>
    <xf numFmtId="0" fontId="107" fillId="0" borderId="18" xfId="0" applyFont="1" applyBorder="1" applyAlignment="1" applyProtection="1">
      <alignment horizontal="center" vertical="center"/>
      <protection locked="0"/>
    </xf>
    <xf numFmtId="0" fontId="0" fillId="0" borderId="17" xfId="0" applyBorder="1" applyAlignment="1" applyProtection="1">
      <alignment horizontal="right" vertical="center" shrinkToFit="1"/>
      <protection locked="0"/>
    </xf>
    <xf numFmtId="0" fontId="0" fillId="0" borderId="17" xfId="0"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17" xfId="0" applyFont="1" applyBorder="1" applyAlignment="1" applyProtection="1">
      <alignment horizontal="left" vertical="center" shrinkToFit="1"/>
      <protection locked="0"/>
    </xf>
    <xf numFmtId="0" fontId="22" fillId="0" borderId="0" xfId="0" applyFont="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22" fillId="0" borderId="17" xfId="0" applyNumberFormat="1"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0" fillId="0" borderId="0" xfId="0" applyAlignment="1" applyProtection="1">
      <alignment horizontal="left" vertical="center" shrinkToFit="1"/>
      <protection locked="0"/>
    </xf>
    <xf numFmtId="49" fontId="10" fillId="0" borderId="0" xfId="0" applyNumberFormat="1" applyFont="1" applyAlignment="1" applyProtection="1">
      <alignment horizontal="center" vertical="center"/>
      <protection locked="0"/>
    </xf>
    <xf numFmtId="0" fontId="0" fillId="2" borderId="21"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18" fillId="2" borderId="14"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22" fillId="0" borderId="0" xfId="0" applyFont="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4" fontId="0" fillId="0" borderId="11" xfId="0" applyNumberFormat="1" applyBorder="1" applyAlignment="1" applyProtection="1">
      <alignment horizontal="left" vertical="center" shrinkToFit="1"/>
      <protection locked="0"/>
    </xf>
    <xf numFmtId="14" fontId="0" fillId="0" borderId="13" xfId="0" applyNumberFormat="1" applyBorder="1" applyAlignment="1" applyProtection="1">
      <alignment horizontal="left" vertical="center" shrinkToFit="1"/>
      <protection locked="0"/>
    </xf>
    <xf numFmtId="0" fontId="0" fillId="2" borderId="31"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2" borderId="33"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17" fillId="0" borderId="10"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2" borderId="18" xfId="0"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2" borderId="23" xfId="0" applyFill="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shrinkToFit="1"/>
      <protection locked="0"/>
    </xf>
    <xf numFmtId="0" fontId="0" fillId="0" borderId="258" xfId="0" applyBorder="1" applyAlignment="1" applyProtection="1">
      <alignment horizontal="center" vertical="center" shrinkToFit="1"/>
      <protection locked="0"/>
    </xf>
    <xf numFmtId="0" fontId="0" fillId="0" borderId="183" xfId="0" applyBorder="1" applyAlignment="1" applyProtection="1">
      <alignment horizontal="center" vertical="center" shrinkToFit="1"/>
      <protection locked="0"/>
    </xf>
    <xf numFmtId="0" fontId="0" fillId="0" borderId="184" xfId="0" applyBorder="1" applyAlignment="1" applyProtection="1">
      <alignment horizontal="center" vertical="center" shrinkToFit="1"/>
      <protection locked="0"/>
    </xf>
    <xf numFmtId="0" fontId="0" fillId="0" borderId="251" xfId="0" applyBorder="1" applyAlignment="1" applyProtection="1">
      <alignment horizontal="center" vertical="center" shrinkToFit="1"/>
      <protection locked="0"/>
    </xf>
    <xf numFmtId="49" fontId="0" fillId="0" borderId="183" xfId="0" applyNumberFormat="1" applyBorder="1" applyAlignment="1" applyProtection="1">
      <alignment horizontal="center" vertical="center" shrinkToFit="1"/>
      <protection locked="0"/>
    </xf>
    <xf numFmtId="0" fontId="0" fillId="0" borderId="202" xfId="0" applyBorder="1" applyAlignment="1" applyProtection="1">
      <alignment horizontal="center" vertical="center" shrinkToFit="1"/>
      <protection locked="0"/>
    </xf>
    <xf numFmtId="0" fontId="0" fillId="0" borderId="243" xfId="0" applyBorder="1" applyAlignment="1" applyProtection="1">
      <alignment horizontal="center" vertical="center" shrinkToFit="1"/>
      <protection locked="0"/>
    </xf>
    <xf numFmtId="0" fontId="0" fillId="0" borderId="259"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22" fillId="0" borderId="11" xfId="0" applyFont="1" applyBorder="1" applyAlignment="1" applyProtection="1">
      <alignment horizontal="center" vertical="center" shrinkToFit="1"/>
      <protection locked="0"/>
    </xf>
    <xf numFmtId="0" fontId="0" fillId="0" borderId="0" xfId="0" applyAlignment="1" applyProtection="1">
      <alignment horizontal="right" vertical="center" shrinkToFit="1"/>
      <protection locked="0"/>
    </xf>
    <xf numFmtId="49" fontId="0" fillId="0" borderId="0" xfId="0" applyNumberFormat="1" applyAlignment="1" applyProtection="1">
      <alignment horizontal="center" vertical="center" shrinkToFit="1"/>
      <protection locked="0"/>
    </xf>
    <xf numFmtId="0" fontId="0" fillId="0" borderId="190" xfId="0" applyBorder="1" applyAlignment="1" applyProtection="1">
      <alignment horizontal="center" vertical="center"/>
      <protection locked="0"/>
    </xf>
    <xf numFmtId="0" fontId="0" fillId="0" borderId="285" xfId="0" applyBorder="1" applyAlignment="1" applyProtection="1">
      <alignment horizontal="center" vertical="center"/>
      <protection locked="0"/>
    </xf>
    <xf numFmtId="0" fontId="0" fillId="0" borderId="213" xfId="0"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106" fillId="0" borderId="23" xfId="0" applyFont="1" applyBorder="1" applyAlignment="1" applyProtection="1">
      <alignment horizontal="center" vertical="center" shrinkToFit="1"/>
      <protection locked="0"/>
    </xf>
    <xf numFmtId="0" fontId="0" fillId="2" borderId="21" xfId="0" applyFill="1" applyBorder="1" applyAlignment="1" applyProtection="1">
      <alignment horizontal="center" vertical="center" wrapText="1" shrinkToFit="1"/>
      <protection locked="0"/>
    </xf>
    <xf numFmtId="0" fontId="0" fillId="2" borderId="26"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107" fillId="0" borderId="23" xfId="0" applyFont="1" applyBorder="1" applyAlignment="1" applyProtection="1">
      <alignment horizontal="center" vertical="center"/>
      <protection locked="0"/>
    </xf>
    <xf numFmtId="14" fontId="22" fillId="0" borderId="11" xfId="0" applyNumberFormat="1" applyFont="1" applyBorder="1" applyAlignment="1" applyProtection="1">
      <alignment horizontal="center" vertical="center" shrinkToFit="1"/>
      <protection locked="0"/>
    </xf>
    <xf numFmtId="14" fontId="0" fillId="0" borderId="11" xfId="0" applyNumberFormat="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43" xfId="0" applyFill="1" applyBorder="1" applyAlignment="1" applyProtection="1">
      <alignment horizontal="center" vertical="center" shrinkToFit="1"/>
      <protection locked="0"/>
    </xf>
    <xf numFmtId="14" fontId="0" fillId="0" borderId="44" xfId="0" applyNumberFormat="1" applyBorder="1" applyAlignment="1" applyProtection="1">
      <alignment horizontal="center" vertical="center" shrinkToFit="1"/>
      <protection locked="0"/>
    </xf>
    <xf numFmtId="14" fontId="0" fillId="0" borderId="29" xfId="0" applyNumberFormat="1" applyBorder="1" applyAlignment="1" applyProtection="1">
      <alignment horizontal="center" vertical="center" shrinkToFit="1"/>
      <protection locked="0"/>
    </xf>
    <xf numFmtId="14" fontId="0" fillId="0" borderId="19" xfId="0" applyNumberFormat="1" applyBorder="1" applyAlignment="1" applyProtection="1">
      <alignment horizontal="center" vertical="center" shrinkToFit="1"/>
      <protection locked="0"/>
    </xf>
    <xf numFmtId="14" fontId="0" fillId="0" borderId="17" xfId="0" applyNumberFormat="1" applyBorder="1" applyAlignment="1" applyProtection="1">
      <alignment horizontal="center" vertical="center" shrinkToFit="1"/>
      <protection locked="0"/>
    </xf>
    <xf numFmtId="14" fontId="0" fillId="0" borderId="30" xfId="0" applyNumberFormat="1" applyBorder="1" applyAlignment="1" applyProtection="1">
      <alignment horizontal="center" vertical="center" shrinkToFit="1"/>
      <protection locked="0"/>
    </xf>
    <xf numFmtId="14" fontId="0" fillId="0" borderId="20" xfId="0" applyNumberFormat="1" applyBorder="1" applyAlignment="1" applyProtection="1">
      <alignment horizontal="center" vertical="center" shrinkToFit="1"/>
      <protection locked="0"/>
    </xf>
    <xf numFmtId="0" fontId="24" fillId="0" borderId="0" xfId="0" applyFont="1" applyAlignment="1" applyProtection="1">
      <alignment horizontal="right" vertical="center" wrapText="1"/>
      <protection locked="0"/>
    </xf>
    <xf numFmtId="0" fontId="13" fillId="0" borderId="23"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0" fillId="2" borderId="28" xfId="0" applyFill="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6"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260"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0" borderId="256"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0" fontId="0" fillId="0" borderId="258" xfId="0" applyBorder="1" applyAlignment="1" applyProtection="1">
      <alignment horizontal="left" vertical="center" shrinkToFit="1"/>
      <protection locked="0"/>
    </xf>
    <xf numFmtId="0" fontId="0" fillId="0" borderId="205" xfId="0" applyBorder="1" applyAlignment="1" applyProtection="1">
      <alignment horizontal="left" vertical="center" shrinkToFit="1"/>
      <protection locked="0"/>
    </xf>
    <xf numFmtId="0" fontId="0" fillId="0" borderId="209" xfId="0" applyBorder="1" applyAlignment="1" applyProtection="1">
      <alignment horizontal="left" vertical="center" shrinkToFit="1"/>
      <protection locked="0"/>
    </xf>
    <xf numFmtId="0" fontId="0" fillId="0" borderId="254" xfId="0" applyBorder="1" applyAlignment="1" applyProtection="1">
      <alignment horizontal="left" vertical="center" shrinkToFit="1"/>
      <protection locked="0"/>
    </xf>
    <xf numFmtId="0" fontId="13" fillId="4" borderId="23" xfId="0" applyFont="1" applyFill="1" applyBorder="1" applyAlignment="1" applyProtection="1">
      <alignment horizontal="center" vertical="center" wrapText="1"/>
      <protection locked="0"/>
    </xf>
    <xf numFmtId="0" fontId="25" fillId="4" borderId="23"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42" xfId="0"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3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41" fillId="0" borderId="0" xfId="0" applyFont="1" applyFill="1" applyAlignment="1" applyProtection="1">
      <alignment horizontal="left" vertical="center" wrapText="1"/>
      <protection locked="0"/>
    </xf>
    <xf numFmtId="0" fontId="44" fillId="0" borderId="0" xfId="0" applyFont="1" applyFill="1" applyAlignment="1" applyProtection="1">
      <alignment horizontal="left" vertical="center"/>
      <protection locked="0"/>
    </xf>
    <xf numFmtId="0" fontId="22"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vertical="center" wrapText="1"/>
      <protection locked="0"/>
    </xf>
    <xf numFmtId="0" fontId="0" fillId="0" borderId="0" xfId="0" applyFill="1" applyBorder="1" applyAlignment="1" applyProtection="1">
      <alignment horizontal="left" vertical="center" wrapText="1"/>
      <protection locked="0"/>
    </xf>
    <xf numFmtId="0" fontId="76" fillId="0" borderId="23" xfId="0" applyFont="1" applyBorder="1" applyAlignment="1" applyProtection="1">
      <alignment horizontal="left" vertical="top" shrinkToFit="1"/>
      <protection locked="0"/>
    </xf>
    <xf numFmtId="0" fontId="18" fillId="0" borderId="17" xfId="0" applyFont="1" applyBorder="1" applyAlignment="1" applyProtection="1">
      <alignment horizontal="center" vertical="center"/>
      <protection locked="0"/>
    </xf>
    <xf numFmtId="0" fontId="18" fillId="0" borderId="17" xfId="0" applyFont="1" applyBorder="1" applyAlignment="1" applyProtection="1">
      <alignment horizontal="left" vertical="center" shrinkToFit="1"/>
      <protection locked="0"/>
    </xf>
    <xf numFmtId="0" fontId="18" fillId="2" borderId="19"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6"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25" fillId="0" borderId="6" xfId="0" applyFont="1"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8" xfId="0" applyBorder="1" applyAlignment="1" applyProtection="1">
      <alignment horizontal="right" vertical="center" shrinkToFit="1"/>
      <protection locked="0"/>
    </xf>
    <xf numFmtId="0" fontId="0" fillId="0" borderId="7" xfId="0" applyFill="1" applyBorder="1" applyAlignment="1" applyProtection="1">
      <alignment horizontal="left" vertical="center" wrapText="1" shrinkToFit="1"/>
      <protection locked="0"/>
    </xf>
    <xf numFmtId="0" fontId="0" fillId="0" borderId="6" xfId="0" applyFill="1" applyBorder="1" applyAlignment="1" applyProtection="1">
      <alignment horizontal="left" vertical="center" shrinkToFit="1"/>
      <protection locked="0"/>
    </xf>
    <xf numFmtId="0" fontId="0" fillId="0" borderId="8" xfId="0" applyFill="1" applyBorder="1" applyAlignment="1" applyProtection="1">
      <alignment horizontal="left" vertical="center" shrinkToFit="1"/>
      <protection locked="0"/>
    </xf>
    <xf numFmtId="0" fontId="0" fillId="0" borderId="7"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12" fillId="0" borderId="6" xfId="0" applyFont="1" applyFill="1" applyBorder="1" applyAlignment="1" applyProtection="1">
      <alignment horizontal="left" vertical="center" wrapText="1" shrinkToFit="1"/>
      <protection locked="0"/>
    </xf>
    <xf numFmtId="0" fontId="12" fillId="0" borderId="6" xfId="0" applyFont="1" applyFill="1" applyBorder="1" applyAlignment="1" applyProtection="1">
      <alignment horizontal="left" vertical="center" shrinkToFit="1"/>
      <protection locked="0"/>
    </xf>
    <xf numFmtId="0" fontId="12" fillId="0" borderId="8" xfId="0" applyFont="1" applyFill="1" applyBorder="1" applyAlignment="1" applyProtection="1">
      <alignment horizontal="left" vertical="center" shrinkToFit="1"/>
      <protection locked="0"/>
    </xf>
    <xf numFmtId="14" fontId="0" fillId="0" borderId="6" xfId="0" applyNumberFormat="1" applyBorder="1" applyAlignment="1" applyProtection="1">
      <alignment horizontal="left" vertical="center" shrinkToFit="1"/>
      <protection locked="0"/>
    </xf>
    <xf numFmtId="14" fontId="0" fillId="0" borderId="8" xfId="0" applyNumberFormat="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24" fillId="0" borderId="0" xfId="0" applyFont="1" applyAlignment="1" applyProtection="1">
      <alignment horizontal="left" vertical="center" shrinkToFit="1"/>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0" fillId="0" borderId="1"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0" fillId="2" borderId="6" xfId="0" applyFill="1" applyBorder="1" applyAlignment="1" applyProtection="1">
      <alignment horizontal="center" vertical="center" shrinkToFit="1"/>
      <protection locked="0"/>
    </xf>
    <xf numFmtId="14" fontId="0" fillId="0" borderId="6" xfId="0" applyNumberFormat="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14" fontId="0" fillId="0" borderId="8" xfId="0" applyNumberFormat="1" applyBorder="1" applyAlignment="1" applyProtection="1">
      <alignment horizontal="center" vertical="center" shrinkToFit="1"/>
      <protection locked="0"/>
    </xf>
    <xf numFmtId="0" fontId="87" fillId="0" borderId="0" xfId="0" applyFont="1" applyFill="1" applyAlignment="1" applyProtection="1">
      <alignment horizontal="left" vertical="top" wrapText="1"/>
      <protection locked="0"/>
    </xf>
    <xf numFmtId="0" fontId="87" fillId="0" borderId="16" xfId="0" applyFont="1" applyFill="1" applyBorder="1" applyAlignment="1" applyProtection="1">
      <alignment horizontal="left" vertical="top" wrapText="1"/>
      <protection locked="0"/>
    </xf>
    <xf numFmtId="0" fontId="10" fillId="0" borderId="1" xfId="0"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0" fillId="0" borderId="29"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91" fillId="0" borderId="28" xfId="0" applyFont="1" applyBorder="1" applyAlignment="1" applyProtection="1">
      <alignment horizontal="center" vertical="center" wrapText="1"/>
      <protection locked="0"/>
    </xf>
    <xf numFmtId="0" fontId="97" fillId="0" borderId="29" xfId="0" applyFont="1" applyBorder="1" applyAlignment="1" applyProtection="1">
      <alignment horizontal="center" vertical="center"/>
      <protection locked="0"/>
    </xf>
    <xf numFmtId="0" fontId="97" fillId="0" borderId="30" xfId="0" applyFont="1" applyBorder="1" applyAlignment="1" applyProtection="1">
      <alignment horizontal="center" vertical="center"/>
      <protection locked="0"/>
    </xf>
    <xf numFmtId="0" fontId="97" fillId="0" borderId="26" xfId="0" applyFont="1" applyBorder="1" applyAlignment="1" applyProtection="1">
      <alignment horizontal="center" vertical="center"/>
      <protection locked="0"/>
    </xf>
    <xf numFmtId="0" fontId="97" fillId="0" borderId="1" xfId="0" applyFont="1" applyBorder="1" applyAlignment="1" applyProtection="1">
      <alignment horizontal="center" vertical="center"/>
      <protection locked="0"/>
    </xf>
    <xf numFmtId="0" fontId="97" fillId="0" borderId="27" xfId="0" applyFont="1" applyBorder="1" applyAlignment="1" applyProtection="1">
      <alignment horizontal="center" vertical="center"/>
      <protection locked="0"/>
    </xf>
    <xf numFmtId="0" fontId="0" fillId="0" borderId="23" xfId="0"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6" fillId="0" borderId="23" xfId="0" applyFont="1" applyBorder="1" applyAlignment="1" applyProtection="1">
      <alignment horizontal="left" vertical="top" shrinkToFit="1"/>
      <protection locked="0"/>
    </xf>
    <xf numFmtId="0" fontId="0" fillId="0" borderId="23" xfId="0" applyBorder="1" applyAlignment="1" applyProtection="1">
      <alignment horizontal="left" vertical="top" shrinkToFit="1"/>
      <protection locked="0"/>
    </xf>
    <xf numFmtId="0" fontId="26"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58" fillId="2" borderId="23" xfId="0" applyFont="1" applyFill="1" applyBorder="1" applyAlignment="1" applyProtection="1">
      <alignment horizontal="left" vertical="center" wrapText="1"/>
      <protection locked="0"/>
    </xf>
    <xf numFmtId="0" fontId="57" fillId="2" borderId="23" xfId="0" applyFont="1" applyFill="1" applyBorder="1" applyAlignment="1" applyProtection="1">
      <alignment horizontal="left" vertical="center" wrapText="1"/>
      <protection locked="0"/>
    </xf>
    <xf numFmtId="0" fontId="54" fillId="2" borderId="23" xfId="0" applyFont="1" applyFill="1" applyBorder="1" applyAlignment="1" applyProtection="1">
      <alignment horizontal="center" vertical="center" wrapText="1"/>
      <protection locked="0"/>
    </xf>
    <xf numFmtId="0" fontId="57" fillId="2" borderId="23" xfId="0" applyFont="1" applyFill="1" applyBorder="1" applyAlignment="1" applyProtection="1">
      <alignment horizontal="center" vertical="center" wrapText="1"/>
      <protection locked="0"/>
    </xf>
    <xf numFmtId="0" fontId="54" fillId="0" borderId="23" xfId="0" applyFont="1" applyBorder="1" applyAlignment="1" applyProtection="1">
      <alignment horizontal="center" vertical="center" wrapText="1"/>
      <protection locked="0"/>
    </xf>
    <xf numFmtId="0" fontId="56" fillId="0" borderId="23" xfId="0" applyFont="1" applyBorder="1" applyAlignment="1" applyProtection="1">
      <alignment horizontal="left" vertical="top" wrapText="1"/>
      <protection locked="0"/>
    </xf>
    <xf numFmtId="0" fontId="55" fillId="0" borderId="7" xfId="0" applyFont="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55" fillId="0" borderId="7" xfId="0" applyFont="1" applyBorder="1" applyAlignment="1" applyProtection="1">
      <alignment horizontal="center" vertical="center" wrapText="1"/>
      <protection locked="0"/>
    </xf>
    <xf numFmtId="0" fontId="55" fillId="0" borderId="8"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8" fillId="0" borderId="1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protection locked="0"/>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142" fillId="0" borderId="6" xfId="0" applyFont="1" applyBorder="1" applyAlignment="1" applyProtection="1">
      <alignment horizontal="center" vertical="top"/>
      <protection locked="0"/>
    </xf>
    <xf numFmtId="0" fontId="55" fillId="0" borderId="11"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0" borderId="17" xfId="0" applyFont="1" applyBorder="1" applyAlignment="1" applyProtection="1">
      <alignment horizontal="left" vertical="center" wrapText="1"/>
      <protection locked="0"/>
    </xf>
    <xf numFmtId="0" fontId="55" fillId="0" borderId="18" xfId="0" applyFont="1" applyBorder="1" applyAlignment="1" applyProtection="1">
      <alignment horizontal="left" vertical="center" wrapText="1"/>
      <protection locked="0"/>
    </xf>
    <xf numFmtId="0" fontId="54" fillId="0" borderId="11"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74" fillId="0" borderId="23"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0" fillId="0" borderId="17" xfId="0" applyBorder="1" applyAlignment="1" applyProtection="1">
      <alignment horizontal="right" vertical="center"/>
      <protection locked="0"/>
    </xf>
    <xf numFmtId="0" fontId="54" fillId="0" borderId="10" xfId="0" applyFont="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19"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123" fillId="14" borderId="23" xfId="0" applyFont="1" applyFill="1" applyBorder="1" applyAlignment="1" applyProtection="1">
      <alignment horizontal="center" vertical="center"/>
      <protection locked="0"/>
    </xf>
    <xf numFmtId="0" fontId="123" fillId="0" borderId="349" xfId="0" applyFont="1" applyBorder="1" applyAlignment="1">
      <alignment horizontal="center" vertical="center"/>
    </xf>
    <xf numFmtId="0" fontId="123" fillId="0" borderId="350" xfId="0" applyFont="1" applyBorder="1" applyAlignment="1">
      <alignment horizontal="center" vertical="center"/>
    </xf>
    <xf numFmtId="31" fontId="121" fillId="14" borderId="350" xfId="0" applyNumberFormat="1" applyFont="1" applyFill="1" applyBorder="1" applyAlignment="1" applyProtection="1">
      <alignment horizontal="center" vertical="center" shrinkToFit="1"/>
      <protection locked="0"/>
    </xf>
    <xf numFmtId="0" fontId="121" fillId="14" borderId="350" xfId="0" applyFont="1" applyFill="1" applyBorder="1" applyAlignment="1" applyProtection="1">
      <alignment horizontal="center" vertical="center" shrinkToFit="1"/>
      <protection locked="0"/>
    </xf>
    <xf numFmtId="0" fontId="121" fillId="14" borderId="351" xfId="0" applyFont="1" applyFill="1" applyBorder="1" applyAlignment="1" applyProtection="1">
      <alignment horizontal="center" vertical="center" shrinkToFit="1"/>
      <protection locked="0"/>
    </xf>
    <xf numFmtId="0" fontId="124" fillId="0" borderId="2" xfId="0" applyFont="1" applyBorder="1" applyAlignment="1">
      <alignment horizontal="center" vertical="center" wrapText="1"/>
    </xf>
    <xf numFmtId="0" fontId="124" fillId="0" borderId="3" xfId="0" applyFont="1" applyBorder="1" applyAlignment="1">
      <alignment horizontal="center" vertical="center"/>
    </xf>
    <xf numFmtId="0" fontId="124" fillId="0" borderId="5" xfId="0" applyFont="1" applyBorder="1" applyAlignment="1">
      <alignment horizontal="center" vertical="center"/>
    </xf>
    <xf numFmtId="31" fontId="123" fillId="14" borderId="23" xfId="0" applyNumberFormat="1" applyFont="1" applyFill="1" applyBorder="1" applyAlignment="1" applyProtection="1">
      <alignment horizontal="center" vertical="center"/>
      <protection locked="0"/>
    </xf>
    <xf numFmtId="0" fontId="123" fillId="13" borderId="23" xfId="0" applyFont="1" applyFill="1" applyBorder="1" applyAlignment="1">
      <alignment horizontal="center" vertical="center"/>
    </xf>
    <xf numFmtId="0" fontId="123" fillId="0" borderId="32" xfId="0" applyFont="1" applyBorder="1" applyAlignment="1">
      <alignment horizontal="center" vertical="center"/>
    </xf>
    <xf numFmtId="0" fontId="131" fillId="0" borderId="1" xfId="0" applyFont="1" applyBorder="1" applyAlignment="1">
      <alignment horizontal="center" vertical="center"/>
    </xf>
    <xf numFmtId="0" fontId="121" fillId="0" borderId="29" xfId="0" applyFont="1" applyBorder="1" applyAlignment="1">
      <alignment horizontal="left" vertical="center" wrapText="1"/>
    </xf>
    <xf numFmtId="0" fontId="121" fillId="0" borderId="0" xfId="0" applyFont="1" applyAlignment="1">
      <alignment horizontal="left" vertical="center" wrapText="1"/>
    </xf>
    <xf numFmtId="0" fontId="129" fillId="0" borderId="0" xfId="0" applyFont="1" applyAlignment="1">
      <alignment horizontal="center" vertical="center"/>
    </xf>
    <xf numFmtId="0" fontId="129" fillId="0" borderId="23" xfId="0" applyFont="1" applyBorder="1" applyAlignment="1">
      <alignment horizontal="center" vertical="center" wrapText="1"/>
    </xf>
    <xf numFmtId="0" fontId="129" fillId="0" borderId="23" xfId="0" applyFont="1" applyBorder="1" applyAlignment="1">
      <alignment horizontal="center" vertical="center"/>
    </xf>
    <xf numFmtId="0" fontId="129" fillId="0" borderId="34" xfId="0" applyFont="1" applyBorder="1" applyAlignment="1">
      <alignment horizontal="center" vertical="center"/>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23" fillId="0" borderId="46" xfId="0" applyFont="1" applyBorder="1" applyAlignment="1">
      <alignment horizontal="center" vertical="center"/>
    </xf>
    <xf numFmtId="0" fontId="123" fillId="0" borderId="29" xfId="0" applyFont="1" applyBorder="1" applyAlignment="1">
      <alignment horizontal="left" vertical="center" wrapText="1"/>
    </xf>
    <xf numFmtId="0" fontId="123" fillId="0" borderId="29" xfId="0" applyFont="1" applyBorder="1" applyAlignment="1">
      <alignment horizontal="left" vertical="center"/>
    </xf>
    <xf numFmtId="0" fontId="123" fillId="0" borderId="0" xfId="0" applyFont="1" applyAlignment="1">
      <alignment horizontal="left" vertical="center"/>
    </xf>
    <xf numFmtId="0" fontId="123" fillId="0" borderId="0" xfId="0" applyFont="1" applyAlignment="1">
      <alignment horizontal="center" vertical="center"/>
    </xf>
    <xf numFmtId="0" fontId="71" fillId="0" borderId="2" xfId="0" applyFont="1" applyBorder="1" applyAlignment="1">
      <alignment horizontal="center" vertical="center"/>
    </xf>
    <xf numFmtId="0" fontId="71" fillId="0" borderId="5" xfId="0" applyFont="1" applyBorder="1" applyAlignment="1">
      <alignment horizontal="center" vertical="center"/>
    </xf>
    <xf numFmtId="0" fontId="13" fillId="0" borderId="1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0" fontId="56" fillId="0" borderId="15" xfId="0" applyFont="1" applyBorder="1" applyAlignment="1" applyProtection="1">
      <alignment horizontal="left" vertical="center" wrapText="1"/>
      <protection locked="0"/>
    </xf>
    <xf numFmtId="0" fontId="56" fillId="0" borderId="17" xfId="0" applyFont="1" applyBorder="1" applyAlignment="1" applyProtection="1">
      <alignment horizontal="left" vertical="center" wrapText="1"/>
      <protection locked="0"/>
    </xf>
    <xf numFmtId="0" fontId="56" fillId="0" borderId="18" xfId="0" applyFont="1" applyBorder="1" applyAlignment="1" applyProtection="1">
      <alignment horizontal="left" vertical="center" wrapText="1"/>
      <protection locked="0"/>
    </xf>
    <xf numFmtId="0" fontId="56" fillId="0" borderId="11" xfId="0" applyFont="1" applyBorder="1" applyAlignment="1" applyProtection="1">
      <alignment horizontal="left" vertical="center"/>
      <protection locked="0"/>
    </xf>
    <xf numFmtId="0" fontId="56" fillId="0" borderId="0" xfId="0" applyFont="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19" fillId="0" borderId="17" xfId="0" applyFont="1" applyBorder="1" applyAlignment="1" applyProtection="1">
      <alignment horizontal="left" vertical="center"/>
      <protection locked="0"/>
    </xf>
    <xf numFmtId="0" fontId="119" fillId="0" borderId="18" xfId="0" applyFont="1" applyBorder="1" applyAlignment="1" applyProtection="1">
      <alignment horizontal="left" vertical="center"/>
      <protection locked="0"/>
    </xf>
    <xf numFmtId="0" fontId="0" fillId="0" borderId="6" xfId="0"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61" fillId="0" borderId="23" xfId="0" applyFont="1" applyBorder="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49" fontId="27" fillId="0" borderId="19" xfId="0" applyNumberFormat="1" applyFont="1" applyBorder="1" applyAlignment="1" applyProtection="1">
      <alignment horizontal="center" vertical="center"/>
      <protection locked="0"/>
    </xf>
    <xf numFmtId="49" fontId="48" fillId="0" borderId="17" xfId="0" applyNumberFormat="1" applyFont="1" applyBorder="1" applyAlignment="1" applyProtection="1">
      <alignment horizontal="center" vertical="center"/>
      <protection locked="0"/>
    </xf>
    <xf numFmtId="49" fontId="48" fillId="0" borderId="18" xfId="0" applyNumberFormat="1" applyFont="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protection locked="0"/>
    </xf>
    <xf numFmtId="49" fontId="27" fillId="0" borderId="8" xfId="0" applyNumberFormat="1" applyFont="1" applyBorder="1" applyAlignment="1" applyProtection="1">
      <alignment horizontal="center" vertical="center"/>
      <protection locked="0"/>
    </xf>
    <xf numFmtId="0" fontId="58" fillId="0" borderId="23" xfId="0" applyFont="1" applyBorder="1" applyAlignment="1" applyProtection="1">
      <alignment horizontal="center" vertical="center" wrapText="1"/>
      <protection locked="0"/>
    </xf>
    <xf numFmtId="0" fontId="58" fillId="0" borderId="23" xfId="0" applyFont="1" applyBorder="1" applyAlignment="1" applyProtection="1">
      <alignment horizontal="center" vertical="center"/>
      <protection locked="0"/>
    </xf>
    <xf numFmtId="0" fontId="56" fillId="0" borderId="6" xfId="0" applyFont="1" applyBorder="1" applyAlignment="1" applyProtection="1">
      <alignment horizontal="left" vertical="center"/>
      <protection locked="0"/>
    </xf>
    <xf numFmtId="0" fontId="56" fillId="0" borderId="8" xfId="0" applyFont="1" applyBorder="1" applyAlignment="1" applyProtection="1">
      <alignment horizontal="left" vertical="center"/>
      <protection locked="0"/>
    </xf>
    <xf numFmtId="0" fontId="56" fillId="0" borderId="17" xfId="0" applyFont="1" applyBorder="1" applyAlignment="1" applyProtection="1">
      <alignment horizontal="left" vertical="center"/>
      <protection locked="0"/>
    </xf>
    <xf numFmtId="0" fontId="56" fillId="0" borderId="18" xfId="0" applyFont="1" applyBorder="1" applyAlignment="1" applyProtection="1">
      <alignment horizontal="left" vertical="center"/>
      <protection locked="0"/>
    </xf>
    <xf numFmtId="0" fontId="60" fillId="0" borderId="7" xfId="0" applyFont="1" applyBorder="1" applyAlignment="1" applyProtection="1">
      <alignment horizontal="right" vertical="center"/>
      <protection locked="0"/>
    </xf>
    <xf numFmtId="0" fontId="60" fillId="0" borderId="6" xfId="0" applyFont="1" applyBorder="1" applyAlignment="1" applyProtection="1">
      <alignment horizontal="right" vertical="center"/>
      <protection locked="0"/>
    </xf>
    <xf numFmtId="0" fontId="60" fillId="0" borderId="6" xfId="0" applyFont="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0" fillId="3" borderId="23" xfId="0" applyFill="1" applyBorder="1" applyAlignment="1" applyProtection="1">
      <alignment horizontal="center" vertical="center"/>
      <protection locked="0"/>
    </xf>
    <xf numFmtId="49" fontId="23" fillId="0" borderId="7"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0" fontId="59" fillId="0" borderId="10" xfId="0" applyFont="1" applyBorder="1" applyAlignment="1" applyProtection="1">
      <alignment horizontal="left" vertical="center"/>
      <protection locked="0"/>
    </xf>
    <xf numFmtId="0" fontId="59" fillId="0" borderId="11" xfId="0" applyFont="1" applyBorder="1" applyAlignment="1" applyProtection="1">
      <alignment horizontal="left" vertical="center"/>
      <protection locked="0"/>
    </xf>
    <xf numFmtId="0" fontId="59" fillId="0" borderId="12" xfId="0" applyFont="1" applyBorder="1" applyAlignment="1" applyProtection="1">
      <alignment horizontal="left" vertical="center"/>
      <protection locked="0"/>
    </xf>
    <xf numFmtId="0" fontId="59" fillId="0" borderId="19" xfId="0" applyFont="1" applyBorder="1" applyAlignment="1" applyProtection="1">
      <alignment horizontal="left" vertical="center"/>
      <protection locked="0"/>
    </xf>
    <xf numFmtId="0" fontId="59" fillId="0" borderId="17" xfId="0" applyFont="1" applyBorder="1" applyAlignment="1" applyProtection="1">
      <alignment horizontal="left" vertical="center"/>
      <protection locked="0"/>
    </xf>
    <xf numFmtId="0" fontId="59" fillId="0" borderId="18" xfId="0" applyFont="1" applyBorder="1" applyAlignment="1" applyProtection="1">
      <alignment horizontal="left" vertical="center"/>
      <protection locked="0"/>
    </xf>
    <xf numFmtId="0" fontId="54" fillId="0" borderId="0" xfId="0" applyFont="1" applyAlignment="1" applyProtection="1">
      <alignment horizontal="center" vertical="center"/>
      <protection locked="0"/>
    </xf>
    <xf numFmtId="49" fontId="54" fillId="0" borderId="11" xfId="0" applyNumberFormat="1" applyFont="1" applyBorder="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49" fontId="54" fillId="0" borderId="12" xfId="0" applyNumberFormat="1" applyFont="1" applyBorder="1" applyAlignment="1" applyProtection="1">
      <alignment horizontal="center" vertical="center"/>
      <protection locked="0"/>
    </xf>
    <xf numFmtId="49" fontId="54" fillId="0" borderId="14" xfId="0" applyNumberFormat="1" applyFont="1" applyBorder="1" applyAlignment="1" applyProtection="1">
      <alignment horizontal="center" vertical="center"/>
      <protection locked="0"/>
    </xf>
    <xf numFmtId="0" fontId="120" fillId="0" borderId="0" xfId="0" applyFont="1" applyAlignment="1" applyProtection="1">
      <alignment horizontal="center" vertical="center"/>
      <protection locked="0"/>
    </xf>
    <xf numFmtId="0" fontId="54" fillId="0" borderId="6" xfId="0" applyFont="1" applyBorder="1" applyAlignment="1" applyProtection="1">
      <alignment horizontal="center" vertical="center"/>
      <protection locked="0"/>
    </xf>
    <xf numFmtId="49" fontId="54" fillId="0" borderId="7" xfId="0" applyNumberFormat="1" applyFont="1" applyBorder="1" applyAlignment="1" applyProtection="1">
      <alignment horizontal="center" vertical="center"/>
      <protection locked="0"/>
    </xf>
    <xf numFmtId="49" fontId="54" fillId="0" borderId="8" xfId="0" applyNumberFormat="1"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6" fillId="0" borderId="1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8" fillId="0" borderId="9" xfId="2" applyFont="1" applyBorder="1" applyAlignment="1" applyProtection="1">
      <alignment horizontal="center" vertical="center" shrinkToFit="1"/>
      <protection locked="0"/>
    </xf>
    <xf numFmtId="0" fontId="8" fillId="0" borderId="0" xfId="2" applyFont="1" applyAlignment="1" applyProtection="1">
      <alignment horizontal="center" vertical="center" shrinkToFit="1"/>
      <protection locked="0"/>
    </xf>
    <xf numFmtId="0" fontId="8" fillId="0" borderId="16" xfId="2" applyFont="1" applyBorder="1" applyAlignment="1" applyProtection="1">
      <alignment horizontal="center" vertical="center" shrinkToFit="1"/>
      <protection locked="0"/>
    </xf>
    <xf numFmtId="0" fontId="7" fillId="2" borderId="77" xfId="2" applyFont="1" applyFill="1" applyBorder="1" applyAlignment="1" applyProtection="1">
      <alignment horizontal="center" vertical="center"/>
      <protection locked="0"/>
    </xf>
    <xf numFmtId="0" fontId="7" fillId="2" borderId="78" xfId="2" applyFont="1" applyFill="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45" xfId="2" applyFont="1" applyBorder="1" applyAlignment="1" applyProtection="1">
      <alignment horizontal="center" vertical="center"/>
      <protection locked="0"/>
    </xf>
    <xf numFmtId="0" fontId="8" fillId="0" borderId="68" xfId="2" applyFont="1" applyBorder="1" applyAlignment="1" applyProtection="1">
      <alignment horizontal="center" vertical="center"/>
      <protection locked="0"/>
    </xf>
    <xf numFmtId="0" fontId="8" fillId="2" borderId="44" xfId="2" applyFont="1" applyFill="1" applyBorder="1" applyAlignment="1" applyProtection="1">
      <alignment horizontal="center" vertical="center" shrinkToFit="1"/>
      <protection locked="0"/>
    </xf>
    <xf numFmtId="0" fontId="8" fillId="2" borderId="29" xfId="2" applyFont="1" applyFill="1" applyBorder="1" applyAlignment="1" applyProtection="1">
      <alignment horizontal="center" vertical="center" shrinkToFit="1"/>
      <protection locked="0"/>
    </xf>
    <xf numFmtId="0" fontId="8" fillId="2" borderId="30" xfId="2" applyFont="1" applyFill="1" applyBorder="1" applyAlignment="1" applyProtection="1">
      <alignment horizontal="center" vertical="center" shrinkToFit="1"/>
      <protection locked="0"/>
    </xf>
    <xf numFmtId="0" fontId="8" fillId="2" borderId="57" xfId="2" applyFont="1" applyFill="1" applyBorder="1" applyAlignment="1" applyProtection="1">
      <alignment horizontal="center" vertical="center" shrinkToFit="1"/>
      <protection locked="0"/>
    </xf>
    <xf numFmtId="0" fontId="8" fillId="2" borderId="70" xfId="2" applyFont="1" applyFill="1" applyBorder="1" applyAlignment="1" applyProtection="1">
      <alignment horizontal="center" vertical="center" shrinkToFit="1"/>
      <protection locked="0"/>
    </xf>
    <xf numFmtId="0" fontId="8" fillId="2" borderId="71" xfId="2" applyFont="1" applyFill="1" applyBorder="1" applyAlignment="1" applyProtection="1">
      <alignment horizontal="center" vertical="center" shrinkToFit="1"/>
      <protection locked="0"/>
    </xf>
    <xf numFmtId="0" fontId="8" fillId="2" borderId="28" xfId="2" applyFont="1" applyFill="1" applyBorder="1" applyAlignment="1" applyProtection="1">
      <alignment horizontal="center" vertical="center"/>
      <protection locked="0"/>
    </xf>
    <xf numFmtId="0" fontId="8" fillId="2" borderId="29" xfId="2" applyFont="1" applyFill="1" applyBorder="1" applyAlignment="1" applyProtection="1">
      <alignment horizontal="center" vertical="center"/>
      <protection locked="0"/>
    </xf>
    <xf numFmtId="0" fontId="8" fillId="2" borderId="30" xfId="2" applyFont="1" applyFill="1" applyBorder="1" applyAlignment="1" applyProtection="1">
      <alignment horizontal="center" vertical="center"/>
      <protection locked="0"/>
    </xf>
    <xf numFmtId="0" fontId="8" fillId="2" borderId="76" xfId="2" applyFont="1" applyFill="1" applyBorder="1" applyAlignment="1" applyProtection="1">
      <alignment horizontal="center" vertical="center"/>
      <protection locked="0"/>
    </xf>
    <xf numFmtId="0" fontId="8" fillId="2" borderId="70" xfId="2" applyFont="1" applyFill="1" applyBorder="1" applyAlignment="1" applyProtection="1">
      <alignment horizontal="center" vertical="center"/>
      <protection locked="0"/>
    </xf>
    <xf numFmtId="0" fontId="8" fillId="2" borderId="71" xfId="2" applyFont="1" applyFill="1" applyBorder="1" applyAlignment="1" applyProtection="1">
      <alignment horizontal="center" vertical="center"/>
      <protection locked="0"/>
    </xf>
    <xf numFmtId="0" fontId="8" fillId="0" borderId="225" xfId="2" applyFont="1" applyBorder="1" applyAlignment="1" applyProtection="1">
      <alignment horizontal="center" vertical="center"/>
      <protection locked="0"/>
    </xf>
    <xf numFmtId="0" fontId="8" fillId="0" borderId="208" xfId="2" applyFont="1" applyBorder="1" applyAlignment="1" applyProtection="1">
      <alignment horizontal="center" vertical="center"/>
      <protection locked="0"/>
    </xf>
    <xf numFmtId="0" fontId="8" fillId="0" borderId="250" xfId="2" applyFont="1" applyBorder="1" applyAlignment="1" applyProtection="1">
      <alignment horizontal="center" vertical="center"/>
      <protection locked="0"/>
    </xf>
    <xf numFmtId="0" fontId="52" fillId="0" borderId="0" xfId="2" applyFont="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47" xfId="2" applyFont="1" applyFill="1" applyBorder="1" applyAlignment="1" applyProtection="1">
      <alignment horizontal="center" vertical="center"/>
      <protection locked="0"/>
    </xf>
    <xf numFmtId="0" fontId="8" fillId="2" borderId="66"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protection locked="0"/>
    </xf>
    <xf numFmtId="0" fontId="8" fillId="2" borderId="75" xfId="2" applyFont="1" applyFill="1" applyBorder="1" applyAlignment="1" applyProtection="1">
      <alignment horizontal="center" vertical="center"/>
      <protection locked="0"/>
    </xf>
    <xf numFmtId="0" fontId="8" fillId="2" borderId="68" xfId="2" applyFont="1" applyFill="1" applyBorder="1" applyAlignment="1" applyProtection="1">
      <alignment horizontal="center" vertical="center"/>
      <protection locked="0"/>
    </xf>
    <xf numFmtId="0" fontId="8" fillId="2" borderId="72" xfId="2" applyFont="1" applyFill="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8" fillId="0" borderId="69" xfId="2" applyFont="1" applyBorder="1" applyAlignment="1" applyProtection="1">
      <alignment horizontal="center" vertical="center"/>
      <protection locked="0"/>
    </xf>
    <xf numFmtId="0" fontId="135" fillId="0" borderId="1" xfId="2" applyFont="1" applyBorder="1" applyAlignment="1" applyProtection="1">
      <alignment horizontal="right" vertical="center"/>
      <protection locked="0"/>
    </xf>
    <xf numFmtId="0" fontId="43" fillId="0" borderId="161" xfId="3" applyFont="1" applyBorder="1" applyAlignment="1">
      <alignment horizontal="center" vertical="center"/>
    </xf>
    <xf numFmtId="0" fontId="43" fillId="0" borderId="162" xfId="3" applyFont="1" applyBorder="1" applyAlignment="1">
      <alignment horizontal="center" vertical="center"/>
    </xf>
    <xf numFmtId="0" fontId="43" fillId="0" borderId="163" xfId="3" applyFont="1" applyBorder="1" applyAlignment="1">
      <alignment horizontal="center" vertical="center"/>
    </xf>
    <xf numFmtId="0" fontId="8" fillId="2" borderId="7" xfId="2" applyFont="1" applyFill="1" applyBorder="1" applyAlignment="1" applyProtection="1">
      <alignment horizontal="center" vertical="center" wrapText="1" shrinkToFit="1"/>
      <protection locked="0"/>
    </xf>
    <xf numFmtId="0" fontId="8" fillId="2" borderId="6" xfId="2" applyFont="1" applyFill="1" applyBorder="1" applyAlignment="1" applyProtection="1">
      <alignment horizontal="center" vertical="center" wrapText="1" shrinkToFit="1"/>
      <protection locked="0"/>
    </xf>
    <xf numFmtId="0" fontId="8" fillId="2" borderId="8" xfId="2" applyFont="1" applyFill="1" applyBorder="1" applyAlignment="1" applyProtection="1">
      <alignment horizontal="center" vertical="center" wrapText="1" shrinkToFit="1"/>
      <protection locked="0"/>
    </xf>
    <xf numFmtId="0" fontId="8" fillId="0" borderId="249" xfId="2" applyFont="1" applyBorder="1" applyAlignment="1" applyProtection="1">
      <alignment horizontal="center" vertical="center" shrinkToFit="1"/>
      <protection locked="0"/>
    </xf>
    <xf numFmtId="0" fontId="8" fillId="0" borderId="184" xfId="2" applyFont="1" applyBorder="1" applyAlignment="1" applyProtection="1">
      <alignment horizontal="center" vertical="center" shrinkToFit="1"/>
      <protection locked="0"/>
    </xf>
    <xf numFmtId="0" fontId="8" fillId="0" borderId="251" xfId="2" applyFont="1" applyBorder="1" applyAlignment="1" applyProtection="1">
      <alignment horizontal="center" vertical="center" shrinkToFit="1"/>
      <protection locked="0"/>
    </xf>
    <xf numFmtId="0" fontId="8" fillId="0" borderId="183" xfId="2" applyFont="1" applyBorder="1" applyAlignment="1" applyProtection="1">
      <alignment horizontal="center" vertical="center"/>
      <protection locked="0"/>
    </xf>
    <xf numFmtId="0" fontId="8" fillId="0" borderId="184" xfId="2" applyFont="1" applyBorder="1" applyAlignment="1" applyProtection="1">
      <alignment horizontal="center" vertical="center"/>
      <protection locked="0"/>
    </xf>
    <xf numFmtId="0" fontId="8" fillId="0" borderId="229" xfId="2" applyFont="1" applyBorder="1" applyAlignment="1" applyProtection="1">
      <alignment horizontal="center" vertical="center"/>
      <protection locked="0"/>
    </xf>
    <xf numFmtId="0" fontId="8" fillId="0" borderId="228" xfId="2" applyFont="1" applyBorder="1" applyAlignment="1" applyProtection="1">
      <alignment horizontal="center" vertical="center"/>
      <protection locked="0"/>
    </xf>
    <xf numFmtId="0" fontId="8" fillId="0" borderId="251" xfId="2" applyFont="1" applyBorder="1" applyAlignment="1" applyProtection="1">
      <alignment horizontal="center" vertical="center"/>
      <protection locked="0"/>
    </xf>
    <xf numFmtId="0" fontId="8" fillId="0" borderId="264" xfId="2" applyFont="1" applyBorder="1" applyAlignment="1" applyProtection="1">
      <alignment horizontal="center" vertical="center"/>
      <protection locked="0"/>
    </xf>
    <xf numFmtId="0" fontId="8" fillId="0" borderId="0" xfId="2" applyFont="1" applyAlignment="1" applyProtection="1">
      <alignment vertical="center"/>
      <protection locked="0"/>
    </xf>
    <xf numFmtId="0" fontId="8" fillId="2" borderId="44" xfId="2" applyFont="1" applyFill="1" applyBorder="1" applyAlignment="1" applyProtection="1">
      <alignment horizontal="center" vertical="center"/>
      <protection locked="0"/>
    </xf>
    <xf numFmtId="0" fontId="8" fillId="2" borderId="43" xfId="2" applyFont="1" applyFill="1" applyBorder="1" applyAlignment="1" applyProtection="1">
      <alignment horizontal="center" vertical="center"/>
      <protection locked="0"/>
    </xf>
    <xf numFmtId="0" fontId="8" fillId="2" borderId="57" xfId="2" applyFont="1" applyFill="1" applyBorder="1" applyAlignment="1" applyProtection="1">
      <alignment horizontal="center" vertical="center"/>
      <protection locked="0"/>
    </xf>
    <xf numFmtId="0" fontId="8" fillId="2" borderId="58" xfId="2" applyFont="1" applyFill="1" applyBorder="1" applyAlignment="1" applyProtection="1">
      <alignment horizontal="center" vertical="center"/>
      <protection locked="0"/>
    </xf>
    <xf numFmtId="0" fontId="8" fillId="0" borderId="226" xfId="2" applyFont="1" applyBorder="1" applyAlignment="1" applyProtection="1">
      <alignment horizontal="center" vertical="center"/>
      <protection locked="0"/>
    </xf>
    <xf numFmtId="0" fontId="8" fillId="0" borderId="272" xfId="2" applyFont="1" applyBorder="1" applyAlignment="1" applyProtection="1">
      <alignment horizontal="center" vertical="center" shrinkToFit="1"/>
      <protection locked="0"/>
    </xf>
    <xf numFmtId="0" fontId="8" fillId="0" borderId="191" xfId="2" applyFont="1" applyBorder="1" applyAlignment="1" applyProtection="1">
      <alignment horizontal="center" vertical="center" shrinkToFit="1"/>
      <protection locked="0"/>
    </xf>
    <xf numFmtId="0" fontId="8" fillId="0" borderId="285" xfId="2" applyFont="1" applyBorder="1" applyAlignment="1" applyProtection="1">
      <alignment horizontal="center" vertical="center" shrinkToFit="1"/>
      <protection locked="0"/>
    </xf>
    <xf numFmtId="0" fontId="8" fillId="0" borderId="262" xfId="2" applyFont="1" applyBorder="1" applyAlignment="1" applyProtection="1">
      <alignment horizontal="center" vertical="center"/>
      <protection locked="0"/>
    </xf>
    <xf numFmtId="0" fontId="8" fillId="0" borderId="209" xfId="2" applyFont="1" applyBorder="1" applyAlignment="1" applyProtection="1">
      <alignment horizontal="center" vertical="center"/>
      <protection locked="0"/>
    </xf>
    <xf numFmtId="0" fontId="8" fillId="0" borderId="254" xfId="2" applyFont="1" applyBorder="1" applyAlignment="1" applyProtection="1">
      <alignment horizontal="center" vertical="center"/>
      <protection locked="0"/>
    </xf>
    <xf numFmtId="0" fontId="8" fillId="0" borderId="197" xfId="2" applyFont="1" applyBorder="1" applyAlignment="1" applyProtection="1">
      <alignment horizontal="center" vertical="center"/>
      <protection locked="0"/>
    </xf>
    <xf numFmtId="0" fontId="8" fillId="0" borderId="205" xfId="2" applyFont="1" applyBorder="1" applyAlignment="1" applyProtection="1">
      <alignment horizontal="center" vertical="center"/>
      <protection locked="0"/>
    </xf>
    <xf numFmtId="0" fontId="8" fillId="0" borderId="263" xfId="2" applyFont="1" applyBorder="1" applyAlignment="1" applyProtection="1">
      <alignment horizontal="center" vertical="center"/>
      <protection locked="0"/>
    </xf>
    <xf numFmtId="0" fontId="8" fillId="0" borderId="0" xfId="2" applyFont="1" applyFill="1" applyAlignment="1" applyProtection="1">
      <alignment vertical="center"/>
      <protection locked="0"/>
    </xf>
    <xf numFmtId="0" fontId="8" fillId="0" borderId="26" xfId="2" applyFont="1" applyBorder="1" applyAlignment="1" applyProtection="1">
      <alignment horizontal="center" vertical="center" shrinkToFit="1"/>
      <protection locked="0"/>
    </xf>
    <xf numFmtId="0" fontId="8" fillId="0" borderId="1" xfId="2" applyFont="1" applyBorder="1" applyAlignment="1" applyProtection="1">
      <alignment horizontal="center" vertical="center" shrinkToFit="1"/>
      <protection locked="0"/>
    </xf>
    <xf numFmtId="0" fontId="8" fillId="0" borderId="27" xfId="2" applyFont="1" applyBorder="1" applyAlignment="1" applyProtection="1">
      <alignment horizontal="center" vertical="center" shrinkToFit="1"/>
      <protection locked="0"/>
    </xf>
    <xf numFmtId="0" fontId="43" fillId="0" borderId="0" xfId="0" applyFont="1" applyAlignment="1" applyProtection="1">
      <alignment horizontal="center" vertical="center"/>
      <protection locked="0"/>
    </xf>
    <xf numFmtId="0" fontId="0" fillId="2" borderId="4" xfId="0" applyFill="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14" fontId="0" fillId="0" borderId="47" xfId="0" applyNumberFormat="1" applyBorder="1" applyAlignment="1" applyProtection="1">
      <alignment horizontal="center" vertical="center" shrinkToFit="1"/>
      <protection locked="0"/>
    </xf>
    <xf numFmtId="14" fontId="0" fillId="0" borderId="32" xfId="0" applyNumberFormat="1" applyBorder="1" applyAlignment="1" applyProtection="1">
      <alignment horizontal="center" vertical="center" shrinkToFit="1"/>
      <protection locked="0"/>
    </xf>
    <xf numFmtId="14" fontId="0" fillId="0" borderId="4" xfId="0" applyNumberFormat="1" applyBorder="1" applyAlignment="1" applyProtection="1">
      <alignment horizontal="center" vertical="center" shrinkToFit="1"/>
      <protection locked="0"/>
    </xf>
    <xf numFmtId="14" fontId="0" fillId="0" borderId="23" xfId="0" applyNumberFormat="1" applyBorder="1" applyAlignment="1" applyProtection="1">
      <alignment horizontal="center" vertical="center" shrinkToFit="1"/>
      <protection locked="0"/>
    </xf>
    <xf numFmtId="14" fontId="0" fillId="0" borderId="7" xfId="0" applyNumberForma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14" fontId="0" fillId="0" borderId="46" xfId="0" applyNumberFormat="1" applyBorder="1" applyAlignment="1" applyProtection="1">
      <alignment horizontal="center" vertical="center" shrinkToFit="1"/>
      <protection locked="0"/>
    </xf>
    <xf numFmtId="14" fontId="0" fillId="0" borderId="34" xfId="0" applyNumberFormat="1" applyBorder="1" applyAlignment="1" applyProtection="1">
      <alignment horizontal="center" vertical="center" shrinkToFit="1"/>
      <protection locked="0"/>
    </xf>
    <xf numFmtId="0" fontId="0" fillId="2" borderId="33" xfId="0" applyFill="1" applyBorder="1" applyAlignment="1" applyProtection="1">
      <alignment horizontal="center" vertical="center" wrapText="1" shrinkToFit="1"/>
      <protection locked="0"/>
    </xf>
    <xf numFmtId="0" fontId="0" fillId="2" borderId="38" xfId="0" applyFill="1" applyBorder="1" applyAlignment="1" applyProtection="1">
      <alignment horizontal="center" vertical="center" shrinkToFit="1"/>
      <protection locked="0"/>
    </xf>
    <xf numFmtId="0" fontId="0" fillId="2" borderId="36"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32" fillId="2" borderId="23" xfId="0" applyFont="1" applyFill="1" applyBorder="1" applyAlignment="1" applyProtection="1">
      <alignment horizontal="center" vertical="center" wrapText="1" shrinkToFit="1"/>
      <protection locked="0"/>
    </xf>
    <xf numFmtId="0" fontId="25" fillId="2" borderId="23" xfId="0" applyFont="1" applyFill="1" applyBorder="1" applyAlignment="1" applyProtection="1">
      <alignment horizontal="center" vertical="center" wrapText="1" shrinkToFit="1"/>
      <protection locked="0"/>
    </xf>
    <xf numFmtId="0" fontId="25" fillId="2" borderId="7" xfId="0" applyFont="1" applyFill="1" applyBorder="1" applyAlignment="1" applyProtection="1">
      <alignment horizontal="center" vertical="center" wrapText="1" shrinkToFit="1"/>
      <protection locked="0"/>
    </xf>
    <xf numFmtId="0" fontId="25" fillId="2" borderId="36" xfId="0" applyFont="1" applyFill="1" applyBorder="1" applyAlignment="1" applyProtection="1">
      <alignment horizontal="center" vertical="center" wrapText="1" shrinkToFit="1"/>
      <protection locked="0"/>
    </xf>
    <xf numFmtId="0" fontId="25" fillId="2" borderId="45" xfId="0" applyFont="1" applyFill="1" applyBorder="1" applyAlignment="1" applyProtection="1">
      <alignment horizontal="center" vertical="center" wrapText="1" shrinkToFit="1"/>
      <protection locked="0"/>
    </xf>
    <xf numFmtId="0" fontId="0" fillId="0" borderId="37" xfId="0" applyBorder="1" applyAlignment="1" applyProtection="1">
      <alignment horizontal="center" vertical="center" shrinkToFit="1"/>
      <protection locked="0"/>
    </xf>
    <xf numFmtId="0" fontId="25" fillId="2" borderId="31"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13" fillId="0" borderId="164" xfId="0" applyFont="1" applyBorder="1" applyAlignment="1" applyProtection="1">
      <alignment horizontal="center" vertical="center" wrapText="1"/>
      <protection locked="0"/>
    </xf>
    <xf numFmtId="0" fontId="13" fillId="0" borderId="165" xfId="0" applyFont="1" applyBorder="1" applyAlignment="1" applyProtection="1">
      <alignment horizontal="center" vertical="center" wrapText="1"/>
      <protection locked="0"/>
    </xf>
    <xf numFmtId="0" fontId="25" fillId="0" borderId="165" xfId="0" applyFont="1" applyBorder="1" applyAlignment="1" applyProtection="1">
      <alignment horizontal="center" vertical="center" wrapText="1"/>
      <protection locked="0"/>
    </xf>
    <xf numFmtId="0" fontId="13" fillId="0" borderId="265" xfId="0" applyFont="1" applyBorder="1" applyAlignment="1" applyProtection="1">
      <alignment horizontal="center" vertical="center" wrapText="1"/>
      <protection locked="0"/>
    </xf>
    <xf numFmtId="0" fontId="13" fillId="0" borderId="167" xfId="0" applyFont="1" applyBorder="1" applyAlignment="1" applyProtection="1">
      <alignment horizontal="center" vertical="center" wrapText="1"/>
      <protection locked="0"/>
    </xf>
    <xf numFmtId="0" fontId="13" fillId="0" borderId="168" xfId="0" applyFont="1" applyBorder="1" applyAlignment="1" applyProtection="1">
      <alignment horizontal="center" vertical="center" wrapText="1"/>
      <protection locked="0"/>
    </xf>
    <xf numFmtId="0" fontId="25" fillId="0" borderId="168" xfId="0" applyFont="1" applyBorder="1" applyAlignment="1" applyProtection="1">
      <alignment horizontal="center" vertical="center" wrapText="1"/>
      <protection locked="0"/>
    </xf>
    <xf numFmtId="0" fontId="13" fillId="0" borderId="266" xfId="0" applyFont="1" applyBorder="1" applyAlignment="1" applyProtection="1">
      <alignment horizontal="center" vertical="center" wrapText="1"/>
      <protection locked="0"/>
    </xf>
    <xf numFmtId="0" fontId="25" fillId="0" borderId="0" xfId="0" applyFont="1" applyAlignment="1" applyProtection="1">
      <alignment horizontal="right" vertical="center" wrapText="1"/>
      <protection locked="0"/>
    </xf>
    <xf numFmtId="0" fontId="13" fillId="0" borderId="223" xfId="0" applyFont="1" applyBorder="1" applyAlignment="1" applyProtection="1">
      <alignment horizontal="center" vertical="center" wrapText="1"/>
      <protection locked="0"/>
    </xf>
    <xf numFmtId="0" fontId="13" fillId="0" borderId="255" xfId="0" applyFont="1" applyBorder="1" applyAlignment="1" applyProtection="1">
      <alignment horizontal="center" vertical="center" wrapText="1"/>
      <protection locked="0"/>
    </xf>
    <xf numFmtId="0" fontId="25" fillId="0" borderId="255" xfId="0" applyFont="1" applyBorder="1" applyAlignment="1" applyProtection="1">
      <alignment horizontal="center" vertical="center" wrapText="1"/>
      <protection locked="0"/>
    </xf>
    <xf numFmtId="0" fontId="13" fillId="0" borderId="267" xfId="0" applyFont="1" applyBorder="1" applyAlignment="1" applyProtection="1">
      <alignment horizontal="center" vertical="center" wrapText="1"/>
      <protection locked="0"/>
    </xf>
    <xf numFmtId="0" fontId="10" fillId="0" borderId="365" xfId="0" applyFont="1" applyBorder="1" applyAlignment="1">
      <alignment horizontal="center" vertical="center"/>
    </xf>
    <xf numFmtId="0" fontId="10" fillId="0" borderId="191" xfId="0" applyFont="1" applyBorder="1" applyAlignment="1">
      <alignment horizontal="center" vertical="center"/>
    </xf>
    <xf numFmtId="0" fontId="10" fillId="0" borderId="285" xfId="0" applyFont="1" applyBorder="1" applyAlignment="1">
      <alignment horizontal="center" vertical="center"/>
    </xf>
    <xf numFmtId="0" fontId="10" fillId="0" borderId="366" xfId="0" applyFont="1" applyBorder="1" applyAlignment="1">
      <alignment horizontal="center" vertical="center"/>
    </xf>
    <xf numFmtId="0" fontId="10" fillId="0" borderId="73" xfId="0" applyFont="1" applyBorder="1" applyAlignment="1">
      <alignment horizontal="center" vertical="center"/>
    </xf>
    <xf numFmtId="0" fontId="10" fillId="0" borderId="213" xfId="0" applyFont="1" applyBorder="1" applyAlignment="1">
      <alignment horizontal="center" vertical="center"/>
    </xf>
    <xf numFmtId="0" fontId="10" fillId="0" borderId="284" xfId="0" applyFont="1" applyBorder="1" applyAlignment="1" applyProtection="1">
      <alignment horizontal="center" vertical="center"/>
      <protection locked="0"/>
    </xf>
    <xf numFmtId="0" fontId="10" fillId="0" borderId="257" xfId="0" applyFont="1" applyBorder="1" applyAlignment="1" applyProtection="1">
      <alignment horizontal="center" vertical="center"/>
      <protection locked="0"/>
    </xf>
    <xf numFmtId="0" fontId="10" fillId="0" borderId="260" xfId="0" applyFont="1" applyBorder="1" applyAlignment="1" applyProtection="1">
      <alignment horizontal="center" vertical="center"/>
      <protection locked="0"/>
    </xf>
    <xf numFmtId="0" fontId="16" fillId="2" borderId="53" xfId="0" applyFont="1" applyFill="1" applyBorder="1" applyAlignment="1" applyProtection="1">
      <alignment horizontal="center" vertical="center" textRotation="255"/>
      <protection locked="0"/>
    </xf>
    <xf numFmtId="0" fontId="10" fillId="0" borderId="53" xfId="0" applyFont="1" applyBorder="1" applyAlignment="1" applyProtection="1">
      <alignment horizontal="center" vertical="center"/>
      <protection locked="0"/>
    </xf>
    <xf numFmtId="0" fontId="24" fillId="0" borderId="186" xfId="0" applyFont="1" applyBorder="1" applyAlignment="1" applyProtection="1">
      <alignment horizontal="center" vertical="center"/>
      <protection locked="0"/>
    </xf>
    <xf numFmtId="0" fontId="0" fillId="0" borderId="245" xfId="0" applyBorder="1" applyAlignment="1" applyProtection="1">
      <alignment horizontal="center" vertical="center"/>
      <protection locked="0"/>
    </xf>
    <xf numFmtId="0" fontId="0" fillId="0" borderId="303" xfId="0" applyBorder="1" applyAlignment="1" applyProtection="1">
      <alignment horizontal="center" vertical="center"/>
      <protection locked="0"/>
    </xf>
    <xf numFmtId="0" fontId="0" fillId="0" borderId="307" xfId="0" applyBorder="1" applyAlignment="1" applyProtection="1">
      <alignment horizontal="center" vertical="center"/>
      <protection locked="0"/>
    </xf>
    <xf numFmtId="0" fontId="0" fillId="0" borderId="308" xfId="0" applyBorder="1" applyAlignment="1" applyProtection="1">
      <alignment horizontal="center" vertical="center"/>
      <protection locked="0"/>
    </xf>
    <xf numFmtId="176" fontId="13" fillId="0" borderId="249" xfId="0" applyNumberFormat="1" applyFont="1" applyBorder="1" applyAlignment="1" applyProtection="1">
      <alignment horizontal="center" vertical="center"/>
      <protection locked="0"/>
    </xf>
    <xf numFmtId="176" fontId="13" fillId="0" borderId="184" xfId="0" applyNumberFormat="1" applyFont="1" applyBorder="1" applyAlignment="1" applyProtection="1">
      <alignment horizontal="center" vertical="center"/>
      <protection locked="0"/>
    </xf>
    <xf numFmtId="176" fontId="13" fillId="0" borderId="302" xfId="0" applyNumberFormat="1" applyFont="1" applyBorder="1" applyAlignment="1" applyProtection="1">
      <alignment horizontal="center" vertical="center"/>
      <protection locked="0"/>
    </xf>
    <xf numFmtId="0" fontId="0" fillId="0" borderId="297" xfId="0" applyBorder="1" applyAlignment="1" applyProtection="1">
      <alignment horizontal="center" vertical="center"/>
      <protection locked="0"/>
    </xf>
    <xf numFmtId="0" fontId="0" fillId="0" borderId="298" xfId="0" applyBorder="1" applyAlignment="1" applyProtection="1">
      <alignment horizontal="center" vertical="center"/>
      <protection locked="0"/>
    </xf>
    <xf numFmtId="0" fontId="0" fillId="0" borderId="179"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299" xfId="0" applyBorder="1" applyAlignment="1" applyProtection="1">
      <alignment horizontal="center" vertical="center"/>
      <protection locked="0"/>
    </xf>
    <xf numFmtId="0" fontId="0" fillId="0" borderId="168" xfId="0" applyBorder="1" applyAlignment="1" applyProtection="1">
      <alignment horizontal="center" vertical="center"/>
      <protection locked="0"/>
    </xf>
    <xf numFmtId="0" fontId="0" fillId="0" borderId="300" xfId="0" applyBorder="1" applyAlignment="1" applyProtection="1">
      <alignment horizontal="center" vertical="center"/>
      <protection locked="0"/>
    </xf>
    <xf numFmtId="0" fontId="0" fillId="0" borderId="301" xfId="0" applyBorder="1" applyAlignment="1" applyProtection="1">
      <alignment horizontal="center" vertical="center"/>
      <protection locked="0"/>
    </xf>
    <xf numFmtId="0" fontId="25" fillId="0" borderId="29" xfId="0" applyFont="1" applyBorder="1" applyAlignment="1">
      <alignment horizontal="right" vertical="center"/>
    </xf>
    <xf numFmtId="0" fontId="0" fillId="0" borderId="5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212" xfId="0" applyBorder="1" applyAlignment="1">
      <alignment horizontal="left" vertical="center" wrapText="1"/>
    </xf>
    <xf numFmtId="0" fontId="0" fillId="0" borderId="73" xfId="0" applyBorder="1" applyAlignment="1">
      <alignment horizontal="left" vertical="center" wrapText="1"/>
    </xf>
    <xf numFmtId="0" fontId="0" fillId="0" borderId="213" xfId="0" applyBorder="1" applyAlignment="1">
      <alignment horizontal="left" vertical="center" wrapText="1"/>
    </xf>
    <xf numFmtId="0" fontId="115" fillId="0" borderId="1" xfId="0" applyFont="1" applyBorder="1" applyAlignment="1">
      <alignment horizontal="center" vertical="center"/>
    </xf>
    <xf numFmtId="0" fontId="117" fillId="0" borderId="1" xfId="0" applyFont="1" applyBorder="1" applyAlignment="1">
      <alignment horizontal="center" vertical="center"/>
    </xf>
    <xf numFmtId="0" fontId="117" fillId="0" borderId="27" xfId="0" applyFont="1" applyBorder="1" applyAlignment="1">
      <alignment horizontal="center" vertical="center"/>
    </xf>
    <xf numFmtId="0" fontId="0" fillId="0" borderId="306" xfId="0" applyBorder="1" applyAlignment="1" applyProtection="1">
      <alignment horizontal="center" vertical="center"/>
      <protection locked="0"/>
    </xf>
    <xf numFmtId="0" fontId="0" fillId="0" borderId="223" xfId="0" applyBorder="1" applyAlignment="1" applyProtection="1">
      <alignment horizontal="center" vertical="center"/>
      <protection locked="0"/>
    </xf>
    <xf numFmtId="0" fontId="0" fillId="0" borderId="255" xfId="0" applyBorder="1" applyAlignment="1" applyProtection="1">
      <alignment horizontal="center" vertical="center"/>
      <protection locked="0"/>
    </xf>
    <xf numFmtId="0" fontId="26"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76" fontId="13" fillId="0" borderId="253" xfId="0" applyNumberFormat="1" applyFont="1" applyBorder="1" applyAlignment="1" applyProtection="1">
      <alignment horizontal="center" vertical="center"/>
      <protection locked="0"/>
    </xf>
    <xf numFmtId="176" fontId="13" fillId="0" borderId="209" xfId="0" applyNumberFormat="1" applyFont="1" applyBorder="1" applyAlignment="1" applyProtection="1">
      <alignment horizontal="center" vertical="center"/>
      <protection locked="0"/>
    </xf>
    <xf numFmtId="176" fontId="13" fillId="0" borderId="305" xfId="0" applyNumberFormat="1" applyFont="1" applyBorder="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28" xfId="0" applyBorder="1" applyAlignment="1">
      <alignment horizontal="center" vertical="center"/>
    </xf>
    <xf numFmtId="0" fontId="32" fillId="0" borderId="0" xfId="0" applyFont="1" applyAlignment="1">
      <alignment horizontal="right"/>
    </xf>
    <xf numFmtId="0" fontId="0" fillId="2" borderId="249" xfId="0" applyFill="1" applyBorder="1" applyAlignment="1">
      <alignment horizontal="left" vertical="center"/>
    </xf>
    <xf numFmtId="0" fontId="0" fillId="2" borderId="184" xfId="0" applyFill="1" applyBorder="1" applyAlignment="1">
      <alignment horizontal="left" vertical="center"/>
    </xf>
    <xf numFmtId="0" fontId="0" fillId="2" borderId="229" xfId="0" applyFill="1" applyBorder="1" applyAlignment="1">
      <alignment horizontal="left" vertical="center"/>
    </xf>
    <xf numFmtId="0" fontId="0" fillId="2" borderId="21" xfId="0" applyFill="1" applyBorder="1" applyAlignment="1">
      <alignment horizontal="left" vertical="center"/>
    </xf>
    <xf numFmtId="0" fontId="0" fillId="2" borderId="11" xfId="0" applyFill="1" applyBorder="1" applyAlignment="1">
      <alignment horizontal="left" vertical="center"/>
    </xf>
    <xf numFmtId="0" fontId="0" fillId="2" borderId="13" xfId="0" applyFill="1" applyBorder="1" applyAlignment="1">
      <alignment horizontal="left" vertical="center"/>
    </xf>
    <xf numFmtId="0" fontId="0" fillId="0" borderId="343" xfId="0" applyBorder="1" applyAlignment="1">
      <alignment horizontal="center" vertical="center"/>
    </xf>
    <xf numFmtId="0" fontId="0" fillId="0" borderId="184" xfId="0" applyBorder="1" applyAlignment="1">
      <alignment horizontal="center" vertical="center"/>
    </xf>
    <xf numFmtId="0" fontId="0" fillId="0" borderId="251" xfId="0" applyBorder="1" applyAlignment="1">
      <alignment horizontal="center" vertical="center"/>
    </xf>
    <xf numFmtId="0" fontId="0" fillId="2" borderId="9" xfId="0" applyFill="1" applyBorder="1" applyAlignment="1">
      <alignment vertical="center" wrapText="1"/>
    </xf>
    <xf numFmtId="0" fontId="13" fillId="2" borderId="0" xfId="0" applyFont="1" applyFill="1" applyAlignment="1">
      <alignment vertical="center" wrapText="1"/>
    </xf>
    <xf numFmtId="0" fontId="13" fillId="2" borderId="16" xfId="0" applyFont="1" applyFill="1" applyBorder="1" applyAlignment="1">
      <alignment vertical="center" wrapText="1"/>
    </xf>
    <xf numFmtId="176" fontId="13" fillId="0" borderId="295" xfId="0" applyNumberFormat="1" applyFont="1" applyBorder="1" applyAlignment="1" applyProtection="1">
      <alignment horizontal="center" vertical="center"/>
      <protection locked="0"/>
    </xf>
    <xf numFmtId="176" fontId="13" fillId="0" borderId="257" xfId="0" applyNumberFormat="1" applyFont="1" applyBorder="1" applyAlignment="1" applyProtection="1">
      <alignment horizontal="center" vertical="center"/>
      <protection locked="0"/>
    </xf>
    <xf numFmtId="176" fontId="13" fillId="0" borderId="296" xfId="0" applyNumberFormat="1" applyFont="1" applyBorder="1" applyAlignment="1" applyProtection="1">
      <alignment horizontal="center" vertical="center"/>
      <protection locked="0"/>
    </xf>
    <xf numFmtId="0" fontId="26" fillId="0" borderId="249" xfId="0" applyFont="1" applyBorder="1" applyAlignment="1" applyProtection="1">
      <alignment horizontal="center" vertical="center" wrapText="1"/>
      <protection locked="0"/>
    </xf>
    <xf numFmtId="0" fontId="26" fillId="0" borderId="184" xfId="0" applyFont="1" applyBorder="1" applyAlignment="1" applyProtection="1">
      <alignment horizontal="center" vertical="center" wrapText="1"/>
      <protection locked="0"/>
    </xf>
    <xf numFmtId="0" fontId="26" fillId="0" borderId="31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312" xfId="0" applyFont="1" applyBorder="1" applyAlignment="1" applyProtection="1">
      <alignment horizontal="center" vertical="center" wrapText="1"/>
      <protection locked="0"/>
    </xf>
    <xf numFmtId="0" fontId="26" fillId="0" borderId="218" xfId="0" applyFont="1" applyBorder="1" applyAlignment="1" applyProtection="1">
      <alignment horizontal="center" vertical="center" wrapText="1"/>
      <protection locked="0"/>
    </xf>
    <xf numFmtId="0" fontId="26" fillId="0" borderId="219" xfId="0" applyFont="1" applyBorder="1" applyAlignment="1" applyProtection="1">
      <alignment horizontal="center" vertical="center" wrapText="1"/>
      <protection locked="0"/>
    </xf>
    <xf numFmtId="0" fontId="26" fillId="0" borderId="228" xfId="0" applyFont="1" applyBorder="1" applyAlignment="1" applyProtection="1">
      <alignment horizontal="center" vertical="center" wrapText="1"/>
      <protection locked="0"/>
    </xf>
    <xf numFmtId="0" fontId="26" fillId="0" borderId="229" xfId="0" applyFont="1" applyBorder="1" applyAlignment="1" applyProtection="1">
      <alignment horizontal="center" vertical="center" wrapText="1"/>
      <protection locked="0"/>
    </xf>
    <xf numFmtId="0" fontId="0" fillId="0" borderId="56" xfId="0" applyBorder="1" applyAlignment="1" applyProtection="1">
      <alignment horizontal="center" vertical="center"/>
      <protection locked="0"/>
    </xf>
    <xf numFmtId="0" fontId="0" fillId="0" borderId="304" xfId="0" applyBorder="1" applyAlignment="1" applyProtection="1">
      <alignment horizontal="center" vertical="center"/>
      <protection locked="0"/>
    </xf>
    <xf numFmtId="0" fontId="26" fillId="0" borderId="21" xfId="0" applyFont="1" applyBorder="1" applyAlignment="1" applyProtection="1">
      <alignment horizontal="center" vertical="center" wrapText="1"/>
      <protection locked="0"/>
    </xf>
    <xf numFmtId="0" fontId="26" fillId="0" borderId="286" xfId="0" applyFont="1" applyBorder="1" applyAlignment="1">
      <alignment horizontal="right" vertical="center"/>
    </xf>
    <xf numFmtId="0" fontId="22" fillId="2" borderId="309" xfId="0" applyFont="1" applyFill="1" applyBorder="1" applyAlignment="1" applyProtection="1">
      <alignment horizontal="center" vertical="center" shrinkToFit="1"/>
      <protection locked="0"/>
    </xf>
    <xf numFmtId="0" fontId="22" fillId="2" borderId="310" xfId="0" applyFont="1" applyFill="1" applyBorder="1" applyAlignment="1" applyProtection="1">
      <alignment horizontal="center" vertical="center" shrinkToFit="1"/>
      <protection locked="0"/>
    </xf>
    <xf numFmtId="0" fontId="22" fillId="2" borderId="47"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46" xfId="0"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9" fillId="12" borderId="0" xfId="0" applyFont="1" applyFill="1" applyAlignment="1">
      <alignment horizontal="center" vertical="center" wrapText="1"/>
    </xf>
    <xf numFmtId="0" fontId="25" fillId="0" borderId="0" xfId="0" applyFont="1" applyAlignment="1" applyProtection="1">
      <alignment horizontal="left" vertical="center"/>
      <protection locked="0"/>
    </xf>
    <xf numFmtId="0" fontId="26" fillId="0" borderId="220" xfId="0" applyFont="1" applyBorder="1" applyAlignment="1" applyProtection="1">
      <alignment horizontal="center" vertical="center" wrapText="1"/>
      <protection locked="0"/>
    </xf>
    <xf numFmtId="0" fontId="26" fillId="0" borderId="221" xfId="0" applyFont="1" applyBorder="1" applyAlignment="1" applyProtection="1">
      <alignment horizontal="center" vertical="center" wrapText="1"/>
      <protection locked="0"/>
    </xf>
    <xf numFmtId="0" fontId="10" fillId="0" borderId="231" xfId="0" applyFont="1" applyBorder="1" applyAlignment="1" applyProtection="1">
      <alignment horizontal="center" vertical="center"/>
      <protection locked="0"/>
    </xf>
    <xf numFmtId="0" fontId="10" fillId="0" borderId="233" xfId="0" applyFont="1" applyBorder="1" applyAlignment="1" applyProtection="1">
      <alignment horizontal="center" vertical="center"/>
      <protection locked="0"/>
    </xf>
    <xf numFmtId="0" fontId="10" fillId="0" borderId="340" xfId="0" applyFont="1" applyBorder="1" applyAlignment="1" applyProtection="1">
      <alignment horizontal="center" vertical="center"/>
      <protection locked="0"/>
    </xf>
    <xf numFmtId="0" fontId="18" fillId="0" borderId="0" xfId="0" applyFont="1" applyAlignment="1">
      <alignment horizontal="left" vertical="center" wrapText="1"/>
    </xf>
    <xf numFmtId="0" fontId="29" fillId="2" borderId="290"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protection locked="0"/>
    </xf>
    <xf numFmtId="0" fontId="29" fillId="2" borderId="291"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9" fillId="2" borderId="293" xfId="0" applyFont="1" applyFill="1" applyBorder="1" applyAlignment="1" applyProtection="1">
      <alignment horizontal="center" vertical="center" wrapText="1"/>
      <protection locked="0"/>
    </xf>
    <xf numFmtId="0" fontId="9" fillId="2" borderId="243" xfId="0" applyFont="1" applyFill="1" applyBorder="1" applyAlignment="1" applyProtection="1">
      <alignment horizontal="center" vertical="center" wrapText="1"/>
      <protection locked="0"/>
    </xf>
    <xf numFmtId="0" fontId="9" fillId="2" borderId="242" xfId="0" applyFont="1" applyFill="1" applyBorder="1" applyAlignment="1" applyProtection="1">
      <alignment horizontal="center" vertical="center" wrapText="1"/>
      <protection locked="0"/>
    </xf>
    <xf numFmtId="0" fontId="9" fillId="2" borderId="242" xfId="0" applyFont="1" applyFill="1" applyBorder="1" applyAlignment="1" applyProtection="1">
      <alignment horizontal="center" vertical="center"/>
      <protection locked="0"/>
    </xf>
    <xf numFmtId="0" fontId="50" fillId="2" borderId="243" xfId="0" applyFont="1" applyFill="1" applyBorder="1" applyAlignment="1" applyProtection="1">
      <alignment horizontal="center" vertical="center" wrapText="1"/>
      <protection locked="0"/>
    </xf>
    <xf numFmtId="0" fontId="100" fillId="2" borderId="243" xfId="0" applyFont="1" applyFill="1" applyBorder="1" applyAlignment="1" applyProtection="1">
      <alignment horizontal="center" vertical="center" wrapText="1"/>
      <protection locked="0"/>
    </xf>
    <xf numFmtId="0" fontId="100" fillId="2" borderId="294" xfId="0" applyFont="1" applyFill="1" applyBorder="1" applyAlignment="1" applyProtection="1">
      <alignment horizontal="center" vertical="center" wrapText="1"/>
      <protection locked="0"/>
    </xf>
    <xf numFmtId="0" fontId="25" fillId="2" borderId="242" xfId="0" applyFont="1" applyFill="1" applyBorder="1" applyAlignment="1" applyProtection="1">
      <alignment horizontal="center" vertical="center"/>
      <protection locked="0"/>
    </xf>
    <xf numFmtId="0" fontId="100" fillId="2" borderId="259" xfId="0"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9" fillId="2" borderId="289" xfId="0"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0" fontId="29" fillId="2" borderId="288" xfId="0" applyFont="1" applyFill="1" applyBorder="1" applyAlignment="1" applyProtection="1">
      <alignment horizontal="center" vertical="center"/>
      <protection locked="0"/>
    </xf>
    <xf numFmtId="0" fontId="10" fillId="0" borderId="228" xfId="0" applyFont="1" applyBorder="1" applyAlignment="1" applyProtection="1">
      <alignment horizontal="center" vertical="center"/>
      <protection locked="0"/>
    </xf>
    <xf numFmtId="0" fontId="10" fillId="0" borderId="184" xfId="0" applyFont="1" applyBorder="1" applyAlignment="1" applyProtection="1">
      <alignment horizontal="center" vertical="center"/>
      <protection locked="0"/>
    </xf>
    <xf numFmtId="0" fontId="10" fillId="0" borderId="185" xfId="0" applyFont="1" applyBorder="1" applyAlignment="1" applyProtection="1">
      <alignment horizontal="center" vertical="center"/>
      <protection locked="0"/>
    </xf>
    <xf numFmtId="0" fontId="16" fillId="2" borderId="168" xfId="0" applyFont="1" applyFill="1" applyBorder="1" applyAlignment="1" applyProtection="1">
      <alignment horizontal="left" vertical="center"/>
      <protection locked="0"/>
    </xf>
    <xf numFmtId="0" fontId="16" fillId="2" borderId="245" xfId="0" applyFont="1" applyFill="1" applyBorder="1" applyAlignment="1" applyProtection="1">
      <alignment horizontal="left" vertical="center"/>
      <protection locked="0"/>
    </xf>
    <xf numFmtId="0" fontId="10" fillId="0" borderId="183" xfId="0" applyFont="1" applyBorder="1" applyAlignment="1" applyProtection="1">
      <alignment horizontal="center" vertical="center"/>
      <protection locked="0"/>
    </xf>
    <xf numFmtId="0" fontId="10" fillId="0" borderId="229" xfId="0" applyFont="1" applyBorder="1" applyAlignment="1" applyProtection="1">
      <alignment horizontal="center" vertical="center"/>
      <protection locked="0"/>
    </xf>
    <xf numFmtId="0" fontId="18" fillId="0" borderId="0" xfId="0" applyFont="1" applyAlignment="1">
      <alignment horizontal="left" vertical="top" wrapText="1"/>
    </xf>
    <xf numFmtId="0" fontId="16" fillId="2" borderId="167" xfId="0" applyFont="1" applyFill="1" applyBorder="1" applyAlignment="1" applyProtection="1">
      <alignment horizontal="left" vertical="center" shrinkToFit="1"/>
      <protection locked="0"/>
    </xf>
    <xf numFmtId="0" fontId="16" fillId="2" borderId="168" xfId="0" applyFont="1" applyFill="1" applyBorder="1" applyAlignment="1" applyProtection="1">
      <alignment horizontal="left" vertical="center" shrinkToFit="1"/>
      <protection locked="0"/>
    </xf>
    <xf numFmtId="0" fontId="16" fillId="2" borderId="245" xfId="0" applyFont="1" applyFill="1" applyBorder="1" applyAlignment="1" applyProtection="1">
      <alignment horizontal="left" vertical="center" shrinkToFit="1"/>
      <protection locked="0"/>
    </xf>
    <xf numFmtId="0" fontId="16" fillId="2" borderId="167" xfId="0" applyFont="1" applyFill="1" applyBorder="1" applyAlignment="1" applyProtection="1">
      <alignment horizontal="center" vertical="center" textRotation="255"/>
      <protection locked="0"/>
    </xf>
    <xf numFmtId="0" fontId="16" fillId="2" borderId="168" xfId="0" applyFont="1" applyFill="1" applyBorder="1" applyAlignment="1" applyProtection="1">
      <alignment horizontal="center" vertical="center" textRotation="255"/>
      <protection locked="0"/>
    </xf>
    <xf numFmtId="0" fontId="16" fillId="2" borderId="169" xfId="0" applyFont="1" applyFill="1" applyBorder="1" applyAlignment="1" applyProtection="1">
      <alignment horizontal="center" vertical="center" textRotation="255"/>
      <protection locked="0"/>
    </xf>
    <xf numFmtId="0" fontId="16" fillId="2" borderId="170" xfId="0" applyFont="1" applyFill="1" applyBorder="1" applyAlignment="1" applyProtection="1">
      <alignment horizontal="center" vertical="center" textRotation="255"/>
      <protection locked="0"/>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69" fillId="2" borderId="170" xfId="0" applyFont="1" applyFill="1" applyBorder="1" applyAlignment="1" applyProtection="1">
      <alignment horizontal="left" vertical="center" shrinkToFit="1"/>
      <protection locked="0"/>
    </xf>
    <xf numFmtId="0" fontId="69" fillId="2" borderId="246" xfId="0" applyFont="1" applyFill="1" applyBorder="1" applyAlignment="1" applyProtection="1">
      <alignment horizontal="left" vertical="center" shrinkToFit="1"/>
      <protection locked="0"/>
    </xf>
    <xf numFmtId="0" fontId="10" fillId="0" borderId="57"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337" xfId="0" applyFont="1" applyBorder="1" applyAlignment="1" applyProtection="1">
      <alignment horizontal="center" vertical="center"/>
      <protection locked="0"/>
    </xf>
    <xf numFmtId="0" fontId="10" fillId="0" borderId="338"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339" xfId="0" applyFont="1" applyBorder="1" applyAlignment="1" applyProtection="1">
      <alignment horizontal="center" vertical="center"/>
      <protection locked="0"/>
    </xf>
    <xf numFmtId="0" fontId="10" fillId="0" borderId="232" xfId="0" applyFont="1" applyBorder="1" applyAlignment="1" applyProtection="1">
      <alignment horizontal="center" vertical="center"/>
      <protection locked="0"/>
    </xf>
    <xf numFmtId="0" fontId="24" fillId="0" borderId="0" xfId="0" applyFont="1" applyAlignment="1">
      <alignment horizontal="left" vertical="top" wrapText="1"/>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left" vertical="center"/>
    </xf>
    <xf numFmtId="0" fontId="24" fillId="0" borderId="0" xfId="0" applyFont="1" applyAlignment="1">
      <alignment horizontal="right" vertical="center"/>
    </xf>
    <xf numFmtId="0" fontId="95" fillId="0" borderId="0" xfId="0" applyFont="1" applyAlignment="1">
      <alignment horizontal="left" vertical="top" wrapText="1"/>
    </xf>
    <xf numFmtId="0" fontId="10" fillId="2" borderId="272" xfId="0" applyFont="1" applyFill="1" applyBorder="1">
      <alignment vertical="center"/>
    </xf>
    <xf numFmtId="0" fontId="10" fillId="2" borderId="191" xfId="0" applyFont="1" applyFill="1" applyBorder="1">
      <alignment vertical="center"/>
    </xf>
    <xf numFmtId="0" fontId="10" fillId="2" borderId="357" xfId="0" applyFont="1" applyFill="1" applyBorder="1">
      <alignment vertical="center"/>
    </xf>
    <xf numFmtId="0" fontId="10" fillId="2" borderId="212" xfId="0" applyFont="1" applyFill="1" applyBorder="1">
      <alignment vertical="center"/>
    </xf>
    <xf numFmtId="0" fontId="10" fillId="2" borderId="73" xfId="0" applyFont="1" applyFill="1" applyBorder="1">
      <alignment vertical="center"/>
    </xf>
    <xf numFmtId="0" fontId="10" fillId="2" borderId="358" xfId="0" applyFont="1" applyFill="1" applyBorder="1">
      <alignment vertical="center"/>
    </xf>
    <xf numFmtId="0" fontId="24" fillId="0" borderId="168" xfId="0" applyFont="1" applyBorder="1" applyAlignment="1" applyProtection="1">
      <alignment horizontal="center" vertical="center"/>
      <protection locked="0"/>
    </xf>
    <xf numFmtId="0" fontId="24" fillId="0" borderId="245" xfId="0" applyFont="1" applyBorder="1" applyAlignment="1" applyProtection="1">
      <alignment horizontal="center" vertical="center"/>
      <protection locked="0"/>
    </xf>
    <xf numFmtId="0" fontId="24" fillId="0" borderId="242" xfId="0" applyFont="1" applyBorder="1" applyAlignment="1" applyProtection="1">
      <alignment horizontal="center" vertical="center"/>
      <protection locked="0"/>
    </xf>
    <xf numFmtId="0" fontId="24" fillId="0" borderId="248" xfId="0" applyFont="1" applyBorder="1" applyAlignment="1" applyProtection="1">
      <alignment horizontal="center" vertical="center"/>
      <protection locked="0"/>
    </xf>
    <xf numFmtId="0" fontId="24" fillId="0" borderId="241" xfId="0" applyFont="1" applyBorder="1" applyAlignment="1" applyProtection="1">
      <alignment horizontal="center" vertical="center"/>
      <protection locked="0"/>
    </xf>
    <xf numFmtId="0" fontId="16" fillId="2" borderId="164" xfId="0" applyFont="1" applyFill="1" applyBorder="1" applyAlignment="1" applyProtection="1">
      <alignment horizontal="left" vertical="center" shrinkToFit="1"/>
      <protection locked="0"/>
    </xf>
    <xf numFmtId="0" fontId="16" fillId="2" borderId="165" xfId="0" applyFont="1" applyFill="1" applyBorder="1" applyAlignment="1" applyProtection="1">
      <alignment horizontal="left" vertical="center" shrinkToFit="1"/>
      <protection locked="0"/>
    </xf>
    <xf numFmtId="0" fontId="16" fillId="2" borderId="261" xfId="0" applyFont="1" applyFill="1" applyBorder="1" applyAlignment="1" applyProtection="1">
      <alignment horizontal="left" vertical="center" shrinkToFit="1"/>
      <protection locked="0"/>
    </xf>
    <xf numFmtId="0" fontId="10" fillId="0" borderId="256" xfId="0" applyFont="1" applyBorder="1" applyAlignment="1" applyProtection="1">
      <alignment horizontal="center" vertical="center"/>
      <protection locked="0"/>
    </xf>
    <xf numFmtId="0" fontId="10" fillId="0" borderId="283" xfId="0" applyFont="1" applyBorder="1" applyAlignment="1" applyProtection="1">
      <alignment horizontal="center" vertical="center"/>
      <protection locked="0"/>
    </xf>
    <xf numFmtId="0" fontId="24" fillId="0" borderId="182" xfId="0" applyFont="1" applyBorder="1" applyAlignment="1" applyProtection="1">
      <alignment horizontal="center" vertical="center"/>
      <protection locked="0"/>
    </xf>
    <xf numFmtId="0" fontId="24" fillId="0" borderId="167" xfId="0" applyFont="1" applyBorder="1" applyAlignment="1" applyProtection="1">
      <alignment horizontal="center" vertical="center"/>
      <protection locked="0"/>
    </xf>
    <xf numFmtId="0" fontId="16" fillId="2" borderId="183" xfId="0" applyFont="1" applyFill="1" applyBorder="1" applyAlignment="1" applyProtection="1">
      <alignment horizontal="left" vertical="center" shrinkToFit="1"/>
      <protection locked="0"/>
    </xf>
    <xf numFmtId="0" fontId="16" fillId="2" borderId="184" xfId="0" applyFont="1" applyFill="1" applyBorder="1" applyAlignment="1" applyProtection="1">
      <alignment horizontal="left" vertical="center" shrinkToFit="1"/>
      <protection locked="0"/>
    </xf>
    <xf numFmtId="0" fontId="16" fillId="2" borderId="185" xfId="0" applyFont="1" applyFill="1" applyBorder="1" applyAlignment="1" applyProtection="1">
      <alignment horizontal="left" vertical="center" shrinkToFit="1"/>
      <protection locked="0"/>
    </xf>
    <xf numFmtId="0" fontId="0" fillId="0" borderId="11" xfId="0"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81"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94" fillId="2" borderId="7" xfId="0" applyFont="1" applyFill="1" applyBorder="1" applyAlignment="1" applyProtection="1">
      <alignment horizontal="center" vertical="center"/>
      <protection locked="0"/>
    </xf>
    <xf numFmtId="0" fontId="94" fillId="2" borderId="6" xfId="0" applyFont="1" applyFill="1" applyBorder="1" applyAlignment="1" applyProtection="1">
      <alignment horizontal="center" vertical="center"/>
      <protection locked="0"/>
    </xf>
    <xf numFmtId="0" fontId="94" fillId="2" borderId="282"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vertical="center"/>
      <protection locked="0"/>
    </xf>
    <xf numFmtId="0" fontId="24" fillId="0" borderId="187" xfId="0" applyFont="1" applyBorder="1" applyAlignment="1" applyProtection="1">
      <alignment horizontal="center" vertical="center"/>
      <protection locked="0"/>
    </xf>
    <xf numFmtId="0" fontId="24" fillId="0" borderId="164" xfId="0" applyFont="1" applyBorder="1" applyAlignment="1" applyProtection="1">
      <alignment horizontal="center" vertical="center"/>
      <protection locked="0"/>
    </xf>
    <xf numFmtId="0" fontId="24" fillId="0" borderId="165" xfId="0" applyFont="1" applyBorder="1" applyAlignment="1" applyProtection="1">
      <alignment horizontal="center" vertical="center"/>
      <protection locked="0"/>
    </xf>
    <xf numFmtId="0" fontId="24" fillId="0" borderId="261"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63" fillId="12" borderId="0" xfId="0" applyFont="1" applyFill="1" applyAlignment="1">
      <alignment horizontal="center" vertical="center" wrapText="1"/>
    </xf>
    <xf numFmtId="0" fontId="10" fillId="0" borderId="1" xfId="0" applyFont="1" applyBorder="1">
      <alignment vertical="center"/>
    </xf>
    <xf numFmtId="0" fontId="105" fillId="0" borderId="1" xfId="0" applyFont="1" applyBorder="1" applyAlignment="1" applyProtection="1">
      <alignment horizontal="left" shrinkToFit="1"/>
      <protection locked="0"/>
    </xf>
    <xf numFmtId="0" fontId="29" fillId="0" borderId="1" xfId="0" applyFont="1" applyBorder="1" applyAlignment="1" applyProtection="1">
      <alignment horizontal="left" shrinkToFit="1"/>
      <protection locked="0"/>
    </xf>
    <xf numFmtId="0" fontId="24" fillId="2" borderId="28"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24" fillId="2" borderId="28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292" xfId="0" applyFont="1" applyFill="1" applyBorder="1" applyAlignment="1" applyProtection="1">
      <alignment horizontal="center" vertical="center"/>
      <protection locked="0"/>
    </xf>
    <xf numFmtId="0" fontId="22" fillId="2" borderId="309"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310" xfId="0" applyFont="1" applyFill="1" applyBorder="1" applyAlignment="1" applyProtection="1">
      <alignment horizontal="center" vertical="center"/>
      <protection locked="0"/>
    </xf>
    <xf numFmtId="0" fontId="32" fillId="0" borderId="0" xfId="0" applyFont="1" applyFill="1" applyAlignment="1">
      <alignment horizontal="center" vertical="center"/>
    </xf>
    <xf numFmtId="0" fontId="25" fillId="0" borderId="0" xfId="0" applyFont="1" applyFill="1" applyAlignment="1">
      <alignment horizontal="center" vertical="center"/>
    </xf>
    <xf numFmtId="0" fontId="13" fillId="0" borderId="0" xfId="0" applyFont="1" applyFill="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0" borderId="135" xfId="0" applyBorder="1" applyProtection="1">
      <alignment vertical="center"/>
      <protection locked="0"/>
    </xf>
    <xf numFmtId="0" fontId="0" fillId="0" borderId="40" xfId="0" applyBorder="1" applyProtection="1">
      <alignment vertical="center"/>
      <protection locked="0"/>
    </xf>
    <xf numFmtId="0" fontId="0" fillId="0" borderId="41" xfId="0" applyBorder="1">
      <alignment vertical="center"/>
    </xf>
    <xf numFmtId="0" fontId="0" fillId="5" borderId="89"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138" fillId="5" borderId="135" xfId="0" applyFont="1" applyFill="1" applyBorder="1" applyAlignment="1" applyProtection="1">
      <alignment horizontal="center" vertical="center"/>
      <protection locked="0"/>
    </xf>
    <xf numFmtId="0" fontId="138" fillId="5" borderId="40" xfId="0" applyFont="1" applyFill="1" applyBorder="1" applyAlignment="1" applyProtection="1">
      <alignment horizontal="center" vertical="center"/>
      <protection locked="0"/>
    </xf>
    <xf numFmtId="0" fontId="138" fillId="5" borderId="41" xfId="0" applyFont="1" applyFill="1" applyBorder="1" applyAlignment="1" applyProtection="1">
      <alignment horizontal="center" vertical="center"/>
      <protection locked="0"/>
    </xf>
    <xf numFmtId="177" fontId="0" fillId="0" borderId="93" xfId="0" applyNumberFormat="1" applyBorder="1" applyAlignment="1" applyProtection="1">
      <alignment horizontal="center" vertical="center"/>
      <protection locked="0"/>
    </xf>
    <xf numFmtId="177" fontId="0" fillId="4" borderId="93" xfId="0" applyNumberFormat="1" applyFill="1" applyBorder="1" applyAlignment="1" applyProtection="1">
      <alignment horizontal="center" vertical="center"/>
      <protection locked="0"/>
    </xf>
    <xf numFmtId="177" fontId="0" fillId="5" borderId="90" xfId="0" applyNumberFormat="1" applyFill="1" applyBorder="1" applyAlignment="1" applyProtection="1">
      <alignment horizontal="center" vertical="center"/>
      <protection locked="0"/>
    </xf>
    <xf numFmtId="177" fontId="10" fillId="5" borderId="137" xfId="0" applyNumberFormat="1" applyFont="1" applyFill="1" applyBorder="1" applyAlignment="1" applyProtection="1">
      <alignment horizontal="center" vertical="center"/>
      <protection locked="0"/>
    </xf>
    <xf numFmtId="0" fontId="137" fillId="5" borderId="90" xfId="0" applyFont="1" applyFill="1" applyBorder="1" applyAlignment="1" applyProtection="1">
      <alignment horizontal="left" vertical="center"/>
      <protection locked="0"/>
    </xf>
    <xf numFmtId="0" fontId="25" fillId="5" borderId="90" xfId="0" applyFont="1" applyFill="1" applyBorder="1" applyAlignment="1" applyProtection="1">
      <alignment horizontal="left" vertical="center"/>
      <protection locked="0"/>
    </xf>
    <xf numFmtId="0" fontId="25" fillId="5" borderId="91" xfId="0" applyFont="1" applyFill="1" applyBorder="1" applyAlignment="1" applyProtection="1">
      <alignment horizontal="left" vertical="center"/>
      <protection locked="0"/>
    </xf>
    <xf numFmtId="0" fontId="0" fillId="0" borderId="108" xfId="0" applyBorder="1" applyAlignment="1" applyProtection="1">
      <alignment horizontal="center" vertical="center" shrinkToFit="1"/>
      <protection locked="0"/>
    </xf>
    <xf numFmtId="0" fontId="0" fillId="0" borderId="109" xfId="0" applyBorder="1" applyAlignment="1" applyProtection="1">
      <alignment horizontal="center" vertical="center" shrinkToFit="1"/>
      <protection locked="0"/>
    </xf>
    <xf numFmtId="0" fontId="0" fillId="0" borderId="110" xfId="0" applyBorder="1" applyAlignment="1" applyProtection="1">
      <alignment horizontal="center" vertical="center" shrinkToFit="1"/>
      <protection locked="0"/>
    </xf>
    <xf numFmtId="0" fontId="0" fillId="4" borderId="131" xfId="0" applyFill="1" applyBorder="1" applyAlignment="1" applyProtection="1">
      <alignment horizontal="center" vertical="center" shrinkToFit="1"/>
      <protection locked="0"/>
    </xf>
    <xf numFmtId="0" fontId="0" fillId="4" borderId="132" xfId="0" applyFill="1" applyBorder="1" applyAlignment="1" applyProtection="1">
      <alignment horizontal="center" vertical="center" shrinkToFit="1"/>
      <protection locked="0"/>
    </xf>
    <xf numFmtId="0" fontId="0" fillId="4" borderId="133" xfId="0" applyFill="1" applyBorder="1" applyAlignment="1" applyProtection="1">
      <alignment horizontal="center" vertical="center" shrinkToFit="1"/>
      <protection locked="0"/>
    </xf>
    <xf numFmtId="177" fontId="0" fillId="4" borderId="95" xfId="0" applyNumberFormat="1" applyFill="1" applyBorder="1" applyAlignment="1" applyProtection="1">
      <alignment horizontal="center" vertical="center"/>
      <protection locked="0"/>
    </xf>
    <xf numFmtId="0" fontId="0" fillId="0" borderId="96" xfId="0" applyBorder="1" applyAlignment="1">
      <alignment horizontal="center" vertical="center"/>
    </xf>
    <xf numFmtId="0" fontId="0" fillId="0" borderId="97" xfId="0" applyBorder="1" applyAlignment="1">
      <alignment horizontal="center" vertical="center"/>
    </xf>
    <xf numFmtId="177" fontId="0" fillId="0" borderId="97" xfId="0" applyNumberFormat="1" applyBorder="1" applyAlignment="1">
      <alignment horizontal="center" vertical="center"/>
    </xf>
    <xf numFmtId="177" fontId="0" fillId="0" borderId="97" xfId="0" applyNumberFormat="1" applyBorder="1" applyAlignment="1" applyProtection="1">
      <alignment horizontal="center" vertical="center"/>
      <protection locked="0"/>
    </xf>
    <xf numFmtId="0" fontId="0" fillId="0" borderId="97" xfId="0" applyBorder="1" applyAlignment="1">
      <alignment horizontal="left" vertical="center"/>
    </xf>
    <xf numFmtId="0" fontId="0" fillId="0" borderId="98" xfId="0" applyBorder="1" applyAlignment="1">
      <alignment horizontal="left" vertical="center"/>
    </xf>
    <xf numFmtId="0" fontId="0" fillId="5" borderId="89" xfId="0" applyFill="1" applyBorder="1" applyAlignment="1">
      <alignment horizontal="center" vertical="center"/>
    </xf>
    <xf numFmtId="0" fontId="0" fillId="5" borderId="90" xfId="0" applyFill="1" applyBorder="1" applyAlignment="1">
      <alignment horizontal="center" vertical="center"/>
    </xf>
    <xf numFmtId="0" fontId="138" fillId="5" borderId="135" xfId="0" applyFont="1" applyFill="1" applyBorder="1" applyAlignment="1" applyProtection="1">
      <alignment horizontal="left" vertical="center"/>
      <protection locked="0"/>
    </xf>
    <xf numFmtId="0" fontId="138" fillId="5" borderId="40" xfId="0" applyFont="1" applyFill="1" applyBorder="1" applyAlignment="1" applyProtection="1">
      <alignment horizontal="left" vertical="center"/>
      <protection locked="0"/>
    </xf>
    <xf numFmtId="0" fontId="138" fillId="5" borderId="41" xfId="0" applyFont="1" applyFill="1" applyBorder="1" applyAlignment="1" applyProtection="1">
      <alignment horizontal="left" vertical="center"/>
      <protection locked="0"/>
    </xf>
    <xf numFmtId="0" fontId="0" fillId="0" borderId="344" xfId="0" applyBorder="1" applyAlignment="1" applyProtection="1">
      <alignment horizontal="center" vertical="center" shrinkToFit="1"/>
      <protection locked="0"/>
    </xf>
    <xf numFmtId="0" fontId="0" fillId="0" borderId="345" xfId="0" applyBorder="1" applyAlignment="1" applyProtection="1">
      <alignment horizontal="center" vertical="center" shrinkToFit="1"/>
      <protection locked="0"/>
    </xf>
    <xf numFmtId="0" fontId="0" fillId="0" borderId="367" xfId="0" applyBorder="1" applyAlignment="1" applyProtection="1">
      <alignment horizontal="center" vertical="center" shrinkToFit="1"/>
      <protection locked="0"/>
    </xf>
    <xf numFmtId="0" fontId="13" fillId="0" borderId="111" xfId="0"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13" fillId="0" borderId="16" xfId="0" applyFont="1" applyFill="1" applyBorder="1" applyAlignment="1" applyProtection="1">
      <alignment horizontal="left" vertical="center"/>
      <protection locked="0"/>
    </xf>
    <xf numFmtId="0" fontId="13" fillId="0" borderId="111" xfId="0" applyFont="1" applyFill="1" applyBorder="1" applyAlignment="1" applyProtection="1">
      <alignment horizontal="left" vertical="center"/>
      <protection locked="0"/>
    </xf>
    <xf numFmtId="0" fontId="13" fillId="0" borderId="280"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13" fillId="0" borderId="27" xfId="0" applyFont="1" applyFill="1" applyBorder="1" applyAlignment="1" applyProtection="1">
      <alignment horizontal="left" vertical="center"/>
      <protection locked="0"/>
    </xf>
    <xf numFmtId="0" fontId="0" fillId="4" borderId="108" xfId="0" applyFill="1" applyBorder="1" applyAlignment="1" applyProtection="1">
      <alignment horizontal="center" vertical="center" shrinkToFit="1"/>
      <protection locked="0"/>
    </xf>
    <xf numFmtId="0" fontId="0" fillId="4" borderId="109" xfId="0" applyFill="1" applyBorder="1" applyAlignment="1" applyProtection="1">
      <alignment horizontal="center" vertical="center" shrinkToFit="1"/>
      <protection locked="0"/>
    </xf>
    <xf numFmtId="0" fontId="0" fillId="4" borderId="110" xfId="0" applyFill="1" applyBorder="1" applyAlignment="1" applyProtection="1">
      <alignment horizontal="center" vertical="center" shrinkToFit="1"/>
      <protection locked="0"/>
    </xf>
    <xf numFmtId="0" fontId="0" fillId="0" borderId="103" xfId="0" applyBorder="1" applyAlignment="1" applyProtection="1">
      <alignment horizontal="center" vertical="center" wrapText="1" shrinkToFit="1"/>
      <protection locked="0"/>
    </xf>
    <xf numFmtId="0" fontId="0" fillId="0" borderId="104" xfId="0" applyBorder="1" applyAlignment="1" applyProtection="1">
      <alignment horizontal="center" vertical="center" shrinkToFit="1"/>
      <protection locked="0"/>
    </xf>
    <xf numFmtId="0" fontId="0" fillId="0" borderId="105" xfId="0" applyBorder="1" applyAlignment="1" applyProtection="1">
      <alignment horizontal="center" vertical="center" shrinkToFit="1"/>
      <protection locked="0"/>
    </xf>
    <xf numFmtId="0" fontId="0" fillId="6" borderId="108" xfId="0" applyFill="1" applyBorder="1" applyAlignment="1">
      <alignment horizontal="center" vertical="center" shrinkToFit="1"/>
    </xf>
    <xf numFmtId="0" fontId="0" fillId="6" borderId="109" xfId="0" applyFill="1" applyBorder="1" applyAlignment="1">
      <alignment horizontal="center" vertical="center" shrinkToFit="1"/>
    </xf>
    <xf numFmtId="0" fontId="0" fillId="6" borderId="110" xfId="0" applyFill="1" applyBorder="1" applyAlignment="1">
      <alignment horizontal="center" vertical="center" shrinkToFit="1"/>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0" fillId="0" borderId="110" xfId="0" applyBorder="1" applyAlignment="1">
      <alignment horizontal="center" vertical="center" shrinkToFit="1"/>
    </xf>
    <xf numFmtId="0" fontId="0" fillId="6" borderId="359" xfId="0" applyFill="1" applyBorder="1" applyAlignment="1">
      <alignment horizontal="center" vertical="center" shrinkToFit="1"/>
    </xf>
    <xf numFmtId="0" fontId="0" fillId="6" borderId="360" xfId="0" applyFill="1" applyBorder="1" applyAlignment="1">
      <alignment horizontal="center" vertical="center" shrinkToFit="1"/>
    </xf>
    <xf numFmtId="0" fontId="0" fillId="6" borderId="361" xfId="0" applyFill="1" applyBorder="1" applyAlignment="1">
      <alignment horizontal="center" vertical="center" shrinkToFit="1"/>
    </xf>
    <xf numFmtId="177" fontId="0" fillId="6" borderId="93" xfId="0" applyNumberFormat="1" applyFill="1" applyBorder="1" applyAlignment="1">
      <alignment horizontal="center" vertical="center"/>
    </xf>
    <xf numFmtId="177" fontId="0" fillId="6" borderId="93" xfId="0" applyNumberFormat="1" applyFill="1" applyBorder="1" applyAlignment="1" applyProtection="1">
      <alignment horizontal="center" vertical="center"/>
      <protection locked="0"/>
    </xf>
    <xf numFmtId="0" fontId="0" fillId="0" borderId="107" xfId="0" applyBorder="1" applyAlignment="1">
      <alignment vertical="center" wrapText="1"/>
    </xf>
    <xf numFmtId="0" fontId="0" fillId="0" borderId="29" xfId="0" applyBorder="1">
      <alignment vertical="center"/>
    </xf>
    <xf numFmtId="0" fontId="0" fillId="0" borderId="30" xfId="0" applyBorder="1">
      <alignment vertical="center"/>
    </xf>
    <xf numFmtId="0" fontId="0" fillId="0" borderId="111" xfId="0" applyBorder="1">
      <alignment vertical="center"/>
    </xf>
    <xf numFmtId="0" fontId="0" fillId="0" borderId="364" xfId="0" applyBorder="1">
      <alignment vertical="center"/>
    </xf>
    <xf numFmtId="0" fontId="0" fillId="0" borderId="17" xfId="0" applyBorder="1">
      <alignment vertical="center"/>
    </xf>
    <xf numFmtId="0" fontId="0" fillId="0" borderId="20" xfId="0" applyBorder="1">
      <alignment vertical="center"/>
    </xf>
    <xf numFmtId="177" fontId="0" fillId="0" borderId="93" xfId="0" applyNumberFormat="1" applyBorder="1" applyAlignment="1">
      <alignment horizontal="center" vertical="center"/>
    </xf>
    <xf numFmtId="177" fontId="0" fillId="6" borderId="362" xfId="0" applyNumberFormat="1" applyFill="1" applyBorder="1" applyAlignment="1">
      <alignment horizontal="center" vertical="center"/>
    </xf>
    <xf numFmtId="177" fontId="0" fillId="6" borderId="362" xfId="0" applyNumberFormat="1" applyFill="1" applyBorder="1" applyAlignment="1" applyProtection="1">
      <alignment horizontal="center" vertical="center"/>
      <protection locked="0"/>
    </xf>
    <xf numFmtId="177" fontId="0" fillId="6" borderId="363" xfId="0" applyNumberFormat="1" applyFill="1" applyBorder="1" applyAlignment="1" applyProtection="1">
      <alignment horizontal="center" vertical="center"/>
      <protection locked="0"/>
    </xf>
    <xf numFmtId="0" fontId="32" fillId="3" borderId="137" xfId="0" applyFont="1" applyFill="1" applyBorder="1" applyAlignment="1">
      <alignment horizontal="center" vertical="center" wrapText="1" shrinkToFit="1"/>
    </xf>
    <xf numFmtId="0" fontId="25" fillId="3" borderId="117" xfId="0" applyFont="1" applyFill="1" applyBorder="1" applyAlignment="1">
      <alignment horizontal="center" vertical="center" wrapText="1" shrinkToFit="1"/>
    </xf>
    <xf numFmtId="0" fontId="25" fillId="3" borderId="137" xfId="0" applyFont="1" applyFill="1" applyBorder="1" applyAlignment="1">
      <alignment horizontal="center" vertical="center" wrapText="1"/>
    </xf>
    <xf numFmtId="0" fontId="25" fillId="3" borderId="117" xfId="0" applyFont="1" applyFill="1" applyBorder="1" applyAlignment="1">
      <alignment horizontal="center" vertical="center" wrapText="1"/>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1" xfId="0" applyFill="1" applyBorder="1" applyAlignment="1">
      <alignment horizontal="center" vertical="center"/>
    </xf>
    <xf numFmtId="0" fontId="0" fillId="3" borderId="27" xfId="0" applyFill="1" applyBorder="1" applyAlignment="1">
      <alignment horizontal="center" vertical="center"/>
    </xf>
    <xf numFmtId="0" fontId="10" fillId="0" borderId="108" xfId="0" applyFont="1" applyFill="1" applyBorder="1" applyAlignment="1">
      <alignment horizontal="center" vertical="center" shrinkToFit="1"/>
    </xf>
    <xf numFmtId="0" fontId="10" fillId="0" borderId="109" xfId="0" applyFont="1" applyFill="1" applyBorder="1" applyAlignment="1">
      <alignment horizontal="center" vertical="center" shrinkToFit="1"/>
    </xf>
    <xf numFmtId="0" fontId="10" fillId="0" borderId="110" xfId="0" applyFont="1" applyFill="1" applyBorder="1" applyAlignment="1">
      <alignment horizontal="center" vertical="center" shrinkToFit="1"/>
    </xf>
    <xf numFmtId="0" fontId="0" fillId="0" borderId="97" xfId="0" applyFill="1" applyBorder="1" applyAlignment="1">
      <alignment horizontal="left" vertical="center"/>
    </xf>
    <xf numFmtId="0" fontId="0" fillId="0" borderId="98" xfId="0" applyFill="1" applyBorder="1" applyAlignment="1">
      <alignment horizontal="left" vertical="center"/>
    </xf>
    <xf numFmtId="177" fontId="0" fillId="4" borderId="134" xfId="0" applyNumberFormat="1" applyFill="1" applyBorder="1" applyAlignment="1">
      <alignment horizontal="center" vertical="center"/>
    </xf>
    <xf numFmtId="177" fontId="0" fillId="4" borderId="132" xfId="0" applyNumberFormat="1" applyFill="1" applyBorder="1" applyAlignment="1">
      <alignment horizontal="center" vertical="center"/>
    </xf>
    <xf numFmtId="177" fontId="0" fillId="4" borderId="133" xfId="0" applyNumberFormat="1" applyFill="1" applyBorder="1" applyAlignment="1">
      <alignment horizontal="center" vertical="center"/>
    </xf>
    <xf numFmtId="177" fontId="0" fillId="4" borderId="134" xfId="0" applyNumberFormat="1" applyFill="1" applyBorder="1" applyAlignment="1" applyProtection="1">
      <alignment horizontal="center" vertical="center"/>
      <protection locked="0"/>
    </xf>
    <xf numFmtId="177" fontId="0" fillId="4" borderId="132" xfId="0" applyNumberFormat="1" applyFill="1" applyBorder="1" applyAlignment="1" applyProtection="1">
      <alignment horizontal="center" vertical="center"/>
      <protection locked="0"/>
    </xf>
    <xf numFmtId="177" fontId="0" fillId="4" borderId="133" xfId="0" applyNumberFormat="1" applyFill="1" applyBorder="1" applyAlignment="1" applyProtection="1">
      <alignment horizontal="center" vertical="center"/>
      <protection locked="0"/>
    </xf>
    <xf numFmtId="177" fontId="0" fillId="4" borderId="97" xfId="0" applyNumberFormat="1" applyFill="1" applyBorder="1" applyAlignment="1">
      <alignment horizontal="center" vertical="center"/>
    </xf>
    <xf numFmtId="177" fontId="0" fillId="0" borderId="97" xfId="0" applyNumberFormat="1" applyFill="1" applyBorder="1" applyAlignment="1" applyProtection="1">
      <alignment horizontal="center" vertical="center"/>
      <protection locked="0"/>
    </xf>
    <xf numFmtId="0" fontId="0" fillId="0" borderId="123" xfId="0" applyFill="1" applyBorder="1" applyAlignment="1">
      <alignment horizontal="center" vertical="center"/>
    </xf>
    <xf numFmtId="0" fontId="0" fillId="0" borderId="109" xfId="0" applyFill="1" applyBorder="1" applyAlignment="1">
      <alignment horizontal="center" vertical="center"/>
    </xf>
    <xf numFmtId="0" fontId="0" fillId="0" borderId="124" xfId="0" applyFill="1" applyBorder="1" applyAlignment="1">
      <alignment horizontal="center" vertical="center"/>
    </xf>
    <xf numFmtId="0" fontId="10" fillId="0" borderId="108" xfId="0" applyFont="1" applyFill="1" applyBorder="1" applyAlignment="1">
      <alignment horizontal="center" vertical="center"/>
    </xf>
    <xf numFmtId="0" fontId="10" fillId="0" borderId="109" xfId="0" applyFont="1" applyFill="1" applyBorder="1" applyAlignment="1">
      <alignment horizontal="center" vertical="center"/>
    </xf>
    <xf numFmtId="0" fontId="10" fillId="0" borderId="110" xfId="0" applyFont="1" applyFill="1" applyBorder="1" applyAlignment="1">
      <alignment horizontal="center" vertical="center"/>
    </xf>
    <xf numFmtId="177" fontId="0" fillId="0" borderId="123" xfId="0" applyNumberFormat="1" applyFill="1" applyBorder="1" applyAlignment="1">
      <alignment horizontal="center" vertical="center"/>
    </xf>
    <xf numFmtId="177" fontId="0" fillId="0" borderId="109" xfId="0" applyNumberFormat="1" applyFill="1" applyBorder="1" applyAlignment="1">
      <alignment horizontal="center" vertical="center"/>
    </xf>
    <xf numFmtId="177" fontId="0" fillId="0" borderId="110" xfId="0" applyNumberFormat="1" applyFill="1" applyBorder="1" applyAlignment="1">
      <alignment horizontal="center" vertical="center"/>
    </xf>
    <xf numFmtId="0" fontId="0" fillId="4" borderId="123" xfId="0" applyFill="1" applyBorder="1" applyAlignment="1">
      <alignment horizontal="center" vertical="center"/>
    </xf>
    <xf numFmtId="0" fontId="0" fillId="4" borderId="109" xfId="0" applyFill="1" applyBorder="1" applyAlignment="1">
      <alignment horizontal="center" vertical="center"/>
    </xf>
    <xf numFmtId="0" fontId="0" fillId="4" borderId="124" xfId="0" applyFill="1" applyBorder="1" applyAlignment="1">
      <alignment horizontal="center" vertical="center"/>
    </xf>
    <xf numFmtId="177" fontId="0" fillId="4" borderId="97" xfId="0" applyNumberFormat="1" applyFill="1" applyBorder="1" applyAlignment="1" applyProtection="1">
      <alignment horizontal="center" vertical="center"/>
      <protection locked="0"/>
    </xf>
    <xf numFmtId="177" fontId="0" fillId="0" borderId="97" xfId="0" applyNumberFormat="1" applyFill="1" applyBorder="1" applyAlignment="1">
      <alignment horizontal="center" vertical="center"/>
    </xf>
    <xf numFmtId="0" fontId="10" fillId="4" borderId="108" xfId="0" applyFont="1" applyFill="1" applyBorder="1" applyAlignment="1">
      <alignment horizontal="center" vertical="center"/>
    </xf>
    <xf numFmtId="0" fontId="10" fillId="4" borderId="109" xfId="0" applyFont="1" applyFill="1" applyBorder="1" applyAlignment="1">
      <alignment horizontal="center" vertical="center"/>
    </xf>
    <xf numFmtId="0" fontId="10" fillId="4" borderId="110" xfId="0" applyFont="1" applyFill="1" applyBorder="1" applyAlignment="1">
      <alignment horizontal="center" vertical="center"/>
    </xf>
    <xf numFmtId="0" fontId="0" fillId="4" borderId="97" xfId="0" applyFill="1" applyBorder="1" applyAlignment="1">
      <alignment horizontal="center" vertical="center"/>
    </xf>
    <xf numFmtId="0" fontId="0" fillId="4" borderId="98" xfId="0" applyFill="1" applyBorder="1" applyAlignment="1">
      <alignment horizontal="center" vertical="center"/>
    </xf>
    <xf numFmtId="177" fontId="0" fillId="7" borderId="128" xfId="0" applyNumberFormat="1" applyFill="1" applyBorder="1" applyAlignment="1" applyProtection="1">
      <alignment horizontal="center" vertical="center"/>
      <protection locked="0"/>
    </xf>
    <xf numFmtId="0" fontId="0" fillId="7" borderId="129" xfId="0" applyFill="1" applyBorder="1" applyAlignment="1" applyProtection="1">
      <alignment horizontal="center" vertical="center"/>
      <protection locked="0"/>
    </xf>
    <xf numFmtId="0" fontId="0" fillId="7" borderId="130" xfId="0" applyFill="1" applyBorder="1" applyAlignment="1" applyProtection="1">
      <alignment horizontal="center" vertical="center"/>
      <protection locked="0"/>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8" xfId="0" applyFill="1" applyBorder="1" applyAlignment="1">
      <alignment horizontal="center" vertical="center"/>
    </xf>
    <xf numFmtId="0" fontId="0" fillId="0" borderId="110" xfId="0" applyFill="1" applyBorder="1" applyAlignment="1">
      <alignment horizontal="center" vertical="center"/>
    </xf>
    <xf numFmtId="0" fontId="0" fillId="4" borderId="131" xfId="0" applyFill="1" applyBorder="1" applyAlignment="1">
      <alignment horizontal="center" vertical="center"/>
    </xf>
    <xf numFmtId="0" fontId="0" fillId="4" borderId="132" xfId="0" applyFill="1" applyBorder="1" applyAlignment="1">
      <alignment horizontal="center" vertical="center"/>
    </xf>
    <xf numFmtId="0" fontId="0" fillId="4" borderId="133" xfId="0" applyFill="1" applyBorder="1" applyAlignment="1">
      <alignment horizontal="center" vertical="center"/>
    </xf>
    <xf numFmtId="177" fontId="0" fillId="0" borderId="95" xfId="0" applyNumberFormat="1" applyFill="1" applyBorder="1" applyAlignment="1">
      <alignment horizontal="center" vertical="center"/>
    </xf>
    <xf numFmtId="0" fontId="0" fillId="4" borderId="125" xfId="0" applyFill="1" applyBorder="1" applyAlignment="1">
      <alignment horizontal="center" vertical="center"/>
    </xf>
    <xf numFmtId="0" fontId="0" fillId="4" borderId="126" xfId="0" applyFill="1" applyBorder="1" applyAlignment="1">
      <alignment horizontal="center" vertical="center"/>
    </xf>
    <xf numFmtId="0" fontId="0" fillId="4" borderId="127" xfId="0" applyFill="1" applyBorder="1" applyAlignment="1">
      <alignment horizontal="center" vertical="center"/>
    </xf>
    <xf numFmtId="0" fontId="0" fillId="3" borderId="89" xfId="0" applyFill="1" applyBorder="1" applyAlignment="1">
      <alignment horizontal="center" vertical="center"/>
    </xf>
    <xf numFmtId="177" fontId="0" fillId="0" borderId="123" xfId="0" applyNumberFormat="1" applyBorder="1" applyAlignment="1" applyProtection="1">
      <alignment horizontal="center" vertical="center"/>
      <protection locked="0"/>
    </xf>
    <xf numFmtId="177" fontId="0" fillId="0" borderId="110" xfId="0" applyNumberFormat="1" applyBorder="1" applyAlignment="1" applyProtection="1">
      <alignment horizontal="center" vertical="center"/>
      <protection locked="0"/>
    </xf>
    <xf numFmtId="0" fontId="10" fillId="4" borderId="97" xfId="0" applyFont="1" applyFill="1" applyBorder="1" applyAlignment="1">
      <alignment horizontal="center" vertical="center" shrinkToFit="1"/>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6" borderId="97" xfId="0" applyFont="1" applyFill="1" applyBorder="1" applyAlignment="1">
      <alignment horizontal="center" vertical="center"/>
    </xf>
    <xf numFmtId="0" fontId="0" fillId="6" borderId="97" xfId="0" applyFill="1" applyBorder="1" applyAlignment="1">
      <alignment horizontal="center" vertical="center"/>
    </xf>
    <xf numFmtId="0" fontId="10" fillId="6" borderId="96" xfId="0" applyFont="1" applyFill="1" applyBorder="1" applyAlignment="1">
      <alignment horizontal="center" vertical="center"/>
    </xf>
    <xf numFmtId="0" fontId="18" fillId="0" borderId="97" xfId="0" applyFont="1" applyBorder="1" applyAlignment="1">
      <alignment horizontal="center" vertical="center"/>
    </xf>
    <xf numFmtId="0" fontId="24" fillId="0" borderId="97" xfId="0" applyFont="1" applyBorder="1" applyAlignment="1">
      <alignment horizontal="center" vertical="center"/>
    </xf>
    <xf numFmtId="0" fontId="0" fillId="4" borderId="108" xfId="0" applyFill="1" applyBorder="1" applyAlignment="1">
      <alignment horizontal="center" vertical="center"/>
    </xf>
    <xf numFmtId="0" fontId="0" fillId="4" borderId="110" xfId="0" applyFill="1" applyBorder="1" applyAlignment="1">
      <alignment horizontal="center" vertical="center"/>
    </xf>
    <xf numFmtId="177" fontId="0" fillId="7" borderId="115" xfId="0" applyNumberFormat="1"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116" xfId="0" applyFill="1" applyBorder="1" applyAlignment="1" applyProtection="1">
      <alignment horizontal="center" vertical="center"/>
      <protection locked="0"/>
    </xf>
    <xf numFmtId="177" fontId="0" fillId="0" borderId="106" xfId="0" applyNumberFormat="1" applyBorder="1" applyAlignment="1" applyProtection="1">
      <alignment horizontal="center" vertical="center"/>
      <protection locked="0"/>
    </xf>
    <xf numFmtId="177" fontId="0" fillId="9" borderId="115" xfId="0" applyNumberFormat="1" applyFill="1" applyBorder="1" applyAlignment="1" applyProtection="1">
      <alignment horizontal="center" vertical="center"/>
      <protection locked="0"/>
    </xf>
    <xf numFmtId="0" fontId="0" fillId="9" borderId="60" xfId="0" applyFill="1" applyBorder="1" applyAlignment="1" applyProtection="1">
      <alignment horizontal="center" vertical="center"/>
      <protection locked="0"/>
    </xf>
    <xf numFmtId="0" fontId="0" fillId="9" borderId="116" xfId="0" applyFill="1" applyBorder="1" applyAlignment="1" applyProtection="1">
      <alignment horizontal="center" vertical="center"/>
      <protection locked="0"/>
    </xf>
    <xf numFmtId="0" fontId="10" fillId="0" borderId="10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0" fillId="0" borderId="313" xfId="0" applyBorder="1" applyAlignment="1">
      <alignment horizontal="center" vertical="center"/>
    </xf>
    <xf numFmtId="0" fontId="0" fillId="0" borderId="275" xfId="0" applyBorder="1" applyAlignment="1">
      <alignment horizontal="center" vertical="center"/>
    </xf>
    <xf numFmtId="0" fontId="0" fillId="5" borderId="91" xfId="0" applyFill="1" applyBorder="1" applyAlignment="1">
      <alignment horizontal="center" vertical="center"/>
    </xf>
    <xf numFmtId="177" fontId="22" fillId="0" borderId="115" xfId="0" applyNumberFormat="1" applyFont="1" applyBorder="1" applyAlignment="1" applyProtection="1">
      <alignment horizontal="center" vertical="center"/>
      <protection locked="0"/>
    </xf>
    <xf numFmtId="0" fontId="22" fillId="0" borderId="60" xfId="0" applyFont="1" applyBorder="1" applyAlignment="1" applyProtection="1">
      <alignment horizontal="center" vertical="center"/>
      <protection locked="0"/>
    </xf>
    <xf numFmtId="0" fontId="22" fillId="0" borderId="116" xfId="0" applyFont="1" applyBorder="1" applyAlignment="1" applyProtection="1">
      <alignment horizontal="center" vertical="center"/>
      <protection locked="0"/>
    </xf>
    <xf numFmtId="0" fontId="22" fillId="8" borderId="23" xfId="0" applyFont="1" applyFill="1" applyBorder="1" applyAlignment="1">
      <alignment horizontal="center" vertical="center"/>
    </xf>
    <xf numFmtId="0" fontId="22" fillId="8" borderId="7" xfId="0" applyFont="1" applyFill="1" applyBorder="1" applyAlignment="1">
      <alignment horizontal="center" vertical="center"/>
    </xf>
    <xf numFmtId="177" fontId="0" fillId="0" borderId="109" xfId="0" applyNumberFormat="1" applyBorder="1" applyAlignment="1" applyProtection="1">
      <alignment horizontal="center" vertical="center"/>
      <protection locked="0"/>
    </xf>
    <xf numFmtId="0" fontId="0" fillId="2" borderId="125" xfId="0" applyFill="1" applyBorder="1" applyAlignment="1">
      <alignment horizontal="center" vertical="center" shrinkToFit="1"/>
    </xf>
    <xf numFmtId="0" fontId="0" fillId="2" borderId="126" xfId="0" applyFill="1" applyBorder="1" applyAlignment="1">
      <alignment horizontal="center" vertical="center" shrinkToFit="1"/>
    </xf>
    <xf numFmtId="0" fontId="0" fillId="2" borderId="127" xfId="0" applyFill="1" applyBorder="1" applyAlignment="1">
      <alignment horizontal="center" vertical="center" shrinkToFit="1"/>
    </xf>
    <xf numFmtId="0" fontId="10" fillId="2" borderId="314"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15" xfId="0" applyFont="1" applyFill="1" applyBorder="1" applyAlignment="1">
      <alignment horizontal="center" vertical="center" shrinkToFit="1"/>
    </xf>
    <xf numFmtId="0" fontId="0" fillId="0" borderId="123" xfId="0" applyBorder="1" applyAlignment="1">
      <alignment horizontal="center" vertical="center" shrinkToFit="1"/>
    </xf>
    <xf numFmtId="0" fontId="0" fillId="0" borderId="124" xfId="0" applyBorder="1" applyAlignment="1">
      <alignment horizontal="center" vertical="center" shrinkToFit="1"/>
    </xf>
    <xf numFmtId="0" fontId="0" fillId="2" borderId="123" xfId="0" applyFill="1" applyBorder="1" applyAlignment="1">
      <alignment horizontal="center" vertical="center" shrinkToFit="1"/>
    </xf>
    <xf numFmtId="0" fontId="0" fillId="2" borderId="109" xfId="0" applyFill="1" applyBorder="1" applyAlignment="1">
      <alignment horizontal="center" vertical="center" shrinkToFit="1"/>
    </xf>
    <xf numFmtId="0" fontId="0" fillId="2" borderId="124" xfId="0" applyFill="1" applyBorder="1" applyAlignment="1">
      <alignment horizontal="center" vertical="center" shrinkToFit="1"/>
    </xf>
    <xf numFmtId="177" fontId="0" fillId="2" borderId="123" xfId="0" applyNumberFormat="1" applyFill="1" applyBorder="1" applyAlignment="1" applyProtection="1">
      <alignment horizontal="center" vertical="center"/>
      <protection locked="0"/>
    </xf>
    <xf numFmtId="177" fontId="0" fillId="2" borderId="110" xfId="0" applyNumberFormat="1" applyFill="1" applyBorder="1" applyAlignment="1" applyProtection="1">
      <alignment horizontal="center" vertical="center"/>
      <protection locked="0"/>
    </xf>
    <xf numFmtId="0" fontId="0" fillId="2" borderId="95" xfId="0" applyFill="1" applyBorder="1" applyAlignment="1">
      <alignment horizontal="center" vertical="center"/>
    </xf>
    <xf numFmtId="0" fontId="0" fillId="3" borderId="137" xfId="0" applyFill="1" applyBorder="1" applyAlignment="1">
      <alignment horizontal="center" vertical="center"/>
    </xf>
    <xf numFmtId="0" fontId="0" fillId="3" borderId="117" xfId="0" applyFill="1" applyBorder="1" applyAlignment="1">
      <alignment horizontal="center" vertical="center"/>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177" fontId="0" fillId="2" borderId="97" xfId="0" applyNumberFormat="1" applyFill="1" applyBorder="1" applyAlignment="1">
      <alignment horizontal="center" vertical="center"/>
    </xf>
    <xf numFmtId="177" fontId="0" fillId="6" borderId="123" xfId="0" applyNumberFormat="1" applyFill="1" applyBorder="1" applyAlignment="1" applyProtection="1">
      <alignment horizontal="center" vertical="center"/>
      <protection locked="0"/>
    </xf>
    <xf numFmtId="177" fontId="0" fillId="6" borderId="110" xfId="0" applyNumberFormat="1" applyFill="1" applyBorder="1" applyAlignment="1" applyProtection="1">
      <alignment horizontal="center" vertical="center"/>
      <protection locked="0"/>
    </xf>
    <xf numFmtId="0" fontId="9" fillId="0" borderId="96" xfId="0" applyFont="1" applyBorder="1" applyAlignment="1">
      <alignment horizontal="center" vertical="center" shrinkToFit="1"/>
    </xf>
    <xf numFmtId="0" fontId="9" fillId="0" borderId="97" xfId="0" applyFont="1" applyBorder="1" applyAlignment="1">
      <alignment horizontal="center" vertical="center" shrinkToFit="1"/>
    </xf>
    <xf numFmtId="177" fontId="0" fillId="0" borderId="141" xfId="0" applyNumberFormat="1" applyBorder="1" applyAlignment="1">
      <alignment horizontal="center" vertical="center"/>
    </xf>
    <xf numFmtId="177" fontId="0" fillId="0" borderId="142" xfId="0" applyNumberFormat="1" applyBorder="1" applyAlignment="1">
      <alignment horizontal="center" vertical="center"/>
    </xf>
    <xf numFmtId="0" fontId="0" fillId="5" borderId="135" xfId="0" applyFill="1" applyBorder="1" applyAlignment="1">
      <alignment horizontal="center" vertical="center"/>
    </xf>
    <xf numFmtId="0" fontId="0" fillId="5" borderId="136" xfId="0" applyFill="1" applyBorder="1" applyAlignment="1">
      <alignment horizontal="center" vertical="center"/>
    </xf>
    <xf numFmtId="177" fontId="0" fillId="6" borderId="109" xfId="0" applyNumberFormat="1" applyFill="1" applyBorder="1" applyAlignment="1" applyProtection="1">
      <alignment horizontal="center" vertical="center"/>
      <protection locked="0"/>
    </xf>
    <xf numFmtId="0" fontId="0" fillId="0" borderId="106" xfId="0" applyBorder="1" applyAlignment="1">
      <alignment horizontal="center" vertical="center"/>
    </xf>
    <xf numFmtId="177" fontId="0" fillId="0" borderId="106" xfId="0" applyNumberFormat="1" applyBorder="1" applyAlignment="1">
      <alignment horizontal="center" vertical="center"/>
    </xf>
    <xf numFmtId="177" fontId="0" fillId="0" borderId="121" xfId="0" applyNumberFormat="1" applyBorder="1" applyAlignment="1" applyProtection="1">
      <alignment horizontal="center" vertical="center"/>
      <protection locked="0"/>
    </xf>
    <xf numFmtId="177" fontId="0" fillId="0" borderId="105" xfId="0" applyNumberFormat="1" applyBorder="1" applyAlignment="1" applyProtection="1">
      <alignment horizontal="center" vertical="center"/>
      <protection locked="0"/>
    </xf>
    <xf numFmtId="177" fontId="0" fillId="6" borderId="97" xfId="0" applyNumberFormat="1" applyFill="1" applyBorder="1" applyAlignment="1">
      <alignment horizontal="center" vertical="center"/>
    </xf>
    <xf numFmtId="177" fontId="0" fillId="0" borderId="139" xfId="0" applyNumberFormat="1" applyBorder="1" applyAlignment="1">
      <alignment horizontal="center" vertical="center"/>
    </xf>
    <xf numFmtId="177" fontId="0" fillId="0" borderId="140" xfId="0" applyNumberFormat="1" applyBorder="1" applyAlignment="1">
      <alignment horizontal="center" vertical="center"/>
    </xf>
    <xf numFmtId="177" fontId="0" fillId="6" borderId="141" xfId="0" applyNumberFormat="1" applyFill="1" applyBorder="1" applyAlignment="1">
      <alignment horizontal="center" vertical="center"/>
    </xf>
    <xf numFmtId="177" fontId="0" fillId="6" borderId="142" xfId="0" applyNumberFormat="1" applyFill="1" applyBorder="1" applyAlignment="1">
      <alignment horizontal="center" vertical="center"/>
    </xf>
    <xf numFmtId="177" fontId="75" fillId="6" borderId="97" xfId="0" applyNumberFormat="1" applyFont="1" applyFill="1" applyBorder="1" applyAlignment="1">
      <alignment horizontal="center" vertical="center"/>
    </xf>
    <xf numFmtId="177" fontId="0" fillId="0" borderId="95" xfId="0" applyNumberFormat="1" applyFill="1" applyBorder="1" applyAlignment="1" applyProtection="1">
      <alignment horizontal="center" vertical="center"/>
      <protection locked="0"/>
    </xf>
    <xf numFmtId="0" fontId="10" fillId="6" borderId="123" xfId="0" applyFont="1" applyFill="1" applyBorder="1" applyAlignment="1">
      <alignment horizontal="center" vertical="center" shrinkToFit="1"/>
    </xf>
    <xf numFmtId="0" fontId="10" fillId="6" borderId="109" xfId="0" applyFont="1" applyFill="1" applyBorder="1" applyAlignment="1">
      <alignment horizontal="center" vertical="center" shrinkToFit="1"/>
    </xf>
    <xf numFmtId="0" fontId="10" fillId="6" borderId="124" xfId="0" applyFont="1" applyFill="1" applyBorder="1" applyAlignment="1">
      <alignment horizontal="center" vertical="center" shrinkToFit="1"/>
    </xf>
    <xf numFmtId="0" fontId="0" fillId="5" borderId="40" xfId="0" applyFill="1" applyBorder="1" applyAlignment="1">
      <alignment horizontal="center" vertical="center"/>
    </xf>
    <xf numFmtId="0" fontId="0" fillId="5" borderId="41" xfId="0" applyFill="1" applyBorder="1" applyAlignment="1">
      <alignment horizontal="center" vertical="center"/>
    </xf>
    <xf numFmtId="0" fontId="76" fillId="0" borderId="121" xfId="0" applyFont="1" applyBorder="1" applyAlignment="1">
      <alignment horizontal="center" vertical="center" shrinkToFit="1"/>
    </xf>
    <xf numFmtId="0" fontId="76" fillId="0" borderId="104" xfId="0" applyFont="1" applyBorder="1" applyAlignment="1">
      <alignment horizontal="center" vertical="center" shrinkToFit="1"/>
    </xf>
    <xf numFmtId="0" fontId="76" fillId="0" borderId="122" xfId="0" applyFont="1" applyBorder="1" applyAlignment="1">
      <alignment horizontal="center" vertical="center" shrinkToFit="1"/>
    </xf>
    <xf numFmtId="0" fontId="0" fillId="6" borderId="123" xfId="0" applyFill="1" applyBorder="1" applyAlignment="1">
      <alignment horizontal="center" vertical="center" shrinkToFit="1"/>
    </xf>
    <xf numFmtId="0" fontId="0" fillId="6" borderId="124" xfId="0" applyFill="1" applyBorder="1" applyAlignment="1">
      <alignment horizontal="center" vertical="center" shrinkToFit="1"/>
    </xf>
    <xf numFmtId="177" fontId="0" fillId="6" borderId="144" xfId="0" applyNumberFormat="1" applyFill="1" applyBorder="1" applyAlignment="1">
      <alignment horizontal="center" vertical="center"/>
    </xf>
    <xf numFmtId="177" fontId="0" fillId="0" borderId="144" xfId="0" applyNumberFormat="1" applyBorder="1" applyAlignment="1">
      <alignment horizontal="center" vertical="center"/>
    </xf>
    <xf numFmtId="177" fontId="0" fillId="0" borderId="143" xfId="0" applyNumberFormat="1" applyBorder="1" applyAlignment="1">
      <alignment horizontal="center" vertical="center"/>
    </xf>
    <xf numFmtId="177" fontId="0" fillId="0" borderId="104" xfId="0" applyNumberFormat="1" applyBorder="1" applyAlignment="1" applyProtection="1">
      <alignment horizontal="center" vertical="center"/>
      <protection locked="0"/>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23" xfId="0" applyBorder="1" applyAlignment="1">
      <alignment horizontal="center" vertical="center"/>
    </xf>
    <xf numFmtId="0" fontId="0" fillId="0" borderId="97" xfId="0" applyFill="1" applyBorder="1" applyAlignment="1">
      <alignment horizontal="center" vertical="center"/>
    </xf>
    <xf numFmtId="0" fontId="0" fillId="0" borderId="98" xfId="0" applyFill="1" applyBorder="1" applyAlignment="1">
      <alignment horizontal="center" vertical="center"/>
    </xf>
    <xf numFmtId="0" fontId="10" fillId="0" borderId="97" xfId="0" applyFont="1" applyBorder="1" applyAlignment="1">
      <alignment horizontal="center" vertical="center" shrinkToFit="1"/>
    </xf>
    <xf numFmtId="0" fontId="32" fillId="0" borderId="119" xfId="0" applyFont="1" applyBorder="1" applyAlignment="1">
      <alignment horizontal="center" vertical="center" shrinkToFit="1"/>
    </xf>
    <xf numFmtId="0" fontId="25" fillId="0" borderId="106" xfId="0" applyFont="1" applyBorder="1" applyAlignment="1">
      <alignment horizontal="center" vertical="center" shrinkToFit="1"/>
    </xf>
    <xf numFmtId="0" fontId="25" fillId="0" borderId="96" xfId="0" applyFont="1" applyBorder="1" applyAlignment="1">
      <alignment horizontal="center" vertical="center" shrinkToFit="1"/>
    </xf>
    <xf numFmtId="0" fontId="25" fillId="0" borderId="97" xfId="0" applyFont="1" applyBorder="1" applyAlignment="1">
      <alignment horizontal="center" vertical="center" shrinkToFit="1"/>
    </xf>
    <xf numFmtId="0" fontId="0" fillId="3" borderId="28" xfId="0" applyFill="1" applyBorder="1" applyAlignment="1">
      <alignment horizontal="center" vertical="center"/>
    </xf>
    <xf numFmtId="0" fontId="0" fillId="3" borderId="26" xfId="0" applyFill="1" applyBorder="1" applyAlignment="1">
      <alignment horizontal="center" vertical="center"/>
    </xf>
    <xf numFmtId="0" fontId="10" fillId="2" borderId="123" xfId="0" applyFont="1" applyFill="1" applyBorder="1" applyAlignment="1">
      <alignment horizontal="center" vertical="center" shrinkToFit="1"/>
    </xf>
    <xf numFmtId="0" fontId="10" fillId="2" borderId="109" xfId="0" applyFont="1" applyFill="1" applyBorder="1" applyAlignment="1">
      <alignment horizontal="center" vertical="center" shrinkToFit="1"/>
    </xf>
    <xf numFmtId="0" fontId="10" fillId="2" borderId="124" xfId="0" applyFont="1" applyFill="1" applyBorder="1" applyAlignment="1">
      <alignment horizontal="center" vertical="center" shrinkToFit="1"/>
    </xf>
    <xf numFmtId="177" fontId="0" fillId="2" borderId="109" xfId="0" applyNumberFormat="1" applyFill="1" applyBorder="1" applyAlignment="1" applyProtection="1">
      <alignment horizontal="center" vertical="center"/>
      <protection locked="0"/>
    </xf>
    <xf numFmtId="0" fontId="0" fillId="2" borderId="96" xfId="0" applyFill="1" applyBorder="1" applyAlignment="1">
      <alignment horizontal="center" vertical="center"/>
    </xf>
    <xf numFmtId="0" fontId="0" fillId="2" borderId="97" xfId="0" applyFill="1" applyBorder="1" applyAlignment="1">
      <alignment horizontal="center" vertical="center"/>
    </xf>
    <xf numFmtId="177" fontId="0" fillId="9" borderId="316" xfId="0" applyNumberFormat="1" applyFill="1" applyBorder="1" applyAlignment="1" applyProtection="1">
      <alignment horizontal="center" vertical="center"/>
      <protection locked="0"/>
    </xf>
    <xf numFmtId="0" fontId="0" fillId="9" borderId="70" xfId="0" applyFill="1" applyBorder="1" applyAlignment="1" applyProtection="1">
      <alignment horizontal="center" vertical="center"/>
      <protection locked="0"/>
    </xf>
    <xf numFmtId="0" fontId="0" fillId="9" borderId="317" xfId="0" applyFill="1" applyBorder="1" applyAlignment="1" applyProtection="1">
      <alignment horizontal="center" vertical="center"/>
      <protection locked="0"/>
    </xf>
    <xf numFmtId="177" fontId="0" fillId="2" borderId="125" xfId="0" applyNumberFormat="1" applyFill="1" applyBorder="1" applyAlignment="1" applyProtection="1">
      <alignment horizontal="center" vertical="center"/>
      <protection locked="0"/>
    </xf>
    <xf numFmtId="177" fontId="0" fillId="2" borderId="126" xfId="0" applyNumberFormat="1" applyFill="1" applyBorder="1" applyAlignment="1" applyProtection="1">
      <alignment horizontal="center" vertical="center"/>
      <protection locked="0"/>
    </xf>
    <xf numFmtId="177" fontId="0" fillId="2" borderId="138" xfId="0" applyNumberFormat="1" applyFill="1" applyBorder="1" applyAlignment="1" applyProtection="1">
      <alignment horizontal="center" vertical="center"/>
      <protection locked="0"/>
    </xf>
    <xf numFmtId="0" fontId="0" fillId="2" borderId="112" xfId="0" applyFill="1" applyBorder="1" applyAlignment="1">
      <alignment horizontal="center" vertical="center"/>
    </xf>
    <xf numFmtId="0" fontId="0" fillId="2" borderId="24" xfId="0" applyFill="1" applyBorder="1" applyAlignment="1">
      <alignment horizontal="center" vertical="center"/>
    </xf>
    <xf numFmtId="0" fontId="0" fillId="2" borderId="113" xfId="0" applyFill="1" applyBorder="1" applyAlignment="1">
      <alignment horizontal="center" vertical="center"/>
    </xf>
    <xf numFmtId="0" fontId="75" fillId="0" borderId="123" xfId="0" applyFont="1" applyBorder="1" applyAlignment="1">
      <alignment horizontal="center" vertical="center" shrinkToFit="1"/>
    </xf>
    <xf numFmtId="0" fontId="75" fillId="0" borderId="109" xfId="0" applyFont="1" applyBorder="1" applyAlignment="1">
      <alignment horizontal="center" vertical="center" shrinkToFit="1"/>
    </xf>
    <xf numFmtId="0" fontId="75" fillId="0" borderId="124" xfId="0" applyFont="1" applyBorder="1" applyAlignment="1">
      <alignment horizontal="center" vertical="center" shrinkToFit="1"/>
    </xf>
    <xf numFmtId="0" fontId="0" fillId="2" borderId="131" xfId="0" applyFill="1" applyBorder="1" applyAlignment="1">
      <alignment horizontal="center" vertical="center"/>
    </xf>
    <xf numFmtId="0" fontId="0" fillId="2" borderId="132" xfId="0" applyFill="1" applyBorder="1" applyAlignment="1">
      <alignment horizontal="center" vertical="center"/>
    </xf>
    <xf numFmtId="0" fontId="0" fillId="2" borderId="133" xfId="0" applyFill="1" applyBorder="1" applyAlignment="1">
      <alignment horizontal="center" vertical="center"/>
    </xf>
    <xf numFmtId="0" fontId="0" fillId="2" borderId="99" xfId="0" applyFill="1" applyBorder="1" applyAlignment="1">
      <alignment horizontal="center" vertical="center"/>
    </xf>
    <xf numFmtId="177" fontId="0" fillId="2" borderId="134" xfId="0" applyNumberFormat="1" applyFill="1" applyBorder="1" applyAlignment="1" applyProtection="1">
      <alignment horizontal="center" vertical="center"/>
      <protection locked="0"/>
    </xf>
    <xf numFmtId="177" fontId="0" fillId="2" borderId="133" xfId="0" applyNumberFormat="1" applyFill="1" applyBorder="1" applyAlignment="1" applyProtection="1">
      <alignment horizontal="center" vertical="center"/>
      <protection locked="0"/>
    </xf>
    <xf numFmtId="177" fontId="0" fillId="2" borderId="132" xfId="0" applyNumberFormat="1" applyFill="1" applyBorder="1" applyAlignment="1" applyProtection="1">
      <alignment horizontal="center" vertical="center"/>
      <protection locked="0"/>
    </xf>
    <xf numFmtId="177" fontId="0" fillId="2" borderId="314" xfId="0" applyNumberFormat="1" applyFill="1" applyBorder="1" applyAlignment="1" applyProtection="1">
      <alignment horizontal="center" vertical="center"/>
      <protection locked="0"/>
    </xf>
    <xf numFmtId="177" fontId="0" fillId="2" borderId="24" xfId="0" applyNumberFormat="1" applyFill="1" applyBorder="1" applyAlignment="1" applyProtection="1">
      <alignment horizontal="center" vertical="center"/>
      <protection locked="0"/>
    </xf>
    <xf numFmtId="177" fontId="0" fillId="2" borderId="113" xfId="0" applyNumberFormat="1" applyFill="1" applyBorder="1" applyAlignment="1" applyProtection="1">
      <alignment horizontal="center" vertical="center"/>
      <protection locked="0"/>
    </xf>
    <xf numFmtId="0" fontId="0" fillId="2" borderId="123" xfId="0" applyFill="1" applyBorder="1" applyAlignment="1">
      <alignment horizontal="center" vertical="center"/>
    </xf>
    <xf numFmtId="0" fontId="0" fillId="2" borderId="109" xfId="0" applyFill="1" applyBorder="1" applyAlignment="1">
      <alignment horizontal="center" vertical="center"/>
    </xf>
    <xf numFmtId="0" fontId="0" fillId="2" borderId="110" xfId="0" applyFill="1" applyBorder="1" applyAlignment="1">
      <alignment horizontal="center" vertical="center"/>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5" xfId="0" applyFont="1" applyFill="1" applyBorder="1" applyAlignment="1">
      <alignment horizontal="center" vertical="center"/>
    </xf>
    <xf numFmtId="0" fontId="0" fillId="0" borderId="124" xfId="0" applyBorder="1" applyAlignment="1">
      <alignment horizontal="center" vertical="center"/>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177" fontId="0" fillId="6" borderId="97" xfId="0" applyNumberFormat="1" applyFill="1" applyBorder="1" applyAlignment="1" applyProtection="1">
      <alignment horizontal="center" vertical="center"/>
      <protection locked="0"/>
    </xf>
    <xf numFmtId="0" fontId="10" fillId="6" borderId="123" xfId="0" applyFont="1" applyFill="1" applyBorder="1" applyAlignment="1">
      <alignment horizontal="center" vertical="center"/>
    </xf>
    <xf numFmtId="0" fontId="10" fillId="6" borderId="109" xfId="0" applyFont="1" applyFill="1" applyBorder="1" applyAlignment="1">
      <alignment horizontal="center" vertical="center"/>
    </xf>
    <xf numFmtId="0" fontId="10" fillId="6" borderId="124" xfId="0" applyFont="1" applyFill="1" applyBorder="1" applyAlignment="1">
      <alignment horizontal="center" vertical="center"/>
    </xf>
    <xf numFmtId="177" fontId="0" fillId="2" borderId="97" xfId="0" applyNumberFormat="1" applyFill="1" applyBorder="1" applyAlignment="1" applyProtection="1">
      <alignment horizontal="center" vertical="center"/>
      <protection locked="0"/>
    </xf>
    <xf numFmtId="0" fontId="0" fillId="2" borderId="124" xfId="0" applyFill="1" applyBorder="1" applyAlignment="1">
      <alignment horizontal="center" vertical="center"/>
    </xf>
    <xf numFmtId="0" fontId="10" fillId="6" borderId="109" xfId="0" applyFont="1" applyFill="1" applyBorder="1" applyAlignment="1" applyProtection="1">
      <alignment horizontal="center" vertical="center" wrapText="1"/>
      <protection locked="0"/>
    </xf>
    <xf numFmtId="0" fontId="10" fillId="6" borderId="109" xfId="0" applyFont="1" applyFill="1" applyBorder="1" applyAlignment="1" applyProtection="1">
      <alignment horizontal="center" vertical="center"/>
      <protection locked="0"/>
    </xf>
    <xf numFmtId="0" fontId="10" fillId="6" borderId="110" xfId="0" applyFont="1" applyFill="1" applyBorder="1" applyAlignment="1" applyProtection="1">
      <alignment horizontal="center" vertical="center"/>
      <protection locked="0"/>
    </xf>
    <xf numFmtId="0" fontId="10" fillId="0" borderId="109" xfId="0" applyFont="1" applyBorder="1" applyAlignment="1" applyProtection="1">
      <alignment horizontal="center" vertical="center" wrapText="1"/>
      <protection locked="0"/>
    </xf>
    <xf numFmtId="0" fontId="10" fillId="0" borderId="109" xfId="0" applyFont="1" applyBorder="1" applyAlignment="1" applyProtection="1">
      <alignment horizontal="center" vertical="center"/>
      <protection locked="0"/>
    </xf>
    <xf numFmtId="0" fontId="10" fillId="0" borderId="110" xfId="0" applyFont="1" applyBorder="1" applyAlignment="1" applyProtection="1">
      <alignment horizontal="center" vertical="center"/>
      <protection locked="0"/>
    </xf>
    <xf numFmtId="0" fontId="10" fillId="2" borderId="109" xfId="0" applyFont="1" applyFill="1" applyBorder="1" applyAlignment="1" applyProtection="1">
      <alignment horizontal="center" vertical="center" wrapText="1" shrinkToFit="1"/>
      <protection locked="0"/>
    </xf>
    <xf numFmtId="0" fontId="10" fillId="2" borderId="109" xfId="0" applyFont="1" applyFill="1" applyBorder="1" applyAlignment="1" applyProtection="1">
      <alignment horizontal="center" vertical="center" shrinkToFit="1"/>
      <protection locked="0"/>
    </xf>
    <xf numFmtId="0" fontId="10" fillId="2" borderId="110" xfId="0" applyFont="1" applyFill="1" applyBorder="1" applyAlignment="1" applyProtection="1">
      <alignment horizontal="center" vertical="center" shrinkToFit="1"/>
      <protection locked="0"/>
    </xf>
    <xf numFmtId="0" fontId="75"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177" fontId="75" fillId="0" borderId="106" xfId="0" applyNumberFormat="1" applyFont="1" applyBorder="1" applyAlignment="1">
      <alignment horizontal="center" vertical="center"/>
    </xf>
    <xf numFmtId="0" fontId="0" fillId="0" borderId="121" xfId="0" applyBorder="1" applyAlignment="1">
      <alignment horizontal="center" vertical="center" shrinkToFit="1"/>
    </xf>
    <xf numFmtId="0" fontId="13" fillId="0" borderId="104" xfId="0" applyFont="1" applyBorder="1" applyAlignment="1">
      <alignment horizontal="center" vertical="center" shrinkToFit="1"/>
    </xf>
    <xf numFmtId="0" fontId="13" fillId="0" borderId="122" xfId="0" applyFont="1" applyBorder="1" applyAlignment="1">
      <alignment horizontal="center" vertical="center" shrinkToFit="1"/>
    </xf>
    <xf numFmtId="0" fontId="0" fillId="4" borderId="97" xfId="0" applyFill="1" applyBorder="1" applyAlignment="1">
      <alignment horizontal="left" vertical="center"/>
    </xf>
    <xf numFmtId="0" fontId="0" fillId="4" borderId="98" xfId="0" applyFill="1" applyBorder="1" applyAlignment="1">
      <alignment horizontal="left" vertical="center"/>
    </xf>
    <xf numFmtId="0" fontId="10" fillId="0" borderId="112" xfId="0" applyFont="1" applyFill="1" applyBorder="1" applyAlignment="1">
      <alignment horizontal="center" vertical="center" wrapText="1"/>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Alignment="1">
      <alignment horizontal="center" vertical="center"/>
    </xf>
    <xf numFmtId="0" fontId="10" fillId="0" borderId="344" xfId="0" applyFont="1" applyFill="1" applyBorder="1" applyAlignment="1">
      <alignment horizontal="center" vertical="center"/>
    </xf>
    <xf numFmtId="0" fontId="10" fillId="0" borderId="345" xfId="0" applyFont="1" applyFill="1" applyBorder="1" applyAlignment="1">
      <alignment horizontal="center" vertical="center"/>
    </xf>
    <xf numFmtId="0" fontId="0" fillId="4" borderId="96" xfId="0" applyFill="1" applyBorder="1" applyAlignment="1">
      <alignment horizontal="center" vertical="center"/>
    </xf>
    <xf numFmtId="0" fontId="0" fillId="0" borderId="96" xfId="0" applyFill="1" applyBorder="1" applyAlignment="1">
      <alignment horizontal="center" vertical="center"/>
    </xf>
    <xf numFmtId="0" fontId="75" fillId="4" borderId="96" xfId="0" applyFont="1" applyFill="1" applyBorder="1" applyAlignment="1">
      <alignment horizontal="center" vertical="center"/>
    </xf>
    <xf numFmtId="0" fontId="10" fillId="4" borderId="97" xfId="0" applyFont="1" applyFill="1" applyBorder="1" applyAlignment="1">
      <alignment horizontal="center" vertical="center"/>
    </xf>
    <xf numFmtId="0" fontId="0" fillId="0" borderId="119" xfId="0" applyFill="1" applyBorder="1" applyAlignment="1">
      <alignment horizontal="center" vertical="center"/>
    </xf>
    <xf numFmtId="0" fontId="0" fillId="0" borderId="106" xfId="0" applyFill="1" applyBorder="1" applyAlignment="1">
      <alignment horizontal="center" vertical="center"/>
    </xf>
    <xf numFmtId="177" fontId="0" fillId="0" borderId="106" xfId="0" applyNumberFormat="1" applyFill="1" applyBorder="1" applyAlignment="1">
      <alignment horizontal="center" vertical="center"/>
    </xf>
    <xf numFmtId="177" fontId="0" fillId="0" borderId="106" xfId="0" applyNumberFormat="1" applyFill="1" applyBorder="1" applyAlignment="1" applyProtection="1">
      <alignment horizontal="center" vertical="center"/>
      <protection locked="0"/>
    </xf>
    <xf numFmtId="0" fontId="0" fillId="0" borderId="106" xfId="0" applyFill="1" applyBorder="1" applyAlignment="1">
      <alignment horizontal="left" vertical="center"/>
    </xf>
    <xf numFmtId="0" fontId="0" fillId="0" borderId="120" xfId="0" applyFill="1" applyBorder="1" applyAlignment="1">
      <alignment horizontal="left" vertical="center"/>
    </xf>
    <xf numFmtId="177" fontId="0" fillId="0" borderId="95" xfId="0" applyNumberFormat="1" applyBorder="1" applyAlignment="1">
      <alignment horizontal="center" vertical="center"/>
    </xf>
    <xf numFmtId="177" fontId="0" fillId="0" borderId="95" xfId="0" applyNumberFormat="1" applyBorder="1" applyAlignment="1" applyProtection="1">
      <alignment horizontal="center" vertical="center"/>
      <protection locked="0"/>
    </xf>
    <xf numFmtId="177" fontId="0" fillId="0" borderId="99" xfId="0" applyNumberFormat="1" applyBorder="1" applyAlignment="1" applyProtection="1">
      <alignment horizontal="center" vertical="center"/>
      <protection locked="0"/>
    </xf>
    <xf numFmtId="0" fontId="0" fillId="5" borderId="117" xfId="0" applyFill="1" applyBorder="1" applyAlignment="1">
      <alignment horizontal="center" vertical="center"/>
    </xf>
    <xf numFmtId="0" fontId="0" fillId="5" borderId="118" xfId="0" applyFill="1" applyBorder="1" applyAlignment="1">
      <alignment horizontal="center" vertical="center"/>
    </xf>
    <xf numFmtId="0" fontId="0" fillId="0" borderId="112" xfId="0" applyBorder="1" applyAlignment="1">
      <alignment horizontal="center" vertical="center"/>
    </xf>
    <xf numFmtId="0" fontId="0" fillId="0" borderId="24" xfId="0" applyBorder="1" applyAlignment="1">
      <alignment horizontal="center" vertical="center"/>
    </xf>
    <xf numFmtId="0" fontId="0" fillId="0" borderId="113" xfId="0" applyBorder="1" applyAlignment="1">
      <alignment horizontal="center" vertical="center"/>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0" fillId="6" borderId="109" xfId="0" applyFill="1" applyBorder="1" applyAlignment="1">
      <alignment horizontal="center" vertical="center"/>
    </xf>
    <xf numFmtId="0" fontId="0" fillId="6" borderId="110" xfId="0" applyFill="1" applyBorder="1" applyAlignment="1">
      <alignment horizontal="center" vertical="center"/>
    </xf>
    <xf numFmtId="0" fontId="10" fillId="0" borderId="107" xfId="0" applyFont="1" applyBorder="1" applyAlignment="1">
      <alignment horizontal="left"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1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114"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10" fillId="6" borderId="110" xfId="0" applyFont="1" applyFill="1" applyBorder="1" applyAlignment="1">
      <alignment horizontal="center" vertical="center" shrinkToFi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10" fillId="0" borderId="104" xfId="0" applyFont="1" applyBorder="1" applyAlignment="1">
      <alignment horizontal="center" vertical="center" shrinkToFit="1"/>
    </xf>
    <xf numFmtId="0" fontId="10" fillId="0" borderId="105" xfId="0" applyFont="1" applyBorder="1" applyAlignment="1">
      <alignment horizontal="center" vertical="center" shrinkToFit="1"/>
    </xf>
    <xf numFmtId="177" fontId="0" fillId="7" borderId="100" xfId="0" applyNumberFormat="1" applyFill="1" applyBorder="1" applyAlignment="1" applyProtection="1">
      <alignment horizontal="center" vertical="center"/>
      <protection locked="0"/>
    </xf>
    <xf numFmtId="0" fontId="0" fillId="7" borderId="101" xfId="0" applyFill="1" applyBorder="1" applyAlignment="1" applyProtection="1">
      <alignment horizontal="center" vertical="center"/>
      <protection locked="0"/>
    </xf>
    <xf numFmtId="0" fontId="0" fillId="7" borderId="102" xfId="0" applyFill="1" applyBorder="1" applyAlignment="1" applyProtection="1">
      <alignment horizontal="center" vertical="center"/>
      <protection locked="0"/>
    </xf>
    <xf numFmtId="0" fontId="18" fillId="6" borderId="92" xfId="0" applyFont="1" applyFill="1" applyBorder="1" applyAlignment="1">
      <alignment horizontal="center" vertical="center" shrinkToFit="1"/>
    </xf>
    <xf numFmtId="0" fontId="24" fillId="6" borderId="93" xfId="0" applyFont="1" applyFill="1" applyBorder="1" applyAlignment="1">
      <alignment horizontal="center" vertical="center" shrinkToFit="1"/>
    </xf>
    <xf numFmtId="177" fontId="75" fillId="6" borderId="93" xfId="0" applyNumberFormat="1" applyFont="1" applyFill="1" applyBorder="1" applyAlignment="1">
      <alignment horizontal="center" vertical="center"/>
    </xf>
    <xf numFmtId="177" fontId="0" fillId="6" borderId="371" xfId="0" applyNumberFormat="1" applyFill="1" applyBorder="1" applyAlignment="1" applyProtection="1">
      <alignment horizontal="center" vertical="center"/>
      <protection locked="0"/>
    </xf>
    <xf numFmtId="177" fontId="0" fillId="6" borderId="379" xfId="0" applyNumberFormat="1" applyFill="1" applyBorder="1" applyAlignment="1" applyProtection="1">
      <alignment horizontal="center" vertical="center"/>
      <protection locked="0"/>
    </xf>
    <xf numFmtId="177" fontId="0" fillId="6" borderId="380" xfId="0" applyNumberFormat="1" applyFill="1" applyBorder="1" applyAlignment="1" applyProtection="1">
      <alignment horizontal="center" vertical="center"/>
      <protection locked="0"/>
    </xf>
    <xf numFmtId="177" fontId="0" fillId="6" borderId="381" xfId="0" applyNumberFormat="1" applyFill="1" applyBorder="1" applyAlignment="1" applyProtection="1">
      <alignment horizontal="center" vertical="center"/>
      <protection locked="0"/>
    </xf>
    <xf numFmtId="0" fontId="0" fillId="6" borderId="373" xfId="0" applyFill="1" applyBorder="1" applyAlignment="1">
      <alignment horizontal="left" vertical="center"/>
    </xf>
    <xf numFmtId="0" fontId="0" fillId="6" borderId="374" xfId="0" applyFill="1" applyBorder="1" applyAlignment="1">
      <alignment horizontal="left" vertical="center"/>
    </xf>
    <xf numFmtId="0" fontId="0" fillId="6" borderId="375" xfId="0" applyFill="1" applyBorder="1" applyAlignment="1">
      <alignment horizontal="left" vertical="center"/>
    </xf>
    <xf numFmtId="0" fontId="18" fillId="0" borderId="92" xfId="0" applyFont="1" applyBorder="1" applyAlignment="1">
      <alignment horizontal="center" vertical="center" shrinkToFit="1"/>
    </xf>
    <xf numFmtId="0" fontId="24" fillId="0" borderId="93" xfId="0" applyFont="1" applyBorder="1" applyAlignment="1">
      <alignment horizontal="center" vertical="center" shrinkToFit="1"/>
    </xf>
    <xf numFmtId="177" fontId="75" fillId="0" borderId="93" xfId="0" applyNumberFormat="1" applyFont="1" applyBorder="1" applyAlignment="1">
      <alignment horizontal="center" vertical="center"/>
    </xf>
    <xf numFmtId="177" fontId="0" fillId="0" borderId="371" xfId="0" applyNumberFormat="1" applyBorder="1" applyAlignment="1" applyProtection="1">
      <alignment horizontal="center" vertical="center"/>
      <protection locked="0"/>
    </xf>
    <xf numFmtId="177" fontId="0" fillId="0" borderId="376" xfId="0" applyNumberFormat="1" applyBorder="1" applyAlignment="1" applyProtection="1">
      <alignment horizontal="center" vertical="center"/>
      <protection locked="0"/>
    </xf>
    <xf numFmtId="177" fontId="0" fillId="0" borderId="377" xfId="0" applyNumberFormat="1" applyBorder="1" applyAlignment="1" applyProtection="1">
      <alignment horizontal="center" vertical="center"/>
      <protection locked="0"/>
    </xf>
    <xf numFmtId="177" fontId="0" fillId="0" borderId="378" xfId="0" applyNumberFormat="1" applyBorder="1" applyAlignment="1" applyProtection="1">
      <alignment horizontal="center" vertical="center"/>
      <protection locked="0"/>
    </xf>
    <xf numFmtId="0" fontId="0" fillId="0" borderId="372" xfId="0" applyBorder="1" applyAlignment="1">
      <alignment horizontal="left" vertical="center"/>
    </xf>
    <xf numFmtId="0" fontId="0" fillId="0" borderId="106" xfId="0" applyBorder="1" applyAlignment="1">
      <alignment horizontal="left" vertical="center"/>
    </xf>
    <xf numFmtId="0" fontId="0" fillId="0" borderId="120" xfId="0" applyBorder="1" applyAlignment="1">
      <alignment horizontal="left" vertical="center"/>
    </xf>
    <xf numFmtId="177" fontId="0" fillId="5" borderId="90" xfId="0" applyNumberFormat="1" applyFill="1" applyBorder="1" applyAlignment="1">
      <alignment horizontal="center" vertical="center"/>
    </xf>
    <xf numFmtId="0" fontId="0" fillId="5" borderId="90" xfId="0" applyFill="1" applyBorder="1" applyAlignment="1">
      <alignment horizontal="left" vertical="center"/>
    </xf>
    <xf numFmtId="0" fontId="0" fillId="5" borderId="91" xfId="0" applyFill="1"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0" fillId="6" borderId="93" xfId="0" applyFill="1" applyBorder="1" applyAlignment="1">
      <alignment horizontal="left" vertical="center"/>
    </xf>
    <xf numFmtId="0" fontId="0" fillId="6" borderId="94" xfId="0" applyFill="1" applyBorder="1" applyAlignment="1">
      <alignment horizontal="left" vertical="center"/>
    </xf>
    <xf numFmtId="0" fontId="33" fillId="0" borderId="0" xfId="0" applyFont="1" applyAlignment="1">
      <alignment horizontal="center" vertical="center"/>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105" xfId="0" applyBorder="1" applyAlignment="1">
      <alignment horizontal="center" vertical="center" shrinkToFit="1"/>
    </xf>
  </cellXfs>
  <cellStyles count="4">
    <cellStyle name="ハイパーリンク" xfId="3" builtinId="8"/>
    <cellStyle name="桁区切り" xfId="1" builtinId="6"/>
    <cellStyle name="標準" xfId="0" builtinId="0"/>
    <cellStyle name="標準 2" xfId="2" xr:uid="{00000000-0005-0000-0000-000003000000}"/>
  </cellStyles>
  <dxfs count="53">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ill>
        <patternFill>
          <bgColor rgb="FFFF0000"/>
        </patternFill>
      </fill>
    </dxf>
    <dxf>
      <fill>
        <patternFill>
          <bgColor rgb="FFFF0000"/>
        </patternFill>
      </fill>
    </dxf>
    <dxf>
      <font>
        <color rgb="FFFF0000"/>
      </font>
    </dxf>
    <dxf>
      <font>
        <color rgb="FFFF0000"/>
      </font>
    </dxf>
    <dxf>
      <font>
        <color auto="1"/>
      </font>
      <fill>
        <patternFill>
          <bgColor theme="9"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9" tint="0.39994506668294322"/>
        </patternFill>
      </fill>
    </dxf>
    <dxf>
      <font>
        <color auto="1"/>
      </font>
      <fill>
        <patternFill>
          <bgColor theme="5" tint="0.39994506668294322"/>
        </patternFill>
      </fill>
    </dxf>
    <dxf>
      <font>
        <color auto="1"/>
      </font>
      <fill>
        <patternFill>
          <bgColor theme="7"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s>
  <tableStyles count="0" defaultTableStyle="TableStyleMedium2" defaultPivotStyle="PivotStyleLight16"/>
  <colors>
    <mruColors>
      <color rgb="FFFF66FF"/>
      <color rgb="FFFFCCFF"/>
      <color rgb="FFFF00FF"/>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19050</xdr:colOff>
          <xdr:row>19</xdr:row>
          <xdr:rowOff>180975</xdr:rowOff>
        </xdr:from>
        <xdr:to>
          <xdr:col>43</xdr:col>
          <xdr:colOff>85725</xdr:colOff>
          <xdr:row>21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19</xdr:row>
          <xdr:rowOff>180975</xdr:rowOff>
        </xdr:from>
        <xdr:to>
          <xdr:col>40</xdr:col>
          <xdr:colOff>76200</xdr:colOff>
          <xdr:row>21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38100</xdr:rowOff>
        </xdr:from>
        <xdr:to>
          <xdr:col>51</xdr:col>
          <xdr:colOff>142875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入所までに団体の引率者が説明したうえで入所する</a:t>
              </a:r>
            </a:p>
          </xdr:txBody>
        </xdr:sp>
        <xdr:clientData/>
      </xdr:twoCellAnchor>
    </mc:Choice>
    <mc:Fallback/>
  </mc:AlternateContent>
  <xdr:twoCellAnchor>
    <xdr:from>
      <xdr:col>42</xdr:col>
      <xdr:colOff>104775</xdr:colOff>
      <xdr:row>0</xdr:row>
      <xdr:rowOff>0</xdr:rowOff>
    </xdr:from>
    <xdr:to>
      <xdr:col>51</xdr:col>
      <xdr:colOff>104775</xdr:colOff>
      <xdr:row>2</xdr:row>
      <xdr:rowOff>76200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05825" y="0"/>
          <a:ext cx="1800225" cy="400050"/>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xdr:row>
          <xdr:rowOff>0</xdr:rowOff>
        </xdr:from>
        <xdr:to>
          <xdr:col>10</xdr:col>
          <xdr:colOff>123825</xdr:colOff>
          <xdr:row>14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新入生オリエンテーション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0</xdr:rowOff>
        </xdr:from>
        <xdr:to>
          <xdr:col>17</xdr:col>
          <xdr:colOff>38100</xdr:colOff>
          <xdr:row>14</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0</xdr:rowOff>
        </xdr:from>
        <xdr:to>
          <xdr:col>21</xdr:col>
          <xdr:colOff>142875</xdr:colOff>
          <xdr:row>14</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修学旅行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26</xdr:col>
          <xdr:colOff>19050</xdr:colOff>
          <xdr:row>14</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部活動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12</xdr:col>
          <xdr:colOff>133350</xdr:colOff>
          <xdr:row>15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青少年教育指導者等研修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171450</xdr:rowOff>
        </xdr:from>
        <xdr:to>
          <xdr:col>16</xdr:col>
          <xdr:colOff>57150</xdr:colOff>
          <xdr:row>15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国際交流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171450</xdr:rowOff>
        </xdr:from>
        <xdr:to>
          <xdr:col>21</xdr:col>
          <xdr:colOff>76200</xdr:colOff>
          <xdr:row>15</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研究集会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161925</xdr:rowOff>
        </xdr:from>
        <xdr:to>
          <xdr:col>15</xdr:col>
          <xdr:colOff>66675</xdr:colOff>
          <xdr:row>16</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文化芸術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171450</xdr:rowOff>
        </xdr:from>
        <xdr:to>
          <xdr:col>21</xdr:col>
          <xdr:colOff>76200</xdr:colOff>
          <xdr:row>16</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xdr:row>
          <xdr:rowOff>171450</xdr:rowOff>
        </xdr:from>
        <xdr:to>
          <xdr:col>40</xdr:col>
          <xdr:colOff>76200</xdr:colOff>
          <xdr:row>22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20</xdr:row>
          <xdr:rowOff>171450</xdr:rowOff>
        </xdr:from>
        <xdr:to>
          <xdr:col>43</xdr:col>
          <xdr:colOff>95250</xdr:colOff>
          <xdr:row>22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171450</xdr:rowOff>
        </xdr:from>
        <xdr:to>
          <xdr:col>51</xdr:col>
          <xdr:colOff>57150</xdr:colOff>
          <xdr:row>25</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入所時に本所職員からの説明を希望する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171450</xdr:rowOff>
        </xdr:from>
        <xdr:to>
          <xdr:col>51</xdr:col>
          <xdr:colOff>142875</xdr:colOff>
          <xdr:row>26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入所後に団体の引率者が説明する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19050</xdr:rowOff>
        </xdr:from>
        <xdr:to>
          <xdr:col>28</xdr:col>
          <xdr:colOff>19050</xdr:colOff>
          <xdr:row>31</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200025</xdr:rowOff>
        </xdr:from>
        <xdr:to>
          <xdr:col>28</xdr:col>
          <xdr:colOff>19050</xdr:colOff>
          <xdr:row>32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95250</xdr:colOff>
      <xdr:row>30</xdr:row>
      <xdr:rowOff>27402</xdr:rowOff>
    </xdr:from>
    <xdr:ext cx="4613764"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89652" y="5658768"/>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特定の政党を支持し、又はこれに反対するための政治教育その他の政治的活動を行わない</a:t>
          </a:r>
        </a:p>
      </xdr:txBody>
    </xdr:sp>
    <xdr:clientData/>
  </xdr:oneCellAnchor>
  <xdr:oneCellAnchor>
    <xdr:from>
      <xdr:col>27</xdr:col>
      <xdr:colOff>95250</xdr:colOff>
      <xdr:row>30</xdr:row>
      <xdr:rowOff>198619</xdr:rowOff>
    </xdr:from>
    <xdr:ext cx="4613764"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547360" y="5833609"/>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特定の宗教を支持し、又はこれに反対するための宗教教育その他の宗教的活動を行わない</a:t>
          </a:r>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32</xdr:row>
          <xdr:rowOff>180975</xdr:rowOff>
        </xdr:from>
        <xdr:to>
          <xdr:col>46</xdr:col>
          <xdr:colOff>123825</xdr:colOff>
          <xdr:row>34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32</xdr:row>
          <xdr:rowOff>180975</xdr:rowOff>
        </xdr:from>
        <xdr:to>
          <xdr:col>53</xdr:col>
          <xdr:colOff>47625</xdr:colOff>
          <xdr:row>34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7</xdr:col>
          <xdr:colOff>0</xdr:colOff>
          <xdr:row>16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171450</xdr:rowOff>
        </xdr:from>
        <xdr:to>
          <xdr:col>26</xdr:col>
          <xdr:colOff>66675</xdr:colOff>
          <xdr:row>15</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自然体験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142875</xdr:rowOff>
        </xdr:from>
        <xdr:to>
          <xdr:col>51</xdr:col>
          <xdr:colOff>104775</xdr:colOff>
          <xdr:row>28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31</xdr:row>
          <xdr:rowOff>180975</xdr:rowOff>
        </xdr:from>
        <xdr:to>
          <xdr:col>46</xdr:col>
          <xdr:colOff>123825</xdr:colOff>
          <xdr:row>33</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31</xdr:row>
          <xdr:rowOff>180975</xdr:rowOff>
        </xdr:from>
        <xdr:to>
          <xdr:col>53</xdr:col>
          <xdr:colOff>47625</xdr:colOff>
          <xdr:row>33</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19050</xdr:rowOff>
        </xdr:from>
        <xdr:to>
          <xdr:col>3</xdr:col>
          <xdr:colOff>0</xdr:colOff>
          <xdr:row>17</xdr:row>
          <xdr:rowOff>219075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19050</xdr:rowOff>
        </xdr:from>
        <xdr:to>
          <xdr:col>7</xdr:col>
          <xdr:colOff>0</xdr:colOff>
          <xdr:row>17</xdr:row>
          <xdr:rowOff>219075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19050</xdr:rowOff>
        </xdr:from>
        <xdr:to>
          <xdr:col>3</xdr:col>
          <xdr:colOff>0</xdr:colOff>
          <xdr:row>18</xdr:row>
          <xdr:rowOff>219075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19050</xdr:rowOff>
        </xdr:from>
        <xdr:to>
          <xdr:col>7</xdr:col>
          <xdr:colOff>0</xdr:colOff>
          <xdr:row>18</xdr:row>
          <xdr:rowOff>219075</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A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19050</xdr:rowOff>
        </xdr:from>
        <xdr:to>
          <xdr:col>3</xdr:col>
          <xdr:colOff>0</xdr:colOff>
          <xdr:row>19</xdr:row>
          <xdr:rowOff>219075</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A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9525</xdr:rowOff>
        </xdr:from>
        <xdr:to>
          <xdr:col>3</xdr:col>
          <xdr:colOff>0</xdr:colOff>
          <xdr:row>15</xdr:row>
          <xdr:rowOff>238125</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A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xdr:rowOff>
        </xdr:from>
        <xdr:to>
          <xdr:col>3</xdr:col>
          <xdr:colOff>0</xdr:colOff>
          <xdr:row>16</xdr:row>
          <xdr:rowOff>209550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A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7</xdr:row>
          <xdr:rowOff>9525</xdr:rowOff>
        </xdr:from>
        <xdr:to>
          <xdr:col>12</xdr:col>
          <xdr:colOff>47625</xdr:colOff>
          <xdr:row>7</xdr:row>
          <xdr:rowOff>209550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A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8</xdr:row>
          <xdr:rowOff>9525</xdr:rowOff>
        </xdr:from>
        <xdr:to>
          <xdr:col>12</xdr:col>
          <xdr:colOff>47625</xdr:colOff>
          <xdr:row>8</xdr:row>
          <xdr:rowOff>209550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A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xdr:rowOff>
        </xdr:from>
        <xdr:to>
          <xdr:col>3</xdr:col>
          <xdr:colOff>0</xdr:colOff>
          <xdr:row>16</xdr:row>
          <xdr:rowOff>209550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xdr:row>
          <xdr:rowOff>19050</xdr:rowOff>
        </xdr:from>
        <xdr:to>
          <xdr:col>12</xdr:col>
          <xdr:colOff>0</xdr:colOff>
          <xdr:row>18</xdr:row>
          <xdr:rowOff>219075</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A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xdr:row>
          <xdr:rowOff>19050</xdr:rowOff>
        </xdr:from>
        <xdr:to>
          <xdr:col>12</xdr:col>
          <xdr:colOff>0</xdr:colOff>
          <xdr:row>17</xdr:row>
          <xdr:rowOff>219075</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A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14</xdr:row>
          <xdr:rowOff>19050</xdr:rowOff>
        </xdr:from>
        <xdr:to>
          <xdr:col>10</xdr:col>
          <xdr:colOff>0</xdr:colOff>
          <xdr:row>14</xdr:row>
          <xdr:rowOff>219075</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A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15</xdr:row>
          <xdr:rowOff>19050</xdr:rowOff>
        </xdr:from>
        <xdr:to>
          <xdr:col>10</xdr:col>
          <xdr:colOff>0</xdr:colOff>
          <xdr:row>15</xdr:row>
          <xdr:rowOff>219075</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16</xdr:row>
          <xdr:rowOff>19050</xdr:rowOff>
        </xdr:from>
        <xdr:to>
          <xdr:col>10</xdr:col>
          <xdr:colOff>0</xdr:colOff>
          <xdr:row>16</xdr:row>
          <xdr:rowOff>219075</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A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9525</xdr:rowOff>
        </xdr:from>
        <xdr:to>
          <xdr:col>3</xdr:col>
          <xdr:colOff>0</xdr:colOff>
          <xdr:row>14</xdr:row>
          <xdr:rowOff>238125</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A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398026</xdr:colOff>
      <xdr:row>30</xdr:row>
      <xdr:rowOff>550843</xdr:rowOff>
    </xdr:from>
    <xdr:to>
      <xdr:col>16</xdr:col>
      <xdr:colOff>8950</xdr:colOff>
      <xdr:row>31</xdr:row>
      <xdr:rowOff>396456</xdr:rowOff>
    </xdr:to>
    <xdr:pic>
      <xdr:nvPicPr>
        <xdr:cNvPr id="2" name="図 1">
          <a:extLst>
            <a:ext uri="{FF2B5EF4-FFF2-40B4-BE49-F238E27FC236}">
              <a16:creationId xmlns:a16="http://schemas.microsoft.com/office/drawing/2014/main" id="{E4BD7D9F-6F03-4A81-93BA-8EA6AB55B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0226" y="10485418"/>
          <a:ext cx="1077774" cy="798113"/>
        </a:xfrm>
        <a:prstGeom prst="rect">
          <a:avLst/>
        </a:prstGeom>
      </xdr:spPr>
    </xdr:pic>
    <xdr:clientData/>
  </xdr:twoCellAnchor>
  <xdr:twoCellAnchor>
    <xdr:from>
      <xdr:col>13</xdr:col>
      <xdr:colOff>11476</xdr:colOff>
      <xdr:row>2</xdr:row>
      <xdr:rowOff>5738</xdr:rowOff>
    </xdr:from>
    <xdr:to>
      <xdr:col>15</xdr:col>
      <xdr:colOff>309849</xdr:colOff>
      <xdr:row>3</xdr:row>
      <xdr:rowOff>68855</xdr:rowOff>
    </xdr:to>
    <xdr:sp macro="" textlink="">
      <xdr:nvSpPr>
        <xdr:cNvPr id="3" name="テキスト ボックス 2">
          <a:extLst>
            <a:ext uri="{FF2B5EF4-FFF2-40B4-BE49-F238E27FC236}">
              <a16:creationId xmlns:a16="http://schemas.microsoft.com/office/drawing/2014/main" id="{037F4501-C7C8-4854-B81A-17569212A708}"/>
            </a:ext>
          </a:extLst>
        </xdr:cNvPr>
        <xdr:cNvSpPr txBox="1"/>
      </xdr:nvSpPr>
      <xdr:spPr>
        <a:xfrm>
          <a:off x="6183676" y="348638"/>
          <a:ext cx="1193723" cy="348867"/>
        </a:xfrm>
        <a:prstGeom prst="rect">
          <a:avLst/>
        </a:prstGeom>
        <a:solidFill>
          <a:srgbClr val="CCFFFF"/>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r>
            <a:rPr kumimoji="1" lang="ja-JP" altLang="en-US" sz="1100"/>
            <a:t>週間前提出</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38100</xdr:rowOff>
        </xdr:from>
        <xdr:to>
          <xdr:col>2</xdr:col>
          <xdr:colOff>304800</xdr:colOff>
          <xdr:row>29</xdr:row>
          <xdr:rowOff>238125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38100</xdr:rowOff>
        </xdr:from>
        <xdr:to>
          <xdr:col>4</xdr:col>
          <xdr:colOff>304800</xdr:colOff>
          <xdr:row>26</xdr:row>
          <xdr:rowOff>238125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38100</xdr:rowOff>
        </xdr:from>
        <xdr:to>
          <xdr:col>4</xdr:col>
          <xdr:colOff>304800</xdr:colOff>
          <xdr:row>27</xdr:row>
          <xdr:rowOff>238125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304800</xdr:colOff>
          <xdr:row>26</xdr:row>
          <xdr:rowOff>238125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E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38100</xdr:rowOff>
        </xdr:from>
        <xdr:to>
          <xdr:col>8</xdr:col>
          <xdr:colOff>304800</xdr:colOff>
          <xdr:row>26</xdr:row>
          <xdr:rowOff>238125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E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38100</xdr:rowOff>
        </xdr:from>
        <xdr:to>
          <xdr:col>4</xdr:col>
          <xdr:colOff>304800</xdr:colOff>
          <xdr:row>29</xdr:row>
          <xdr:rowOff>238125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E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304800</xdr:colOff>
          <xdr:row>29</xdr:row>
          <xdr:rowOff>238125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E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38100</xdr:rowOff>
        </xdr:from>
        <xdr:to>
          <xdr:col>8</xdr:col>
          <xdr:colOff>304800</xdr:colOff>
          <xdr:row>29</xdr:row>
          <xdr:rowOff>238125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E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38100</xdr:rowOff>
        </xdr:from>
        <xdr:to>
          <xdr:col>10</xdr:col>
          <xdr:colOff>304800</xdr:colOff>
          <xdr:row>29</xdr:row>
          <xdr:rowOff>238125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E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38100</xdr:rowOff>
        </xdr:from>
        <xdr:to>
          <xdr:col>2</xdr:col>
          <xdr:colOff>304800</xdr:colOff>
          <xdr:row>30</xdr:row>
          <xdr:rowOff>238125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E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38100</xdr:rowOff>
        </xdr:from>
        <xdr:to>
          <xdr:col>2</xdr:col>
          <xdr:colOff>304800</xdr:colOff>
          <xdr:row>31</xdr:row>
          <xdr:rowOff>238125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E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38100</xdr:rowOff>
        </xdr:from>
        <xdr:to>
          <xdr:col>2</xdr:col>
          <xdr:colOff>304800</xdr:colOff>
          <xdr:row>32</xdr:row>
          <xdr:rowOff>238125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E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38100</xdr:rowOff>
        </xdr:from>
        <xdr:to>
          <xdr:col>2</xdr:col>
          <xdr:colOff>304800</xdr:colOff>
          <xdr:row>33</xdr:row>
          <xdr:rowOff>238125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E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38100</xdr:rowOff>
        </xdr:from>
        <xdr:to>
          <xdr:col>2</xdr:col>
          <xdr:colOff>304800</xdr:colOff>
          <xdr:row>34</xdr:row>
          <xdr:rowOff>238125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E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38100</xdr:rowOff>
        </xdr:from>
        <xdr:to>
          <xdr:col>8</xdr:col>
          <xdr:colOff>304800</xdr:colOff>
          <xdr:row>32</xdr:row>
          <xdr:rowOff>238125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E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38100</xdr:rowOff>
        </xdr:from>
        <xdr:to>
          <xdr:col>10</xdr:col>
          <xdr:colOff>304800</xdr:colOff>
          <xdr:row>32</xdr:row>
          <xdr:rowOff>238125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E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38100</xdr:rowOff>
        </xdr:from>
        <xdr:to>
          <xdr:col>12</xdr:col>
          <xdr:colOff>304800</xdr:colOff>
          <xdr:row>32</xdr:row>
          <xdr:rowOff>238125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E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38100</xdr:rowOff>
        </xdr:from>
        <xdr:to>
          <xdr:col>14</xdr:col>
          <xdr:colOff>304800</xdr:colOff>
          <xdr:row>32</xdr:row>
          <xdr:rowOff>238125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E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38100</xdr:rowOff>
        </xdr:from>
        <xdr:to>
          <xdr:col>2</xdr:col>
          <xdr:colOff>304800</xdr:colOff>
          <xdr:row>27</xdr:row>
          <xdr:rowOff>238125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E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38100</xdr:rowOff>
        </xdr:from>
        <xdr:to>
          <xdr:col>2</xdr:col>
          <xdr:colOff>304800</xdr:colOff>
          <xdr:row>26</xdr:row>
          <xdr:rowOff>238125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E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38100</xdr:rowOff>
        </xdr:from>
        <xdr:to>
          <xdr:col>10</xdr:col>
          <xdr:colOff>304800</xdr:colOff>
          <xdr:row>26</xdr:row>
          <xdr:rowOff>238125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E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28575</xdr:rowOff>
        </xdr:from>
        <xdr:to>
          <xdr:col>8</xdr:col>
          <xdr:colOff>304800</xdr:colOff>
          <xdr:row>27</xdr:row>
          <xdr:rowOff>228600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E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38100</xdr:rowOff>
        </xdr:from>
        <xdr:to>
          <xdr:col>7</xdr:col>
          <xdr:colOff>419100</xdr:colOff>
          <xdr:row>16</xdr:row>
          <xdr:rowOff>238125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E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38100</xdr:rowOff>
        </xdr:from>
        <xdr:to>
          <xdr:col>7</xdr:col>
          <xdr:colOff>419100</xdr:colOff>
          <xdr:row>17</xdr:row>
          <xdr:rowOff>238125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E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38100</xdr:rowOff>
        </xdr:from>
        <xdr:to>
          <xdr:col>7</xdr:col>
          <xdr:colOff>419100</xdr:colOff>
          <xdr:row>18</xdr:row>
          <xdr:rowOff>238125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E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38100</xdr:rowOff>
        </xdr:from>
        <xdr:to>
          <xdr:col>2</xdr:col>
          <xdr:colOff>304800</xdr:colOff>
          <xdr:row>20</xdr:row>
          <xdr:rowOff>238125</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E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xdr:row>
          <xdr:rowOff>38100</xdr:rowOff>
        </xdr:from>
        <xdr:to>
          <xdr:col>12</xdr:col>
          <xdr:colOff>304800</xdr:colOff>
          <xdr:row>20</xdr:row>
          <xdr:rowOff>238125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E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133350</xdr:rowOff>
        </xdr:from>
        <xdr:to>
          <xdr:col>3</xdr:col>
          <xdr:colOff>180975</xdr:colOff>
          <xdr:row>8</xdr:row>
          <xdr:rowOff>114300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E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133350</xdr:rowOff>
        </xdr:from>
        <xdr:to>
          <xdr:col>7</xdr:col>
          <xdr:colOff>504825</xdr:colOff>
          <xdr:row>8</xdr:row>
          <xdr:rowOff>114300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E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xdr:row>
          <xdr:rowOff>133350</xdr:rowOff>
        </xdr:from>
        <xdr:to>
          <xdr:col>11</xdr:col>
          <xdr:colOff>428625</xdr:colOff>
          <xdr:row>8</xdr:row>
          <xdr:rowOff>114300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E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38100</xdr:rowOff>
        </xdr:from>
        <xdr:to>
          <xdr:col>6</xdr:col>
          <xdr:colOff>304800</xdr:colOff>
          <xdr:row>30</xdr:row>
          <xdr:rowOff>238125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E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38100</xdr:rowOff>
        </xdr:from>
        <xdr:to>
          <xdr:col>8</xdr:col>
          <xdr:colOff>304800</xdr:colOff>
          <xdr:row>30</xdr:row>
          <xdr:rowOff>238125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E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38100</xdr:rowOff>
        </xdr:from>
        <xdr:to>
          <xdr:col>12</xdr:col>
          <xdr:colOff>304800</xdr:colOff>
          <xdr:row>29</xdr:row>
          <xdr:rowOff>238125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E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33</xdr:col>
      <xdr:colOff>66675</xdr:colOff>
      <xdr:row>0</xdr:row>
      <xdr:rowOff>19050</xdr:rowOff>
    </xdr:from>
    <xdr:to>
      <xdr:col>43</xdr:col>
      <xdr:colOff>152400</xdr:colOff>
      <xdr:row>1</xdr:row>
      <xdr:rowOff>209550</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6067425" y="19050"/>
          <a:ext cx="1485900" cy="5048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53340</xdr:colOff>
      <xdr:row>0</xdr:row>
      <xdr:rowOff>0</xdr:rowOff>
    </xdr:from>
    <xdr:to>
      <xdr:col>34</xdr:col>
      <xdr:colOff>104775</xdr:colOff>
      <xdr:row>2</xdr:row>
      <xdr:rowOff>123825</xdr:rowOff>
    </xdr:to>
    <xdr:sp macro="" textlink="">
      <xdr:nvSpPr>
        <xdr:cNvPr id="2" name="テキスト ボックス 1">
          <a:extLst>
            <a:ext uri="{FF2B5EF4-FFF2-40B4-BE49-F238E27FC236}">
              <a16:creationId xmlns:a16="http://schemas.microsoft.com/office/drawing/2014/main" id="{AF2330D3-0362-4BDA-ABEE-B1ACA4C83C02}"/>
            </a:ext>
          </a:extLst>
        </xdr:cNvPr>
        <xdr:cNvSpPr txBox="1"/>
      </xdr:nvSpPr>
      <xdr:spPr>
        <a:xfrm>
          <a:off x="5053965" y="0"/>
          <a:ext cx="1851660" cy="4667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28575</xdr:colOff>
          <xdr:row>22</xdr:row>
          <xdr:rowOff>85725</xdr:rowOff>
        </xdr:from>
        <xdr:to>
          <xdr:col>58</xdr:col>
          <xdr:colOff>180975</xdr:colOff>
          <xdr:row>24</xdr:row>
          <xdr:rowOff>38100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銀行振込(三菱UFJ)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22</xdr:row>
          <xdr:rowOff>28575</xdr:rowOff>
        </xdr:from>
        <xdr:to>
          <xdr:col>53</xdr:col>
          <xdr:colOff>95250</xdr:colOff>
          <xdr:row>24</xdr:row>
          <xdr:rowOff>95250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xdr:row>
          <xdr:rowOff>209550</xdr:rowOff>
        </xdr:from>
        <xdr:to>
          <xdr:col>43</xdr:col>
          <xdr:colOff>123825</xdr:colOff>
          <xdr:row>25</xdr:row>
          <xdr:rowOff>95250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xdr:row>
          <xdr:rowOff>152400</xdr:rowOff>
        </xdr:from>
        <xdr:to>
          <xdr:col>43</xdr:col>
          <xdr:colOff>123825</xdr:colOff>
          <xdr:row>24</xdr:row>
          <xdr:rowOff>66675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25</xdr:row>
          <xdr:rowOff>390512</xdr:rowOff>
        </xdr:from>
        <xdr:to>
          <xdr:col>59</xdr:col>
          <xdr:colOff>137160</xdr:colOff>
          <xdr:row>28</xdr:row>
          <xdr:rowOff>53314</xdr:rowOff>
        </xdr:to>
        <xdr:grpSp>
          <xdr:nvGrpSpPr>
            <xdr:cNvPr id="6" name="グループ化 5">
              <a:extLst>
                <a:ext uri="{FF2B5EF4-FFF2-40B4-BE49-F238E27FC236}">
                  <a16:creationId xmlns:a16="http://schemas.microsoft.com/office/drawing/2014/main" id="{00000000-0008-0000-1100-000006000000}"/>
                </a:ext>
              </a:extLst>
            </xdr:cNvPr>
            <xdr:cNvGrpSpPr/>
          </xdr:nvGrpSpPr>
          <xdr:grpSpPr>
            <a:xfrm>
              <a:off x="10317480" y="5962637"/>
              <a:ext cx="1059180" cy="624827"/>
              <a:chOff x="10705996" y="4990077"/>
              <a:chExt cx="945002" cy="442970"/>
            </a:xfrm>
          </xdr:grpSpPr>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100-000005BC0000}"/>
                  </a:ext>
                </a:extLst>
              </xdr:cNvPr>
              <xdr:cNvSpPr/>
            </xdr:nvSpPr>
            <xdr:spPr bwMode="auto">
              <a:xfrm>
                <a:off x="10706129" y="4990077"/>
                <a:ext cx="944869" cy="3349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1100-000006BC0000}"/>
                  </a:ext>
                </a:extLst>
              </xdr:cNvPr>
              <xdr:cNvSpPr/>
            </xdr:nvSpPr>
            <xdr:spPr bwMode="auto">
              <a:xfrm>
                <a:off x="10705996" y="5176631"/>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4</xdr:row>
          <xdr:rowOff>190500</xdr:rowOff>
        </xdr:from>
        <xdr:to>
          <xdr:col>43</xdr:col>
          <xdr:colOff>95250</xdr:colOff>
          <xdr:row>6</xdr:row>
          <xdr:rowOff>104775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11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5</xdr:row>
          <xdr:rowOff>171450</xdr:rowOff>
        </xdr:from>
        <xdr:to>
          <xdr:col>43</xdr:col>
          <xdr:colOff>38100</xdr:colOff>
          <xdr:row>7</xdr:row>
          <xdr:rowOff>57150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11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18</xdr:row>
          <xdr:rowOff>142875</xdr:rowOff>
        </xdr:from>
        <xdr:to>
          <xdr:col>48</xdr:col>
          <xdr:colOff>95250</xdr:colOff>
          <xdr:row>20</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11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18</xdr:row>
          <xdr:rowOff>142875</xdr:rowOff>
        </xdr:from>
        <xdr:to>
          <xdr:col>43</xdr:col>
          <xdr:colOff>152400</xdr:colOff>
          <xdr:row>20</xdr:row>
          <xdr:rowOff>38100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11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99060</xdr:colOff>
      <xdr:row>0</xdr:row>
      <xdr:rowOff>7621</xdr:rowOff>
    </xdr:from>
    <xdr:to>
      <xdr:col>59</xdr:col>
      <xdr:colOff>158115</xdr:colOff>
      <xdr:row>1</xdr:row>
      <xdr:rowOff>160021</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8313420" y="7621"/>
          <a:ext cx="1735455" cy="342900"/>
        </a:xfrm>
        <a:prstGeom prst="rect">
          <a:avLst/>
        </a:prstGeom>
        <a:solidFill>
          <a:schemeClr val="accent6">
            <a:lumMod val="20000"/>
            <a:lumOff val="8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B050"/>
              </a:solidFill>
            </a:rPr>
            <a:t>入所受付時</a:t>
          </a:r>
          <a:r>
            <a:rPr kumimoji="1" lang="ja-JP" altLang="en-US" sz="1100" b="1" u="dbl">
              <a:solidFill>
                <a:srgbClr val="00B050"/>
              </a:solidFill>
            </a:rPr>
            <a:t>持参</a:t>
          </a:r>
          <a:r>
            <a:rPr kumimoji="1" lang="ja-JP" altLang="en-US" sz="1100" b="1">
              <a:solidFill>
                <a:srgbClr val="00B050"/>
              </a:solidFill>
            </a:rPr>
            <a:t>提出</a:t>
          </a:r>
          <a:endParaRPr kumimoji="1" lang="en-US" altLang="ja-JP" sz="1100" b="1">
            <a:solidFill>
              <a:srgbClr val="00B050"/>
            </a:solidFill>
          </a:endParaRPr>
        </a:p>
      </xdr:txBody>
    </xdr:sp>
    <xdr:clientData/>
  </xdr:twoCellAnchor>
  <mc:AlternateContent xmlns:mc="http://schemas.openxmlformats.org/markup-compatibility/2006">
    <mc:Choice xmlns:a14="http://schemas.microsoft.com/office/drawing/2010/main" Requires="a14">
      <xdr:twoCellAnchor>
        <xdr:from>
          <xdr:col>54</xdr:col>
          <xdr:colOff>30480</xdr:colOff>
          <xdr:row>27</xdr:row>
          <xdr:rowOff>182880</xdr:rowOff>
        </xdr:from>
        <xdr:to>
          <xdr:col>59</xdr:col>
          <xdr:colOff>137160</xdr:colOff>
          <xdr:row>30</xdr:row>
          <xdr:rowOff>7620</xdr:rowOff>
        </xdr:to>
        <xdr:grpSp>
          <xdr:nvGrpSpPr>
            <xdr:cNvPr id="15" name="グループ化 14">
              <a:extLst>
                <a:ext uri="{FF2B5EF4-FFF2-40B4-BE49-F238E27FC236}">
                  <a16:creationId xmlns:a16="http://schemas.microsoft.com/office/drawing/2014/main" id="{00000000-0008-0000-1100-00000F000000}"/>
                </a:ext>
              </a:extLst>
            </xdr:cNvPr>
            <xdr:cNvGrpSpPr/>
          </xdr:nvGrpSpPr>
          <xdr:grpSpPr>
            <a:xfrm>
              <a:off x="10317480" y="6488430"/>
              <a:ext cx="1059180" cy="510540"/>
              <a:chOff x="10705996" y="4922520"/>
              <a:chExt cx="945002" cy="510533"/>
            </a:xfrm>
          </xdr:grpSpPr>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1100-00000CBC0000}"/>
                  </a:ext>
                </a:extLst>
              </xdr:cNvPr>
              <xdr:cNvSpPr/>
            </xdr:nvSpPr>
            <xdr:spPr bwMode="auto">
              <a:xfrm>
                <a:off x="10706129" y="4922520"/>
                <a:ext cx="944869" cy="334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1100-00000DBC0000}"/>
                  </a:ext>
                </a:extLst>
              </xdr:cNvPr>
              <xdr:cNvSpPr/>
            </xdr:nvSpPr>
            <xdr:spPr bwMode="auto">
              <a:xfrm>
                <a:off x="10705996" y="5176637"/>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29</xdr:row>
          <xdr:rowOff>182880</xdr:rowOff>
        </xdr:from>
        <xdr:to>
          <xdr:col>59</xdr:col>
          <xdr:colOff>137160</xdr:colOff>
          <xdr:row>32</xdr:row>
          <xdr:rowOff>7620</xdr:rowOff>
        </xdr:to>
        <xdr:grpSp>
          <xdr:nvGrpSpPr>
            <xdr:cNvPr id="18" name="グループ化 17">
              <a:extLst>
                <a:ext uri="{FF2B5EF4-FFF2-40B4-BE49-F238E27FC236}">
                  <a16:creationId xmlns:a16="http://schemas.microsoft.com/office/drawing/2014/main" id="{00000000-0008-0000-1100-000012000000}"/>
                </a:ext>
              </a:extLst>
            </xdr:cNvPr>
            <xdr:cNvGrpSpPr/>
          </xdr:nvGrpSpPr>
          <xdr:grpSpPr>
            <a:xfrm>
              <a:off x="10317480" y="6945630"/>
              <a:ext cx="1059180" cy="510540"/>
              <a:chOff x="10705996" y="4922520"/>
              <a:chExt cx="945002" cy="510533"/>
            </a:xfrm>
          </xdr:grpSpPr>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1100-00000EBC0000}"/>
                  </a:ext>
                </a:extLst>
              </xdr:cNvPr>
              <xdr:cNvSpPr/>
            </xdr:nvSpPr>
            <xdr:spPr bwMode="auto">
              <a:xfrm>
                <a:off x="10706129" y="4922520"/>
                <a:ext cx="944869" cy="334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1100-00000FBC0000}"/>
                  </a:ext>
                </a:extLst>
              </xdr:cNvPr>
              <xdr:cNvSpPr/>
            </xdr:nvSpPr>
            <xdr:spPr bwMode="auto">
              <a:xfrm>
                <a:off x="10705996" y="5176637"/>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xdr:twoCellAnchor>
    <xdr:from>
      <xdr:col>54</xdr:col>
      <xdr:colOff>30480</xdr:colOff>
      <xdr:row>31</xdr:row>
      <xdr:rowOff>182880</xdr:rowOff>
    </xdr:from>
    <xdr:to>
      <xdr:col>59</xdr:col>
      <xdr:colOff>137160</xdr:colOff>
      <xdr:row>34</xdr:row>
      <xdr:rowOff>0</xdr:rowOff>
    </xdr:to>
    <xdr:grpSp>
      <xdr:nvGrpSpPr>
        <xdr:cNvPr id="21" name="グループ化 20">
          <a:extLst>
            <a:ext uri="{FF2B5EF4-FFF2-40B4-BE49-F238E27FC236}">
              <a16:creationId xmlns:a16="http://schemas.microsoft.com/office/drawing/2014/main" id="{00000000-0008-0000-1100-000015000000}"/>
            </a:ext>
          </a:extLst>
        </xdr:cNvPr>
        <xdr:cNvGrpSpPr/>
      </xdr:nvGrpSpPr>
      <xdr:grpSpPr>
        <a:xfrm>
          <a:off x="10317480" y="7402830"/>
          <a:ext cx="1059180" cy="502920"/>
          <a:chOff x="10706067" y="4922575"/>
          <a:chExt cx="944934" cy="510477"/>
        </a:xfrm>
      </xdr:grpSpPr>
      <xdr:sp macro="" textlink="">
        <xdr:nvSpPr>
          <xdr:cNvPr id="48144" name="Check Box 16" hidden="1">
            <a:extLst>
              <a:ext uri="{63B3BB69-23CF-44E3-9099-C40C66FF867C}">
                <a14:compatExt xmlns:a14="http://schemas.microsoft.com/office/drawing/2010/main" spid="_x0000_s48144"/>
              </a:ext>
              <a:ext uri="{FF2B5EF4-FFF2-40B4-BE49-F238E27FC236}">
                <a16:creationId xmlns:a16="http://schemas.microsoft.com/office/drawing/2014/main" id="{00000000-0008-0000-1100-000010BC0000}"/>
              </a:ext>
            </a:extLst>
          </xdr:cNvPr>
          <xdr:cNvSpPr/>
        </xdr:nvSpPr>
        <xdr:spPr bwMode="auto">
          <a:xfrm>
            <a:off x="10706125" y="4922575"/>
            <a:ext cx="944876" cy="334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5" name="Check Box 17" hidden="1">
            <a:extLst>
              <a:ext uri="{63B3BB69-23CF-44E3-9099-C40C66FF867C}">
                <a14:compatExt xmlns:a14="http://schemas.microsoft.com/office/drawing/2010/main" spid="_x0000_s48145"/>
              </a:ext>
              <a:ext uri="{FF2B5EF4-FFF2-40B4-BE49-F238E27FC236}">
                <a16:creationId xmlns:a16="http://schemas.microsoft.com/office/drawing/2014/main" id="{00000000-0008-0000-1100-000011BC0000}"/>
              </a:ext>
            </a:extLst>
          </xdr:cNvPr>
          <xdr:cNvSpPr/>
        </xdr:nvSpPr>
        <xdr:spPr bwMode="auto">
          <a:xfrm>
            <a:off x="10706067" y="5176635"/>
            <a:ext cx="769621" cy="25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11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142875</xdr:rowOff>
        </xdr:from>
        <xdr:to>
          <xdr:col>1</xdr:col>
          <xdr:colOff>152400</xdr:colOff>
          <xdr:row>48</xdr:row>
          <xdr:rowOff>38100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11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1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46</xdr:row>
          <xdr:rowOff>142875</xdr:rowOff>
        </xdr:from>
        <xdr:to>
          <xdr:col>22</xdr:col>
          <xdr:colOff>152400</xdr:colOff>
          <xdr:row>48</xdr:row>
          <xdr:rowOff>38100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1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1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xdr:row>
          <xdr:rowOff>142875</xdr:rowOff>
        </xdr:from>
        <xdr:to>
          <xdr:col>43</xdr:col>
          <xdr:colOff>152400</xdr:colOff>
          <xdr:row>48</xdr:row>
          <xdr:rowOff>38100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1100-00003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11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142875</xdr:rowOff>
        </xdr:from>
        <xdr:to>
          <xdr:col>1</xdr:col>
          <xdr:colOff>152400</xdr:colOff>
          <xdr:row>63</xdr:row>
          <xdr:rowOff>38100</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11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11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61</xdr:row>
          <xdr:rowOff>142875</xdr:rowOff>
        </xdr:from>
        <xdr:to>
          <xdr:col>22</xdr:col>
          <xdr:colOff>152400</xdr:colOff>
          <xdr:row>63</xdr:row>
          <xdr:rowOff>38100</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11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11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61</xdr:row>
          <xdr:rowOff>142875</xdr:rowOff>
        </xdr:from>
        <xdr:to>
          <xdr:col>43</xdr:col>
          <xdr:colOff>152400</xdr:colOff>
          <xdr:row>63</xdr:row>
          <xdr:rowOff>38100</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11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19</xdr:row>
          <xdr:rowOff>123825</xdr:rowOff>
        </xdr:from>
        <xdr:to>
          <xdr:col>43</xdr:col>
          <xdr:colOff>180975</xdr:colOff>
          <xdr:row>21</xdr:row>
          <xdr:rowOff>19050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11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123825</xdr:rowOff>
        </xdr:from>
        <xdr:to>
          <xdr:col>1</xdr:col>
          <xdr:colOff>180975</xdr:colOff>
          <xdr:row>49</xdr:row>
          <xdr:rowOff>19050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11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47</xdr:row>
          <xdr:rowOff>123825</xdr:rowOff>
        </xdr:from>
        <xdr:to>
          <xdr:col>22</xdr:col>
          <xdr:colOff>180975</xdr:colOff>
          <xdr:row>49</xdr:row>
          <xdr:rowOff>19050</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1100-00005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xdr:row>
          <xdr:rowOff>123825</xdr:rowOff>
        </xdr:from>
        <xdr:to>
          <xdr:col>43</xdr:col>
          <xdr:colOff>180975</xdr:colOff>
          <xdr:row>49</xdr:row>
          <xdr:rowOff>19050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1100-00005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62</xdr:row>
          <xdr:rowOff>123825</xdr:rowOff>
        </xdr:from>
        <xdr:to>
          <xdr:col>1</xdr:col>
          <xdr:colOff>180975</xdr:colOff>
          <xdr:row>64</xdr:row>
          <xdr:rowOff>19050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1100-00005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62</xdr:row>
          <xdr:rowOff>123825</xdr:rowOff>
        </xdr:from>
        <xdr:to>
          <xdr:col>22</xdr:col>
          <xdr:colOff>180975</xdr:colOff>
          <xdr:row>64</xdr:row>
          <xdr:rowOff>19050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1100-00005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62</xdr:row>
          <xdr:rowOff>123825</xdr:rowOff>
        </xdr:from>
        <xdr:to>
          <xdr:col>43</xdr:col>
          <xdr:colOff>180975</xdr:colOff>
          <xdr:row>64</xdr:row>
          <xdr:rowOff>19050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1100-00005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28575</xdr:colOff>
          <xdr:row>31</xdr:row>
          <xdr:rowOff>180975</xdr:rowOff>
        </xdr:from>
        <xdr:to>
          <xdr:col>59</xdr:col>
          <xdr:colOff>133350</xdr:colOff>
          <xdr:row>34</xdr:row>
          <xdr:rowOff>0</xdr:rowOff>
        </xdr:to>
        <xdr:grpSp>
          <xdr:nvGrpSpPr>
            <xdr:cNvPr id="48240" name="Group 112">
              <a:extLst>
                <a:ext uri="{FF2B5EF4-FFF2-40B4-BE49-F238E27FC236}">
                  <a16:creationId xmlns:a16="http://schemas.microsoft.com/office/drawing/2014/main" id="{00000000-0008-0000-1100-000070BC0000}"/>
                </a:ext>
              </a:extLst>
            </xdr:cNvPr>
            <xdr:cNvGrpSpPr>
              <a:grpSpLocks/>
            </xdr:cNvGrpSpPr>
          </xdr:nvGrpSpPr>
          <xdr:grpSpPr bwMode="auto">
            <a:xfrm>
              <a:off x="10315575" y="7400925"/>
              <a:ext cx="1057275" cy="504825"/>
              <a:chOff x="107060" y="49225"/>
              <a:chExt cx="9450" cy="5105"/>
            </a:xfrm>
          </xdr:grpSpPr>
          <xdr:sp macro="" textlink="">
            <xdr:nvSpPr>
              <xdr:cNvPr id="2" name="Check Box 16" hidden="1">
                <a:extLst>
                  <a:ext uri="{63B3BB69-23CF-44E3-9099-C40C66FF867C}">
                    <a14:compatExt spid="_x0000_s48144"/>
                  </a:ext>
                  <a:ext uri="{FF2B5EF4-FFF2-40B4-BE49-F238E27FC236}">
                    <a16:creationId xmlns:a16="http://schemas.microsoft.com/office/drawing/2014/main" id="{00000000-0008-0000-1100-000002000000}"/>
                  </a:ext>
                </a:extLst>
              </xdr:cNvPr>
              <xdr:cNvSpPr/>
            </xdr:nvSpPr>
            <xdr:spPr bwMode="auto">
              <a:xfrm>
                <a:off x="107061" y="49225"/>
                <a:ext cx="9449" cy="3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3" name="Check Box 17" hidden="1">
                <a:extLst>
                  <a:ext uri="{63B3BB69-23CF-44E3-9099-C40C66FF867C}">
                    <a14:compatExt spid="_x0000_s48145"/>
                  </a:ext>
                  <a:ext uri="{FF2B5EF4-FFF2-40B4-BE49-F238E27FC236}">
                    <a16:creationId xmlns:a16="http://schemas.microsoft.com/office/drawing/2014/main" id="{00000000-0008-0000-1100-000003000000}"/>
                  </a:ext>
                </a:extLst>
              </xdr:cNvPr>
              <xdr:cNvSpPr/>
            </xdr:nvSpPr>
            <xdr:spPr bwMode="auto">
              <a:xfrm>
                <a:off x="107060" y="51766"/>
                <a:ext cx="7696" cy="25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1100-00005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1100-00005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1100-00005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1100-00006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1100-00006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1100-00006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810625" y="0"/>
          <a:ext cx="152400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22</xdr:row>
          <xdr:rowOff>171450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11</xdr:row>
          <xdr:rowOff>171450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28575</xdr:colOff>
          <xdr:row>35</xdr:row>
          <xdr:rowOff>142875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10</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2" name="テキスト ボックス 1">
          <a:extLst>
            <a:ext uri="{FF2B5EF4-FFF2-40B4-BE49-F238E27FC236}">
              <a16:creationId xmlns:a16="http://schemas.microsoft.com/office/drawing/2014/main" id="{7C31DBDD-2392-4021-B4BC-52731B7CD150}"/>
            </a:ext>
          </a:extLst>
        </xdr:cNvPr>
        <xdr:cNvSpPr txBox="1"/>
      </xdr:nvSpPr>
      <xdr:spPr>
        <a:xfrm>
          <a:off x="24060150" y="0"/>
          <a:ext cx="421005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300-000001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3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300-000003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23</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3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3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3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300-000007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3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3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12</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3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300-00000B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300-00000C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300-00000D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300-00000E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300-00000F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300-000010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3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3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3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3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300-000015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3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3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3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3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142875</xdr:colOff>
          <xdr:row>35</xdr:row>
          <xdr:rowOff>142875</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300-00001A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3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3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3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3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3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3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3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300-000022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3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3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3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300-000026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11</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300-000027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300-000028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300-000029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twoCellAnchor>
    <xdr:from>
      <xdr:col>0</xdr:col>
      <xdr:colOff>76200</xdr:colOff>
      <xdr:row>0</xdr:row>
      <xdr:rowOff>57150</xdr:rowOff>
    </xdr:from>
    <xdr:to>
      <xdr:col>5</xdr:col>
      <xdr:colOff>200025</xdr:colOff>
      <xdr:row>2</xdr:row>
      <xdr:rowOff>76200</xdr:rowOff>
    </xdr:to>
    <xdr:sp macro="" textlink="">
      <xdr:nvSpPr>
        <xdr:cNvPr id="3" name="四角形: 角を丸くする 2">
          <a:extLst>
            <a:ext uri="{FF2B5EF4-FFF2-40B4-BE49-F238E27FC236}">
              <a16:creationId xmlns:a16="http://schemas.microsoft.com/office/drawing/2014/main" id="{5A3C2604-0F10-4C8C-B983-3B958203BDD1}"/>
            </a:ext>
          </a:extLst>
        </xdr:cNvPr>
        <xdr:cNvSpPr/>
      </xdr:nvSpPr>
      <xdr:spPr>
        <a:xfrm>
          <a:off x="76200" y="57150"/>
          <a:ext cx="3552825" cy="361950"/>
        </a:xfrm>
        <a:prstGeom prst="roundRect">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0</xdr:row>
          <xdr:rowOff>104775</xdr:rowOff>
        </xdr:from>
        <xdr:to>
          <xdr:col>23</xdr:col>
          <xdr:colOff>66675</xdr:colOff>
          <xdr:row>1</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104775</xdr:rowOff>
        </xdr:from>
        <xdr:to>
          <xdr:col>21</xdr:col>
          <xdr:colOff>190500</xdr:colOff>
          <xdr:row>2</xdr:row>
          <xdr:rowOff>95250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0</xdr:rowOff>
        </xdr:from>
        <xdr:to>
          <xdr:col>9</xdr:col>
          <xdr:colOff>19050</xdr:colOff>
          <xdr:row>34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0</xdr:rowOff>
        </xdr:from>
        <xdr:to>
          <xdr:col>13</xdr:col>
          <xdr:colOff>28575</xdr:colOff>
          <xdr:row>34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33</xdr:row>
          <xdr:rowOff>0</xdr:rowOff>
        </xdr:from>
        <xdr:to>
          <xdr:col>16</xdr:col>
          <xdr:colOff>152400</xdr:colOff>
          <xdr:row>34</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0</xdr:rowOff>
        </xdr:from>
        <xdr:to>
          <xdr:col>26</xdr:col>
          <xdr:colOff>95250</xdr:colOff>
          <xdr:row>34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0</xdr:rowOff>
        </xdr:from>
        <xdr:to>
          <xdr:col>29</xdr:col>
          <xdr:colOff>104775</xdr:colOff>
          <xdr:row>34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33</xdr:row>
          <xdr:rowOff>0</xdr:rowOff>
        </xdr:from>
        <xdr:to>
          <xdr:col>33</xdr:col>
          <xdr:colOff>104775</xdr:colOff>
          <xdr:row>34</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0</xdr:rowOff>
        </xdr:from>
        <xdr:to>
          <xdr:col>7</xdr:col>
          <xdr:colOff>66675</xdr:colOff>
          <xdr:row>49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48</xdr:row>
          <xdr:rowOff>0</xdr:rowOff>
        </xdr:from>
        <xdr:to>
          <xdr:col>10</xdr:col>
          <xdr:colOff>0</xdr:colOff>
          <xdr:row>49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0</xdr:rowOff>
        </xdr:from>
        <xdr:to>
          <xdr:col>18</xdr:col>
          <xdr:colOff>104775</xdr:colOff>
          <xdr:row>49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0</xdr:rowOff>
        </xdr:from>
        <xdr:to>
          <xdr:col>21</xdr:col>
          <xdr:colOff>76200</xdr:colOff>
          <xdr:row>49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48</xdr:row>
          <xdr:rowOff>0</xdr:rowOff>
        </xdr:from>
        <xdr:to>
          <xdr:col>29</xdr:col>
          <xdr:colOff>123825</xdr:colOff>
          <xdr:row>49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48</xdr:row>
          <xdr:rowOff>0</xdr:rowOff>
        </xdr:from>
        <xdr:to>
          <xdr:col>32</xdr:col>
          <xdr:colOff>152400</xdr:colOff>
          <xdr:row>49</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xdr:row>
          <xdr:rowOff>161925</xdr:rowOff>
        </xdr:from>
        <xdr:to>
          <xdr:col>5</xdr:col>
          <xdr:colOff>133350</xdr:colOff>
          <xdr:row>9</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161925</xdr:rowOff>
        </xdr:from>
        <xdr:to>
          <xdr:col>8</xdr:col>
          <xdr:colOff>19050</xdr:colOff>
          <xdr:row>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152400</xdr:rowOff>
        </xdr:from>
        <xdr:to>
          <xdr:col>20</xdr:col>
          <xdr:colOff>0</xdr:colOff>
          <xdr:row>8</xdr:row>
          <xdr:rowOff>161925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7</xdr:row>
          <xdr:rowOff>161925</xdr:rowOff>
        </xdr:from>
        <xdr:to>
          <xdr:col>32</xdr:col>
          <xdr:colOff>152400</xdr:colOff>
          <xdr:row>9</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161925</xdr:rowOff>
        </xdr:from>
        <xdr:to>
          <xdr:col>16</xdr:col>
          <xdr:colOff>238125</xdr:colOff>
          <xdr:row>9</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xdr:row>
          <xdr:rowOff>152400</xdr:rowOff>
        </xdr:from>
        <xdr:to>
          <xdr:col>28</xdr:col>
          <xdr:colOff>152400</xdr:colOff>
          <xdr:row>8</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76200</xdr:colOff>
          <xdr:row>0</xdr:row>
          <xdr:rowOff>104775</xdr:rowOff>
        </xdr:from>
        <xdr:to>
          <xdr:col>27</xdr:col>
          <xdr:colOff>38100</xdr:colOff>
          <xdr:row>1</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xdr:row>
          <xdr:rowOff>104775</xdr:rowOff>
        </xdr:from>
        <xdr:to>
          <xdr:col>25</xdr:col>
          <xdr:colOff>161925</xdr:colOff>
          <xdr:row>2</xdr:row>
          <xdr:rowOff>95250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0</xdr:row>
          <xdr:rowOff>104775</xdr:rowOff>
        </xdr:from>
        <xdr:to>
          <xdr:col>25</xdr:col>
          <xdr:colOff>0</xdr:colOff>
          <xdr:row>1</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xdr:row>
          <xdr:rowOff>104775</xdr:rowOff>
        </xdr:from>
        <xdr:to>
          <xdr:col>23</xdr:col>
          <xdr:colOff>123825</xdr:colOff>
          <xdr:row>2</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0</xdr:colOff>
          <xdr:row>0</xdr:row>
          <xdr:rowOff>104775</xdr:rowOff>
        </xdr:from>
        <xdr:to>
          <xdr:col>24</xdr:col>
          <xdr:colOff>161925</xdr:colOff>
          <xdr:row>1</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104775</xdr:rowOff>
        </xdr:from>
        <xdr:to>
          <xdr:col>23</xdr:col>
          <xdr:colOff>85725</xdr:colOff>
          <xdr:row>2</xdr:row>
          <xdr:rowOff>95250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57150</xdr:rowOff>
        </xdr:from>
        <xdr:to>
          <xdr:col>8</xdr:col>
          <xdr:colOff>142875</xdr:colOff>
          <xdr:row>21</xdr:row>
          <xdr:rowOff>95250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57150</xdr:rowOff>
        </xdr:from>
        <xdr:to>
          <xdr:col>17</xdr:col>
          <xdr:colOff>28575</xdr:colOff>
          <xdr:row>21</xdr:row>
          <xdr:rowOff>95250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57150</xdr:rowOff>
        </xdr:from>
        <xdr:to>
          <xdr:col>25</xdr:col>
          <xdr:colOff>66675</xdr:colOff>
          <xdr:row>21</xdr:row>
          <xdr:rowOff>95250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送迎（復路のみ）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23</xdr:row>
          <xdr:rowOff>0</xdr:rowOff>
        </xdr:from>
        <xdr:to>
          <xdr:col>26</xdr:col>
          <xdr:colOff>0</xdr:colOff>
          <xdr:row>23</xdr:row>
          <xdr:rowOff>180975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7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9525</xdr:colOff>
          <xdr:row>0</xdr:row>
          <xdr:rowOff>104775</xdr:rowOff>
        </xdr:from>
        <xdr:to>
          <xdr:col>26</xdr:col>
          <xdr:colOff>171450</xdr:colOff>
          <xdr:row>1</xdr:row>
          <xdr:rowOff>76200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xdr:row>
          <xdr:rowOff>104775</xdr:rowOff>
        </xdr:from>
        <xdr:to>
          <xdr:col>25</xdr:col>
          <xdr:colOff>95250</xdr:colOff>
          <xdr:row>2</xdr:row>
          <xdr:rowOff>95250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28</xdr:col>
      <xdr:colOff>114300</xdr:colOff>
      <xdr:row>0</xdr:row>
      <xdr:rowOff>0</xdr:rowOff>
    </xdr:from>
    <xdr:to>
      <xdr:col>34</xdr:col>
      <xdr:colOff>123825</xdr:colOff>
      <xdr:row>2</xdr:row>
      <xdr:rowOff>123825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715000" y="0"/>
          <a:ext cx="1209675" cy="466725"/>
        </a:xfrm>
        <a:prstGeom prst="rect">
          <a:avLst/>
        </a:prstGeom>
        <a:solidFill>
          <a:schemeClr val="accent4">
            <a:lumMod val="20000"/>
            <a:lumOff val="80000"/>
          </a:schemeClr>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1</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0</xdr:row>
          <xdr:rowOff>104775</xdr:rowOff>
        </xdr:from>
        <xdr:to>
          <xdr:col>28</xdr:col>
          <xdr:colOff>19050</xdr:colOff>
          <xdr:row>1</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104775</xdr:rowOff>
        </xdr:from>
        <xdr:to>
          <xdr:col>26</xdr:col>
          <xdr:colOff>133350</xdr:colOff>
          <xdr:row>2</xdr:row>
          <xdr:rowOff>95250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47625</xdr:rowOff>
        </xdr:from>
        <xdr:to>
          <xdr:col>10</xdr:col>
          <xdr:colOff>180975</xdr:colOff>
          <xdr:row>30</xdr:row>
          <xdr:rowOff>200025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47625</xdr:rowOff>
        </xdr:from>
        <xdr:to>
          <xdr:col>29</xdr:col>
          <xdr:colOff>57150</xdr:colOff>
          <xdr:row>29</xdr:row>
          <xdr:rowOff>123825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47625</xdr:rowOff>
        </xdr:from>
        <xdr:to>
          <xdr:col>26</xdr:col>
          <xdr:colOff>76200</xdr:colOff>
          <xdr:row>29</xdr:row>
          <xdr:rowOff>123825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47625</xdr:rowOff>
        </xdr:from>
        <xdr:to>
          <xdr:col>22</xdr:col>
          <xdr:colOff>133350</xdr:colOff>
          <xdr:row>29</xdr:row>
          <xdr:rowOff>123825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28</xdr:row>
          <xdr:rowOff>47625</xdr:rowOff>
        </xdr:from>
        <xdr:to>
          <xdr:col>19</xdr:col>
          <xdr:colOff>161925</xdr:colOff>
          <xdr:row>29</xdr:row>
          <xdr:rowOff>123825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47625</xdr:rowOff>
        </xdr:from>
        <xdr:to>
          <xdr:col>17</xdr:col>
          <xdr:colOff>38100</xdr:colOff>
          <xdr:row>29</xdr:row>
          <xdr:rowOff>123825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28</xdr:row>
          <xdr:rowOff>47625</xdr:rowOff>
        </xdr:from>
        <xdr:to>
          <xdr:col>14</xdr:col>
          <xdr:colOff>123825</xdr:colOff>
          <xdr:row>29</xdr:row>
          <xdr:rowOff>123825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11</xdr:col>
          <xdr:colOff>57150</xdr:colOff>
          <xdr:row>29</xdr:row>
          <xdr:rowOff>123825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47625</xdr:rowOff>
        </xdr:from>
        <xdr:to>
          <xdr:col>16</xdr:col>
          <xdr:colOff>171450</xdr:colOff>
          <xdr:row>34</xdr:row>
          <xdr:rowOff>200025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47625</xdr:rowOff>
        </xdr:from>
        <xdr:to>
          <xdr:col>19</xdr:col>
          <xdr:colOff>76200</xdr:colOff>
          <xdr:row>34</xdr:row>
          <xdr:rowOff>200025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28</xdr:row>
          <xdr:rowOff>38100</xdr:rowOff>
        </xdr:from>
        <xdr:to>
          <xdr:col>31</xdr:col>
          <xdr:colOff>190500</xdr:colOff>
          <xdr:row>29</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9525</xdr:rowOff>
        </xdr:from>
        <xdr:to>
          <xdr:col>11</xdr:col>
          <xdr:colOff>161925</xdr:colOff>
          <xdr:row>28</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自己除去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9525</xdr:rowOff>
        </xdr:from>
        <xdr:to>
          <xdr:col>19</xdr:col>
          <xdr:colOff>66675</xdr:colOff>
          <xdr:row>28</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代替食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9525</xdr:rowOff>
        </xdr:from>
        <xdr:to>
          <xdr:col>24</xdr:col>
          <xdr:colOff>66675</xdr:colOff>
          <xdr:row>28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0</xdr:rowOff>
        </xdr:from>
        <xdr:to>
          <xdr:col>28</xdr:col>
          <xdr:colOff>57150</xdr:colOff>
          <xdr:row>33</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32</xdr:row>
          <xdr:rowOff>0</xdr:rowOff>
        </xdr:from>
        <xdr:to>
          <xdr:col>32</xdr:col>
          <xdr:colOff>180975</xdr:colOff>
          <xdr:row>33</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33</xdr:row>
          <xdr:rowOff>0</xdr:rowOff>
        </xdr:from>
        <xdr:to>
          <xdr:col>22</xdr:col>
          <xdr:colOff>57150</xdr:colOff>
          <xdr:row>34</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25</xdr:col>
          <xdr:colOff>38100</xdr:colOff>
          <xdr:row>34</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47625</xdr:rowOff>
        </xdr:from>
        <xdr:to>
          <xdr:col>16</xdr:col>
          <xdr:colOff>171450</xdr:colOff>
          <xdr:row>35</xdr:row>
          <xdr:rowOff>200025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47625</xdr:rowOff>
        </xdr:from>
        <xdr:to>
          <xdr:col>19</xdr:col>
          <xdr:colOff>76200</xdr:colOff>
          <xdr:row>35</xdr:row>
          <xdr:rowOff>200025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kuji-suishin@niye.go.jp"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3" Type="http://schemas.openxmlformats.org/officeDocument/2006/relationships/vmlDrawing" Target="../drawings/vmlDrawing9.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2" Type="http://schemas.openxmlformats.org/officeDocument/2006/relationships/drawing" Target="../drawings/drawing9.xml"/><Relationship Id="rId16" Type="http://schemas.openxmlformats.org/officeDocument/2006/relationships/ctrlProp" Target="../ctrlProps/ctrlProp152.xml"/><Relationship Id="rId20" Type="http://schemas.openxmlformats.org/officeDocument/2006/relationships/ctrlProp" Target="../ctrlProps/ctrlProp156.xml"/><Relationship Id="rId1" Type="http://schemas.openxmlformats.org/officeDocument/2006/relationships/printerSettings" Target="../printerSettings/printerSettings10.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3" Type="http://schemas.openxmlformats.org/officeDocument/2006/relationships/vmlDrawing" Target="../drawings/vmlDrawing10.v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 Type="http://schemas.openxmlformats.org/officeDocument/2006/relationships/drawing" Target="../drawings/drawing10.xml"/><Relationship Id="rId16" Type="http://schemas.openxmlformats.org/officeDocument/2006/relationships/ctrlProp" Target="../ctrlProps/ctrlProp174.xml"/><Relationship Id="rId1" Type="http://schemas.openxmlformats.org/officeDocument/2006/relationships/printerSettings" Target="../printerSettings/printerSettings11.bin"/><Relationship Id="rId6" Type="http://schemas.openxmlformats.org/officeDocument/2006/relationships/ctrlProp" Target="../ctrlProps/ctrlProp164.xml"/><Relationship Id="rId11" Type="http://schemas.openxmlformats.org/officeDocument/2006/relationships/ctrlProp" Target="../ctrlProps/ctrlProp169.xml"/><Relationship Id="rId5" Type="http://schemas.openxmlformats.org/officeDocument/2006/relationships/ctrlProp" Target="../ctrlProps/ctrlProp163.xml"/><Relationship Id="rId15" Type="http://schemas.openxmlformats.org/officeDocument/2006/relationships/ctrlProp" Target="../ctrlProps/ctrlProp173.xml"/><Relationship Id="rId10" Type="http://schemas.openxmlformats.org/officeDocument/2006/relationships/ctrlProp" Target="../ctrlProps/ctrlProp168.xml"/><Relationship Id="rId19" Type="http://schemas.openxmlformats.org/officeDocument/2006/relationships/ctrlProp" Target="../ctrlProps/ctrlProp177.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 Type="http://schemas.openxmlformats.org/officeDocument/2006/relationships/vmlDrawing" Target="../drawings/vmlDrawing12.vml"/><Relationship Id="rId21" Type="http://schemas.openxmlformats.org/officeDocument/2006/relationships/ctrlProp" Target="../ctrlProps/ctrlProp195.xml"/><Relationship Id="rId34" Type="http://schemas.openxmlformats.org/officeDocument/2006/relationships/ctrlProp" Target="../ctrlProps/ctrlProp208.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trlProp" Target="../ctrlProps/ctrlProp207.xml"/><Relationship Id="rId2" Type="http://schemas.openxmlformats.org/officeDocument/2006/relationships/drawing" Target="../drawings/drawing11.xml"/><Relationship Id="rId16" Type="http://schemas.openxmlformats.org/officeDocument/2006/relationships/ctrlProp" Target="../ctrlProps/ctrlProp190.xml"/><Relationship Id="rId20" Type="http://schemas.openxmlformats.org/officeDocument/2006/relationships/ctrlProp" Target="../ctrlProps/ctrlProp194.xml"/><Relationship Id="rId29" Type="http://schemas.openxmlformats.org/officeDocument/2006/relationships/ctrlProp" Target="../ctrlProps/ctrlProp203.xml"/><Relationship Id="rId1" Type="http://schemas.openxmlformats.org/officeDocument/2006/relationships/printerSettings" Target="../printerSettings/printerSettings15.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36" Type="http://schemas.openxmlformats.org/officeDocument/2006/relationships/ctrlProp" Target="../ctrlProps/ctrlProp210.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35" Type="http://schemas.openxmlformats.org/officeDocument/2006/relationships/ctrlProp" Target="../ctrlProps/ctrlProp209.xml"/><Relationship Id="rId8" Type="http://schemas.openxmlformats.org/officeDocument/2006/relationships/ctrlProp" Target="../ctrlProps/ctrlProp18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9" Type="http://schemas.openxmlformats.org/officeDocument/2006/relationships/ctrlProp" Target="../ctrlProps/ctrlProp246.xml"/><Relationship Id="rId21" Type="http://schemas.openxmlformats.org/officeDocument/2006/relationships/ctrlProp" Target="../ctrlProps/ctrlProp228.xml"/><Relationship Id="rId34" Type="http://schemas.openxmlformats.org/officeDocument/2006/relationships/ctrlProp" Target="../ctrlProps/ctrlProp241.xml"/><Relationship Id="rId42" Type="http://schemas.openxmlformats.org/officeDocument/2006/relationships/ctrlProp" Target="../ctrlProps/ctrlProp249.xml"/><Relationship Id="rId7" Type="http://schemas.openxmlformats.org/officeDocument/2006/relationships/ctrlProp" Target="../ctrlProps/ctrlProp214.xml"/><Relationship Id="rId2" Type="http://schemas.openxmlformats.org/officeDocument/2006/relationships/drawing" Target="../drawings/drawing14.xml"/><Relationship Id="rId16" Type="http://schemas.openxmlformats.org/officeDocument/2006/relationships/ctrlProp" Target="../ctrlProps/ctrlProp223.xml"/><Relationship Id="rId20" Type="http://schemas.openxmlformats.org/officeDocument/2006/relationships/ctrlProp" Target="../ctrlProps/ctrlProp227.xml"/><Relationship Id="rId29" Type="http://schemas.openxmlformats.org/officeDocument/2006/relationships/ctrlProp" Target="../ctrlProps/ctrlProp236.xml"/><Relationship Id="rId41" Type="http://schemas.openxmlformats.org/officeDocument/2006/relationships/ctrlProp" Target="../ctrlProps/ctrlProp248.xml"/><Relationship Id="rId1" Type="http://schemas.openxmlformats.org/officeDocument/2006/relationships/printerSettings" Target="../printerSettings/printerSettings18.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32" Type="http://schemas.openxmlformats.org/officeDocument/2006/relationships/ctrlProp" Target="../ctrlProps/ctrlProp239.xml"/><Relationship Id="rId37" Type="http://schemas.openxmlformats.org/officeDocument/2006/relationships/ctrlProp" Target="../ctrlProps/ctrlProp244.xml"/><Relationship Id="rId40" Type="http://schemas.openxmlformats.org/officeDocument/2006/relationships/ctrlProp" Target="../ctrlProps/ctrlProp247.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28" Type="http://schemas.openxmlformats.org/officeDocument/2006/relationships/ctrlProp" Target="../ctrlProps/ctrlProp235.xml"/><Relationship Id="rId36" Type="http://schemas.openxmlformats.org/officeDocument/2006/relationships/ctrlProp" Target="../ctrlProps/ctrlProp243.xml"/><Relationship Id="rId10" Type="http://schemas.openxmlformats.org/officeDocument/2006/relationships/ctrlProp" Target="../ctrlProps/ctrlProp217.xml"/><Relationship Id="rId19" Type="http://schemas.openxmlformats.org/officeDocument/2006/relationships/ctrlProp" Target="../ctrlProps/ctrlProp226.xml"/><Relationship Id="rId31" Type="http://schemas.openxmlformats.org/officeDocument/2006/relationships/ctrlProp" Target="../ctrlProps/ctrlProp238.xml"/><Relationship Id="rId44" Type="http://schemas.openxmlformats.org/officeDocument/2006/relationships/ctrlProp" Target="../ctrlProps/ctrlProp251.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 Id="rId30" Type="http://schemas.openxmlformats.org/officeDocument/2006/relationships/ctrlProp" Target="../ctrlProps/ctrlProp237.xml"/><Relationship Id="rId35" Type="http://schemas.openxmlformats.org/officeDocument/2006/relationships/ctrlProp" Target="../ctrlProps/ctrlProp242.xml"/><Relationship Id="rId43" Type="http://schemas.openxmlformats.org/officeDocument/2006/relationships/ctrlProp" Target="../ctrlProps/ctrlProp250.xml"/><Relationship Id="rId8" Type="http://schemas.openxmlformats.org/officeDocument/2006/relationships/ctrlProp" Target="../ctrlProps/ctrlProp215.xml"/><Relationship Id="rId3" Type="http://schemas.openxmlformats.org/officeDocument/2006/relationships/vmlDrawing" Target="../drawings/vmlDrawing13.v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33" Type="http://schemas.openxmlformats.org/officeDocument/2006/relationships/ctrlProp" Target="../ctrlProps/ctrlProp240.xml"/><Relationship Id="rId38" Type="http://schemas.openxmlformats.org/officeDocument/2006/relationships/ctrlProp" Target="../ctrlProps/ctrlProp24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8" Type="http://schemas.openxmlformats.org/officeDocument/2006/relationships/ctrlProp" Target="../ctrlProps/ctrlProp30.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41"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8" Type="http://schemas.openxmlformats.org/officeDocument/2006/relationships/ctrlProp" Target="../ctrlProps/ctrlProp71.xml"/><Relationship Id="rId3" Type="http://schemas.openxmlformats.org/officeDocument/2006/relationships/vmlDrawing" Target="../drawings/vmlDrawing3.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3" Type="http://schemas.openxmlformats.org/officeDocument/2006/relationships/vmlDrawing" Target="../drawings/vmlDrawing4.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 Type="http://schemas.openxmlformats.org/officeDocument/2006/relationships/drawing" Target="../drawings/drawing4.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5.bin"/><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31.xml"/><Relationship Id="rId4"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6.xml"/><Relationship Id="rId3" Type="http://schemas.openxmlformats.org/officeDocument/2006/relationships/vmlDrawing" Target="../drawings/vmlDrawing7.vml"/><Relationship Id="rId7" Type="http://schemas.openxmlformats.org/officeDocument/2006/relationships/ctrlProp" Target="../ctrlProps/ctrlProp135.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4.xml"/><Relationship Id="rId5" Type="http://schemas.openxmlformats.org/officeDocument/2006/relationships/ctrlProp" Target="../ctrlProps/ctrlProp133.xml"/><Relationship Id="rId4" Type="http://schemas.openxmlformats.org/officeDocument/2006/relationships/ctrlProp" Target="../ctrlProps/ctrlProp132.xml"/><Relationship Id="rId9" Type="http://schemas.openxmlformats.org/officeDocument/2006/relationships/ctrlProp" Target="../ctrlProps/ctrlProp13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139.xml"/><Relationship Id="rId4" Type="http://schemas.openxmlformats.org/officeDocument/2006/relationships/ctrlProp" Target="../ctrlProps/ctrlProp1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45"/>
  <sheetViews>
    <sheetView showGridLines="0" tabSelected="1" view="pageBreakPreview" zoomScale="80" zoomScaleNormal="100" zoomScaleSheetLayoutView="80" workbookViewId="0">
      <selection activeCell="B1" sqref="B1:M2"/>
    </sheetView>
  </sheetViews>
  <sheetFormatPr defaultRowHeight="13.5"/>
  <cols>
    <col min="1" max="1" width="1.625" customWidth="1"/>
    <col min="2" max="13" width="7.125" customWidth="1"/>
    <col min="14" max="14" width="1.625" customWidth="1"/>
    <col min="15" max="16" width="7.125" customWidth="1"/>
    <col min="17" max="21" width="8.125" customWidth="1"/>
  </cols>
  <sheetData>
    <row r="1" spans="1:14" ht="13.5" customHeight="1">
      <c r="B1" s="453" t="s">
        <v>293</v>
      </c>
      <c r="C1" s="453"/>
      <c r="D1" s="453"/>
      <c r="E1" s="453"/>
      <c r="F1" s="453"/>
      <c r="G1" s="453"/>
      <c r="H1" s="453"/>
      <c r="I1" s="453"/>
      <c r="J1" s="453"/>
      <c r="K1" s="453"/>
      <c r="L1" s="453"/>
      <c r="M1" s="453"/>
      <c r="N1" s="27"/>
    </row>
    <row r="2" spans="1:14" ht="13.5" customHeight="1">
      <c r="B2" s="453"/>
      <c r="C2" s="453"/>
      <c r="D2" s="453"/>
      <c r="E2" s="453"/>
      <c r="F2" s="453"/>
      <c r="G2" s="453"/>
      <c r="H2" s="453"/>
      <c r="I2" s="453"/>
      <c r="J2" s="453"/>
      <c r="K2" s="453"/>
      <c r="L2" s="453"/>
      <c r="M2" s="453"/>
      <c r="N2" s="27"/>
    </row>
    <row r="3" spans="1:14" ht="13.5" customHeight="1">
      <c r="B3" s="453" t="s">
        <v>294</v>
      </c>
      <c r="C3" s="453"/>
      <c r="D3" s="453"/>
      <c r="E3" s="453"/>
      <c r="F3" s="453"/>
      <c r="G3" s="453"/>
      <c r="H3" s="453"/>
      <c r="I3" s="453"/>
      <c r="J3" s="453"/>
      <c r="K3" s="453"/>
      <c r="L3" s="453"/>
      <c r="M3" s="453"/>
      <c r="N3" s="27"/>
    </row>
    <row r="4" spans="1:14" ht="13.5" customHeight="1">
      <c r="B4" s="453"/>
      <c r="C4" s="453"/>
      <c r="D4" s="453"/>
      <c r="E4" s="453"/>
      <c r="F4" s="453"/>
      <c r="G4" s="453"/>
      <c r="H4" s="453"/>
      <c r="I4" s="453"/>
      <c r="J4" s="453"/>
      <c r="K4" s="453"/>
      <c r="L4" s="453"/>
      <c r="M4" s="453"/>
      <c r="N4" s="27"/>
    </row>
    <row r="5" spans="1:14">
      <c r="B5" s="455" t="s">
        <v>564</v>
      </c>
      <c r="C5" s="456"/>
      <c r="D5" s="456"/>
      <c r="E5" s="456"/>
      <c r="F5" s="456"/>
      <c r="G5" s="456"/>
      <c r="H5" s="456"/>
      <c r="I5" s="456"/>
      <c r="J5" s="456"/>
      <c r="K5" s="456"/>
      <c r="L5" s="456"/>
      <c r="M5" s="456"/>
    </row>
    <row r="6" spans="1:14">
      <c r="B6" s="456"/>
      <c r="C6" s="456"/>
      <c r="D6" s="456"/>
      <c r="E6" s="456"/>
      <c r="F6" s="456"/>
      <c r="G6" s="456"/>
      <c r="H6" s="456"/>
      <c r="I6" s="456"/>
      <c r="J6" s="456"/>
      <c r="K6" s="456"/>
      <c r="L6" s="456"/>
      <c r="M6" s="456"/>
    </row>
    <row r="7" spans="1:14" ht="14.25">
      <c r="B7" s="39"/>
      <c r="C7" s="39"/>
      <c r="D7" s="39"/>
      <c r="E7" s="39"/>
      <c r="F7" s="39"/>
      <c r="G7" s="39"/>
      <c r="H7" s="39"/>
      <c r="I7" s="39"/>
      <c r="J7" s="39"/>
      <c r="K7" s="39"/>
      <c r="L7" s="39"/>
      <c r="M7" s="39"/>
    </row>
    <row r="8" spans="1:14" ht="14.25" thickBot="1">
      <c r="A8" s="180" t="s">
        <v>567</v>
      </c>
      <c r="M8" s="26" t="s">
        <v>307</v>
      </c>
    </row>
    <row r="9" spans="1:14" ht="30" customHeight="1" thickTop="1" thickBot="1">
      <c r="B9" s="454" t="s">
        <v>306</v>
      </c>
      <c r="C9" s="454"/>
      <c r="D9" s="454"/>
      <c r="E9" s="454"/>
      <c r="F9" s="454"/>
      <c r="G9" s="454"/>
      <c r="H9" s="454"/>
      <c r="I9" s="454"/>
      <c r="J9" s="454"/>
      <c r="K9" s="454"/>
      <c r="L9" s="17" t="s">
        <v>295</v>
      </c>
      <c r="M9" s="28" t="s">
        <v>936</v>
      </c>
    </row>
    <row r="10" spans="1:14" ht="30" customHeight="1" thickTop="1" thickBot="1">
      <c r="B10" s="454" t="s">
        <v>565</v>
      </c>
      <c r="C10" s="454"/>
      <c r="D10" s="454"/>
      <c r="E10" s="454"/>
      <c r="F10" s="454"/>
      <c r="G10" s="454"/>
      <c r="H10" s="454"/>
      <c r="I10" s="454"/>
      <c r="J10" s="454"/>
      <c r="K10" s="454"/>
      <c r="L10" s="17" t="s">
        <v>295</v>
      </c>
      <c r="M10" s="28" t="s">
        <v>936</v>
      </c>
    </row>
    <row r="11" spans="1:14" ht="30" customHeight="1" thickTop="1" thickBot="1">
      <c r="B11" s="457" t="s">
        <v>838</v>
      </c>
      <c r="C11" s="457"/>
      <c r="D11" s="457"/>
      <c r="E11" s="457"/>
      <c r="F11" s="457"/>
      <c r="G11" s="457"/>
      <c r="H11" s="457"/>
      <c r="I11" s="457"/>
      <c r="J11" s="457"/>
      <c r="K11" s="457"/>
      <c r="L11" s="17" t="s">
        <v>295</v>
      </c>
      <c r="M11" s="28" t="s">
        <v>936</v>
      </c>
    </row>
    <row r="12" spans="1:14" ht="30" customHeight="1" thickTop="1" thickBot="1">
      <c r="B12" s="454" t="s">
        <v>577</v>
      </c>
      <c r="C12" s="454"/>
      <c r="D12" s="454"/>
      <c r="E12" s="454"/>
      <c r="F12" s="454"/>
      <c r="G12" s="454"/>
      <c r="H12" s="454"/>
      <c r="I12" s="454"/>
      <c r="J12" s="454"/>
      <c r="K12" s="454"/>
      <c r="L12" s="17" t="s">
        <v>295</v>
      </c>
      <c r="M12" s="28" t="s">
        <v>936</v>
      </c>
    </row>
    <row r="13" spans="1:14" ht="30" customHeight="1" thickTop="1" thickBot="1">
      <c r="B13" s="454" t="s">
        <v>302</v>
      </c>
      <c r="C13" s="454"/>
      <c r="D13" s="454"/>
      <c r="E13" s="454"/>
      <c r="F13" s="454"/>
      <c r="G13" s="454"/>
      <c r="H13" s="454"/>
      <c r="I13" s="454"/>
      <c r="J13" s="454"/>
      <c r="K13" s="454"/>
      <c r="L13" s="17" t="s">
        <v>295</v>
      </c>
      <c r="M13" s="28" t="s">
        <v>936</v>
      </c>
    </row>
    <row r="14" spans="1:14" ht="30" customHeight="1" thickTop="1" thickBot="1">
      <c r="B14" s="454" t="s">
        <v>303</v>
      </c>
      <c r="C14" s="454"/>
      <c r="D14" s="454"/>
      <c r="E14" s="454"/>
      <c r="F14" s="454"/>
      <c r="G14" s="454"/>
      <c r="H14" s="454"/>
      <c r="I14" s="454"/>
      <c r="J14" s="454"/>
      <c r="K14" s="454"/>
      <c r="L14" s="17" t="s">
        <v>295</v>
      </c>
      <c r="M14" s="28" t="s">
        <v>936</v>
      </c>
    </row>
    <row r="15" spans="1:14" ht="30" customHeight="1" thickTop="1" thickBot="1">
      <c r="B15" s="454" t="s">
        <v>730</v>
      </c>
      <c r="C15" s="454"/>
      <c r="D15" s="454"/>
      <c r="E15" s="454"/>
      <c r="F15" s="454"/>
      <c r="G15" s="454"/>
      <c r="H15" s="454"/>
      <c r="I15" s="454"/>
      <c r="J15" s="454"/>
      <c r="K15" s="454"/>
      <c r="L15" s="17" t="s">
        <v>167</v>
      </c>
      <c r="M15" s="28" t="s">
        <v>936</v>
      </c>
    </row>
    <row r="16" spans="1:14" ht="30" customHeight="1" thickTop="1" thickBot="1">
      <c r="B16" s="454" t="s">
        <v>304</v>
      </c>
      <c r="C16" s="454"/>
      <c r="D16" s="454"/>
      <c r="E16" s="454"/>
      <c r="F16" s="454"/>
      <c r="G16" s="454"/>
      <c r="H16" s="454"/>
      <c r="I16" s="454"/>
      <c r="J16" s="454"/>
      <c r="K16" s="454"/>
      <c r="L16" s="17" t="s">
        <v>295</v>
      </c>
      <c r="M16" s="28" t="s">
        <v>936</v>
      </c>
    </row>
    <row r="17" spans="1:14" ht="30" customHeight="1" thickTop="1" thickBot="1">
      <c r="B17" s="454" t="s">
        <v>305</v>
      </c>
      <c r="C17" s="454"/>
      <c r="D17" s="454"/>
      <c r="E17" s="454"/>
      <c r="F17" s="454"/>
      <c r="G17" s="454"/>
      <c r="H17" s="454"/>
      <c r="I17" s="454"/>
      <c r="J17" s="454"/>
      <c r="K17" s="454"/>
      <c r="L17" s="17" t="s">
        <v>295</v>
      </c>
      <c r="M17" s="28" t="s">
        <v>936</v>
      </c>
    </row>
    <row r="18" spans="1:14" ht="15.95" customHeight="1" thickTop="1">
      <c r="B18" s="25"/>
      <c r="C18" s="25"/>
      <c r="D18" s="25"/>
      <c r="E18" s="25"/>
      <c r="F18" s="25"/>
      <c r="G18" s="25"/>
      <c r="H18" s="25"/>
      <c r="I18" s="25"/>
      <c r="J18" s="25"/>
      <c r="K18" s="25"/>
      <c r="L18" s="16"/>
      <c r="M18" s="17"/>
    </row>
    <row r="19" spans="1:14" ht="14.25" thickBot="1">
      <c r="A19" s="180" t="s">
        <v>578</v>
      </c>
    </row>
    <row r="20" spans="1:14" ht="17.25">
      <c r="B20" s="43" t="s">
        <v>573</v>
      </c>
      <c r="C20" s="44"/>
      <c r="D20" s="44"/>
      <c r="E20" s="44"/>
      <c r="F20" s="44"/>
      <c r="G20" s="44"/>
      <c r="H20" s="44"/>
      <c r="I20" s="44"/>
      <c r="J20" s="44"/>
      <c r="K20" s="44"/>
      <c r="L20" s="44"/>
      <c r="M20" s="45"/>
    </row>
    <row r="21" spans="1:14" ht="13.5" customHeight="1">
      <c r="B21" s="472" t="str">
        <f>HYPERLINK("#①【2ヵ月前】利用申込書","①利用申込書")</f>
        <v>①利用申込書</v>
      </c>
      <c r="C21" s="473"/>
      <c r="D21" s="473"/>
      <c r="E21" s="473" t="str">
        <f>HYPERLINK("#②【2ヵ月前】行程計画書!","②行程計画書")</f>
        <v>②行程計画書</v>
      </c>
      <c r="F21" s="473"/>
      <c r="G21" s="473"/>
      <c r="H21" s="459" t="str">
        <f>IF(M9="はい",HYPERLINK("#③【2ヵ月前】食事注文票!F17","③食事注文票"),IF(M15="はい",HYPERLINK("#③【2ヵ月前】食事注文票!F17","③食事注文票"),""))</f>
        <v>③食事注文票</v>
      </c>
      <c r="I21" s="459"/>
      <c r="J21" s="459"/>
      <c r="K21" s="438" t="str">
        <f>IF(M10="はい",HYPERLINK("#④【2ヵ月前】追加食材・補助食注文票!N10","④追加食材・補助食注文票"),"")</f>
        <v>④追加食材・補助食注文票</v>
      </c>
      <c r="L21" s="438"/>
      <c r="M21" s="470"/>
      <c r="N21" s="24"/>
    </row>
    <row r="22" spans="1:14" ht="13.5" customHeight="1">
      <c r="B22" s="472"/>
      <c r="C22" s="473"/>
      <c r="D22" s="473"/>
      <c r="E22" s="473"/>
      <c r="F22" s="473"/>
      <c r="G22" s="473"/>
      <c r="H22" s="459"/>
      <c r="I22" s="459"/>
      <c r="J22" s="459"/>
      <c r="K22" s="438"/>
      <c r="L22" s="438"/>
      <c r="M22" s="470"/>
      <c r="N22" s="24"/>
    </row>
    <row r="23" spans="1:14" ht="13.5" customHeight="1">
      <c r="B23" s="437" t="str">
        <f>IF(M11="はい",HYPERLINK("#⑤【2ヵ月前】活動教材注文票!AC12","⑤活動教材注文票"),"")</f>
        <v>⑤活動教材注文票</v>
      </c>
      <c r="C23" s="438"/>
      <c r="D23" s="438"/>
      <c r="E23" s="438" t="str">
        <f>IF(M12="はい",HYPERLINK("#⑥【2ヵ月前】バス運行申込書!D19","⑥バス運行申込書"),"")</f>
        <v>⑥バス運行申込書</v>
      </c>
      <c r="F23" s="438"/>
      <c r="G23" s="438"/>
      <c r="H23" s="438" t="str">
        <f>IF(M13="はい",HYPERLINK("#⑦【2ヵ月前】食物アレルギー調査票!B14","⑦食物アレルギー調査表"),"")</f>
        <v>⑦食物アレルギー調査表</v>
      </c>
      <c r="I23" s="438"/>
      <c r="J23" s="438"/>
      <c r="K23" s="438"/>
      <c r="L23" s="438"/>
      <c r="M23" s="470"/>
      <c r="N23" s="24"/>
    </row>
    <row r="24" spans="1:14" ht="14.25" customHeight="1" thickBot="1">
      <c r="B24" s="439"/>
      <c r="C24" s="440"/>
      <c r="D24" s="440"/>
      <c r="E24" s="440"/>
      <c r="F24" s="440"/>
      <c r="G24" s="440"/>
      <c r="H24" s="440"/>
      <c r="I24" s="440"/>
      <c r="J24" s="440"/>
      <c r="K24" s="440"/>
      <c r="L24" s="440"/>
      <c r="M24" s="471"/>
      <c r="N24" s="24"/>
    </row>
    <row r="25" spans="1:14" ht="15.95" customHeight="1" thickBot="1">
      <c r="B25" s="42"/>
      <c r="C25" s="38"/>
      <c r="D25" s="38"/>
      <c r="E25" s="38"/>
      <c r="F25" s="38"/>
      <c r="G25" s="38"/>
      <c r="H25" s="38"/>
      <c r="I25" s="38"/>
      <c r="J25" s="38"/>
      <c r="K25" s="38"/>
      <c r="L25" s="38"/>
      <c r="M25" s="38"/>
      <c r="N25" s="40"/>
    </row>
    <row r="26" spans="1:14" ht="17.25">
      <c r="B26" s="43" t="s">
        <v>574</v>
      </c>
      <c r="C26" s="46"/>
      <c r="D26" s="46"/>
      <c r="E26" s="44"/>
      <c r="F26" s="46"/>
      <c r="G26" s="46"/>
      <c r="H26" s="46"/>
      <c r="I26" s="46"/>
      <c r="J26" s="46"/>
      <c r="K26" s="46"/>
      <c r="L26" s="46"/>
      <c r="M26" s="47"/>
      <c r="N26" s="16"/>
    </row>
    <row r="27" spans="1:14" ht="13.5" customHeight="1">
      <c r="B27" s="458" t="str">
        <f>IF(M13="はい",HYPERLINK("#⑧【1ヵ月前】食物アレルギー個別確認票!G19","⑧食物アレルギー個別確認票"),"")</f>
        <v>⑧食物アレルギー個別確認票</v>
      </c>
      <c r="C27" s="459"/>
      <c r="D27" s="459"/>
      <c r="E27" s="459"/>
      <c r="F27" s="459"/>
      <c r="G27" s="48"/>
      <c r="H27" s="462"/>
      <c r="I27" s="462"/>
      <c r="J27" s="462"/>
      <c r="K27" s="462"/>
      <c r="L27" s="462"/>
      <c r="M27" s="464"/>
      <c r="N27" s="16"/>
    </row>
    <row r="28" spans="1:14" ht="14.25" customHeight="1" thickBot="1">
      <c r="B28" s="460"/>
      <c r="C28" s="461"/>
      <c r="D28" s="461"/>
      <c r="E28" s="461"/>
      <c r="F28" s="461"/>
      <c r="G28" s="49"/>
      <c r="H28" s="463"/>
      <c r="I28" s="463"/>
      <c r="J28" s="463"/>
      <c r="K28" s="463"/>
      <c r="L28" s="463"/>
      <c r="M28" s="465"/>
      <c r="N28" s="16"/>
    </row>
    <row r="29" spans="1:14" ht="15.95" customHeight="1" thickBot="1">
      <c r="B29" s="16"/>
      <c r="C29" s="16"/>
      <c r="D29" s="16"/>
      <c r="F29" s="16"/>
      <c r="G29" s="16"/>
      <c r="H29" s="16"/>
      <c r="I29" s="16"/>
      <c r="J29" s="16"/>
      <c r="K29" s="16"/>
      <c r="L29" s="16"/>
      <c r="M29" s="16"/>
      <c r="N29" s="16"/>
    </row>
    <row r="30" spans="1:14" ht="17.25">
      <c r="B30" s="43" t="s">
        <v>575</v>
      </c>
      <c r="C30" s="46"/>
      <c r="D30" s="46"/>
      <c r="E30" s="44"/>
      <c r="F30" s="46"/>
      <c r="G30" s="46"/>
      <c r="H30" s="46"/>
      <c r="I30" s="46"/>
      <c r="J30" s="46"/>
      <c r="K30" s="46"/>
      <c r="L30" s="46"/>
      <c r="M30" s="47"/>
      <c r="N30" s="16"/>
    </row>
    <row r="31" spans="1:14" ht="13.5" customHeight="1">
      <c r="B31" s="445" t="str">
        <f>IF(M14="はい",HYPERLINK("#⑨【2週間前】TAP事前打合せシート!J3","⑨TAP事前打合せシート"),"")</f>
        <v>⑨TAP事前打合せシート</v>
      </c>
      <c r="C31" s="446"/>
      <c r="D31" s="446"/>
      <c r="E31" s="447" t="str">
        <f>IF(M15="はい",HYPERLINK("#⑩【2週間前】野外炊飯活動計画書!X1","⑩野外炊飯活動計画書"),"")</f>
        <v>⑩野外炊飯活動計画書</v>
      </c>
      <c r="F31" s="447"/>
      <c r="G31" s="447"/>
      <c r="H31" s="447"/>
      <c r="I31" s="447"/>
      <c r="J31" s="447"/>
      <c r="K31" s="447"/>
      <c r="L31" s="447"/>
      <c r="M31" s="448"/>
      <c r="N31" s="16"/>
    </row>
    <row r="32" spans="1:14" ht="14.25" customHeight="1">
      <c r="B32" s="445"/>
      <c r="C32" s="446"/>
      <c r="D32" s="446"/>
      <c r="E32" s="447"/>
      <c r="F32" s="447"/>
      <c r="G32" s="447"/>
      <c r="H32" s="447"/>
      <c r="I32" s="447"/>
      <c r="J32" s="447"/>
      <c r="K32" s="447"/>
      <c r="L32" s="447"/>
      <c r="M32" s="448"/>
      <c r="N32" s="16"/>
    </row>
    <row r="33" spans="1:14" ht="13.5" customHeight="1">
      <c r="B33" s="445" t="str">
        <f>IF(M16="はい",HYPERLINK("#⑫【2週間前】野外活動計画書_OL・WR・NW!J3","⑫野外活動計画書_OL・WR・NW"),"")</f>
        <v>⑫野外活動計画書_OL・WR・NW</v>
      </c>
      <c r="C33" s="446"/>
      <c r="D33" s="446"/>
      <c r="E33" s="447"/>
      <c r="F33" s="447"/>
      <c r="G33" s="447"/>
      <c r="H33" s="447"/>
      <c r="I33" s="447"/>
      <c r="J33" s="447"/>
      <c r="K33" s="447"/>
      <c r="L33" s="447"/>
      <c r="M33" s="448"/>
      <c r="N33" s="16"/>
    </row>
    <row r="34" spans="1:14" ht="14.25" customHeight="1" thickBot="1">
      <c r="B34" s="466"/>
      <c r="C34" s="467"/>
      <c r="D34" s="467"/>
      <c r="E34" s="468"/>
      <c r="F34" s="468"/>
      <c r="G34" s="468"/>
      <c r="H34" s="468"/>
      <c r="I34" s="468"/>
      <c r="J34" s="468"/>
      <c r="K34" s="468"/>
      <c r="L34" s="468"/>
      <c r="M34" s="469"/>
      <c r="N34" s="16"/>
    </row>
    <row r="35" spans="1:14" ht="15.95" customHeight="1" thickBot="1"/>
    <row r="36" spans="1:14" ht="17.25">
      <c r="B36" s="43" t="s">
        <v>576</v>
      </c>
      <c r="C36" s="44"/>
      <c r="D36" s="44"/>
      <c r="E36" s="44"/>
      <c r="F36" s="44"/>
      <c r="G36" s="44"/>
      <c r="H36" s="44"/>
      <c r="I36" s="44"/>
      <c r="J36" s="44"/>
      <c r="K36" s="44"/>
      <c r="L36" s="44"/>
      <c r="M36" s="45"/>
    </row>
    <row r="37" spans="1:14" ht="13.5" customHeight="1">
      <c r="B37" s="441" t="str">
        <f>HYPERLINK("#⑬【入所時】宿泊利用者等名簿!","⑬宿泊利用者等名簿")</f>
        <v>⑬宿泊利用者等名簿</v>
      </c>
      <c r="C37" s="435"/>
      <c r="D37" s="435"/>
      <c r="E37" s="443" t="str">
        <f>IF(M17="はい",HYPERLINK("#⑭【入所時】健康調査票!D10","⑭健康調査票"),"")</f>
        <v>⑭健康調査票</v>
      </c>
      <c r="F37" s="443"/>
      <c r="G37" s="443"/>
      <c r="H37" s="435" t="str">
        <f>HYPERLINK("#⑮【入所時】利用団体票!","⑮利用団体票")</f>
        <v>⑮利用団体票</v>
      </c>
      <c r="I37" s="435"/>
      <c r="J37" s="435"/>
      <c r="K37" s="449"/>
      <c r="L37" s="449"/>
      <c r="M37" s="450"/>
    </row>
    <row r="38" spans="1:14" ht="14.25" customHeight="1" thickBot="1">
      <c r="B38" s="442"/>
      <c r="C38" s="436"/>
      <c r="D38" s="436"/>
      <c r="E38" s="444"/>
      <c r="F38" s="444"/>
      <c r="G38" s="444"/>
      <c r="H38" s="436"/>
      <c r="I38" s="436"/>
      <c r="J38" s="436"/>
      <c r="K38" s="451"/>
      <c r="L38" s="451"/>
      <c r="M38" s="452"/>
    </row>
    <row r="39" spans="1:14" ht="15" customHeight="1"/>
    <row r="40" spans="1:14">
      <c r="A40" s="180" t="s">
        <v>566</v>
      </c>
    </row>
    <row r="41" spans="1:14" ht="8.1" customHeight="1"/>
    <row r="42" spans="1:14" ht="14.25" thickBot="1">
      <c r="B42" s="11" t="s">
        <v>308</v>
      </c>
    </row>
    <row r="43" spans="1:14" ht="15" customHeight="1">
      <c r="B43" s="474" t="s">
        <v>300</v>
      </c>
      <c r="C43" s="475"/>
      <c r="D43" s="478" t="s">
        <v>301</v>
      </c>
      <c r="E43" s="478"/>
      <c r="F43" s="478"/>
      <c r="G43" s="478"/>
      <c r="H43" s="478"/>
      <c r="I43" s="478"/>
      <c r="J43" s="478"/>
      <c r="K43" s="478"/>
      <c r="L43" s="478"/>
      <c r="M43" s="479"/>
    </row>
    <row r="44" spans="1:14" ht="15" customHeight="1">
      <c r="B44" s="476" t="s">
        <v>299</v>
      </c>
      <c r="C44" s="477"/>
      <c r="D44" s="482" t="s">
        <v>803</v>
      </c>
      <c r="E44" s="482"/>
      <c r="F44" s="482"/>
      <c r="G44" s="482"/>
      <c r="H44" s="482"/>
      <c r="I44" s="482"/>
      <c r="J44" s="482"/>
      <c r="K44" s="482"/>
      <c r="L44" s="482"/>
      <c r="M44" s="483"/>
    </row>
    <row r="45" spans="1:14" ht="15" customHeight="1" thickBot="1">
      <c r="B45" s="484" t="s">
        <v>298</v>
      </c>
      <c r="C45" s="485"/>
      <c r="D45" s="480" t="s">
        <v>568</v>
      </c>
      <c r="E45" s="480"/>
      <c r="F45" s="480"/>
      <c r="G45" s="480"/>
      <c r="H45" s="480"/>
      <c r="I45" s="480"/>
      <c r="J45" s="480"/>
      <c r="K45" s="480"/>
      <c r="L45" s="480"/>
      <c r="M45" s="481"/>
    </row>
  </sheetData>
  <mergeCells count="39">
    <mergeCell ref="B43:C43"/>
    <mergeCell ref="B44:C44"/>
    <mergeCell ref="D43:M43"/>
    <mergeCell ref="D45:M45"/>
    <mergeCell ref="D44:M44"/>
    <mergeCell ref="B45:C45"/>
    <mergeCell ref="B17:K17"/>
    <mergeCell ref="B27:F28"/>
    <mergeCell ref="H27:J28"/>
    <mergeCell ref="K27:M28"/>
    <mergeCell ref="B33:D34"/>
    <mergeCell ref="E33:I34"/>
    <mergeCell ref="J33:M34"/>
    <mergeCell ref="K23:M24"/>
    <mergeCell ref="B21:D22"/>
    <mergeCell ref="E21:G22"/>
    <mergeCell ref="H21:J22"/>
    <mergeCell ref="K21:M22"/>
    <mergeCell ref="B1:M2"/>
    <mergeCell ref="B3:M4"/>
    <mergeCell ref="B14:K14"/>
    <mergeCell ref="B16:K16"/>
    <mergeCell ref="B5:M6"/>
    <mergeCell ref="B12:K12"/>
    <mergeCell ref="B15:K15"/>
    <mergeCell ref="B9:K9"/>
    <mergeCell ref="B10:K10"/>
    <mergeCell ref="B11:K11"/>
    <mergeCell ref="B13:K13"/>
    <mergeCell ref="H37:J38"/>
    <mergeCell ref="B23:D24"/>
    <mergeCell ref="E23:G24"/>
    <mergeCell ref="H23:J24"/>
    <mergeCell ref="B37:D38"/>
    <mergeCell ref="E37:G38"/>
    <mergeCell ref="B31:D32"/>
    <mergeCell ref="E31:I32"/>
    <mergeCell ref="J31:M32"/>
    <mergeCell ref="K37:M38"/>
  </mergeCells>
  <phoneticPr fontId="3"/>
  <conditionalFormatting sqref="B23:D24">
    <cfRule type="cellIs" dxfId="52" priority="17" operator="equal">
      <formula>"⑤活動教材注文票"</formula>
    </cfRule>
  </conditionalFormatting>
  <conditionalFormatting sqref="B31:D32">
    <cfRule type="cellIs" dxfId="51" priority="3" operator="equal">
      <formula>"⑨TAP事前打合せシート"</formula>
    </cfRule>
  </conditionalFormatting>
  <conditionalFormatting sqref="B33:D34">
    <cfRule type="cellIs" dxfId="50" priority="13" operator="equal">
      <formula>"⑫野外活動計画書_OL・WR・NW"</formula>
    </cfRule>
  </conditionalFormatting>
  <conditionalFormatting sqref="B27:F28">
    <cfRule type="cellIs" dxfId="49" priority="14" operator="equal">
      <formula>"⑧食物アレルギー個別確認票"</formula>
    </cfRule>
  </conditionalFormatting>
  <conditionalFormatting sqref="E23:G24">
    <cfRule type="cellIs" dxfId="48" priority="6" operator="equal">
      <formula>"⑥バス運行申込書"</formula>
    </cfRule>
  </conditionalFormatting>
  <conditionalFormatting sqref="E37:G38">
    <cfRule type="cellIs" dxfId="47" priority="4" operator="equal">
      <formula>"⑭健康調査票"</formula>
    </cfRule>
  </conditionalFormatting>
  <conditionalFormatting sqref="E31:I32">
    <cfRule type="cellIs" dxfId="46" priority="2" operator="equal">
      <formula>"⑩野外炊飯活動計画書"</formula>
    </cfRule>
  </conditionalFormatting>
  <conditionalFormatting sqref="E33:I34">
    <cfRule type="cellIs" dxfId="45" priority="12" operator="equal">
      <formula>"⑩野外活動計画書（登山・ﾊｲｷﾝｸﾞ）"</formula>
    </cfRule>
  </conditionalFormatting>
  <conditionalFormatting sqref="H21:J22">
    <cfRule type="cellIs" dxfId="44" priority="19" operator="equal">
      <formula>"③食事注文票"</formula>
    </cfRule>
  </conditionalFormatting>
  <conditionalFormatting sqref="H23:J24">
    <cfRule type="cellIs" dxfId="43" priority="15" operator="equal">
      <formula>"⑦食物アレルギー調査表"</formula>
    </cfRule>
  </conditionalFormatting>
  <conditionalFormatting sqref="J31:M32">
    <cfRule type="cellIs" dxfId="42" priority="1" operator="equal">
      <formula>"⑪野外活動計画書_登山・ハイキング"</formula>
    </cfRule>
  </conditionalFormatting>
  <conditionalFormatting sqref="J33:M34">
    <cfRule type="cellIs" dxfId="41" priority="11" operator="equal">
      <formula>"⑪野外活動計画書（OL・WR・NW)"</formula>
    </cfRule>
  </conditionalFormatting>
  <conditionalFormatting sqref="K21:M22">
    <cfRule type="cellIs" dxfId="40" priority="18" operator="equal">
      <formula>"④追加食材・補助食注文票"</formula>
    </cfRule>
  </conditionalFormatting>
  <conditionalFormatting sqref="K37:M38">
    <cfRule type="cellIs" dxfId="39" priority="9" operator="equal">
      <formula>"⑭健康調査票"</formula>
    </cfRule>
  </conditionalFormatting>
  <hyperlinks>
    <hyperlink ref="B21:D22" location="①【2ヵ月前】利用申込書!A1" display="①利用申込書" xr:uid="{00000000-0004-0000-0000-000000000000}"/>
    <hyperlink ref="E21:G22" location="②【2ヵ月前】行程計画書!A1" display="②【2ヵ月前】行程計画書!A1" xr:uid="{00000000-0004-0000-0000-000001000000}"/>
    <hyperlink ref="H37:J38" location="⑮【入所時】利用団体票!A1" display="⑮利用団体票" xr:uid="{AF1A92BF-4002-48F0-8009-54A636E5AD99}"/>
    <hyperlink ref="D44" r:id="rId1" xr:uid="{D8DBFAC9-066F-4EFA-962F-D5F8F81A78AA}"/>
    <hyperlink ref="B37:D38" location="⑬【入所時】宿泊利用者等名簿!Print_Area" display="⑬宿泊利用者等名簿" xr:uid="{1230EA35-1AC7-4FB2-8B30-FC5F1DDCBE4D}"/>
  </hyperlinks>
  <pageMargins left="0.7" right="0.7" top="0.75" bottom="0.75" header="0.3" footer="0.3"/>
  <pageSetup paperSize="9" scale="98"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リスト!$E$2:$E$4</xm:f>
          </x14:formula1>
          <xm:sqref>M9:M18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M49"/>
  <sheetViews>
    <sheetView showGridLines="0" showZeros="0" view="pageBreakPreview" topLeftCell="A8" zoomScale="106" zoomScaleNormal="100" zoomScaleSheetLayoutView="106" workbookViewId="0">
      <selection activeCell="AM42" sqref="AM42"/>
    </sheetView>
  </sheetViews>
  <sheetFormatPr defaultRowHeight="13.5"/>
  <cols>
    <col min="1" max="35" width="2.625" style="52" customWidth="1"/>
    <col min="36" max="36" width="3.625" customWidth="1"/>
    <col min="38" max="38" width="10.5" bestFit="1" customWidth="1"/>
  </cols>
  <sheetData>
    <row r="1" spans="1:39" ht="13.5" customHeight="1">
      <c r="A1" s="739" t="s">
        <v>310</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3"/>
      <c r="AK1" s="3"/>
      <c r="AL1" s="3"/>
      <c r="AM1" s="3"/>
    </row>
    <row r="2" spans="1:39" ht="13.5" customHeight="1" thickBo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3"/>
      <c r="AK2" s="3"/>
      <c r="AL2" s="3"/>
      <c r="AM2" s="3"/>
    </row>
    <row r="3" spans="1:39" ht="13.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3"/>
      <c r="AK3" s="592" t="s">
        <v>570</v>
      </c>
      <c r="AL3" s="593"/>
      <c r="AM3" s="3"/>
    </row>
    <row r="4" spans="1:39"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3"/>
      <c r="AK4" s="594"/>
      <c r="AL4" s="595"/>
      <c r="AM4" s="3"/>
    </row>
    <row r="5" spans="1:39" ht="13.5" customHeight="1" thickBot="1">
      <c r="B5" s="1368" t="s">
        <v>328</v>
      </c>
      <c r="C5" s="1368"/>
      <c r="D5" s="1368"/>
      <c r="E5" s="1368"/>
      <c r="F5" s="1369"/>
      <c r="G5" s="1369"/>
      <c r="H5" s="1369"/>
      <c r="I5" s="407" t="s">
        <v>9</v>
      </c>
      <c r="J5" s="1369"/>
      <c r="K5" s="1369"/>
      <c r="L5" s="407" t="s">
        <v>10</v>
      </c>
      <c r="M5" s="1370"/>
      <c r="N5" s="1370"/>
      <c r="O5" s="407" t="s">
        <v>11</v>
      </c>
      <c r="P5" s="406"/>
      <c r="Q5" s="406"/>
      <c r="R5" s="406"/>
      <c r="S5" s="406"/>
      <c r="T5" s="406"/>
      <c r="U5" s="406"/>
      <c r="V5" s="406"/>
      <c r="W5" s="406"/>
      <c r="X5" s="406"/>
      <c r="Y5" s="406"/>
      <c r="Z5" s="406"/>
      <c r="AA5" s="406"/>
      <c r="AB5" s="406"/>
      <c r="AC5" s="406"/>
      <c r="AD5" s="403"/>
      <c r="AE5" s="403"/>
      <c r="AF5" s="403"/>
      <c r="AG5" s="403"/>
      <c r="AH5" s="404" t="s">
        <v>896</v>
      </c>
      <c r="AI5" s="88"/>
      <c r="AJ5" s="3"/>
      <c r="AK5" s="596"/>
      <c r="AL5" s="597"/>
      <c r="AM5" s="3"/>
    </row>
    <row r="6" spans="1:39" ht="13.5" customHeight="1" thickBot="1">
      <c r="A6" s="88"/>
      <c r="B6" s="408" t="s">
        <v>406</v>
      </c>
      <c r="C6" s="1371" t="s">
        <v>818</v>
      </c>
      <c r="D6" s="1371"/>
      <c r="E6" s="1371"/>
      <c r="F6" s="1371"/>
      <c r="G6" s="1371"/>
      <c r="H6" s="1371"/>
      <c r="I6" s="1371"/>
      <c r="J6" s="1371"/>
      <c r="K6" s="1371"/>
      <c r="L6" s="1371"/>
      <c r="M6" s="1371"/>
      <c r="N6" s="1371"/>
      <c r="O6" s="1371"/>
      <c r="P6" s="1371"/>
      <c r="Q6" s="1371"/>
      <c r="R6" s="1371"/>
      <c r="S6" s="1371"/>
      <c r="T6" s="1371"/>
      <c r="U6" s="1371"/>
      <c r="V6" s="1371"/>
      <c r="W6" s="1371"/>
      <c r="X6" s="1371"/>
      <c r="Y6" s="1371"/>
      <c r="Z6" s="1371"/>
      <c r="AA6" s="1371"/>
      <c r="AB6" s="1371"/>
      <c r="AC6" s="1371"/>
      <c r="AD6" s="1371"/>
      <c r="AE6" s="1371"/>
      <c r="AF6" s="1371"/>
      <c r="AG6" s="1371"/>
      <c r="AH6" s="1372"/>
      <c r="AI6" s="88"/>
      <c r="AJ6" s="3"/>
      <c r="AK6" s="3"/>
      <c r="AL6" s="3"/>
      <c r="AM6" s="3"/>
    </row>
    <row r="7" spans="1:39" ht="26.25" customHeight="1">
      <c r="A7" s="88"/>
      <c r="B7" s="409"/>
      <c r="C7" s="1373"/>
      <c r="D7" s="1373"/>
      <c r="E7" s="1373"/>
      <c r="F7" s="1373"/>
      <c r="G7" s="1373"/>
      <c r="H7" s="1373"/>
      <c r="I7" s="1373"/>
      <c r="J7" s="1373"/>
      <c r="K7" s="1373"/>
      <c r="L7" s="1373"/>
      <c r="M7" s="1373"/>
      <c r="N7" s="1373"/>
      <c r="O7" s="1373"/>
      <c r="P7" s="1373"/>
      <c r="Q7" s="1373"/>
      <c r="R7" s="1373"/>
      <c r="S7" s="1373"/>
      <c r="T7" s="1373"/>
      <c r="U7" s="1373"/>
      <c r="V7" s="1373"/>
      <c r="W7" s="1373"/>
      <c r="X7" s="1373"/>
      <c r="Y7" s="1373"/>
      <c r="Z7" s="1373"/>
      <c r="AA7" s="1373"/>
      <c r="AB7" s="1373"/>
      <c r="AC7" s="1373"/>
      <c r="AD7" s="1373"/>
      <c r="AE7" s="1373"/>
      <c r="AF7" s="1373"/>
      <c r="AG7" s="1373"/>
      <c r="AH7" s="1374"/>
      <c r="AI7" s="88"/>
      <c r="AJ7" s="3"/>
      <c r="AK7" s="592" t="s">
        <v>572</v>
      </c>
      <c r="AL7" s="593"/>
      <c r="AM7" s="3"/>
    </row>
    <row r="8" spans="1:39" ht="21.75" customHeight="1">
      <c r="A8" s="88"/>
      <c r="B8" s="410" t="s">
        <v>406</v>
      </c>
      <c r="C8" s="1366" t="s">
        <v>912</v>
      </c>
      <c r="D8" s="1366"/>
      <c r="E8" s="1366"/>
      <c r="F8" s="1366"/>
      <c r="G8" s="1366"/>
      <c r="H8" s="1366"/>
      <c r="I8" s="1366"/>
      <c r="J8" s="1366"/>
      <c r="K8" s="1366"/>
      <c r="L8" s="1366"/>
      <c r="M8" s="1366"/>
      <c r="N8" s="1366"/>
      <c r="O8" s="1366"/>
      <c r="P8" s="1366"/>
      <c r="Q8" s="1366"/>
      <c r="R8" s="1366"/>
      <c r="S8" s="1366"/>
      <c r="T8" s="1366"/>
      <c r="U8" s="1366"/>
      <c r="V8" s="1366"/>
      <c r="W8" s="1366"/>
      <c r="X8" s="1366"/>
      <c r="Y8" s="1366"/>
      <c r="Z8" s="1366"/>
      <c r="AA8" s="1366"/>
      <c r="AB8" s="1366"/>
      <c r="AC8" s="1366"/>
      <c r="AD8" s="1366"/>
      <c r="AE8" s="1366"/>
      <c r="AF8" s="1366"/>
      <c r="AG8" s="1366"/>
      <c r="AH8" s="1367"/>
      <c r="AI8" s="88"/>
      <c r="AJ8" s="3"/>
      <c r="AK8" s="594"/>
      <c r="AL8" s="595"/>
      <c r="AM8" s="3"/>
    </row>
    <row r="9" spans="1:39" ht="21.75" customHeight="1" thickBot="1">
      <c r="A9" s="88"/>
      <c r="B9" s="411"/>
      <c r="C9" s="1366"/>
      <c r="D9" s="1366"/>
      <c r="E9" s="1366"/>
      <c r="F9" s="1366"/>
      <c r="G9" s="1366"/>
      <c r="H9" s="1366"/>
      <c r="I9" s="1366"/>
      <c r="J9" s="1366"/>
      <c r="K9" s="1366"/>
      <c r="L9" s="1366"/>
      <c r="M9" s="1366"/>
      <c r="N9" s="1366"/>
      <c r="O9" s="1366"/>
      <c r="P9" s="1366"/>
      <c r="Q9" s="1366"/>
      <c r="R9" s="1366"/>
      <c r="S9" s="1366"/>
      <c r="T9" s="1366"/>
      <c r="U9" s="1366"/>
      <c r="V9" s="1366"/>
      <c r="W9" s="1366"/>
      <c r="X9" s="1366"/>
      <c r="Y9" s="1366"/>
      <c r="Z9" s="1366"/>
      <c r="AA9" s="1366"/>
      <c r="AB9" s="1366"/>
      <c r="AC9" s="1366"/>
      <c r="AD9" s="1366"/>
      <c r="AE9" s="1366"/>
      <c r="AF9" s="1366"/>
      <c r="AG9" s="1366"/>
      <c r="AH9" s="1367"/>
      <c r="AI9" s="88"/>
      <c r="AJ9" s="3"/>
      <c r="AK9" s="596"/>
      <c r="AL9" s="597"/>
      <c r="AM9" s="3"/>
    </row>
    <row r="10" spans="1:39" ht="15" customHeight="1" thickBot="1">
      <c r="A10" s="88"/>
      <c r="B10" s="110" t="s">
        <v>406</v>
      </c>
      <c r="C10" s="1360" t="s">
        <v>407</v>
      </c>
      <c r="D10" s="1360"/>
      <c r="E10" s="1360"/>
      <c r="F10" s="1360"/>
      <c r="G10" s="1360"/>
      <c r="H10" s="1360"/>
      <c r="I10" s="1360"/>
      <c r="J10" s="1360"/>
      <c r="K10" s="1360"/>
      <c r="L10" s="1360"/>
      <c r="M10" s="1360"/>
      <c r="N10" s="1360"/>
      <c r="O10" s="1360"/>
      <c r="P10" s="1360"/>
      <c r="Q10" s="1360"/>
      <c r="R10" s="1360"/>
      <c r="S10" s="1360"/>
      <c r="T10" s="1360"/>
      <c r="U10" s="1360"/>
      <c r="V10" s="1360"/>
      <c r="W10" s="1360"/>
      <c r="X10" s="1360"/>
      <c r="Y10" s="1360"/>
      <c r="Z10" s="1360"/>
      <c r="AA10" s="1360"/>
      <c r="AB10" s="1360"/>
      <c r="AC10" s="1360"/>
      <c r="AD10" s="1360"/>
      <c r="AE10" s="1360"/>
      <c r="AF10" s="1360"/>
      <c r="AG10" s="1360"/>
      <c r="AH10" s="1361"/>
      <c r="AI10" s="88"/>
      <c r="AJ10" s="3"/>
      <c r="AK10" s="3"/>
      <c r="AL10" s="3"/>
      <c r="AM10" s="3"/>
    </row>
    <row r="11" spans="1:39" ht="13.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3"/>
      <c r="AK11" s="3"/>
      <c r="AL11" s="3"/>
      <c r="AM11" s="3"/>
    </row>
    <row r="12" spans="1:39" ht="13.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3"/>
      <c r="AK12" s="3"/>
      <c r="AL12" s="3"/>
      <c r="AM12" s="3"/>
    </row>
    <row r="13" spans="1:39" ht="13.5" customHeight="1">
      <c r="A13" s="80" t="s">
        <v>409</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3"/>
      <c r="AK13" s="3"/>
      <c r="AL13" s="3"/>
      <c r="AM13" s="3"/>
    </row>
    <row r="14" spans="1:39" ht="13.5" customHeight="1">
      <c r="A14" s="88"/>
      <c r="B14" s="844" t="s">
        <v>21</v>
      </c>
      <c r="C14" s="845"/>
      <c r="D14" s="845"/>
      <c r="E14" s="845"/>
      <c r="F14" s="846"/>
      <c r="G14" s="897">
        <f>①【2ヵ月前】利用申込書!D6</f>
        <v>0</v>
      </c>
      <c r="H14" s="897"/>
      <c r="I14" s="897"/>
      <c r="J14" s="897"/>
      <c r="K14" s="897"/>
      <c r="L14" s="897"/>
      <c r="M14" s="897"/>
      <c r="N14" s="897"/>
      <c r="O14" s="897"/>
      <c r="P14" s="897"/>
      <c r="Q14" s="897"/>
      <c r="R14" s="897"/>
      <c r="S14" s="897"/>
      <c r="T14" s="897"/>
      <c r="U14" s="897"/>
      <c r="V14" s="897"/>
      <c r="W14" s="897"/>
      <c r="X14" s="897"/>
      <c r="Y14" s="897"/>
      <c r="Z14" s="897"/>
      <c r="AA14" s="897"/>
      <c r="AB14" s="897"/>
      <c r="AC14" s="897"/>
      <c r="AD14" s="897"/>
      <c r="AE14" s="897"/>
      <c r="AF14" s="897"/>
      <c r="AG14" s="897"/>
      <c r="AH14" s="898"/>
      <c r="AI14" s="88"/>
      <c r="AJ14" s="3"/>
      <c r="AK14" s="3"/>
      <c r="AL14" s="3"/>
      <c r="AM14" s="3"/>
    </row>
    <row r="15" spans="1:39" ht="13.5" customHeight="1">
      <c r="A15" s="88"/>
      <c r="B15" s="1364"/>
      <c r="C15" s="1192"/>
      <c r="D15" s="1192"/>
      <c r="E15" s="1192"/>
      <c r="F15" s="1193"/>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1"/>
      <c r="AI15" s="88"/>
      <c r="AJ15" s="3"/>
      <c r="AK15" s="3"/>
      <c r="AL15" s="3"/>
      <c r="AM15" s="3"/>
    </row>
    <row r="16" spans="1:39" ht="18" customHeight="1">
      <c r="A16" s="88"/>
      <c r="B16" s="1304" t="s">
        <v>120</v>
      </c>
      <c r="C16" s="1362"/>
      <c r="D16" s="1362"/>
      <c r="E16" s="1362"/>
      <c r="F16" s="1305"/>
      <c r="G16" s="1363" t="str">
        <f>IFERROR(DATE(①【2ヵ月前】利用申込書!G12,①【2ヵ月前】利用申込書!K12,①【2ヵ月前】利用申込書!N12)," ")</f>
        <v xml:space="preserve"> </v>
      </c>
      <c r="H16" s="1363"/>
      <c r="I16" s="1363"/>
      <c r="J16" s="1363"/>
      <c r="K16" s="1363"/>
      <c r="L16" s="1363"/>
      <c r="M16" s="1363"/>
      <c r="N16" s="1337" t="s">
        <v>30</v>
      </c>
      <c r="O16" s="1337"/>
      <c r="P16" s="1363" t="str">
        <f>IFERROR(DATE(①【2ヵ月前】利用申込書!G13,①【2ヵ月前】利用申込書!K13,①【2ヵ月前】利用申込書!N13)," ")</f>
        <v xml:space="preserve"> </v>
      </c>
      <c r="Q16" s="1363"/>
      <c r="R16" s="1363"/>
      <c r="S16" s="1363"/>
      <c r="T16" s="1363"/>
      <c r="U16" s="1363"/>
      <c r="V16" s="1363"/>
      <c r="W16" s="1363"/>
      <c r="X16" s="1363"/>
      <c r="Y16" s="1363"/>
      <c r="Z16" s="1363"/>
      <c r="AA16" s="1363"/>
      <c r="AB16" s="1363"/>
      <c r="AC16" s="1363"/>
      <c r="AD16" s="1363"/>
      <c r="AE16" s="1363"/>
      <c r="AF16" s="1363"/>
      <c r="AG16" s="1363"/>
      <c r="AH16" s="1365"/>
      <c r="AI16" s="88"/>
      <c r="AJ16" s="3"/>
      <c r="AK16" s="3"/>
      <c r="AL16" s="3"/>
      <c r="AM16" s="3"/>
    </row>
    <row r="17" spans="1:36" ht="18" customHeight="1">
      <c r="B17" s="895" t="s">
        <v>408</v>
      </c>
      <c r="C17" s="896"/>
      <c r="D17" s="896"/>
      <c r="E17" s="896"/>
      <c r="F17" s="1234"/>
      <c r="G17" s="1350"/>
      <c r="H17" s="1350"/>
      <c r="I17" s="1350"/>
      <c r="J17" s="1350"/>
      <c r="K17" s="1350"/>
      <c r="L17" s="1350"/>
      <c r="M17" s="1350"/>
      <c r="N17" s="1350"/>
      <c r="O17" s="1350"/>
      <c r="P17" s="1350"/>
      <c r="Q17" s="1350"/>
      <c r="R17" s="1350"/>
      <c r="S17" s="1350"/>
      <c r="T17" s="1350"/>
      <c r="U17" s="1350"/>
      <c r="V17" s="1350"/>
      <c r="W17" s="1350"/>
      <c r="X17" s="1350"/>
      <c r="Y17" s="1350"/>
      <c r="Z17" s="1350"/>
      <c r="AA17" s="1350"/>
      <c r="AB17" s="1350"/>
      <c r="AC17" s="1350"/>
      <c r="AD17" s="1350"/>
      <c r="AE17" s="1350"/>
      <c r="AF17" s="1350"/>
      <c r="AG17" s="1350"/>
      <c r="AH17" s="1351"/>
    </row>
    <row r="19" spans="1:36">
      <c r="A19" s="105" t="s">
        <v>411</v>
      </c>
    </row>
    <row r="20" spans="1:36" ht="18" customHeight="1">
      <c r="A20" s="105"/>
      <c r="B20" s="1226" t="s">
        <v>413</v>
      </c>
      <c r="C20" s="1226"/>
      <c r="D20" s="1226"/>
      <c r="E20" s="1226"/>
      <c r="F20" s="1226"/>
      <c r="G20" s="1381"/>
      <c r="H20" s="1381"/>
      <c r="I20" s="1381"/>
      <c r="J20" s="1381"/>
      <c r="K20" s="1381"/>
      <c r="L20" s="1381"/>
      <c r="M20" s="1381"/>
      <c r="N20" s="1381"/>
      <c r="O20" s="1381"/>
      <c r="P20" s="1381"/>
      <c r="Q20" s="1381"/>
      <c r="R20" s="1381"/>
      <c r="S20" s="1381"/>
      <c r="T20" s="1381"/>
      <c r="U20" s="1381"/>
      <c r="V20" s="1381"/>
      <c r="W20" s="1381"/>
      <c r="X20" s="1381"/>
      <c r="Y20" s="1381"/>
      <c r="Z20" s="1381"/>
      <c r="AA20" s="1381"/>
      <c r="AB20" s="1381"/>
      <c r="AC20" s="1381"/>
      <c r="AD20" s="1381"/>
      <c r="AE20" s="1381"/>
      <c r="AF20" s="1381"/>
      <c r="AG20" s="1381"/>
      <c r="AH20" s="1381"/>
    </row>
    <row r="21" spans="1:36" ht="18" customHeight="1">
      <c r="A21" s="105"/>
      <c r="B21" s="1226" t="s">
        <v>412</v>
      </c>
      <c r="C21" s="1226"/>
      <c r="D21" s="1226"/>
      <c r="E21" s="1226"/>
      <c r="F21" s="1226"/>
      <c r="G21" s="1236" t="s">
        <v>410</v>
      </c>
      <c r="H21" s="1236"/>
      <c r="I21" s="1382"/>
      <c r="J21" s="1382"/>
      <c r="K21" s="1382"/>
      <c r="L21" s="1382"/>
      <c r="M21" s="1382"/>
      <c r="N21" s="1382"/>
      <c r="O21" s="1382"/>
      <c r="P21" s="1382"/>
      <c r="Q21" s="1382"/>
      <c r="R21" s="1382"/>
      <c r="S21" s="1382"/>
      <c r="T21" s="1382"/>
      <c r="U21" s="1236" t="s">
        <v>397</v>
      </c>
      <c r="V21" s="1236"/>
      <c r="W21" s="1382"/>
      <c r="X21" s="1382"/>
      <c r="Y21" s="1382"/>
      <c r="Z21" s="1382"/>
      <c r="AA21" s="1382"/>
      <c r="AB21" s="1382"/>
      <c r="AC21" s="1382"/>
      <c r="AD21" s="1382"/>
      <c r="AE21" s="1382"/>
      <c r="AF21" s="1382"/>
      <c r="AG21" s="1382"/>
      <c r="AH21" s="1382"/>
    </row>
    <row r="22" spans="1:36">
      <c r="A22" s="105"/>
    </row>
    <row r="23" spans="1:36">
      <c r="A23" s="105" t="s">
        <v>853</v>
      </c>
    </row>
    <row r="24" spans="1:36" s="7" customFormat="1" ht="15" customHeight="1">
      <c r="A24" s="346"/>
      <c r="B24" s="347" t="s">
        <v>18</v>
      </c>
      <c r="C24" s="1356" t="s">
        <v>871</v>
      </c>
      <c r="D24" s="1356"/>
      <c r="E24" s="1356"/>
      <c r="F24" s="1356"/>
      <c r="G24" s="1355" t="s">
        <v>141</v>
      </c>
      <c r="H24" s="1355"/>
      <c r="I24" s="1356" t="s">
        <v>872</v>
      </c>
      <c r="J24" s="1356"/>
      <c r="K24" s="1356"/>
      <c r="L24" s="1356"/>
      <c r="M24" s="1356"/>
      <c r="N24" s="1356"/>
      <c r="O24" s="1356"/>
      <c r="P24" s="1356"/>
      <c r="Q24" s="1356"/>
      <c r="R24" s="1356"/>
      <c r="S24" s="1356"/>
      <c r="T24" s="1356"/>
      <c r="U24" s="1356"/>
      <c r="V24" s="1356"/>
      <c r="W24" s="1356"/>
      <c r="X24" s="1356"/>
      <c r="Y24" s="1356"/>
      <c r="Z24" s="1356"/>
      <c r="AA24" s="1356"/>
      <c r="AB24" s="1356"/>
      <c r="AC24" s="1356"/>
      <c r="AD24" s="1356"/>
      <c r="AE24" s="1356"/>
      <c r="AF24" s="1356"/>
      <c r="AG24" s="1356"/>
      <c r="AH24" s="1356"/>
      <c r="AI24" s="1356"/>
      <c r="AJ24" s="7" t="s">
        <v>24</v>
      </c>
    </row>
    <row r="25" spans="1:36" s="7" customFormat="1" ht="15" customHeight="1">
      <c r="A25" s="346"/>
      <c r="B25" s="347" t="s">
        <v>18</v>
      </c>
      <c r="C25" s="1356" t="s">
        <v>402</v>
      </c>
      <c r="D25" s="1356"/>
      <c r="E25" s="1356"/>
      <c r="F25" s="1356"/>
      <c r="G25" s="1355" t="s">
        <v>141</v>
      </c>
      <c r="H25" s="1355"/>
      <c r="I25" s="1356" t="s">
        <v>873</v>
      </c>
      <c r="J25" s="1356"/>
      <c r="K25" s="1356"/>
      <c r="L25" s="1356"/>
      <c r="M25" s="1356"/>
      <c r="N25" s="1356"/>
      <c r="O25" s="1356"/>
      <c r="P25" s="1356"/>
      <c r="Q25" s="1356"/>
      <c r="R25" s="1356"/>
      <c r="S25" s="1356"/>
      <c r="T25" s="1356"/>
      <c r="U25" s="1356"/>
      <c r="V25" s="1356"/>
      <c r="W25" s="1356"/>
      <c r="X25" s="1356"/>
      <c r="Y25" s="1356"/>
      <c r="Z25" s="1356"/>
      <c r="AA25" s="1356"/>
      <c r="AB25" s="1356"/>
      <c r="AC25" s="1356"/>
      <c r="AD25" s="1356"/>
      <c r="AE25" s="1356"/>
      <c r="AF25" s="1356"/>
      <c r="AG25" s="1356"/>
      <c r="AH25" s="1356"/>
      <c r="AI25" s="1356"/>
    </row>
    <row r="26" spans="1:36" s="7" customFormat="1" ht="15" customHeight="1">
      <c r="A26" s="346"/>
      <c r="B26" s="347" t="s">
        <v>18</v>
      </c>
      <c r="C26" s="1356" t="s">
        <v>403</v>
      </c>
      <c r="D26" s="1356"/>
      <c r="E26" s="1356"/>
      <c r="F26" s="1356"/>
      <c r="G26" s="1355" t="s">
        <v>141</v>
      </c>
      <c r="H26" s="1355"/>
      <c r="I26" s="1356" t="s">
        <v>819</v>
      </c>
      <c r="J26" s="1356"/>
      <c r="K26" s="1356"/>
      <c r="L26" s="1356"/>
      <c r="M26" s="1356"/>
      <c r="N26" s="1356"/>
      <c r="O26" s="1356"/>
      <c r="P26" s="1356"/>
      <c r="Q26" s="1356"/>
      <c r="R26" s="1356"/>
      <c r="S26" s="1356"/>
      <c r="T26" s="1356"/>
      <c r="U26" s="1356"/>
      <c r="V26" s="1356"/>
      <c r="W26" s="1356"/>
      <c r="X26" s="1356"/>
      <c r="Y26" s="1356"/>
      <c r="Z26" s="1356"/>
      <c r="AA26" s="1356"/>
      <c r="AB26" s="1356"/>
      <c r="AC26" s="1356"/>
      <c r="AD26" s="1356"/>
      <c r="AE26" s="1356"/>
      <c r="AF26" s="1356"/>
      <c r="AG26" s="1356"/>
      <c r="AH26" s="1356"/>
      <c r="AI26" s="1356"/>
    </row>
    <row r="27" spans="1:36" s="7" customFormat="1" ht="15" customHeight="1">
      <c r="A27" s="346"/>
      <c r="B27" s="347"/>
      <c r="C27" s="348"/>
      <c r="D27" s="348"/>
      <c r="E27" s="348"/>
      <c r="F27" s="348"/>
      <c r="G27" s="349"/>
      <c r="H27" s="349"/>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row>
    <row r="28" spans="1:36" ht="20.100000000000001" customHeight="1">
      <c r="B28" s="1334" t="s">
        <v>144</v>
      </c>
      <c r="C28" s="1335"/>
      <c r="D28" s="1335"/>
      <c r="E28" s="1335"/>
      <c r="F28" s="1335"/>
      <c r="G28" s="1335"/>
      <c r="H28" s="1336"/>
      <c r="I28" s="1357"/>
      <c r="J28" s="1358"/>
      <c r="K28" s="1358"/>
      <c r="L28" s="1358"/>
      <c r="M28" s="1358"/>
      <c r="N28" s="1358"/>
      <c r="O28" s="1358"/>
      <c r="P28" s="1358"/>
      <c r="Q28" s="1358"/>
      <c r="R28" s="1358"/>
      <c r="S28" s="1358"/>
      <c r="T28" s="1358"/>
      <c r="U28" s="1358"/>
      <c r="V28" s="1358"/>
      <c r="W28" s="1358"/>
      <c r="X28" s="1358"/>
      <c r="Y28" s="1358"/>
      <c r="Z28" s="1358"/>
      <c r="AA28" s="1358"/>
      <c r="AB28" s="1358"/>
      <c r="AC28" s="1358"/>
      <c r="AD28" s="1358"/>
      <c r="AE28" s="1358"/>
      <c r="AF28" s="1358"/>
      <c r="AG28" s="1358"/>
      <c r="AH28" s="1359"/>
    </row>
    <row r="29" spans="1:36">
      <c r="B29" s="1195" t="s">
        <v>145</v>
      </c>
      <c r="C29" s="1196"/>
      <c r="D29" s="1196"/>
      <c r="E29" s="1196"/>
      <c r="F29" s="1196"/>
      <c r="G29" s="1196"/>
      <c r="H29" s="1197"/>
      <c r="I29" s="1207"/>
      <c r="J29" s="1207"/>
      <c r="K29" s="1207"/>
      <c r="L29" s="1207"/>
      <c r="M29" s="1207"/>
      <c r="N29" s="1207"/>
      <c r="O29" s="1207"/>
      <c r="P29" s="1207"/>
      <c r="Q29" s="1207"/>
      <c r="R29" s="1207"/>
      <c r="S29" s="1207"/>
      <c r="T29" s="1207"/>
      <c r="U29" s="1207"/>
      <c r="V29" s="1207"/>
      <c r="W29" s="1207"/>
      <c r="X29" s="1207"/>
      <c r="Y29" s="1207"/>
      <c r="Z29" s="1207"/>
      <c r="AA29" s="1207"/>
      <c r="AB29" s="1207"/>
      <c r="AC29" s="1207"/>
      <c r="AD29" s="1207"/>
      <c r="AE29" s="1207"/>
      <c r="AF29" s="1207"/>
      <c r="AG29" s="1207"/>
      <c r="AH29" s="1383"/>
    </row>
    <row r="30" spans="1:36">
      <c r="B30" s="1198"/>
      <c r="C30" s="1199"/>
      <c r="D30" s="1199"/>
      <c r="E30" s="1199"/>
      <c r="F30" s="1199"/>
      <c r="G30" s="1199"/>
      <c r="H30" s="1200"/>
      <c r="I30" s="955"/>
      <c r="J30" s="955"/>
      <c r="K30" s="955"/>
      <c r="L30" s="955"/>
      <c r="M30" s="955"/>
      <c r="N30" s="955"/>
      <c r="O30" s="955"/>
      <c r="P30" s="955"/>
      <c r="Q30" s="955"/>
      <c r="R30" s="955"/>
      <c r="S30" s="955"/>
      <c r="T30" s="955"/>
      <c r="U30" s="955"/>
      <c r="V30" s="955"/>
      <c r="W30" s="955"/>
      <c r="X30" s="955"/>
      <c r="Y30" s="955"/>
      <c r="Z30" s="955"/>
      <c r="AA30" s="955"/>
      <c r="AB30" s="955"/>
      <c r="AC30" s="955"/>
      <c r="AD30" s="955"/>
      <c r="AE30" s="955"/>
      <c r="AF30" s="955"/>
      <c r="AG30" s="955"/>
      <c r="AH30" s="1384"/>
    </row>
    <row r="31" spans="1:36" ht="20.100000000000001" customHeight="1">
      <c r="B31" s="1331" t="s">
        <v>146</v>
      </c>
      <c r="C31" s="1332"/>
      <c r="D31" s="1332"/>
      <c r="E31" s="1332"/>
      <c r="F31" s="1332"/>
      <c r="G31" s="1332"/>
      <c r="H31" s="1333"/>
      <c r="I31" s="1329"/>
      <c r="J31" s="1329"/>
      <c r="K31" s="1329"/>
      <c r="L31" s="62" t="s">
        <v>60</v>
      </c>
      <c r="M31" s="1330"/>
      <c r="N31" s="1330"/>
      <c r="O31" s="1330"/>
      <c r="P31" s="1330"/>
      <c r="Q31" s="1330"/>
      <c r="R31" s="1330"/>
      <c r="S31" s="1330"/>
      <c r="T31" s="1330"/>
      <c r="U31" s="1330"/>
      <c r="V31" s="1330"/>
      <c r="W31" s="1330"/>
      <c r="X31" s="1330"/>
      <c r="Y31" s="1330"/>
      <c r="Z31" s="1330"/>
      <c r="AA31" s="1330"/>
      <c r="AB31" s="1330"/>
      <c r="AC31" s="1330"/>
      <c r="AD31" s="1330"/>
      <c r="AE31" s="1330"/>
      <c r="AF31" s="1330"/>
      <c r="AG31" s="1330"/>
      <c r="AH31" s="111" t="s">
        <v>61</v>
      </c>
    </row>
    <row r="32" spans="1:36" ht="20.100000000000001" customHeight="1">
      <c r="B32" s="1334" t="s">
        <v>148</v>
      </c>
      <c r="C32" s="1335"/>
      <c r="D32" s="1335"/>
      <c r="E32" s="1335"/>
      <c r="F32" s="1335"/>
      <c r="G32" s="1335"/>
      <c r="H32" s="1335"/>
      <c r="I32" s="1352"/>
      <c r="J32" s="1353"/>
      <c r="K32" s="1353"/>
      <c r="L32" s="1353"/>
      <c r="M32" s="1353"/>
      <c r="N32" s="1353"/>
      <c r="O32" s="1353"/>
      <c r="P32" s="1353"/>
      <c r="Q32" s="1353"/>
      <c r="R32" s="1353"/>
      <c r="S32" s="1353"/>
      <c r="T32" s="1353"/>
      <c r="U32" s="1353"/>
      <c r="V32" s="1353"/>
      <c r="W32" s="1353"/>
      <c r="X32" s="1353"/>
      <c r="Y32" s="1353"/>
      <c r="Z32" s="1353"/>
      <c r="AA32" s="1353"/>
      <c r="AB32" s="1353"/>
      <c r="AC32" s="1353"/>
      <c r="AD32" s="1353"/>
      <c r="AE32" s="1353"/>
      <c r="AF32" s="1353"/>
      <c r="AG32" s="1353"/>
      <c r="AH32" s="1354"/>
    </row>
    <row r="33" spans="1:35" ht="20.100000000000001" customHeight="1">
      <c r="B33" s="1334" t="s">
        <v>655</v>
      </c>
      <c r="C33" s="1335"/>
      <c r="D33" s="1335"/>
      <c r="E33" s="1335"/>
      <c r="F33" s="1335"/>
      <c r="G33" s="1335"/>
      <c r="H33" s="1335"/>
      <c r="I33" s="1335"/>
      <c r="J33" s="1335"/>
      <c r="K33" s="1335"/>
      <c r="L33" s="1335"/>
      <c r="M33" s="1335"/>
      <c r="N33" s="1335"/>
      <c r="O33" s="1335"/>
      <c r="P33" s="1335"/>
      <c r="Q33" s="1335"/>
      <c r="R33" s="1335"/>
      <c r="S33" s="1335"/>
      <c r="T33" s="1335"/>
      <c r="U33" s="1335"/>
      <c r="V33" s="1335"/>
      <c r="W33" s="1335"/>
      <c r="X33" s="1335"/>
      <c r="Y33" s="1336"/>
      <c r="Z33" s="1337"/>
      <c r="AA33" s="1337"/>
      <c r="AB33" s="1337"/>
      <c r="AC33" s="1337"/>
      <c r="AD33" s="1337"/>
      <c r="AE33" s="1337"/>
      <c r="AF33" s="1337"/>
      <c r="AG33" s="1337"/>
      <c r="AH33" s="1338"/>
    </row>
    <row r="34" spans="1:35" ht="20.100000000000001" customHeight="1">
      <c r="B34" s="1334" t="s">
        <v>656</v>
      </c>
      <c r="C34" s="1335"/>
      <c r="D34" s="1335"/>
      <c r="E34" s="1335"/>
      <c r="F34" s="1335"/>
      <c r="G34" s="1335"/>
      <c r="H34" s="1335"/>
      <c r="I34" s="1335"/>
      <c r="J34" s="1335"/>
      <c r="K34" s="1335"/>
      <c r="L34" s="1335"/>
      <c r="M34" s="1335"/>
      <c r="N34" s="1335"/>
      <c r="O34" s="1335"/>
      <c r="P34" s="1335"/>
      <c r="Q34" s="1335"/>
      <c r="R34" s="1335"/>
      <c r="S34" s="1336"/>
      <c r="T34" s="1339" t="s">
        <v>874</v>
      </c>
      <c r="U34" s="1340"/>
      <c r="V34" s="1340"/>
      <c r="W34" s="1340"/>
      <c r="X34" s="1340"/>
      <c r="Y34" s="1340"/>
      <c r="Z34" s="1340"/>
      <c r="AA34" s="1340"/>
      <c r="AB34" s="1340"/>
      <c r="AC34" s="1340"/>
      <c r="AD34" s="1340"/>
      <c r="AE34" s="1340"/>
      <c r="AF34" s="1340"/>
      <c r="AG34" s="1340"/>
      <c r="AH34" s="1341"/>
    </row>
    <row r="35" spans="1:35" ht="29.25" customHeight="1">
      <c r="B35" s="1342" t="s">
        <v>901</v>
      </c>
      <c r="C35" s="1343"/>
      <c r="D35" s="1343"/>
      <c r="E35" s="1343"/>
      <c r="F35" s="1343"/>
      <c r="G35" s="1343"/>
      <c r="H35" s="1343"/>
      <c r="I35" s="1343"/>
      <c r="J35" s="1343"/>
      <c r="K35" s="1343"/>
      <c r="L35" s="1343"/>
      <c r="M35" s="1343"/>
      <c r="N35" s="1344"/>
      <c r="O35" s="1345"/>
      <c r="P35" s="1346"/>
      <c r="Q35" s="1346"/>
      <c r="R35" s="1346"/>
      <c r="S35" s="1346"/>
      <c r="T35" s="1346"/>
      <c r="U35" s="1347" t="s">
        <v>932</v>
      </c>
      <c r="V35" s="1348"/>
      <c r="W35" s="1348"/>
      <c r="X35" s="1348"/>
      <c r="Y35" s="1348"/>
      <c r="Z35" s="1348"/>
      <c r="AA35" s="1348"/>
      <c r="AB35" s="1348"/>
      <c r="AC35" s="1348"/>
      <c r="AD35" s="1348"/>
      <c r="AE35" s="1348"/>
      <c r="AF35" s="1348"/>
      <c r="AG35" s="1348"/>
      <c r="AH35" s="1349"/>
    </row>
    <row r="36" spans="1:35" ht="30.75" customHeight="1">
      <c r="B36" s="1342" t="s">
        <v>902</v>
      </c>
      <c r="C36" s="1343"/>
      <c r="D36" s="1343"/>
      <c r="E36" s="1343"/>
      <c r="F36" s="1343"/>
      <c r="G36" s="1343"/>
      <c r="H36" s="1343"/>
      <c r="I36" s="1343"/>
      <c r="J36" s="1343"/>
      <c r="K36" s="1343"/>
      <c r="L36" s="1343"/>
      <c r="M36" s="1343"/>
      <c r="N36" s="1344"/>
      <c r="O36" s="1345"/>
      <c r="P36" s="1346"/>
      <c r="Q36" s="1346"/>
      <c r="R36" s="1346"/>
      <c r="S36" s="1346"/>
      <c r="T36" s="1346"/>
      <c r="U36" s="1347"/>
      <c r="V36" s="1348"/>
      <c r="W36" s="1348"/>
      <c r="X36" s="1348"/>
      <c r="Y36" s="1348"/>
      <c r="Z36" s="1348"/>
      <c r="AA36" s="1348"/>
      <c r="AB36" s="1348"/>
      <c r="AC36" s="1348"/>
      <c r="AD36" s="1348"/>
      <c r="AE36" s="1348"/>
      <c r="AF36" s="1348"/>
      <c r="AG36" s="1348"/>
      <c r="AH36" s="1349"/>
    </row>
    <row r="37" spans="1:35">
      <c r="B37" s="406"/>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row>
    <row r="38" spans="1:35">
      <c r="A38" s="105" t="s">
        <v>416</v>
      </c>
    </row>
    <row r="39" spans="1:35">
      <c r="B39" s="1236" t="s">
        <v>149</v>
      </c>
      <c r="C39" s="1236"/>
      <c r="D39" s="1236"/>
      <c r="E39" s="1236"/>
      <c r="F39" s="1236"/>
      <c r="G39" s="1236"/>
      <c r="H39" s="1236"/>
      <c r="I39" s="1236" t="s">
        <v>150</v>
      </c>
      <c r="J39" s="1236"/>
      <c r="K39" s="1236"/>
      <c r="L39" s="1236"/>
      <c r="M39" s="1236"/>
      <c r="N39" s="1236"/>
      <c r="O39" s="1236"/>
      <c r="P39" s="1236"/>
      <c r="Q39" s="1236"/>
      <c r="R39" s="1236"/>
      <c r="S39" s="1236"/>
      <c r="T39" s="1236"/>
      <c r="U39" s="1236"/>
      <c r="V39" s="1236"/>
      <c r="W39" s="1236"/>
      <c r="X39" s="1236"/>
      <c r="Y39" s="1236"/>
      <c r="Z39" s="1236"/>
      <c r="AA39" s="1236"/>
      <c r="AB39" s="1236"/>
      <c r="AC39" s="1236"/>
      <c r="AD39" s="1236"/>
      <c r="AE39" s="1236"/>
      <c r="AF39" s="1236"/>
      <c r="AG39" s="1236"/>
      <c r="AH39" s="1236"/>
    </row>
    <row r="40" spans="1:35" ht="64.5" customHeight="1">
      <c r="B40" s="1385" t="s">
        <v>657</v>
      </c>
      <c r="C40" s="1386"/>
      <c r="D40" s="1386"/>
      <c r="E40" s="1386"/>
      <c r="F40" s="1386"/>
      <c r="G40" s="1386"/>
      <c r="H40" s="1386"/>
      <c r="I40" s="1328" t="s">
        <v>658</v>
      </c>
      <c r="J40" s="1328"/>
      <c r="K40" s="1328"/>
      <c r="L40" s="1328"/>
      <c r="M40" s="1328"/>
      <c r="N40" s="1328"/>
      <c r="O40" s="1328"/>
      <c r="P40" s="1328"/>
      <c r="Q40" s="1328"/>
      <c r="R40" s="1328"/>
      <c r="S40" s="1328"/>
      <c r="T40" s="1328"/>
      <c r="U40" s="1328"/>
      <c r="V40" s="1328"/>
      <c r="W40" s="1328"/>
      <c r="X40" s="1328"/>
      <c r="Y40" s="1328"/>
      <c r="Z40" s="1328"/>
      <c r="AA40" s="1328"/>
      <c r="AB40" s="1328"/>
      <c r="AC40" s="1328"/>
      <c r="AD40" s="1328"/>
      <c r="AE40" s="1328"/>
      <c r="AF40" s="1328"/>
      <c r="AG40" s="1328"/>
      <c r="AH40" s="1328"/>
    </row>
    <row r="41" spans="1:3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row>
    <row r="42" spans="1:35">
      <c r="A42" s="105" t="s">
        <v>417</v>
      </c>
    </row>
    <row r="43" spans="1:35">
      <c r="B43" s="1387"/>
      <c r="C43" s="1388"/>
      <c r="D43" s="1388"/>
      <c r="E43" s="1388"/>
      <c r="F43" s="1388"/>
      <c r="G43" s="1388"/>
      <c r="H43" s="1388"/>
      <c r="I43" s="1388"/>
      <c r="J43" s="1388"/>
      <c r="K43" s="1388"/>
      <c r="L43" s="1388"/>
      <c r="M43" s="1388"/>
      <c r="N43" s="1388"/>
      <c r="O43" s="1388"/>
      <c r="P43" s="1388"/>
      <c r="Q43" s="1388"/>
      <c r="R43" s="1388"/>
      <c r="S43" s="1388"/>
      <c r="T43" s="1388"/>
      <c r="U43" s="1388"/>
      <c r="V43" s="1388"/>
      <c r="W43" s="1388"/>
      <c r="X43" s="1388"/>
      <c r="Y43" s="1388"/>
      <c r="Z43" s="1388"/>
      <c r="AA43" s="1388"/>
      <c r="AB43" s="1388"/>
      <c r="AC43" s="1388"/>
      <c r="AD43" s="1388"/>
      <c r="AE43" s="1388"/>
      <c r="AF43" s="1388"/>
      <c r="AG43" s="1388"/>
      <c r="AH43" s="1389"/>
    </row>
    <row r="44" spans="1:35">
      <c r="B44" s="1390"/>
      <c r="C44" s="1391"/>
      <c r="D44" s="1391"/>
      <c r="E44" s="1391"/>
      <c r="F44" s="1391"/>
      <c r="G44" s="1391"/>
      <c r="H44" s="1391"/>
      <c r="I44" s="1391"/>
      <c r="J44" s="1391"/>
      <c r="K44" s="1391"/>
      <c r="L44" s="1391"/>
      <c r="M44" s="1391"/>
      <c r="N44" s="1391"/>
      <c r="O44" s="1391"/>
      <c r="P44" s="1391"/>
      <c r="Q44" s="1391"/>
      <c r="R44" s="1391"/>
      <c r="S44" s="1391"/>
      <c r="T44" s="1391"/>
      <c r="U44" s="1391"/>
      <c r="V44" s="1391"/>
      <c r="W44" s="1391"/>
      <c r="X44" s="1391"/>
      <c r="Y44" s="1391"/>
      <c r="Z44" s="1391"/>
      <c r="AA44" s="1391"/>
      <c r="AB44" s="1391"/>
      <c r="AC44" s="1391"/>
      <c r="AD44" s="1391"/>
      <c r="AE44" s="1391"/>
      <c r="AF44" s="1391"/>
      <c r="AG44" s="1391"/>
      <c r="AH44" s="1392"/>
    </row>
    <row r="45" spans="1:35">
      <c r="B45" s="1390"/>
      <c r="C45" s="1391"/>
      <c r="D45" s="1391"/>
      <c r="E45" s="1391"/>
      <c r="F45" s="1391"/>
      <c r="G45" s="1391"/>
      <c r="H45" s="1391"/>
      <c r="I45" s="1391"/>
      <c r="J45" s="1391"/>
      <c r="K45" s="1391"/>
      <c r="L45" s="1391"/>
      <c r="M45" s="1391"/>
      <c r="N45" s="1391"/>
      <c r="O45" s="1391"/>
      <c r="P45" s="1391"/>
      <c r="Q45" s="1391"/>
      <c r="R45" s="1391"/>
      <c r="S45" s="1391"/>
      <c r="T45" s="1391"/>
      <c r="U45" s="1391"/>
      <c r="V45" s="1391"/>
      <c r="W45" s="1391"/>
      <c r="X45" s="1391"/>
      <c r="Y45" s="1391"/>
      <c r="Z45" s="1391"/>
      <c r="AA45" s="1391"/>
      <c r="AB45" s="1391"/>
      <c r="AC45" s="1391"/>
      <c r="AD45" s="1391"/>
      <c r="AE45" s="1391"/>
      <c r="AF45" s="1391"/>
      <c r="AG45" s="1391"/>
      <c r="AH45" s="1392"/>
    </row>
    <row r="46" spans="1:35">
      <c r="B46" s="1393"/>
      <c r="C46" s="1394"/>
      <c r="D46" s="1394"/>
      <c r="E46" s="1394"/>
      <c r="F46" s="1394"/>
      <c r="G46" s="1394"/>
      <c r="H46" s="1394"/>
      <c r="I46" s="1394"/>
      <c r="J46" s="1394"/>
      <c r="K46" s="1394"/>
      <c r="L46" s="1394"/>
      <c r="M46" s="1394"/>
      <c r="N46" s="1394"/>
      <c r="O46" s="1394"/>
      <c r="P46" s="1394"/>
      <c r="Q46" s="1394"/>
      <c r="R46" s="1394"/>
      <c r="S46" s="1394"/>
      <c r="T46" s="1394"/>
      <c r="U46" s="1394"/>
      <c r="V46" s="1394"/>
      <c r="W46" s="1394"/>
      <c r="X46" s="1394"/>
      <c r="Y46" s="1394"/>
      <c r="Z46" s="1394"/>
      <c r="AA46" s="1394"/>
      <c r="AB46" s="1394"/>
      <c r="AC46" s="1394"/>
      <c r="AD46" s="1394"/>
      <c r="AE46" s="1394"/>
      <c r="AF46" s="1394"/>
      <c r="AG46" s="1394"/>
      <c r="AH46" s="1395"/>
    </row>
    <row r="47" spans="1:35" ht="14.25" thickBot="1"/>
    <row r="48" spans="1:35" ht="15" customHeight="1">
      <c r="A48" s="1375" t="s">
        <v>806</v>
      </c>
      <c r="B48" s="1376"/>
      <c r="C48" s="1376"/>
      <c r="D48" s="1376"/>
      <c r="E48" s="1376"/>
      <c r="F48" s="1376"/>
      <c r="G48" s="1376"/>
      <c r="H48" s="1376"/>
      <c r="I48" s="1376"/>
      <c r="J48" s="1376"/>
      <c r="K48" s="1376"/>
      <c r="L48" s="1376"/>
      <c r="M48" s="1376"/>
      <c r="N48" s="1376"/>
      <c r="O48" s="1376"/>
      <c r="P48" s="1376"/>
      <c r="Q48" s="1376"/>
      <c r="R48" s="1376"/>
      <c r="S48" s="1376"/>
      <c r="T48" s="1376"/>
      <c r="U48" s="1376"/>
      <c r="V48" s="1376"/>
      <c r="W48" s="1376"/>
      <c r="X48" s="1376"/>
      <c r="Y48" s="1376"/>
      <c r="Z48" s="1376"/>
      <c r="AA48" s="1376"/>
      <c r="AB48" s="1376"/>
      <c r="AC48" s="1376"/>
      <c r="AD48" s="1376"/>
      <c r="AE48" s="1376"/>
      <c r="AF48" s="1376"/>
      <c r="AG48" s="1376"/>
      <c r="AH48" s="1376"/>
      <c r="AI48" s="1377"/>
    </row>
    <row r="49" spans="1:35" ht="15" customHeight="1" thickBot="1">
      <c r="A49" s="1378"/>
      <c r="B49" s="1379"/>
      <c r="C49" s="1379"/>
      <c r="D49" s="1379"/>
      <c r="E49" s="1379"/>
      <c r="F49" s="1379"/>
      <c r="G49" s="1379"/>
      <c r="H49" s="1379"/>
      <c r="I49" s="1379"/>
      <c r="J49" s="1379"/>
      <c r="K49" s="1379"/>
      <c r="L49" s="1379"/>
      <c r="M49" s="1379"/>
      <c r="N49" s="1379"/>
      <c r="O49" s="1379"/>
      <c r="P49" s="1379"/>
      <c r="Q49" s="1379"/>
      <c r="R49" s="1379"/>
      <c r="S49" s="1379"/>
      <c r="T49" s="1379"/>
      <c r="U49" s="1379"/>
      <c r="V49" s="1379"/>
      <c r="W49" s="1379"/>
      <c r="X49" s="1379"/>
      <c r="Y49" s="1379"/>
      <c r="Z49" s="1379"/>
      <c r="AA49" s="1379"/>
      <c r="AB49" s="1379"/>
      <c r="AC49" s="1379"/>
      <c r="AD49" s="1379"/>
      <c r="AE49" s="1379"/>
      <c r="AF49" s="1379"/>
      <c r="AG49" s="1379"/>
      <c r="AH49" s="1379"/>
      <c r="AI49" s="1380"/>
    </row>
  </sheetData>
  <mergeCells count="60">
    <mergeCell ref="A48:AI49"/>
    <mergeCell ref="B20:F20"/>
    <mergeCell ref="G20:AH20"/>
    <mergeCell ref="B21:F21"/>
    <mergeCell ref="G21:H21"/>
    <mergeCell ref="I21:T21"/>
    <mergeCell ref="U21:V21"/>
    <mergeCell ref="W21:AH21"/>
    <mergeCell ref="B29:H30"/>
    <mergeCell ref="I29:AH30"/>
    <mergeCell ref="B28:H28"/>
    <mergeCell ref="B40:H40"/>
    <mergeCell ref="B35:N35"/>
    <mergeCell ref="G25:H25"/>
    <mergeCell ref="B43:AH46"/>
    <mergeCell ref="C25:F25"/>
    <mergeCell ref="AK3:AL5"/>
    <mergeCell ref="AK7:AL9"/>
    <mergeCell ref="A1:AI3"/>
    <mergeCell ref="C8:AH9"/>
    <mergeCell ref="B5:E5"/>
    <mergeCell ref="F5:H5"/>
    <mergeCell ref="J5:K5"/>
    <mergeCell ref="M5:N5"/>
    <mergeCell ref="C6:AH7"/>
    <mergeCell ref="C10:AH10"/>
    <mergeCell ref="B16:F16"/>
    <mergeCell ref="G14:AH15"/>
    <mergeCell ref="G16:M16"/>
    <mergeCell ref="N16:O16"/>
    <mergeCell ref="P16:V16"/>
    <mergeCell ref="B14:F15"/>
    <mergeCell ref="W16:AH16"/>
    <mergeCell ref="B17:F17"/>
    <mergeCell ref="G17:AH17"/>
    <mergeCell ref="I32:AH32"/>
    <mergeCell ref="G26:H26"/>
    <mergeCell ref="G24:H24"/>
    <mergeCell ref="C24:F24"/>
    <mergeCell ref="C26:F26"/>
    <mergeCell ref="I26:AI26"/>
    <mergeCell ref="I24:AI24"/>
    <mergeCell ref="I25:AI25"/>
    <mergeCell ref="I28:AH28"/>
    <mergeCell ref="I40:AH40"/>
    <mergeCell ref="I31:K31"/>
    <mergeCell ref="M31:AG31"/>
    <mergeCell ref="B31:H31"/>
    <mergeCell ref="B33:Y33"/>
    <mergeCell ref="Z33:AH33"/>
    <mergeCell ref="B39:H39"/>
    <mergeCell ref="B32:H32"/>
    <mergeCell ref="I39:AH39"/>
    <mergeCell ref="T34:AH34"/>
    <mergeCell ref="B36:N36"/>
    <mergeCell ref="O35:T35"/>
    <mergeCell ref="B34:S34"/>
    <mergeCell ref="O36:T36"/>
    <mergeCell ref="U35:AH35"/>
    <mergeCell ref="U36:AH36"/>
  </mergeCells>
  <phoneticPr fontId="3"/>
  <hyperlinks>
    <hyperlink ref="AK3:AL5" location="目次!B18" display="目次へ" xr:uid="{00000000-0004-0000-0800-000000000000}"/>
    <hyperlink ref="AK7:AL9" location="①【2ヵ月前】利用申込書!A1" display="利用申込書へ" xr:uid="{00000000-0004-0000-0800-000001000000}"/>
  </hyperlinks>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23</xdr:col>
                    <xdr:colOff>38100</xdr:colOff>
                    <xdr:row>0</xdr:row>
                    <xdr:rowOff>104775</xdr:rowOff>
                  </from>
                  <to>
                    <xdr:col>28</xdr:col>
                    <xdr:colOff>19050</xdr:colOff>
                    <xdr:row>1</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23</xdr:col>
                    <xdr:colOff>38100</xdr:colOff>
                    <xdr:row>1</xdr:row>
                    <xdr:rowOff>104775</xdr:rowOff>
                  </from>
                  <to>
                    <xdr:col>26</xdr:col>
                    <xdr:colOff>133350</xdr:colOff>
                    <xdr:row>2</xdr:row>
                    <xdr:rowOff>95250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8</xdr:col>
                    <xdr:colOff>19050</xdr:colOff>
                    <xdr:row>30</xdr:row>
                    <xdr:rowOff>47625</xdr:rowOff>
                  </from>
                  <to>
                    <xdr:col>10</xdr:col>
                    <xdr:colOff>180975</xdr:colOff>
                    <xdr:row>30</xdr:row>
                    <xdr:rowOff>200025</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26</xdr:col>
                    <xdr:colOff>19050</xdr:colOff>
                    <xdr:row>28</xdr:row>
                    <xdr:rowOff>47625</xdr:rowOff>
                  </from>
                  <to>
                    <xdr:col>29</xdr:col>
                    <xdr:colOff>57150</xdr:colOff>
                    <xdr:row>29</xdr:row>
                    <xdr:rowOff>123825</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23</xdr:col>
                    <xdr:colOff>38100</xdr:colOff>
                    <xdr:row>28</xdr:row>
                    <xdr:rowOff>47625</xdr:rowOff>
                  </from>
                  <to>
                    <xdr:col>26</xdr:col>
                    <xdr:colOff>76200</xdr:colOff>
                    <xdr:row>29</xdr:row>
                    <xdr:rowOff>123825</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19</xdr:col>
                    <xdr:colOff>95250</xdr:colOff>
                    <xdr:row>28</xdr:row>
                    <xdr:rowOff>47625</xdr:rowOff>
                  </from>
                  <to>
                    <xdr:col>22</xdr:col>
                    <xdr:colOff>133350</xdr:colOff>
                    <xdr:row>29</xdr:row>
                    <xdr:rowOff>123825</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16</xdr:col>
                    <xdr:colOff>123825</xdr:colOff>
                    <xdr:row>28</xdr:row>
                    <xdr:rowOff>47625</xdr:rowOff>
                  </from>
                  <to>
                    <xdr:col>19</xdr:col>
                    <xdr:colOff>161925</xdr:colOff>
                    <xdr:row>29</xdr:row>
                    <xdr:rowOff>123825</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14</xdr:col>
                    <xdr:colOff>0</xdr:colOff>
                    <xdr:row>28</xdr:row>
                    <xdr:rowOff>47625</xdr:rowOff>
                  </from>
                  <to>
                    <xdr:col>17</xdr:col>
                    <xdr:colOff>38100</xdr:colOff>
                    <xdr:row>29</xdr:row>
                    <xdr:rowOff>123825</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11</xdr:col>
                    <xdr:colOff>85725</xdr:colOff>
                    <xdr:row>28</xdr:row>
                    <xdr:rowOff>47625</xdr:rowOff>
                  </from>
                  <to>
                    <xdr:col>14</xdr:col>
                    <xdr:colOff>123825</xdr:colOff>
                    <xdr:row>29</xdr:row>
                    <xdr:rowOff>123825</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8</xdr:col>
                    <xdr:colOff>19050</xdr:colOff>
                    <xdr:row>28</xdr:row>
                    <xdr:rowOff>47625</xdr:rowOff>
                  </from>
                  <to>
                    <xdr:col>11</xdr:col>
                    <xdr:colOff>57150</xdr:colOff>
                    <xdr:row>29</xdr:row>
                    <xdr:rowOff>123825</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28</xdr:col>
                    <xdr:colOff>152400</xdr:colOff>
                    <xdr:row>28</xdr:row>
                    <xdr:rowOff>38100</xdr:rowOff>
                  </from>
                  <to>
                    <xdr:col>31</xdr:col>
                    <xdr:colOff>190500</xdr:colOff>
                    <xdr:row>29</xdr:row>
                    <xdr:rowOff>114300</xdr:rowOff>
                  </to>
                </anchor>
              </controlPr>
            </control>
          </mc:Choice>
        </mc:AlternateContent>
        <mc:AlternateContent xmlns:mc="http://schemas.openxmlformats.org/markup-compatibility/2006">
          <mc:Choice Requires="x14">
            <control shapeId="18452" r:id="rId15" name="Check Box 20">
              <controlPr defaultSize="0" autoFill="0" autoLine="0" autoPict="0">
                <anchor moveWithCells="1">
                  <from>
                    <xdr:col>8</xdr:col>
                    <xdr:colOff>123825</xdr:colOff>
                    <xdr:row>27</xdr:row>
                    <xdr:rowOff>9525</xdr:rowOff>
                  </from>
                  <to>
                    <xdr:col>11</xdr:col>
                    <xdr:colOff>161925</xdr:colOff>
                    <xdr:row>28</xdr:row>
                    <xdr:rowOff>9525</xdr:rowOff>
                  </to>
                </anchor>
              </controlPr>
            </control>
          </mc:Choice>
        </mc:AlternateContent>
        <mc:AlternateContent xmlns:mc="http://schemas.openxmlformats.org/markup-compatibility/2006">
          <mc:Choice Requires="x14">
            <control shapeId="18456" r:id="rId16" name="Check Box 24">
              <controlPr defaultSize="0" autoFill="0" autoLine="0" autoPict="0">
                <anchor moveWithCells="1">
                  <from>
                    <xdr:col>13</xdr:col>
                    <xdr:colOff>190500</xdr:colOff>
                    <xdr:row>27</xdr:row>
                    <xdr:rowOff>9525</xdr:rowOff>
                  </from>
                  <to>
                    <xdr:col>19</xdr:col>
                    <xdr:colOff>66675</xdr:colOff>
                    <xdr:row>28</xdr:row>
                    <xdr:rowOff>9525</xdr:rowOff>
                  </to>
                </anchor>
              </controlPr>
            </control>
          </mc:Choice>
        </mc:AlternateContent>
        <mc:AlternateContent xmlns:mc="http://schemas.openxmlformats.org/markup-compatibility/2006">
          <mc:Choice Requires="x14">
            <control shapeId="18457" r:id="rId17" name="Check Box 25">
              <controlPr defaultSize="0" autoFill="0" autoLine="0" autoPict="0">
                <anchor moveWithCells="1">
                  <from>
                    <xdr:col>18</xdr:col>
                    <xdr:colOff>190500</xdr:colOff>
                    <xdr:row>27</xdr:row>
                    <xdr:rowOff>9525</xdr:rowOff>
                  </from>
                  <to>
                    <xdr:col>24</xdr:col>
                    <xdr:colOff>66675</xdr:colOff>
                    <xdr:row>28</xdr:row>
                    <xdr:rowOff>9525</xdr:rowOff>
                  </to>
                </anchor>
              </controlPr>
            </control>
          </mc:Choice>
        </mc:AlternateContent>
        <mc:AlternateContent xmlns:mc="http://schemas.openxmlformats.org/markup-compatibility/2006">
          <mc:Choice Requires="x14">
            <control shapeId="18458" r:id="rId18" name="Check Box 26">
              <controlPr defaultSize="0" autoFill="0" autoLine="0" autoPict="0">
                <anchor moveWithCells="1">
                  <from>
                    <xdr:col>25</xdr:col>
                    <xdr:colOff>19050</xdr:colOff>
                    <xdr:row>32</xdr:row>
                    <xdr:rowOff>0</xdr:rowOff>
                  </from>
                  <to>
                    <xdr:col>28</xdr:col>
                    <xdr:colOff>57150</xdr:colOff>
                    <xdr:row>33</xdr:row>
                    <xdr:rowOff>0</xdr:rowOff>
                  </to>
                </anchor>
              </controlPr>
            </control>
          </mc:Choice>
        </mc:AlternateContent>
        <mc:AlternateContent xmlns:mc="http://schemas.openxmlformats.org/markup-compatibility/2006">
          <mc:Choice Requires="x14">
            <control shapeId="18459" r:id="rId19" name="Check Box 27">
              <controlPr defaultSize="0" autoFill="0" autoLine="0" autoPict="0">
                <anchor moveWithCells="1">
                  <from>
                    <xdr:col>29</xdr:col>
                    <xdr:colOff>142875</xdr:colOff>
                    <xdr:row>32</xdr:row>
                    <xdr:rowOff>0</xdr:rowOff>
                  </from>
                  <to>
                    <xdr:col>32</xdr:col>
                    <xdr:colOff>180975</xdr:colOff>
                    <xdr:row>33</xdr:row>
                    <xdr:rowOff>0</xdr:rowOff>
                  </to>
                </anchor>
              </controlPr>
            </control>
          </mc:Choice>
        </mc:AlternateContent>
        <mc:AlternateContent xmlns:mc="http://schemas.openxmlformats.org/markup-compatibility/2006">
          <mc:Choice Requires="x14">
            <control shapeId="18460" r:id="rId20" name="Check Box 28">
              <controlPr defaultSize="0" autoFill="0" autoLine="0" autoPict="0">
                <anchor moveWithCells="1">
                  <from>
                    <xdr:col>19</xdr:col>
                    <xdr:colOff>19050</xdr:colOff>
                    <xdr:row>33</xdr:row>
                    <xdr:rowOff>0</xdr:rowOff>
                  </from>
                  <to>
                    <xdr:col>22</xdr:col>
                    <xdr:colOff>57150</xdr:colOff>
                    <xdr:row>34</xdr:row>
                    <xdr:rowOff>0</xdr:rowOff>
                  </to>
                </anchor>
              </controlPr>
            </control>
          </mc:Choice>
        </mc:AlternateContent>
        <mc:AlternateContent xmlns:mc="http://schemas.openxmlformats.org/markup-compatibility/2006">
          <mc:Choice Requires="x14">
            <control shapeId="18461" r:id="rId21" name="Check Box 29">
              <controlPr defaultSize="0" autoFill="0" autoLine="0" autoPict="0">
                <anchor moveWithCells="1">
                  <from>
                    <xdr:col>22</xdr:col>
                    <xdr:colOff>0</xdr:colOff>
                    <xdr:row>33</xdr:row>
                    <xdr:rowOff>0</xdr:rowOff>
                  </from>
                  <to>
                    <xdr:col>25</xdr:col>
                    <xdr:colOff>38100</xdr:colOff>
                    <xdr:row>34</xdr:row>
                    <xdr:rowOff>0</xdr:rowOff>
                  </to>
                </anchor>
              </controlPr>
            </control>
          </mc:Choice>
        </mc:AlternateContent>
        <mc:AlternateContent xmlns:mc="http://schemas.openxmlformats.org/markup-compatibility/2006">
          <mc:Choice Requires="x14">
            <control shapeId="18446" r:id="rId22" name="Check Box 14">
              <controlPr defaultSize="0" autoFill="0" autoLine="0" autoPict="0">
                <anchor moveWithCells="1">
                  <from>
                    <xdr:col>14</xdr:col>
                    <xdr:colOff>9525</xdr:colOff>
                    <xdr:row>34</xdr:row>
                    <xdr:rowOff>47625</xdr:rowOff>
                  </from>
                  <to>
                    <xdr:col>16</xdr:col>
                    <xdr:colOff>171450</xdr:colOff>
                    <xdr:row>34</xdr:row>
                    <xdr:rowOff>200025</xdr:rowOff>
                  </to>
                </anchor>
              </controlPr>
            </control>
          </mc:Choice>
        </mc:AlternateContent>
        <mc:AlternateContent xmlns:mc="http://schemas.openxmlformats.org/markup-compatibility/2006">
          <mc:Choice Requires="x14">
            <control shapeId="18447" r:id="rId23" name="Check Box 15">
              <controlPr defaultSize="0" autoFill="0" autoLine="0" autoPict="0">
                <anchor moveWithCells="1">
                  <from>
                    <xdr:col>16</xdr:col>
                    <xdr:colOff>114300</xdr:colOff>
                    <xdr:row>34</xdr:row>
                    <xdr:rowOff>47625</xdr:rowOff>
                  </from>
                  <to>
                    <xdr:col>19</xdr:col>
                    <xdr:colOff>76200</xdr:colOff>
                    <xdr:row>34</xdr:row>
                    <xdr:rowOff>200025</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14</xdr:col>
                    <xdr:colOff>9525</xdr:colOff>
                    <xdr:row>35</xdr:row>
                    <xdr:rowOff>47625</xdr:rowOff>
                  </from>
                  <to>
                    <xdr:col>16</xdr:col>
                    <xdr:colOff>171450</xdr:colOff>
                    <xdr:row>35</xdr:row>
                    <xdr:rowOff>200025</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16</xdr:col>
                    <xdr:colOff>114300</xdr:colOff>
                    <xdr:row>35</xdr:row>
                    <xdr:rowOff>47625</xdr:rowOff>
                  </from>
                  <to>
                    <xdr:col>19</xdr:col>
                    <xdr:colOff>76200</xdr:colOff>
                    <xdr:row>35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C50E-D390-4E45-8518-98E683704257}">
  <sheetPr>
    <tabColor theme="4" tint="0.39997558519241921"/>
  </sheetPr>
  <dimension ref="A1:P32"/>
  <sheetViews>
    <sheetView showGridLines="0" showZeros="0" view="pageBreakPreview" zoomScale="166" zoomScaleNormal="100" zoomScaleSheetLayoutView="166" workbookViewId="0">
      <selection activeCell="K17" sqref="K17:P17"/>
    </sheetView>
  </sheetViews>
  <sheetFormatPr defaultRowHeight="13.5"/>
  <cols>
    <col min="1" max="2" width="9" style="52"/>
    <col min="3" max="3" width="4.25" style="52" customWidth="1"/>
    <col min="4" max="4" width="7.5" style="52" customWidth="1"/>
    <col min="5" max="5" width="4.25" style="52" customWidth="1"/>
    <col min="6" max="6" width="7.5" style="52" customWidth="1"/>
    <col min="7" max="7" width="4.25" style="52" customWidth="1"/>
    <col min="8" max="8" width="7.5" style="52" customWidth="1"/>
    <col min="9" max="9" width="4.25" style="52" customWidth="1"/>
    <col min="10" max="10" width="7.5" style="52" customWidth="1"/>
    <col min="11" max="11" width="4.25" style="52" customWidth="1"/>
    <col min="12" max="12" width="7.5" style="52" customWidth="1"/>
    <col min="13" max="13" width="4.25" style="52" customWidth="1"/>
    <col min="14" max="14" width="7.5" style="52" customWidth="1"/>
    <col min="15" max="15" width="4.25" style="52" customWidth="1"/>
    <col min="16" max="16" width="7.5" style="52" customWidth="1"/>
    <col min="17" max="17" width="3.625" style="415" customWidth="1"/>
    <col min="18" max="16384" width="9" style="415"/>
  </cols>
  <sheetData>
    <row r="1" spans="1:16">
      <c r="A1" s="1438" t="s">
        <v>913</v>
      </c>
      <c r="B1" s="1438"/>
      <c r="C1" s="1438"/>
      <c r="D1" s="1438"/>
      <c r="E1" s="1438"/>
      <c r="F1" s="1438"/>
      <c r="G1" s="1438"/>
      <c r="H1" s="1438"/>
      <c r="I1" s="1438"/>
      <c r="J1" s="1438"/>
      <c r="K1" s="1438"/>
      <c r="L1" s="1438"/>
      <c r="M1" s="1438"/>
      <c r="N1" s="1438"/>
      <c r="O1" s="1438"/>
      <c r="P1" s="1438"/>
    </row>
    <row r="2" spans="1:16">
      <c r="A2" s="1438"/>
      <c r="B2" s="1438"/>
      <c r="C2" s="1438"/>
      <c r="D2" s="1438"/>
      <c r="E2" s="1438"/>
      <c r="F2" s="1438"/>
      <c r="G2" s="1438"/>
      <c r="H2" s="1438"/>
      <c r="I2" s="1438"/>
      <c r="J2" s="1438"/>
      <c r="K2" s="1438"/>
      <c r="L2" s="1438"/>
      <c r="M2" s="1438"/>
      <c r="N2" s="1438"/>
      <c r="O2" s="1438"/>
      <c r="P2" s="1438"/>
    </row>
    <row r="3" spans="1:16" ht="22.5" customHeight="1">
      <c r="A3" s="63" t="s">
        <v>206</v>
      </c>
      <c r="B3" s="63" t="s">
        <v>17</v>
      </c>
      <c r="C3" s="1439" t="s">
        <v>9</v>
      </c>
      <c r="D3" s="1439"/>
      <c r="E3" s="375"/>
      <c r="F3" s="63" t="s">
        <v>207</v>
      </c>
      <c r="G3" s="375"/>
      <c r="H3" s="63" t="s">
        <v>11</v>
      </c>
    </row>
    <row r="4" spans="1:16" ht="22.5" customHeight="1">
      <c r="A4" s="63" t="s">
        <v>208</v>
      </c>
      <c r="B4" s="1430"/>
      <c r="C4" s="1430"/>
      <c r="D4" s="1430"/>
      <c r="E4" s="1430"/>
      <c r="F4" s="1430"/>
      <c r="G4" s="1430"/>
      <c r="H4" s="1430"/>
      <c r="P4" s="416"/>
    </row>
    <row r="5" spans="1:16" ht="11.25" customHeight="1">
      <c r="A5" s="63"/>
      <c r="B5" s="418"/>
      <c r="C5" s="420"/>
      <c r="D5" s="420"/>
      <c r="E5" s="420"/>
      <c r="F5" s="420"/>
      <c r="G5" s="420"/>
      <c r="H5" s="420"/>
      <c r="P5" s="416" t="s">
        <v>914</v>
      </c>
    </row>
    <row r="6" spans="1:16" ht="18.75" customHeight="1">
      <c r="A6" s="1232" t="s">
        <v>21</v>
      </c>
      <c r="B6" s="1232"/>
      <c r="C6" s="1440"/>
      <c r="D6" s="1429"/>
      <c r="E6" s="1429"/>
      <c r="F6" s="1429"/>
      <c r="G6" s="1429"/>
      <c r="H6" s="1429"/>
      <c r="I6" s="1429"/>
      <c r="J6" s="1429"/>
      <c r="K6" s="1429"/>
      <c r="L6" s="1441"/>
      <c r="M6" s="1436" t="s">
        <v>209</v>
      </c>
      <c r="N6" s="1422"/>
      <c r="O6" s="1444"/>
      <c r="P6" s="1445"/>
    </row>
    <row r="7" spans="1:16" ht="18.75" customHeight="1">
      <c r="A7" s="1232"/>
      <c r="B7" s="1232"/>
      <c r="C7" s="1442"/>
      <c r="D7" s="1430"/>
      <c r="E7" s="1430"/>
      <c r="F7" s="1430"/>
      <c r="G7" s="1430"/>
      <c r="H7" s="1430"/>
      <c r="I7" s="1430"/>
      <c r="J7" s="1430"/>
      <c r="K7" s="1430"/>
      <c r="L7" s="1443"/>
      <c r="M7" s="1436" t="s">
        <v>210</v>
      </c>
      <c r="N7" s="1422"/>
      <c r="O7" s="1444"/>
      <c r="P7" s="1445"/>
    </row>
    <row r="8" spans="1:16" ht="18.75" customHeight="1">
      <c r="A8" s="1264" t="s">
        <v>915</v>
      </c>
      <c r="B8" s="1383"/>
      <c r="C8" s="1207" t="s">
        <v>17</v>
      </c>
      <c r="D8" s="1429"/>
      <c r="E8" s="1207" t="s">
        <v>9</v>
      </c>
      <c r="F8" s="1429"/>
      <c r="G8" s="1207" t="s">
        <v>207</v>
      </c>
      <c r="H8" s="1429"/>
      <c r="I8" s="1207" t="s">
        <v>11</v>
      </c>
      <c r="J8" s="1431" t="s">
        <v>916</v>
      </c>
      <c r="K8" s="1431"/>
      <c r="L8" s="280"/>
      <c r="M8" s="296" t="s">
        <v>680</v>
      </c>
      <c r="N8" s="150"/>
      <c r="O8" s="102"/>
      <c r="P8" s="151"/>
    </row>
    <row r="9" spans="1:16" ht="18.75" customHeight="1">
      <c r="A9" s="1406"/>
      <c r="B9" s="1407"/>
      <c r="C9" s="1258"/>
      <c r="D9" s="1430"/>
      <c r="E9" s="1258"/>
      <c r="F9" s="1430"/>
      <c r="G9" s="1258"/>
      <c r="H9" s="1430"/>
      <c r="I9" s="1258"/>
      <c r="J9" s="1432"/>
      <c r="K9" s="1432"/>
      <c r="L9" s="281"/>
      <c r="M9" s="297" t="s">
        <v>679</v>
      </c>
      <c r="N9" s="278"/>
      <c r="O9" s="90"/>
      <c r="P9" s="279"/>
    </row>
    <row r="10" spans="1:16" ht="18.75" customHeight="1">
      <c r="A10" s="1232" t="s">
        <v>211</v>
      </c>
      <c r="B10" s="1232"/>
      <c r="C10" s="1232" t="s">
        <v>212</v>
      </c>
      <c r="D10" s="1232"/>
      <c r="E10" s="1232"/>
      <c r="F10" s="1433"/>
      <c r="G10" s="1434"/>
      <c r="H10" s="1435" t="s">
        <v>211</v>
      </c>
      <c r="I10" s="102"/>
      <c r="J10" s="430" t="s">
        <v>917</v>
      </c>
      <c r="K10" s="102"/>
      <c r="M10" s="102"/>
      <c r="N10" s="102"/>
      <c r="O10" s="102"/>
      <c r="P10" s="65"/>
    </row>
    <row r="11" spans="1:16" ht="18.75" customHeight="1">
      <c r="A11" s="1232"/>
      <c r="B11" s="1232"/>
      <c r="C11" s="1232"/>
      <c r="D11" s="1232"/>
      <c r="E11" s="1232"/>
      <c r="F11" s="1433"/>
      <c r="G11" s="1434"/>
      <c r="H11" s="1435"/>
      <c r="I11" s="90"/>
      <c r="J11" s="431" t="s">
        <v>918</v>
      </c>
      <c r="K11" s="90"/>
      <c r="L11" s="90"/>
      <c r="M11" s="90"/>
      <c r="O11" s="90"/>
      <c r="P11" s="104"/>
    </row>
    <row r="12" spans="1:16" ht="18.75" customHeight="1">
      <c r="A12" s="1232"/>
      <c r="B12" s="1232"/>
      <c r="C12" s="1232" t="s">
        <v>213</v>
      </c>
      <c r="D12" s="1232"/>
      <c r="E12" s="1232"/>
      <c r="F12" s="1436" t="s">
        <v>214</v>
      </c>
      <c r="G12" s="1437"/>
      <c r="H12" s="1422" t="s">
        <v>19</v>
      </c>
      <c r="I12" s="1220" t="s">
        <v>215</v>
      </c>
      <c r="J12" s="1207"/>
      <c r="K12" s="1207"/>
      <c r="L12" s="1383"/>
      <c r="M12" s="113" t="s">
        <v>128</v>
      </c>
      <c r="N12" s="423" t="s">
        <v>214</v>
      </c>
      <c r="O12" s="419"/>
      <c r="P12" s="114" t="s">
        <v>19</v>
      </c>
    </row>
    <row r="13" spans="1:16" ht="18.75" customHeight="1">
      <c r="A13" s="1232"/>
      <c r="B13" s="1232"/>
      <c r="C13" s="1232"/>
      <c r="D13" s="1232"/>
      <c r="E13" s="1232"/>
      <c r="F13" s="1436"/>
      <c r="G13" s="1437"/>
      <c r="H13" s="1422"/>
      <c r="I13" s="1406"/>
      <c r="J13" s="1258"/>
      <c r="K13" s="1258"/>
      <c r="L13" s="1407"/>
      <c r="M13" s="63" t="s">
        <v>129</v>
      </c>
      <c r="N13" s="63" t="s">
        <v>214</v>
      </c>
      <c r="O13" s="115"/>
      <c r="P13" s="104" t="s">
        <v>19</v>
      </c>
    </row>
    <row r="14" spans="1:16" s="432" customFormat="1" ht="22.5" customHeight="1">
      <c r="A14" s="1423" t="s">
        <v>919</v>
      </c>
      <c r="B14" s="1423"/>
      <c r="C14" s="1423"/>
      <c r="D14" s="1423"/>
      <c r="E14" s="1423"/>
      <c r="F14" s="1423"/>
      <c r="G14" s="1423"/>
      <c r="H14" s="1423"/>
      <c r="I14" s="1423"/>
      <c r="J14" s="1423"/>
      <c r="K14" s="1423"/>
      <c r="L14" s="1423"/>
      <c r="M14" s="1423"/>
      <c r="N14" s="1423"/>
      <c r="O14" s="1423"/>
      <c r="P14" s="1423"/>
    </row>
    <row r="15" spans="1:16" ht="22.5" customHeight="1">
      <c r="A15" s="1267" t="s">
        <v>920</v>
      </c>
      <c r="B15" s="1384"/>
      <c r="C15" s="116"/>
      <c r="D15" s="1424" t="s">
        <v>216</v>
      </c>
      <c r="E15" s="1424"/>
      <c r="F15" s="1424"/>
      <c r="G15" s="1424"/>
      <c r="H15" s="1424"/>
      <c r="I15" s="1424"/>
      <c r="K15" s="1425" t="s">
        <v>217</v>
      </c>
      <c r="L15" s="1425"/>
      <c r="M15" s="1425"/>
      <c r="N15" s="1425"/>
      <c r="O15" s="1425"/>
      <c r="P15" s="1426"/>
    </row>
    <row r="16" spans="1:16" ht="22.5" customHeight="1">
      <c r="A16" s="954"/>
      <c r="B16" s="1384"/>
      <c r="C16" s="433"/>
      <c r="D16" s="1425" t="s">
        <v>921</v>
      </c>
      <c r="E16" s="1425"/>
      <c r="F16" s="1425"/>
      <c r="G16" s="1425"/>
      <c r="H16" s="1425"/>
      <c r="I16" s="1425"/>
      <c r="K16" s="1425" t="s">
        <v>218</v>
      </c>
      <c r="L16" s="1425"/>
      <c r="M16" s="1425"/>
      <c r="N16" s="1425"/>
      <c r="O16" s="1425"/>
      <c r="P16" s="1426"/>
    </row>
    <row r="17" spans="1:16" ht="22.5" customHeight="1">
      <c r="A17" s="954"/>
      <c r="B17" s="1384"/>
      <c r="C17" s="116"/>
      <c r="D17" s="1427" t="s">
        <v>219</v>
      </c>
      <c r="E17" s="1427"/>
      <c r="F17" s="1427"/>
      <c r="G17" s="1427"/>
      <c r="H17" s="1427"/>
      <c r="I17" s="1427"/>
      <c r="K17" s="1427" t="s">
        <v>220</v>
      </c>
      <c r="L17" s="1427"/>
      <c r="M17" s="1427"/>
      <c r="N17" s="1427"/>
      <c r="O17" s="1427"/>
      <c r="P17" s="1428"/>
    </row>
    <row r="18" spans="1:16" ht="18.75" customHeight="1">
      <c r="A18" s="1417" t="s">
        <v>922</v>
      </c>
      <c r="B18" s="1418"/>
      <c r="C18" s="117"/>
      <c r="D18" s="1419" t="s">
        <v>221</v>
      </c>
      <c r="E18" s="1419"/>
      <c r="F18" s="1419"/>
      <c r="G18" s="102"/>
      <c r="H18" s="1419" t="s">
        <v>222</v>
      </c>
      <c r="I18" s="1419"/>
      <c r="J18" s="1419"/>
      <c r="K18" s="102"/>
      <c r="M18" s="1419" t="s">
        <v>223</v>
      </c>
      <c r="N18" s="1419"/>
      <c r="O18" s="1419"/>
      <c r="P18" s="1420"/>
    </row>
    <row r="19" spans="1:16" ht="18.75" customHeight="1">
      <c r="A19" s="730"/>
      <c r="B19" s="731"/>
      <c r="C19" s="118"/>
      <c r="D19" s="1166" t="s">
        <v>224</v>
      </c>
      <c r="E19" s="1166"/>
      <c r="F19" s="1166"/>
      <c r="H19" s="1166" t="s">
        <v>225</v>
      </c>
      <c r="I19" s="1166"/>
      <c r="J19" s="1166"/>
      <c r="M19" s="1166" t="s">
        <v>226</v>
      </c>
      <c r="N19" s="1166"/>
      <c r="O19" s="1166"/>
      <c r="P19" s="1421"/>
    </row>
    <row r="20" spans="1:16" ht="18.75" customHeight="1">
      <c r="A20" s="663"/>
      <c r="B20" s="642"/>
      <c r="D20" s="417" t="s">
        <v>227</v>
      </c>
      <c r="E20" s="417" t="s">
        <v>60</v>
      </c>
      <c r="F20" s="1181"/>
      <c r="G20" s="1181"/>
      <c r="H20" s="1181"/>
      <c r="I20" s="1181"/>
      <c r="J20" s="1181"/>
      <c r="K20" s="1181"/>
      <c r="L20" s="1181"/>
      <c r="M20" s="1181"/>
      <c r="N20" s="1181"/>
      <c r="O20" s="1181"/>
      <c r="P20" s="119" t="s">
        <v>61</v>
      </c>
    </row>
    <row r="21" spans="1:16" ht="15.75" customHeight="1">
      <c r="A21" s="1220" t="s">
        <v>228</v>
      </c>
      <c r="B21" s="1383"/>
      <c r="C21" s="1408" t="s">
        <v>229</v>
      </c>
      <c r="D21" s="1409"/>
      <c r="E21" s="1409"/>
      <c r="F21" s="1409"/>
      <c r="G21" s="1409"/>
      <c r="H21" s="1409"/>
      <c r="I21" s="1409"/>
      <c r="J21" s="1409"/>
      <c r="K21" s="1409"/>
      <c r="L21" s="1409"/>
      <c r="M21" s="1409"/>
      <c r="N21" s="1409"/>
      <c r="O21" s="1409"/>
      <c r="P21" s="1410"/>
    </row>
    <row r="22" spans="1:16" ht="45" customHeight="1">
      <c r="A22" s="1406"/>
      <c r="B22" s="1407"/>
      <c r="C22" s="1411"/>
      <c r="D22" s="1412"/>
      <c r="E22" s="1412"/>
      <c r="F22" s="1412"/>
      <c r="G22" s="1412"/>
      <c r="H22" s="1412"/>
      <c r="I22" s="1412"/>
      <c r="J22" s="1412"/>
      <c r="K22" s="1412"/>
      <c r="L22" s="1412"/>
      <c r="M22" s="1412"/>
      <c r="N22" s="1412"/>
      <c r="O22" s="1412"/>
      <c r="P22" s="1413"/>
    </row>
    <row r="23" spans="1:16" ht="30.75" customHeight="1">
      <c r="A23" s="1264" t="s">
        <v>230</v>
      </c>
      <c r="B23" s="1266"/>
      <c r="C23" s="1414" t="s">
        <v>231</v>
      </c>
      <c r="D23" s="1415"/>
      <c r="E23" s="120"/>
      <c r="F23" s="121" t="s">
        <v>232</v>
      </c>
      <c r="G23" s="1415" t="s">
        <v>233</v>
      </c>
      <c r="H23" s="1415"/>
      <c r="I23" s="120"/>
      <c r="J23" s="121" t="s">
        <v>232</v>
      </c>
      <c r="K23" s="1416"/>
      <c r="L23" s="1416"/>
      <c r="M23" s="1416"/>
      <c r="N23" s="1416"/>
      <c r="O23" s="122"/>
      <c r="P23" s="65"/>
    </row>
    <row r="24" spans="1:16" ht="15" customHeight="1">
      <c r="A24" s="1264" t="s">
        <v>923</v>
      </c>
      <c r="B24" s="1266"/>
      <c r="C24" s="421"/>
      <c r="D24" s="422"/>
      <c r="E24" s="1404">
        <v>1</v>
      </c>
      <c r="F24" s="1405"/>
      <c r="G24" s="1404">
        <v>2</v>
      </c>
      <c r="H24" s="1405"/>
      <c r="I24" s="1404">
        <v>3</v>
      </c>
      <c r="J24" s="1405"/>
      <c r="K24" s="1402">
        <v>4</v>
      </c>
      <c r="L24" s="1403"/>
      <c r="M24" s="1402">
        <v>5</v>
      </c>
      <c r="N24" s="1403"/>
      <c r="O24" s="1402">
        <v>6</v>
      </c>
      <c r="P24" s="1403"/>
    </row>
    <row r="25" spans="1:16" ht="22.5" customHeight="1">
      <c r="A25" s="1267"/>
      <c r="B25" s="1269"/>
      <c r="C25" s="1293" t="s">
        <v>234</v>
      </c>
      <c r="D25" s="1293"/>
      <c r="E25" s="1400"/>
      <c r="F25" s="1400"/>
      <c r="G25" s="1400"/>
      <c r="H25" s="1400"/>
      <c r="I25" s="1400"/>
      <c r="J25" s="1400"/>
      <c r="K25" s="1400"/>
      <c r="L25" s="1400"/>
      <c r="M25" s="1400"/>
      <c r="N25" s="1400"/>
      <c r="O25" s="1400"/>
      <c r="P25" s="1400"/>
    </row>
    <row r="26" spans="1:16" ht="22.5" customHeight="1">
      <c r="A26" s="1267"/>
      <c r="B26" s="1269"/>
      <c r="C26" s="1293" t="s">
        <v>924</v>
      </c>
      <c r="D26" s="1293"/>
      <c r="E26" s="1400"/>
      <c r="F26" s="1400"/>
      <c r="G26" s="1400"/>
      <c r="H26" s="1400"/>
      <c r="I26" s="1400"/>
      <c r="J26" s="1400"/>
      <c r="K26" s="1400"/>
      <c r="L26" s="1400"/>
      <c r="M26" s="1400"/>
      <c r="N26" s="1400"/>
      <c r="O26" s="1400"/>
      <c r="P26" s="1400"/>
    </row>
    <row r="27" spans="1:16" ht="90" customHeight="1">
      <c r="A27" s="1267"/>
      <c r="B27" s="1269"/>
      <c r="C27" s="1294" t="s">
        <v>925</v>
      </c>
      <c r="D27" s="1294"/>
      <c r="E27" s="1401"/>
      <c r="F27" s="1401"/>
      <c r="G27" s="1401"/>
      <c r="H27" s="1401"/>
      <c r="I27" s="1401"/>
      <c r="J27" s="1401"/>
      <c r="K27" s="1401"/>
      <c r="L27" s="1401"/>
      <c r="M27" s="1401"/>
      <c r="N27" s="1401"/>
      <c r="O27" s="1401"/>
      <c r="P27" s="1401"/>
    </row>
    <row r="28" spans="1:16" ht="101.25" customHeight="1">
      <c r="A28" s="1267"/>
      <c r="B28" s="1269"/>
      <c r="C28" s="1294"/>
      <c r="D28" s="1294"/>
      <c r="E28" s="1401"/>
      <c r="F28" s="1401"/>
      <c r="G28" s="1401"/>
      <c r="H28" s="1401"/>
      <c r="I28" s="1401"/>
      <c r="J28" s="1401"/>
      <c r="K28" s="1401"/>
      <c r="L28" s="1401"/>
      <c r="M28" s="1401"/>
      <c r="N28" s="1401"/>
      <c r="O28" s="1401"/>
      <c r="P28" s="1401"/>
    </row>
    <row r="29" spans="1:16" ht="30" customHeight="1">
      <c r="A29" s="1267"/>
      <c r="B29" s="1269"/>
      <c r="C29" s="1399" t="s">
        <v>926</v>
      </c>
      <c r="D29" s="1399"/>
      <c r="E29" s="1398"/>
      <c r="F29" s="1398"/>
      <c r="G29" s="1398"/>
      <c r="H29" s="1398"/>
      <c r="I29" s="1398"/>
      <c r="J29" s="1398"/>
      <c r="K29" s="1398"/>
      <c r="L29" s="1398"/>
      <c r="M29" s="1398"/>
      <c r="N29" s="1398"/>
      <c r="O29" s="1398"/>
      <c r="P29" s="1398"/>
    </row>
    <row r="30" spans="1:16" ht="30" customHeight="1">
      <c r="A30" s="1270"/>
      <c r="B30" s="1272"/>
      <c r="C30" s="1399" t="s">
        <v>927</v>
      </c>
      <c r="D30" s="1399"/>
      <c r="E30" s="1398"/>
      <c r="F30" s="1398"/>
      <c r="G30" s="1398"/>
      <c r="H30" s="1398"/>
      <c r="I30" s="1398"/>
      <c r="J30" s="1398"/>
      <c r="K30" s="1398"/>
      <c r="L30" s="1398"/>
      <c r="M30" s="1398"/>
      <c r="N30" s="1398"/>
      <c r="O30" s="1398"/>
      <c r="P30" s="1398"/>
    </row>
    <row r="31" spans="1:16" ht="75" customHeight="1">
      <c r="A31" s="1396" t="s">
        <v>928</v>
      </c>
      <c r="B31" s="1396"/>
      <c r="C31" s="1397" t="s">
        <v>929</v>
      </c>
      <c r="D31" s="1397"/>
      <c r="E31" s="1397"/>
      <c r="F31" s="1397"/>
      <c r="G31" s="1397"/>
      <c r="H31" s="1397"/>
      <c r="I31" s="1397"/>
      <c r="J31" s="1397"/>
      <c r="K31" s="1397"/>
      <c r="L31" s="1397"/>
      <c r="M31" s="1397"/>
      <c r="N31" s="1397"/>
      <c r="O31" s="1397"/>
      <c r="P31" s="1397"/>
    </row>
    <row r="32" spans="1:16" ht="37.5" customHeight="1">
      <c r="A32" s="1324" t="s">
        <v>930</v>
      </c>
      <c r="B32" s="1324"/>
      <c r="C32" s="1324"/>
      <c r="D32" s="1324"/>
      <c r="E32" s="1324"/>
      <c r="F32" s="1324"/>
      <c r="G32" s="1324"/>
      <c r="H32" s="1324"/>
      <c r="I32" s="1324"/>
      <c r="J32" s="1324"/>
      <c r="K32" s="1324"/>
      <c r="L32" s="1324"/>
      <c r="M32" s="1324"/>
      <c r="N32" s="1324"/>
      <c r="O32" s="1324"/>
      <c r="P32" s="1324"/>
    </row>
  </sheetData>
  <mergeCells count="94">
    <mergeCell ref="A1:P2"/>
    <mergeCell ref="C3:D3"/>
    <mergeCell ref="B4:H4"/>
    <mergeCell ref="A6:B7"/>
    <mergeCell ref="C6:L7"/>
    <mergeCell ref="M6:N6"/>
    <mergeCell ref="O6:P6"/>
    <mergeCell ref="M7:N7"/>
    <mergeCell ref="O7:P7"/>
    <mergeCell ref="H8:H9"/>
    <mergeCell ref="I8:I9"/>
    <mergeCell ref="J8:K9"/>
    <mergeCell ref="A10:B13"/>
    <mergeCell ref="C10:E11"/>
    <mergeCell ref="F10:G11"/>
    <mergeCell ref="H10:H11"/>
    <mergeCell ref="C12:E13"/>
    <mergeCell ref="F12:F13"/>
    <mergeCell ref="G12:G13"/>
    <mergeCell ref="A8:B9"/>
    <mergeCell ref="C8:C9"/>
    <mergeCell ref="D8:D9"/>
    <mergeCell ref="E8:E9"/>
    <mergeCell ref="F8:F9"/>
    <mergeCell ref="G8:G9"/>
    <mergeCell ref="H12:H13"/>
    <mergeCell ref="I12:L13"/>
    <mergeCell ref="A14:P14"/>
    <mergeCell ref="A15:B17"/>
    <mergeCell ref="D15:I15"/>
    <mergeCell ref="K15:P15"/>
    <mergeCell ref="D16:I16"/>
    <mergeCell ref="K16:P16"/>
    <mergeCell ref="D17:I17"/>
    <mergeCell ref="K17:P17"/>
    <mergeCell ref="A18:B20"/>
    <mergeCell ref="D18:F18"/>
    <mergeCell ref="H18:J18"/>
    <mergeCell ref="M18:P18"/>
    <mergeCell ref="D19:F19"/>
    <mergeCell ref="H19:J19"/>
    <mergeCell ref="M19:P19"/>
    <mergeCell ref="F20:O20"/>
    <mergeCell ref="A21:B22"/>
    <mergeCell ref="C21:P22"/>
    <mergeCell ref="A23:B23"/>
    <mergeCell ref="C23:D23"/>
    <mergeCell ref="G23:H23"/>
    <mergeCell ref="K23:N23"/>
    <mergeCell ref="A24:B30"/>
    <mergeCell ref="E24:F24"/>
    <mergeCell ref="G24:H24"/>
    <mergeCell ref="I24:J24"/>
    <mergeCell ref="K24:L24"/>
    <mergeCell ref="C26:D26"/>
    <mergeCell ref="E26:F26"/>
    <mergeCell ref="G26:H26"/>
    <mergeCell ref="I26:J26"/>
    <mergeCell ref="O24:P24"/>
    <mergeCell ref="C25:D25"/>
    <mergeCell ref="E25:F25"/>
    <mergeCell ref="G25:H25"/>
    <mergeCell ref="I25:J25"/>
    <mergeCell ref="K25:L25"/>
    <mergeCell ref="M25:N25"/>
    <mergeCell ref="O25:P25"/>
    <mergeCell ref="M24:N24"/>
    <mergeCell ref="M29:N29"/>
    <mergeCell ref="K26:L26"/>
    <mergeCell ref="M26:N26"/>
    <mergeCell ref="O26:P26"/>
    <mergeCell ref="C27:D28"/>
    <mergeCell ref="E27:F28"/>
    <mergeCell ref="G27:H28"/>
    <mergeCell ref="I27:J28"/>
    <mergeCell ref="K27:L28"/>
    <mergeCell ref="M27:N28"/>
    <mergeCell ref="O27:P28"/>
    <mergeCell ref="A31:B31"/>
    <mergeCell ref="C31:P31"/>
    <mergeCell ref="A32:P32"/>
    <mergeCell ref="O29:P29"/>
    <mergeCell ref="C30:D30"/>
    <mergeCell ref="E30:F30"/>
    <mergeCell ref="G30:H30"/>
    <mergeCell ref="I30:J30"/>
    <mergeCell ref="K30:L30"/>
    <mergeCell ref="M30:N30"/>
    <mergeCell ref="O30:P30"/>
    <mergeCell ref="C29:D29"/>
    <mergeCell ref="E29:F29"/>
    <mergeCell ref="G29:H29"/>
    <mergeCell ref="I29:J29"/>
    <mergeCell ref="K29:L29"/>
  </mergeCells>
  <phoneticPr fontId="3"/>
  <pageMargins left="0.47244094488188981" right="0.43307086614173229" top="0.43307086614173229"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xdr:col>
                    <xdr:colOff>76200</xdr:colOff>
                    <xdr:row>17</xdr:row>
                    <xdr:rowOff>19050</xdr:rowOff>
                  </from>
                  <to>
                    <xdr:col>3</xdr:col>
                    <xdr:colOff>0</xdr:colOff>
                    <xdr:row>17</xdr:row>
                    <xdr:rowOff>219075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6</xdr:col>
                    <xdr:colOff>76200</xdr:colOff>
                    <xdr:row>17</xdr:row>
                    <xdr:rowOff>19050</xdr:rowOff>
                  </from>
                  <to>
                    <xdr:col>7</xdr:col>
                    <xdr:colOff>0</xdr:colOff>
                    <xdr:row>17</xdr:row>
                    <xdr:rowOff>219075</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2</xdr:col>
                    <xdr:colOff>76200</xdr:colOff>
                    <xdr:row>18</xdr:row>
                    <xdr:rowOff>19050</xdr:rowOff>
                  </from>
                  <to>
                    <xdr:col>3</xdr:col>
                    <xdr:colOff>0</xdr:colOff>
                    <xdr:row>18</xdr:row>
                    <xdr:rowOff>219075</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6</xdr:col>
                    <xdr:colOff>76200</xdr:colOff>
                    <xdr:row>18</xdr:row>
                    <xdr:rowOff>19050</xdr:rowOff>
                  </from>
                  <to>
                    <xdr:col>7</xdr:col>
                    <xdr:colOff>0</xdr:colOff>
                    <xdr:row>18</xdr:row>
                    <xdr:rowOff>219075</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2</xdr:col>
                    <xdr:colOff>76200</xdr:colOff>
                    <xdr:row>19</xdr:row>
                    <xdr:rowOff>19050</xdr:rowOff>
                  </from>
                  <to>
                    <xdr:col>3</xdr:col>
                    <xdr:colOff>0</xdr:colOff>
                    <xdr:row>19</xdr:row>
                    <xdr:rowOff>219075</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2</xdr:col>
                    <xdr:colOff>76200</xdr:colOff>
                    <xdr:row>15</xdr:row>
                    <xdr:rowOff>9525</xdr:rowOff>
                  </from>
                  <to>
                    <xdr:col>3</xdr:col>
                    <xdr:colOff>0</xdr:colOff>
                    <xdr:row>15</xdr:row>
                    <xdr:rowOff>238125</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xdr:col>
                    <xdr:colOff>76200</xdr:colOff>
                    <xdr:row>16</xdr:row>
                    <xdr:rowOff>9525</xdr:rowOff>
                  </from>
                  <to>
                    <xdr:col>3</xdr:col>
                    <xdr:colOff>0</xdr:colOff>
                    <xdr:row>16</xdr:row>
                    <xdr:rowOff>209550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11</xdr:col>
                    <xdr:colOff>371475</xdr:colOff>
                    <xdr:row>7</xdr:row>
                    <xdr:rowOff>9525</xdr:rowOff>
                  </from>
                  <to>
                    <xdr:col>12</xdr:col>
                    <xdr:colOff>47625</xdr:colOff>
                    <xdr:row>7</xdr:row>
                    <xdr:rowOff>209550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11</xdr:col>
                    <xdr:colOff>371475</xdr:colOff>
                    <xdr:row>8</xdr:row>
                    <xdr:rowOff>9525</xdr:rowOff>
                  </from>
                  <to>
                    <xdr:col>12</xdr:col>
                    <xdr:colOff>47625</xdr:colOff>
                    <xdr:row>8</xdr:row>
                    <xdr:rowOff>209550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2</xdr:col>
                    <xdr:colOff>76200</xdr:colOff>
                    <xdr:row>16</xdr:row>
                    <xdr:rowOff>9525</xdr:rowOff>
                  </from>
                  <to>
                    <xdr:col>3</xdr:col>
                    <xdr:colOff>0</xdr:colOff>
                    <xdr:row>16</xdr:row>
                    <xdr:rowOff>209550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11</xdr:col>
                    <xdr:colOff>323850</xdr:colOff>
                    <xdr:row>18</xdr:row>
                    <xdr:rowOff>19050</xdr:rowOff>
                  </from>
                  <to>
                    <xdr:col>12</xdr:col>
                    <xdr:colOff>0</xdr:colOff>
                    <xdr:row>18</xdr:row>
                    <xdr:rowOff>219075</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11</xdr:col>
                    <xdr:colOff>323850</xdr:colOff>
                    <xdr:row>17</xdr:row>
                    <xdr:rowOff>19050</xdr:rowOff>
                  </from>
                  <to>
                    <xdr:col>12</xdr:col>
                    <xdr:colOff>0</xdr:colOff>
                    <xdr:row>17</xdr:row>
                    <xdr:rowOff>219075</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9</xdr:col>
                    <xdr:colOff>323850</xdr:colOff>
                    <xdr:row>14</xdr:row>
                    <xdr:rowOff>19050</xdr:rowOff>
                  </from>
                  <to>
                    <xdr:col>10</xdr:col>
                    <xdr:colOff>0</xdr:colOff>
                    <xdr:row>14</xdr:row>
                    <xdr:rowOff>219075</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9</xdr:col>
                    <xdr:colOff>323850</xdr:colOff>
                    <xdr:row>15</xdr:row>
                    <xdr:rowOff>19050</xdr:rowOff>
                  </from>
                  <to>
                    <xdr:col>10</xdr:col>
                    <xdr:colOff>0</xdr:colOff>
                    <xdr:row>15</xdr:row>
                    <xdr:rowOff>219075</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9</xdr:col>
                    <xdr:colOff>323850</xdr:colOff>
                    <xdr:row>16</xdr:row>
                    <xdr:rowOff>19050</xdr:rowOff>
                  </from>
                  <to>
                    <xdr:col>10</xdr:col>
                    <xdr:colOff>0</xdr:colOff>
                    <xdr:row>16</xdr:row>
                    <xdr:rowOff>219075</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2</xdr:col>
                    <xdr:colOff>76200</xdr:colOff>
                    <xdr:row>14</xdr:row>
                    <xdr:rowOff>9525</xdr:rowOff>
                  </from>
                  <to>
                    <xdr:col>3</xdr:col>
                    <xdr:colOff>0</xdr:colOff>
                    <xdr:row>14</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81D6-8314-45F5-BEEE-978CF0DCEEA3}">
  <sheetPr>
    <tabColor theme="4" tint="0.39997558519241921"/>
  </sheetPr>
  <dimension ref="A1:AA35"/>
  <sheetViews>
    <sheetView view="pageBreakPreview" zoomScale="106" zoomScaleNormal="100" zoomScaleSheetLayoutView="106" workbookViewId="0">
      <selection activeCell="X1" sqref="X1:Z1"/>
    </sheetView>
  </sheetViews>
  <sheetFormatPr defaultRowHeight="15"/>
  <cols>
    <col min="1" max="1" width="16.875" style="299" customWidth="1"/>
    <col min="2" max="2" width="6.5" style="299" customWidth="1"/>
    <col min="3" max="26" width="6" style="299" customWidth="1"/>
    <col min="27" max="16384" width="9" style="299"/>
  </cols>
  <sheetData>
    <row r="1" spans="1:27" ht="21.75" thickBot="1">
      <c r="A1" s="298" t="s">
        <v>801</v>
      </c>
      <c r="B1" s="298"/>
      <c r="C1" s="298"/>
      <c r="D1" s="298"/>
      <c r="E1" s="298"/>
      <c r="N1" s="298"/>
      <c r="O1" s="298"/>
      <c r="P1" s="298"/>
      <c r="Q1" s="298"/>
      <c r="R1" s="298"/>
      <c r="S1" s="298"/>
      <c r="T1" s="298"/>
      <c r="U1" s="1447" t="s">
        <v>732</v>
      </c>
      <c r="V1" s="1448"/>
      <c r="W1" s="1448"/>
      <c r="X1" s="1449"/>
      <c r="Y1" s="1450"/>
      <c r="Z1" s="1451"/>
    </row>
    <row r="2" spans="1:27" ht="21.75" thickBot="1">
      <c r="A2" s="298"/>
      <c r="B2" s="298"/>
      <c r="C2" s="298"/>
      <c r="D2" s="298"/>
      <c r="E2" s="298"/>
      <c r="F2" s="300"/>
      <c r="G2" s="300"/>
      <c r="H2" s="300"/>
      <c r="I2" s="300"/>
      <c r="J2" s="300"/>
      <c r="K2" s="300"/>
      <c r="L2" s="300"/>
      <c r="M2" s="300"/>
      <c r="N2" s="298"/>
      <c r="O2" s="298"/>
      <c r="P2" s="298"/>
      <c r="Q2" s="298"/>
      <c r="R2" s="298"/>
      <c r="S2" s="298"/>
      <c r="T2" s="298"/>
      <c r="U2" s="300"/>
      <c r="V2" s="300"/>
      <c r="W2" s="300"/>
      <c r="X2" s="325"/>
      <c r="Y2" s="325"/>
      <c r="Z2" s="325"/>
    </row>
    <row r="3" spans="1:27" ht="21" customHeight="1">
      <c r="A3" s="301" t="s">
        <v>21</v>
      </c>
      <c r="B3" s="1446"/>
      <c r="C3" s="1446"/>
      <c r="D3" s="1446"/>
      <c r="E3" s="1446"/>
      <c r="F3" s="1446"/>
      <c r="G3" s="1446"/>
      <c r="H3" s="300"/>
      <c r="I3" s="1452" t="s">
        <v>735</v>
      </c>
      <c r="J3" s="1453"/>
      <c r="K3" s="1453"/>
      <c r="L3" s="1453"/>
      <c r="M3" s="1453"/>
      <c r="N3" s="1453"/>
      <c r="O3" s="1453"/>
      <c r="P3" s="1453"/>
      <c r="Q3" s="1453"/>
      <c r="R3" s="1454"/>
      <c r="S3" s="298"/>
      <c r="T3" s="298"/>
      <c r="U3" s="300"/>
      <c r="V3" s="300"/>
      <c r="W3" s="300"/>
      <c r="X3" s="325"/>
      <c r="Y3" s="325"/>
      <c r="Z3" s="325"/>
    </row>
    <row r="4" spans="1:27" ht="21" customHeight="1">
      <c r="A4" s="301" t="s">
        <v>736</v>
      </c>
      <c r="B4" s="1455"/>
      <c r="C4" s="1446"/>
      <c r="D4" s="1446"/>
      <c r="E4" s="1446"/>
      <c r="F4" s="1446"/>
      <c r="G4" s="1446"/>
      <c r="I4" s="356"/>
      <c r="J4" s="302" t="s">
        <v>19</v>
      </c>
      <c r="K4" s="303" t="s">
        <v>56</v>
      </c>
      <c r="L4" s="358"/>
      <c r="M4" s="304" t="s">
        <v>211</v>
      </c>
      <c r="N4" s="360"/>
      <c r="O4" s="305" t="s">
        <v>19</v>
      </c>
      <c r="P4" s="306" t="s">
        <v>56</v>
      </c>
      <c r="Q4" s="363"/>
      <c r="R4" s="307" t="s">
        <v>211</v>
      </c>
      <c r="U4" s="364"/>
      <c r="V4" s="299" t="s">
        <v>738</v>
      </c>
    </row>
    <row r="5" spans="1:27" ht="21" customHeight="1">
      <c r="A5" s="301" t="s">
        <v>53</v>
      </c>
      <c r="B5" s="1446"/>
      <c r="C5" s="1446"/>
      <c r="D5" s="1446"/>
      <c r="E5" s="1446"/>
      <c r="F5" s="1446"/>
      <c r="G5" s="1446"/>
      <c r="I5" s="356"/>
      <c r="J5" s="302" t="s">
        <v>19</v>
      </c>
      <c r="K5" s="303" t="s">
        <v>56</v>
      </c>
      <c r="L5" s="358"/>
      <c r="M5" s="304" t="s">
        <v>211</v>
      </c>
      <c r="N5" s="361"/>
      <c r="O5" s="302" t="s">
        <v>19</v>
      </c>
      <c r="P5" s="303" t="s">
        <v>56</v>
      </c>
      <c r="Q5" s="358"/>
      <c r="R5" s="308" t="s">
        <v>211</v>
      </c>
    </row>
    <row r="6" spans="1:27" ht="21" customHeight="1">
      <c r="A6" s="301" t="s">
        <v>739</v>
      </c>
      <c r="B6" s="1456">
        <f>SUM(L4:L7,Q4:Q7)</f>
        <v>0</v>
      </c>
      <c r="C6" s="1456"/>
      <c r="D6" s="1456"/>
      <c r="E6" s="1456"/>
      <c r="F6" s="1456"/>
      <c r="G6" s="1456"/>
      <c r="I6" s="356"/>
      <c r="J6" s="302" t="s">
        <v>19</v>
      </c>
      <c r="K6" s="303" t="s">
        <v>56</v>
      </c>
      <c r="L6" s="358"/>
      <c r="M6" s="304" t="s">
        <v>211</v>
      </c>
      <c r="N6" s="361"/>
      <c r="O6" s="302" t="s">
        <v>19</v>
      </c>
      <c r="P6" s="303" t="s">
        <v>56</v>
      </c>
      <c r="Q6" s="358"/>
      <c r="R6" s="308" t="s">
        <v>211</v>
      </c>
    </row>
    <row r="7" spans="1:27" ht="21" customHeight="1" thickBot="1">
      <c r="A7" s="301" t="s">
        <v>740</v>
      </c>
      <c r="B7" s="1456">
        <f>I4*L4+I5*L5+I6*L6+I7*L7+N4*Q4+N5*Q5+N6*Q6+N7*Q7</f>
        <v>0</v>
      </c>
      <c r="C7" s="1456"/>
      <c r="D7" s="1456"/>
      <c r="E7" s="1456"/>
      <c r="F7" s="1456"/>
      <c r="G7" s="1456"/>
      <c r="I7" s="357"/>
      <c r="J7" s="309" t="s">
        <v>19</v>
      </c>
      <c r="K7" s="310" t="s">
        <v>56</v>
      </c>
      <c r="L7" s="359"/>
      <c r="M7" s="311" t="s">
        <v>211</v>
      </c>
      <c r="N7" s="362"/>
      <c r="O7" s="309" t="s">
        <v>19</v>
      </c>
      <c r="P7" s="310" t="s">
        <v>56</v>
      </c>
      <c r="Q7" s="359"/>
      <c r="R7" s="312" t="s">
        <v>211</v>
      </c>
    </row>
    <row r="8" spans="1:27" ht="22.5" customHeight="1" thickBot="1">
      <c r="A8" s="300"/>
      <c r="B8" s="300"/>
      <c r="C8" s="300"/>
      <c r="D8" s="300"/>
      <c r="E8" s="300"/>
      <c r="F8" s="300"/>
      <c r="G8" s="300"/>
      <c r="P8" s="300"/>
      <c r="Q8" s="300"/>
      <c r="R8" s="300"/>
      <c r="S8" s="300"/>
      <c r="T8" s="300"/>
      <c r="U8" s="300"/>
      <c r="V8" s="300"/>
    </row>
    <row r="9" spans="1:27" ht="22.5" customHeight="1">
      <c r="A9" s="313" t="s">
        <v>741</v>
      </c>
      <c r="B9" s="1457" t="s">
        <v>742</v>
      </c>
      <c r="C9" s="1457"/>
      <c r="D9" s="1457"/>
      <c r="E9" s="1457"/>
      <c r="F9" s="1457" t="s">
        <v>743</v>
      </c>
      <c r="G9" s="1457"/>
      <c r="H9" s="1457"/>
      <c r="I9" s="1457"/>
      <c r="J9" s="1457" t="s">
        <v>744</v>
      </c>
      <c r="K9" s="1457"/>
      <c r="L9" s="1457"/>
      <c r="M9" s="1457"/>
      <c r="N9" s="1457" t="s">
        <v>745</v>
      </c>
      <c r="O9" s="1457"/>
      <c r="P9" s="1457"/>
      <c r="Q9" s="1467"/>
      <c r="R9" s="314"/>
      <c r="S9" s="314"/>
      <c r="T9" s="1461"/>
      <c r="U9" s="1461"/>
      <c r="V9" s="1461"/>
      <c r="W9" s="314"/>
      <c r="X9" s="314"/>
      <c r="Y9" s="314"/>
      <c r="Z9" s="314"/>
      <c r="AA9" s="314"/>
    </row>
    <row r="10" spans="1:27" ht="47.25" customHeight="1">
      <c r="A10" s="315" t="s">
        <v>746</v>
      </c>
      <c r="B10" s="1462" t="s">
        <v>747</v>
      </c>
      <c r="C10" s="1463"/>
      <c r="D10" s="1463"/>
      <c r="E10" s="1463"/>
      <c r="F10" s="1462" t="s">
        <v>748</v>
      </c>
      <c r="G10" s="1463"/>
      <c r="H10" s="1463"/>
      <c r="I10" s="1463"/>
      <c r="J10" s="1463" t="s">
        <v>749</v>
      </c>
      <c r="K10" s="1463"/>
      <c r="L10" s="1463"/>
      <c r="M10" s="1463"/>
      <c r="N10" s="1462" t="s">
        <v>750</v>
      </c>
      <c r="O10" s="1463"/>
      <c r="P10" s="1463"/>
      <c r="Q10" s="1464"/>
      <c r="R10" s="300"/>
      <c r="S10" s="300"/>
      <c r="T10" s="300"/>
      <c r="U10" s="300"/>
      <c r="V10" s="300"/>
    </row>
    <row r="11" spans="1:27" ht="29.25" customHeight="1" thickBot="1">
      <c r="A11" s="316" t="s">
        <v>751</v>
      </c>
      <c r="B11" s="1465"/>
      <c r="C11" s="1465"/>
      <c r="D11" s="1465"/>
      <c r="E11" s="1465"/>
      <c r="F11" s="1465"/>
      <c r="G11" s="1465"/>
      <c r="H11" s="1465"/>
      <c r="I11" s="1465"/>
      <c r="J11" s="1465"/>
      <c r="K11" s="1465"/>
      <c r="L11" s="1465"/>
      <c r="M11" s="1465"/>
      <c r="N11" s="1465"/>
      <c r="O11" s="1465"/>
      <c r="P11" s="1465"/>
      <c r="Q11" s="1466"/>
      <c r="R11" s="300"/>
      <c r="S11" s="300"/>
      <c r="T11" s="300"/>
      <c r="U11" s="300"/>
      <c r="V11" s="300"/>
      <c r="Z11" s="374" t="s">
        <v>841</v>
      </c>
    </row>
    <row r="12" spans="1:27" ht="22.5" customHeight="1"/>
    <row r="13" spans="1:27" ht="19.5" thickBot="1">
      <c r="A13" s="1458" t="s">
        <v>756</v>
      </c>
      <c r="B13" s="1458"/>
      <c r="C13" s="299" t="s">
        <v>757</v>
      </c>
    </row>
    <row r="14" spans="1:27" ht="21.75" customHeight="1" thickBot="1">
      <c r="A14" s="317"/>
      <c r="B14" s="317" t="s">
        <v>58</v>
      </c>
      <c r="C14" s="318" t="s">
        <v>758</v>
      </c>
      <c r="D14" s="319" t="s">
        <v>759</v>
      </c>
      <c r="E14" s="319" t="s">
        <v>760</v>
      </c>
      <c r="F14" s="319" t="s">
        <v>761</v>
      </c>
      <c r="G14" s="319" t="s">
        <v>762</v>
      </c>
      <c r="H14" s="319" t="s">
        <v>763</v>
      </c>
      <c r="I14" s="319" t="s">
        <v>764</v>
      </c>
      <c r="J14" s="319" t="s">
        <v>765</v>
      </c>
      <c r="K14" s="319" t="s">
        <v>766</v>
      </c>
      <c r="L14" s="319" t="s">
        <v>767</v>
      </c>
      <c r="M14" s="319" t="s">
        <v>768</v>
      </c>
      <c r="N14" s="319" t="s">
        <v>769</v>
      </c>
      <c r="O14" s="319" t="s">
        <v>770</v>
      </c>
      <c r="P14" s="319" t="s">
        <v>771</v>
      </c>
      <c r="Q14" s="319" t="s">
        <v>772</v>
      </c>
      <c r="R14" s="319" t="s">
        <v>773</v>
      </c>
      <c r="S14" s="319" t="s">
        <v>774</v>
      </c>
      <c r="T14" s="319" t="s">
        <v>775</v>
      </c>
      <c r="U14" s="319" t="s">
        <v>776</v>
      </c>
      <c r="V14" s="319" t="s">
        <v>777</v>
      </c>
      <c r="W14" s="319" t="s">
        <v>778</v>
      </c>
      <c r="X14" s="319" t="s">
        <v>779</v>
      </c>
      <c r="Y14" s="319" t="s">
        <v>780</v>
      </c>
      <c r="Z14" s="320" t="s">
        <v>781</v>
      </c>
    </row>
    <row r="15" spans="1:27" ht="19.5" customHeight="1">
      <c r="A15" s="321" t="s">
        <v>782</v>
      </c>
      <c r="B15" s="322">
        <f>SUM(C15:Z15)</f>
        <v>0</v>
      </c>
      <c r="C15" s="365"/>
      <c r="D15" s="366"/>
      <c r="E15" s="366"/>
      <c r="F15" s="366"/>
      <c r="G15" s="366"/>
      <c r="H15" s="366"/>
      <c r="I15" s="366"/>
      <c r="J15" s="366"/>
      <c r="K15" s="366"/>
      <c r="L15" s="366"/>
      <c r="M15" s="366"/>
      <c r="N15" s="366"/>
      <c r="O15" s="366"/>
      <c r="P15" s="366"/>
      <c r="Q15" s="366"/>
      <c r="R15" s="366"/>
      <c r="S15" s="366"/>
      <c r="T15" s="366"/>
      <c r="U15" s="366"/>
      <c r="V15" s="366"/>
      <c r="W15" s="366"/>
      <c r="X15" s="366"/>
      <c r="Y15" s="366"/>
      <c r="Z15" s="367"/>
    </row>
    <row r="16" spans="1:27" ht="19.5" customHeight="1">
      <c r="A16" s="323" t="s">
        <v>783</v>
      </c>
      <c r="B16" s="322">
        <f t="shared" ref="B16:B32" si="0">SUM(C16:Z16)</f>
        <v>0</v>
      </c>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70"/>
    </row>
    <row r="17" spans="1:26" ht="19.5" customHeight="1">
      <c r="A17" s="323" t="s">
        <v>784</v>
      </c>
      <c r="B17" s="322">
        <f t="shared" si="0"/>
        <v>0</v>
      </c>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70"/>
    </row>
    <row r="18" spans="1:26" ht="19.5" customHeight="1">
      <c r="A18" s="323" t="s">
        <v>785</v>
      </c>
      <c r="B18" s="322">
        <f t="shared" si="0"/>
        <v>0</v>
      </c>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70"/>
    </row>
    <row r="19" spans="1:26" ht="19.5" customHeight="1">
      <c r="A19" s="323" t="s">
        <v>786</v>
      </c>
      <c r="B19" s="322">
        <f t="shared" si="0"/>
        <v>0</v>
      </c>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70"/>
    </row>
    <row r="20" spans="1:26" ht="19.5" customHeight="1">
      <c r="A20" s="323" t="s">
        <v>787</v>
      </c>
      <c r="B20" s="322">
        <f t="shared" si="0"/>
        <v>0</v>
      </c>
      <c r="C20" s="368"/>
      <c r="D20" s="369"/>
      <c r="E20" s="369"/>
      <c r="F20" s="369"/>
      <c r="G20" s="369"/>
      <c r="H20" s="369"/>
      <c r="I20" s="369"/>
      <c r="J20" s="369"/>
      <c r="K20" s="369"/>
      <c r="L20" s="369"/>
      <c r="M20" s="369"/>
      <c r="N20" s="369"/>
      <c r="O20" s="369"/>
      <c r="P20" s="369"/>
      <c r="Q20" s="369"/>
      <c r="R20" s="369"/>
      <c r="S20" s="369"/>
      <c r="T20" s="369"/>
      <c r="U20" s="369"/>
      <c r="V20" s="369"/>
      <c r="W20" s="369"/>
      <c r="X20" s="369"/>
      <c r="Y20" s="369"/>
      <c r="Z20" s="370"/>
    </row>
    <row r="21" spans="1:26" ht="19.5" customHeight="1">
      <c r="A21" s="323" t="s">
        <v>788</v>
      </c>
      <c r="B21" s="322">
        <f t="shared" si="0"/>
        <v>0</v>
      </c>
      <c r="C21" s="368"/>
      <c r="D21" s="369"/>
      <c r="E21" s="369"/>
      <c r="F21" s="369"/>
      <c r="G21" s="369"/>
      <c r="H21" s="369"/>
      <c r="I21" s="369"/>
      <c r="J21" s="369"/>
      <c r="K21" s="369"/>
      <c r="L21" s="369"/>
      <c r="M21" s="369"/>
      <c r="N21" s="369"/>
      <c r="O21" s="369"/>
      <c r="P21" s="369"/>
      <c r="Q21" s="369"/>
      <c r="R21" s="369"/>
      <c r="S21" s="369"/>
      <c r="T21" s="369"/>
      <c r="U21" s="369"/>
      <c r="V21" s="369"/>
      <c r="W21" s="369"/>
      <c r="X21" s="369"/>
      <c r="Y21" s="369"/>
      <c r="Z21" s="370"/>
    </row>
    <row r="22" spans="1:26" ht="19.5" customHeight="1">
      <c r="A22" s="323" t="s">
        <v>789</v>
      </c>
      <c r="B22" s="322">
        <f t="shared" si="0"/>
        <v>0</v>
      </c>
      <c r="C22" s="368"/>
      <c r="D22" s="369"/>
      <c r="E22" s="369"/>
      <c r="F22" s="369"/>
      <c r="G22" s="369"/>
      <c r="H22" s="369"/>
      <c r="I22" s="369"/>
      <c r="J22" s="369"/>
      <c r="K22" s="369"/>
      <c r="L22" s="369"/>
      <c r="M22" s="369"/>
      <c r="N22" s="369"/>
      <c r="O22" s="369"/>
      <c r="P22" s="369"/>
      <c r="Q22" s="369"/>
      <c r="R22" s="369"/>
      <c r="S22" s="369"/>
      <c r="T22" s="369"/>
      <c r="U22" s="369"/>
      <c r="V22" s="369"/>
      <c r="W22" s="369"/>
      <c r="X22" s="369"/>
      <c r="Y22" s="369"/>
      <c r="Z22" s="370"/>
    </row>
    <row r="23" spans="1:26" ht="19.5" customHeight="1">
      <c r="A23" s="323" t="s">
        <v>790</v>
      </c>
      <c r="B23" s="322">
        <f t="shared" si="0"/>
        <v>0</v>
      </c>
      <c r="C23" s="368"/>
      <c r="D23" s="369"/>
      <c r="E23" s="369"/>
      <c r="F23" s="369"/>
      <c r="G23" s="369"/>
      <c r="H23" s="369"/>
      <c r="I23" s="369"/>
      <c r="J23" s="369"/>
      <c r="K23" s="369"/>
      <c r="L23" s="369"/>
      <c r="M23" s="369"/>
      <c r="N23" s="369"/>
      <c r="O23" s="369"/>
      <c r="P23" s="369"/>
      <c r="Q23" s="369"/>
      <c r="R23" s="369"/>
      <c r="S23" s="369"/>
      <c r="T23" s="369"/>
      <c r="U23" s="369"/>
      <c r="V23" s="369"/>
      <c r="W23" s="369"/>
      <c r="X23" s="369"/>
      <c r="Y23" s="369"/>
      <c r="Z23" s="370"/>
    </row>
    <row r="24" spans="1:26" ht="19.5" customHeight="1">
      <c r="A24" s="323" t="s">
        <v>791</v>
      </c>
      <c r="B24" s="322">
        <f t="shared" si="0"/>
        <v>0</v>
      </c>
      <c r="C24" s="368"/>
      <c r="D24" s="369"/>
      <c r="E24" s="369"/>
      <c r="F24" s="369"/>
      <c r="G24" s="369"/>
      <c r="H24" s="369"/>
      <c r="I24" s="369"/>
      <c r="J24" s="369"/>
      <c r="K24" s="369"/>
      <c r="L24" s="369"/>
      <c r="M24" s="369"/>
      <c r="N24" s="369"/>
      <c r="O24" s="369"/>
      <c r="P24" s="369"/>
      <c r="Q24" s="369"/>
      <c r="R24" s="369"/>
      <c r="S24" s="369"/>
      <c r="T24" s="369"/>
      <c r="U24" s="369"/>
      <c r="V24" s="369"/>
      <c r="W24" s="369"/>
      <c r="X24" s="369"/>
      <c r="Y24" s="369"/>
      <c r="Z24" s="370"/>
    </row>
    <row r="25" spans="1:26" ht="19.5" customHeight="1">
      <c r="A25" s="323" t="s">
        <v>792</v>
      </c>
      <c r="B25" s="322">
        <f t="shared" si="0"/>
        <v>0</v>
      </c>
      <c r="C25" s="368"/>
      <c r="D25" s="369"/>
      <c r="E25" s="369"/>
      <c r="F25" s="369"/>
      <c r="G25" s="369"/>
      <c r="H25" s="369"/>
      <c r="I25" s="369"/>
      <c r="J25" s="369"/>
      <c r="K25" s="369"/>
      <c r="L25" s="369"/>
      <c r="M25" s="369"/>
      <c r="N25" s="369"/>
      <c r="O25" s="369"/>
      <c r="P25" s="369"/>
      <c r="Q25" s="369"/>
      <c r="R25" s="369"/>
      <c r="S25" s="369"/>
      <c r="T25" s="369"/>
      <c r="U25" s="369"/>
      <c r="V25" s="369"/>
      <c r="W25" s="369"/>
      <c r="X25" s="369"/>
      <c r="Y25" s="369"/>
      <c r="Z25" s="370"/>
    </row>
    <row r="26" spans="1:26" ht="19.5" customHeight="1">
      <c r="A26" s="323" t="s">
        <v>793</v>
      </c>
      <c r="B26" s="322">
        <f t="shared" si="0"/>
        <v>0</v>
      </c>
      <c r="C26" s="368"/>
      <c r="D26" s="369"/>
      <c r="E26" s="369"/>
      <c r="F26" s="369"/>
      <c r="G26" s="369"/>
      <c r="H26" s="369"/>
      <c r="I26" s="369"/>
      <c r="J26" s="369"/>
      <c r="K26" s="369"/>
      <c r="L26" s="369"/>
      <c r="M26" s="369"/>
      <c r="N26" s="369"/>
      <c r="O26" s="369"/>
      <c r="P26" s="369"/>
      <c r="Q26" s="369"/>
      <c r="R26" s="369"/>
      <c r="S26" s="369"/>
      <c r="T26" s="369"/>
      <c r="U26" s="369"/>
      <c r="V26" s="369"/>
      <c r="W26" s="369"/>
      <c r="X26" s="369"/>
      <c r="Y26" s="369"/>
      <c r="Z26" s="370"/>
    </row>
    <row r="27" spans="1:26" ht="19.5" customHeight="1">
      <c r="A27" s="323" t="s">
        <v>794</v>
      </c>
      <c r="B27" s="322">
        <f t="shared" si="0"/>
        <v>0</v>
      </c>
      <c r="C27" s="368"/>
      <c r="D27" s="369"/>
      <c r="E27" s="369"/>
      <c r="F27" s="369"/>
      <c r="G27" s="369"/>
      <c r="H27" s="369"/>
      <c r="I27" s="369"/>
      <c r="J27" s="369"/>
      <c r="K27" s="369"/>
      <c r="L27" s="369"/>
      <c r="M27" s="369"/>
      <c r="N27" s="369"/>
      <c r="O27" s="369"/>
      <c r="P27" s="369"/>
      <c r="Q27" s="369"/>
      <c r="R27" s="369"/>
      <c r="S27" s="369"/>
      <c r="T27" s="369"/>
      <c r="U27" s="369"/>
      <c r="V27" s="369"/>
      <c r="W27" s="369"/>
      <c r="X27" s="369"/>
      <c r="Y27" s="369"/>
      <c r="Z27" s="370"/>
    </row>
    <row r="28" spans="1:26" ht="19.5" customHeight="1">
      <c r="A28" s="323" t="s">
        <v>795</v>
      </c>
      <c r="B28" s="322">
        <f t="shared" si="0"/>
        <v>0</v>
      </c>
      <c r="C28" s="368"/>
      <c r="D28" s="369"/>
      <c r="E28" s="369"/>
      <c r="F28" s="369"/>
      <c r="G28" s="369"/>
      <c r="H28" s="369"/>
      <c r="I28" s="369"/>
      <c r="J28" s="369"/>
      <c r="K28" s="369"/>
      <c r="L28" s="369"/>
      <c r="M28" s="369"/>
      <c r="N28" s="369"/>
      <c r="O28" s="369"/>
      <c r="P28" s="369"/>
      <c r="Q28" s="369"/>
      <c r="R28" s="369"/>
      <c r="S28" s="369"/>
      <c r="T28" s="369"/>
      <c r="U28" s="369"/>
      <c r="V28" s="369"/>
      <c r="W28" s="369"/>
      <c r="X28" s="369"/>
      <c r="Y28" s="369"/>
      <c r="Z28" s="370"/>
    </row>
    <row r="29" spans="1:26" ht="19.5" customHeight="1">
      <c r="A29" s="323" t="s">
        <v>796</v>
      </c>
      <c r="B29" s="322">
        <f t="shared" si="0"/>
        <v>0</v>
      </c>
      <c r="C29" s="368"/>
      <c r="D29" s="369"/>
      <c r="E29" s="369"/>
      <c r="F29" s="369"/>
      <c r="G29" s="369"/>
      <c r="H29" s="369"/>
      <c r="I29" s="369"/>
      <c r="J29" s="369"/>
      <c r="K29" s="369"/>
      <c r="L29" s="369"/>
      <c r="M29" s="369"/>
      <c r="N29" s="369"/>
      <c r="O29" s="369"/>
      <c r="P29" s="369"/>
      <c r="Q29" s="369"/>
      <c r="R29" s="369"/>
      <c r="S29" s="369"/>
      <c r="T29" s="369"/>
      <c r="U29" s="369"/>
      <c r="V29" s="369"/>
      <c r="W29" s="369"/>
      <c r="X29" s="369"/>
      <c r="Y29" s="369"/>
      <c r="Z29" s="370"/>
    </row>
    <row r="30" spans="1:26" ht="19.5" customHeight="1">
      <c r="A30" s="323" t="s">
        <v>797</v>
      </c>
      <c r="B30" s="322">
        <f t="shared" si="0"/>
        <v>0</v>
      </c>
      <c r="C30" s="368"/>
      <c r="D30" s="369"/>
      <c r="E30" s="369"/>
      <c r="F30" s="369"/>
      <c r="G30" s="369"/>
      <c r="H30" s="369"/>
      <c r="I30" s="369"/>
      <c r="J30" s="369"/>
      <c r="K30" s="369"/>
      <c r="L30" s="369"/>
      <c r="M30" s="369"/>
      <c r="N30" s="369"/>
      <c r="O30" s="369"/>
      <c r="P30" s="369"/>
      <c r="Q30" s="369"/>
      <c r="R30" s="369"/>
      <c r="S30" s="369"/>
      <c r="T30" s="369"/>
      <c r="U30" s="369"/>
      <c r="V30" s="369"/>
      <c r="W30" s="369"/>
      <c r="X30" s="369"/>
      <c r="Y30" s="369"/>
      <c r="Z30" s="370"/>
    </row>
    <row r="31" spans="1:26" ht="19.5" customHeight="1">
      <c r="A31" s="323" t="s">
        <v>798</v>
      </c>
      <c r="B31" s="322">
        <f t="shared" si="0"/>
        <v>0</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70"/>
    </row>
    <row r="32" spans="1:26" ht="19.5" customHeight="1" thickBot="1">
      <c r="A32" s="324" t="s">
        <v>799</v>
      </c>
      <c r="B32" s="322">
        <f t="shared" si="0"/>
        <v>0</v>
      </c>
      <c r="C32" s="371"/>
      <c r="D32" s="372"/>
      <c r="E32" s="372"/>
      <c r="F32" s="372"/>
      <c r="G32" s="372"/>
      <c r="H32" s="372"/>
      <c r="I32" s="372"/>
      <c r="J32" s="372"/>
      <c r="K32" s="372"/>
      <c r="L32" s="372"/>
      <c r="M32" s="372"/>
      <c r="N32" s="372"/>
      <c r="O32" s="372"/>
      <c r="P32" s="372"/>
      <c r="Q32" s="372"/>
      <c r="R32" s="372"/>
      <c r="S32" s="372"/>
      <c r="T32" s="372"/>
      <c r="U32" s="372"/>
      <c r="V32" s="372"/>
      <c r="W32" s="372"/>
      <c r="X32" s="372"/>
      <c r="Y32" s="372"/>
      <c r="Z32" s="373"/>
    </row>
    <row r="33" spans="1:26">
      <c r="A33" s="1459" t="s">
        <v>800</v>
      </c>
      <c r="B33" s="1459"/>
      <c r="C33" s="1459"/>
      <c r="D33" s="1459"/>
      <c r="E33" s="1459"/>
      <c r="F33" s="1459"/>
      <c r="G33" s="1459"/>
      <c r="H33" s="1459"/>
      <c r="I33" s="1459"/>
      <c r="J33" s="1459"/>
      <c r="K33" s="1459"/>
      <c r="L33" s="1459"/>
      <c r="M33" s="1459"/>
      <c r="N33" s="1459"/>
      <c r="O33" s="1459"/>
      <c r="P33" s="1459"/>
      <c r="Q33" s="1459"/>
      <c r="R33" s="1459"/>
      <c r="S33" s="1459"/>
      <c r="T33" s="1459"/>
      <c r="U33" s="1459"/>
      <c r="V33" s="1459"/>
      <c r="W33" s="1459"/>
      <c r="X33" s="1459"/>
      <c r="Y33" s="1459"/>
      <c r="Z33" s="1459"/>
    </row>
    <row r="34" spans="1:26">
      <c r="A34" s="1460"/>
      <c r="B34" s="1460"/>
      <c r="C34" s="1460"/>
      <c r="D34" s="1460"/>
      <c r="E34" s="1460"/>
      <c r="F34" s="1460"/>
      <c r="G34" s="1460"/>
      <c r="H34" s="1460"/>
      <c r="I34" s="1460"/>
      <c r="J34" s="1460"/>
      <c r="K34" s="1460"/>
      <c r="L34" s="1460"/>
      <c r="M34" s="1460"/>
      <c r="N34" s="1460"/>
      <c r="O34" s="1460"/>
      <c r="P34" s="1460"/>
      <c r="Q34" s="1460"/>
      <c r="R34" s="1460"/>
      <c r="S34" s="1460"/>
      <c r="T34" s="1460"/>
      <c r="U34" s="1460"/>
      <c r="V34" s="1460"/>
      <c r="W34" s="1460"/>
      <c r="X34" s="1460"/>
      <c r="Y34" s="1460"/>
      <c r="Z34" s="1460"/>
    </row>
    <row r="35" spans="1:26">
      <c r="A35" s="1460"/>
      <c r="B35" s="1460"/>
      <c r="C35" s="1460"/>
      <c r="D35" s="1460"/>
      <c r="E35" s="1460"/>
      <c r="F35" s="1460"/>
      <c r="G35" s="1460"/>
      <c r="H35" s="1460"/>
      <c r="I35" s="1460"/>
      <c r="J35" s="1460"/>
      <c r="K35" s="1460"/>
      <c r="L35" s="1460"/>
      <c r="M35" s="1460"/>
      <c r="N35" s="1460"/>
      <c r="O35" s="1460"/>
      <c r="P35" s="1460"/>
      <c r="Q35" s="1460"/>
      <c r="R35" s="1460"/>
      <c r="S35" s="1460"/>
      <c r="T35" s="1460"/>
      <c r="U35" s="1460"/>
      <c r="V35" s="1460"/>
      <c r="W35" s="1460"/>
      <c r="X35" s="1460"/>
      <c r="Y35" s="1460"/>
      <c r="Z35" s="1460"/>
    </row>
  </sheetData>
  <sheetProtection algorithmName="SHA-512" hashValue="2N5Jg8GzxZlQIMQRy/aUV1R1yTV+EQFDvQjDx6ubvreMzlpv73qAFk7VNghAv7Zob+XmwrYaayiXp/8ygRFN7g==" saltValue="2q0Xz0hKKuf/PWBoSrGSXg==" spinCount="100000" sheet="1" objects="1" scenarios="1"/>
  <mergeCells count="23">
    <mergeCell ref="A13:B13"/>
    <mergeCell ref="A33:Z35"/>
    <mergeCell ref="T9:V9"/>
    <mergeCell ref="B10:E10"/>
    <mergeCell ref="F10:I10"/>
    <mergeCell ref="J10:M10"/>
    <mergeCell ref="N10:Q10"/>
    <mergeCell ref="B11:E11"/>
    <mergeCell ref="F11:I11"/>
    <mergeCell ref="J11:M11"/>
    <mergeCell ref="N11:Q11"/>
    <mergeCell ref="N9:Q9"/>
    <mergeCell ref="B6:G6"/>
    <mergeCell ref="B7:G7"/>
    <mergeCell ref="B9:E9"/>
    <mergeCell ref="F9:I9"/>
    <mergeCell ref="J9:M9"/>
    <mergeCell ref="B5:G5"/>
    <mergeCell ref="U1:W1"/>
    <mergeCell ref="X1:Z1"/>
    <mergeCell ref="B3:G3"/>
    <mergeCell ref="I3:R3"/>
    <mergeCell ref="B4:G4"/>
  </mergeCells>
  <phoneticPr fontId="3"/>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E3F9-FEB6-4DB8-903F-362DB3A799EC}">
  <sheetPr>
    <tabColor rgb="FFFF0000"/>
  </sheetPr>
  <dimension ref="A1:AA35"/>
  <sheetViews>
    <sheetView view="pageBreakPreview" topLeftCell="A10" zoomScaleNormal="100" zoomScaleSheetLayoutView="100" workbookViewId="0">
      <selection activeCell="D17" sqref="D17"/>
    </sheetView>
  </sheetViews>
  <sheetFormatPr defaultRowHeight="15"/>
  <cols>
    <col min="1" max="1" width="16.875" style="299" customWidth="1"/>
    <col min="2" max="2" width="6.5" style="299" customWidth="1"/>
    <col min="3" max="26" width="6" style="299" customWidth="1"/>
    <col min="27" max="16384" width="9" style="299"/>
  </cols>
  <sheetData>
    <row r="1" spans="1:27" ht="21.75" thickBot="1">
      <c r="A1" s="298" t="s">
        <v>731</v>
      </c>
      <c r="B1" s="298"/>
      <c r="C1" s="298"/>
      <c r="D1" s="298"/>
      <c r="E1" s="298"/>
      <c r="N1" s="298"/>
      <c r="O1" s="298"/>
      <c r="P1" s="298"/>
      <c r="Q1" s="298"/>
      <c r="R1" s="298"/>
      <c r="S1" s="298"/>
      <c r="T1" s="298"/>
      <c r="U1" s="1447" t="s">
        <v>732</v>
      </c>
      <c r="V1" s="1448"/>
      <c r="W1" s="1448"/>
      <c r="X1" s="1449">
        <v>45383</v>
      </c>
      <c r="Y1" s="1450"/>
      <c r="Z1" s="1451"/>
    </row>
    <row r="2" spans="1:27" ht="21.75" thickBot="1">
      <c r="A2" s="298"/>
      <c r="B2" s="298"/>
      <c r="C2" s="298"/>
      <c r="D2" s="298"/>
      <c r="E2" s="298"/>
      <c r="F2" s="300"/>
      <c r="G2" s="300"/>
      <c r="H2" s="300"/>
      <c r="I2" s="300"/>
      <c r="J2" s="300"/>
      <c r="K2" s="300"/>
      <c r="L2" s="300"/>
      <c r="M2" s="300"/>
      <c r="N2" s="298"/>
      <c r="O2" s="298"/>
      <c r="P2" s="298"/>
      <c r="Q2" s="298"/>
      <c r="R2" s="298"/>
      <c r="S2" s="298"/>
      <c r="T2" s="298"/>
      <c r="U2" s="1468" t="s">
        <v>733</v>
      </c>
      <c r="V2" s="1469"/>
      <c r="W2" s="1469"/>
      <c r="X2" s="1469"/>
      <c r="Y2" s="1469"/>
      <c r="Z2" s="1469"/>
    </row>
    <row r="3" spans="1:27" ht="21" customHeight="1">
      <c r="A3" s="301" t="s">
        <v>21</v>
      </c>
      <c r="B3" s="1446" t="s">
        <v>734</v>
      </c>
      <c r="C3" s="1446"/>
      <c r="D3" s="1446"/>
      <c r="E3" s="1446"/>
      <c r="F3" s="1446"/>
      <c r="G3" s="1446"/>
      <c r="H3" s="300"/>
      <c r="I3" s="1452" t="s">
        <v>735</v>
      </c>
      <c r="J3" s="1453"/>
      <c r="K3" s="1453"/>
      <c r="L3" s="1453"/>
      <c r="M3" s="1453"/>
      <c r="N3" s="1453"/>
      <c r="O3" s="1453"/>
      <c r="P3" s="1453"/>
      <c r="Q3" s="1453"/>
      <c r="R3" s="1454"/>
      <c r="S3" s="298"/>
      <c r="T3" s="298"/>
      <c r="U3" s="1470"/>
      <c r="V3" s="1470"/>
      <c r="W3" s="1470"/>
      <c r="X3" s="1470"/>
      <c r="Y3" s="1470"/>
      <c r="Z3" s="1470"/>
    </row>
    <row r="4" spans="1:27" ht="21" customHeight="1">
      <c r="A4" s="301" t="s">
        <v>736</v>
      </c>
      <c r="B4" s="1455">
        <v>45395</v>
      </c>
      <c r="C4" s="1446"/>
      <c r="D4" s="1446"/>
      <c r="E4" s="1446"/>
      <c r="F4" s="1446"/>
      <c r="G4" s="1446"/>
      <c r="I4" s="356">
        <v>10</v>
      </c>
      <c r="J4" s="302" t="s">
        <v>19</v>
      </c>
      <c r="K4" s="303" t="s">
        <v>56</v>
      </c>
      <c r="L4" s="358">
        <v>3</v>
      </c>
      <c r="M4" s="304" t="s">
        <v>211</v>
      </c>
      <c r="N4" s="360"/>
      <c r="O4" s="305" t="s">
        <v>19</v>
      </c>
      <c r="P4" s="306" t="s">
        <v>56</v>
      </c>
      <c r="Q4" s="363"/>
      <c r="R4" s="307" t="s">
        <v>211</v>
      </c>
    </row>
    <row r="5" spans="1:27" ht="21" customHeight="1">
      <c r="A5" s="301" t="s">
        <v>53</v>
      </c>
      <c r="B5" s="1446" t="s">
        <v>737</v>
      </c>
      <c r="C5" s="1446"/>
      <c r="D5" s="1446"/>
      <c r="E5" s="1446"/>
      <c r="F5" s="1446"/>
      <c r="G5" s="1446"/>
      <c r="I5" s="356">
        <v>8</v>
      </c>
      <c r="J5" s="302" t="s">
        <v>19</v>
      </c>
      <c r="K5" s="303" t="s">
        <v>56</v>
      </c>
      <c r="L5" s="358">
        <v>2</v>
      </c>
      <c r="M5" s="304" t="s">
        <v>211</v>
      </c>
      <c r="N5" s="361"/>
      <c r="O5" s="302" t="s">
        <v>19</v>
      </c>
      <c r="P5" s="303" t="s">
        <v>56</v>
      </c>
      <c r="Q5" s="358"/>
      <c r="R5" s="308" t="s">
        <v>211</v>
      </c>
      <c r="U5" s="364"/>
      <c r="V5" s="299" t="s">
        <v>738</v>
      </c>
    </row>
    <row r="6" spans="1:27" ht="21" customHeight="1">
      <c r="A6" s="301" t="s">
        <v>739</v>
      </c>
      <c r="B6" s="1456">
        <f>SUM(L4:L7,Q4:Q7)</f>
        <v>6</v>
      </c>
      <c r="C6" s="1456"/>
      <c r="D6" s="1456"/>
      <c r="E6" s="1456"/>
      <c r="F6" s="1456"/>
      <c r="G6" s="1456"/>
      <c r="I6" s="356">
        <v>7</v>
      </c>
      <c r="J6" s="302" t="s">
        <v>19</v>
      </c>
      <c r="K6" s="303" t="s">
        <v>56</v>
      </c>
      <c r="L6" s="358">
        <v>1</v>
      </c>
      <c r="M6" s="304" t="s">
        <v>211</v>
      </c>
      <c r="N6" s="361"/>
      <c r="O6" s="302" t="s">
        <v>19</v>
      </c>
      <c r="P6" s="303" t="s">
        <v>56</v>
      </c>
      <c r="Q6" s="358"/>
      <c r="R6" s="308" t="s">
        <v>211</v>
      </c>
      <c r="T6" s="1471"/>
      <c r="U6" s="1471"/>
      <c r="V6" s="1471"/>
      <c r="W6" s="1471"/>
      <c r="X6" s="1471"/>
      <c r="Y6" s="1471"/>
      <c r="Z6" s="1471"/>
    </row>
    <row r="7" spans="1:27" ht="21" customHeight="1" thickBot="1">
      <c r="A7" s="301" t="s">
        <v>740</v>
      </c>
      <c r="B7" s="1456">
        <f>I4*L4+I5*L5+I6*L6+I7*L7+N4*Q4+N5*Q5+N6*Q6+N7*Q7</f>
        <v>53</v>
      </c>
      <c r="C7" s="1456"/>
      <c r="D7" s="1456"/>
      <c r="E7" s="1456"/>
      <c r="F7" s="1456"/>
      <c r="G7" s="1456"/>
      <c r="I7" s="357"/>
      <c r="J7" s="309" t="s">
        <v>19</v>
      </c>
      <c r="K7" s="310" t="s">
        <v>56</v>
      </c>
      <c r="L7" s="359"/>
      <c r="M7" s="311" t="s">
        <v>211</v>
      </c>
      <c r="N7" s="362"/>
      <c r="O7" s="309" t="s">
        <v>19</v>
      </c>
      <c r="P7" s="310" t="s">
        <v>56</v>
      </c>
      <c r="Q7" s="359"/>
      <c r="R7" s="312" t="s">
        <v>211</v>
      </c>
      <c r="T7" s="1471"/>
      <c r="U7" s="1471"/>
      <c r="V7" s="1471"/>
      <c r="W7" s="1471"/>
      <c r="X7" s="1471"/>
      <c r="Y7" s="1471"/>
      <c r="Z7" s="1471"/>
    </row>
    <row r="8" spans="1:27" ht="22.5" customHeight="1" thickBot="1">
      <c r="A8" s="300"/>
      <c r="B8" s="300"/>
      <c r="C8" s="300"/>
      <c r="D8" s="300"/>
      <c r="E8" s="300"/>
      <c r="F8" s="300"/>
      <c r="G8" s="300"/>
      <c r="P8" s="300"/>
      <c r="Q8" s="300"/>
      <c r="R8" s="300"/>
      <c r="S8" s="300"/>
      <c r="T8" s="1471"/>
      <c r="U8" s="1471"/>
      <c r="V8" s="1471"/>
      <c r="W8" s="1471"/>
      <c r="X8" s="1471"/>
      <c r="Y8" s="1471"/>
      <c r="Z8" s="1471"/>
    </row>
    <row r="9" spans="1:27" ht="22.5" customHeight="1">
      <c r="A9" s="313" t="s">
        <v>741</v>
      </c>
      <c r="B9" s="1457" t="s">
        <v>742</v>
      </c>
      <c r="C9" s="1457"/>
      <c r="D9" s="1457"/>
      <c r="E9" s="1457"/>
      <c r="F9" s="1457" t="s">
        <v>743</v>
      </c>
      <c r="G9" s="1457"/>
      <c r="H9" s="1457"/>
      <c r="I9" s="1457"/>
      <c r="J9" s="1457" t="s">
        <v>744</v>
      </c>
      <c r="K9" s="1457"/>
      <c r="L9" s="1457"/>
      <c r="M9" s="1457"/>
      <c r="N9" s="1457" t="s">
        <v>745</v>
      </c>
      <c r="O9" s="1457"/>
      <c r="P9" s="1457"/>
      <c r="Q9" s="1467"/>
      <c r="R9" s="314"/>
      <c r="S9" s="314"/>
      <c r="T9" s="1471"/>
      <c r="U9" s="1471"/>
      <c r="V9" s="1471"/>
      <c r="W9" s="1471"/>
      <c r="X9" s="1471"/>
      <c r="Y9" s="1471"/>
      <c r="Z9" s="1471"/>
      <c r="AA9" s="314"/>
    </row>
    <row r="10" spans="1:27" ht="47.25" customHeight="1">
      <c r="A10" s="315" t="s">
        <v>746</v>
      </c>
      <c r="B10" s="1462" t="s">
        <v>747</v>
      </c>
      <c r="C10" s="1463"/>
      <c r="D10" s="1463"/>
      <c r="E10" s="1463"/>
      <c r="F10" s="1462" t="s">
        <v>748</v>
      </c>
      <c r="G10" s="1463"/>
      <c r="H10" s="1463"/>
      <c r="I10" s="1463"/>
      <c r="J10" s="1463" t="s">
        <v>749</v>
      </c>
      <c r="K10" s="1463"/>
      <c r="L10" s="1463"/>
      <c r="M10" s="1463"/>
      <c r="N10" s="1462" t="s">
        <v>750</v>
      </c>
      <c r="O10" s="1463"/>
      <c r="P10" s="1463"/>
      <c r="Q10" s="1464"/>
      <c r="R10" s="300"/>
      <c r="S10" s="300"/>
      <c r="T10" s="1471"/>
      <c r="U10" s="1471"/>
      <c r="V10" s="1471"/>
      <c r="W10" s="1471"/>
      <c r="X10" s="1471"/>
      <c r="Y10" s="1471"/>
      <c r="Z10" s="1471"/>
    </row>
    <row r="11" spans="1:27" ht="29.25" customHeight="1" thickBot="1">
      <c r="A11" s="316" t="s">
        <v>751</v>
      </c>
      <c r="B11" s="1465" t="s">
        <v>752</v>
      </c>
      <c r="C11" s="1465"/>
      <c r="D11" s="1465"/>
      <c r="E11" s="1465"/>
      <c r="F11" s="1465" t="s">
        <v>753</v>
      </c>
      <c r="G11" s="1465"/>
      <c r="H11" s="1465"/>
      <c r="I11" s="1465"/>
      <c r="J11" s="1465" t="s">
        <v>754</v>
      </c>
      <c r="K11" s="1465"/>
      <c r="L11" s="1465"/>
      <c r="M11" s="1465"/>
      <c r="N11" s="1465" t="s">
        <v>755</v>
      </c>
      <c r="O11" s="1465"/>
      <c r="P11" s="1465"/>
      <c r="Q11" s="1466"/>
      <c r="R11" s="300"/>
      <c r="S11" s="300"/>
      <c r="T11" s="300"/>
      <c r="U11" s="300"/>
      <c r="V11" s="300"/>
      <c r="Z11" s="374" t="s">
        <v>841</v>
      </c>
    </row>
    <row r="12" spans="1:27" ht="22.5" customHeight="1"/>
    <row r="13" spans="1:27" ht="19.5" thickBot="1">
      <c r="A13" s="1458" t="s">
        <v>756</v>
      </c>
      <c r="B13" s="1458"/>
      <c r="C13" s="299" t="s">
        <v>757</v>
      </c>
    </row>
    <row r="14" spans="1:27" ht="21.75" customHeight="1" thickBot="1">
      <c r="A14" s="317"/>
      <c r="B14" s="317" t="s">
        <v>58</v>
      </c>
      <c r="C14" s="318" t="s">
        <v>758</v>
      </c>
      <c r="D14" s="319" t="s">
        <v>759</v>
      </c>
      <c r="E14" s="319" t="s">
        <v>760</v>
      </c>
      <c r="F14" s="319" t="s">
        <v>761</v>
      </c>
      <c r="G14" s="319" t="s">
        <v>762</v>
      </c>
      <c r="H14" s="319" t="s">
        <v>763</v>
      </c>
      <c r="I14" s="319" t="s">
        <v>764</v>
      </c>
      <c r="J14" s="319" t="s">
        <v>765</v>
      </c>
      <c r="K14" s="319" t="s">
        <v>766</v>
      </c>
      <c r="L14" s="319" t="s">
        <v>767</v>
      </c>
      <c r="M14" s="319" t="s">
        <v>768</v>
      </c>
      <c r="N14" s="319" t="s">
        <v>769</v>
      </c>
      <c r="O14" s="319" t="s">
        <v>770</v>
      </c>
      <c r="P14" s="319" t="s">
        <v>771</v>
      </c>
      <c r="Q14" s="319" t="s">
        <v>772</v>
      </c>
      <c r="R14" s="319" t="s">
        <v>773</v>
      </c>
      <c r="S14" s="319" t="s">
        <v>774</v>
      </c>
      <c r="T14" s="319" t="s">
        <v>775</v>
      </c>
      <c r="U14" s="319" t="s">
        <v>776</v>
      </c>
      <c r="V14" s="319" t="s">
        <v>777</v>
      </c>
      <c r="W14" s="319" t="s">
        <v>778</v>
      </c>
      <c r="X14" s="319" t="s">
        <v>779</v>
      </c>
      <c r="Y14" s="319" t="s">
        <v>780</v>
      </c>
      <c r="Z14" s="320" t="s">
        <v>781</v>
      </c>
    </row>
    <row r="15" spans="1:27" ht="19.5" customHeight="1">
      <c r="A15" s="321" t="s">
        <v>782</v>
      </c>
      <c r="B15" s="322">
        <f>SUM(C15:Z15)</f>
        <v>53</v>
      </c>
      <c r="C15" s="365">
        <v>10</v>
      </c>
      <c r="D15" s="366">
        <v>10</v>
      </c>
      <c r="E15" s="366">
        <v>10</v>
      </c>
      <c r="F15" s="366">
        <v>8</v>
      </c>
      <c r="G15" s="366">
        <v>8</v>
      </c>
      <c r="H15" s="366">
        <v>7</v>
      </c>
      <c r="I15" s="366"/>
      <c r="J15" s="366"/>
      <c r="K15" s="366"/>
      <c r="L15" s="366"/>
      <c r="M15" s="366"/>
      <c r="N15" s="366"/>
      <c r="O15" s="366"/>
      <c r="P15" s="366"/>
      <c r="Q15" s="366"/>
      <c r="R15" s="366"/>
      <c r="S15" s="366"/>
      <c r="T15" s="366"/>
      <c r="U15" s="366"/>
      <c r="V15" s="366"/>
      <c r="W15" s="366"/>
      <c r="X15" s="366"/>
      <c r="Y15" s="366"/>
      <c r="Z15" s="367"/>
    </row>
    <row r="16" spans="1:27" ht="19.5" customHeight="1">
      <c r="A16" s="323" t="s">
        <v>783</v>
      </c>
      <c r="B16" s="322">
        <f t="shared" ref="B16:B32" si="0">SUM(C16:Z16)</f>
        <v>0</v>
      </c>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70"/>
    </row>
    <row r="17" spans="1:26" ht="19.5" customHeight="1">
      <c r="A17" s="323" t="s">
        <v>784</v>
      </c>
      <c r="B17" s="322">
        <f t="shared" si="0"/>
        <v>0</v>
      </c>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70"/>
    </row>
    <row r="18" spans="1:26" ht="19.5" customHeight="1">
      <c r="A18" s="323" t="s">
        <v>785</v>
      </c>
      <c r="B18" s="322">
        <f t="shared" si="0"/>
        <v>0</v>
      </c>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70"/>
    </row>
    <row r="19" spans="1:26" ht="19.5" customHeight="1">
      <c r="A19" s="323" t="s">
        <v>786</v>
      </c>
      <c r="B19" s="322">
        <f t="shared" si="0"/>
        <v>0</v>
      </c>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70"/>
    </row>
    <row r="20" spans="1:26" ht="19.5" customHeight="1">
      <c r="A20" s="323" t="s">
        <v>787</v>
      </c>
      <c r="B20" s="322">
        <f t="shared" si="0"/>
        <v>53</v>
      </c>
      <c r="C20" s="368">
        <v>10</v>
      </c>
      <c r="D20" s="369">
        <v>10</v>
      </c>
      <c r="E20" s="369">
        <v>10</v>
      </c>
      <c r="F20" s="369">
        <v>8</v>
      </c>
      <c r="G20" s="369">
        <v>8</v>
      </c>
      <c r="H20" s="369">
        <v>7</v>
      </c>
      <c r="I20" s="369"/>
      <c r="J20" s="369"/>
      <c r="K20" s="369"/>
      <c r="L20" s="369"/>
      <c r="M20" s="369"/>
      <c r="N20" s="369"/>
      <c r="O20" s="369"/>
      <c r="P20" s="369"/>
      <c r="Q20" s="369"/>
      <c r="R20" s="369"/>
      <c r="S20" s="369"/>
      <c r="T20" s="369"/>
      <c r="U20" s="369"/>
      <c r="V20" s="369"/>
      <c r="W20" s="369"/>
      <c r="X20" s="369"/>
      <c r="Y20" s="369"/>
      <c r="Z20" s="370"/>
    </row>
    <row r="21" spans="1:26" ht="19.5" customHeight="1">
      <c r="A21" s="323" t="s">
        <v>788</v>
      </c>
      <c r="B21" s="322">
        <f t="shared" si="0"/>
        <v>6</v>
      </c>
      <c r="C21" s="368">
        <v>1</v>
      </c>
      <c r="D21" s="369">
        <v>1</v>
      </c>
      <c r="E21" s="369">
        <v>1</v>
      </c>
      <c r="F21" s="369">
        <v>1</v>
      </c>
      <c r="G21" s="369">
        <v>1</v>
      </c>
      <c r="H21" s="369">
        <v>1</v>
      </c>
      <c r="I21" s="369"/>
      <c r="J21" s="369"/>
      <c r="K21" s="369"/>
      <c r="L21" s="369"/>
      <c r="M21" s="369"/>
      <c r="N21" s="369"/>
      <c r="O21" s="369"/>
      <c r="P21" s="369"/>
      <c r="Q21" s="369"/>
      <c r="R21" s="369"/>
      <c r="S21" s="369"/>
      <c r="T21" s="369"/>
      <c r="U21" s="369"/>
      <c r="V21" s="369"/>
      <c r="W21" s="369"/>
      <c r="X21" s="369"/>
      <c r="Y21" s="369"/>
      <c r="Z21" s="370"/>
    </row>
    <row r="22" spans="1:26" ht="19.5" customHeight="1">
      <c r="A22" s="323" t="s">
        <v>789</v>
      </c>
      <c r="B22" s="322">
        <f t="shared" si="0"/>
        <v>6</v>
      </c>
      <c r="C22" s="368">
        <v>1</v>
      </c>
      <c r="D22" s="369">
        <v>1</v>
      </c>
      <c r="E22" s="369">
        <v>1</v>
      </c>
      <c r="F22" s="369">
        <v>1</v>
      </c>
      <c r="G22" s="369">
        <v>1</v>
      </c>
      <c r="H22" s="369">
        <v>1</v>
      </c>
      <c r="I22" s="369"/>
      <c r="J22" s="369"/>
      <c r="K22" s="369"/>
      <c r="L22" s="369"/>
      <c r="M22" s="369"/>
      <c r="N22" s="369"/>
      <c r="O22" s="369"/>
      <c r="P22" s="369"/>
      <c r="Q22" s="369"/>
      <c r="R22" s="369"/>
      <c r="S22" s="369"/>
      <c r="T22" s="369"/>
      <c r="U22" s="369"/>
      <c r="V22" s="369"/>
      <c r="W22" s="369"/>
      <c r="X22" s="369"/>
      <c r="Y22" s="369"/>
      <c r="Z22" s="370"/>
    </row>
    <row r="23" spans="1:26" ht="19.5" customHeight="1">
      <c r="A23" s="323" t="s">
        <v>790</v>
      </c>
      <c r="B23" s="322">
        <f t="shared" si="0"/>
        <v>0</v>
      </c>
      <c r="C23" s="368"/>
      <c r="D23" s="369"/>
      <c r="E23" s="369"/>
      <c r="F23" s="369"/>
      <c r="G23" s="369"/>
      <c r="H23" s="369"/>
      <c r="I23" s="369"/>
      <c r="J23" s="369"/>
      <c r="K23" s="369"/>
      <c r="L23" s="369"/>
      <c r="M23" s="369"/>
      <c r="N23" s="369"/>
      <c r="O23" s="369"/>
      <c r="P23" s="369"/>
      <c r="Q23" s="369"/>
      <c r="R23" s="369"/>
      <c r="S23" s="369"/>
      <c r="T23" s="369"/>
      <c r="U23" s="369"/>
      <c r="V23" s="369"/>
      <c r="W23" s="369"/>
      <c r="X23" s="369"/>
      <c r="Y23" s="369"/>
      <c r="Z23" s="370"/>
    </row>
    <row r="24" spans="1:26" ht="19.5" customHeight="1">
      <c r="A24" s="323" t="s">
        <v>791</v>
      </c>
      <c r="B24" s="322">
        <f t="shared" si="0"/>
        <v>12</v>
      </c>
      <c r="C24" s="368">
        <v>2</v>
      </c>
      <c r="D24" s="369">
        <v>2</v>
      </c>
      <c r="E24" s="369">
        <v>2</v>
      </c>
      <c r="F24" s="369">
        <v>2</v>
      </c>
      <c r="G24" s="369">
        <v>2</v>
      </c>
      <c r="H24" s="369">
        <v>2</v>
      </c>
      <c r="I24" s="369"/>
      <c r="J24" s="369"/>
      <c r="K24" s="369"/>
      <c r="L24" s="369"/>
      <c r="M24" s="369"/>
      <c r="N24" s="369"/>
      <c r="O24" s="369"/>
      <c r="P24" s="369"/>
      <c r="Q24" s="369"/>
      <c r="R24" s="369"/>
      <c r="S24" s="369"/>
      <c r="T24" s="369"/>
      <c r="U24" s="369"/>
      <c r="V24" s="369"/>
      <c r="W24" s="369"/>
      <c r="X24" s="369"/>
      <c r="Y24" s="369"/>
      <c r="Z24" s="370"/>
    </row>
    <row r="25" spans="1:26" ht="19.5" customHeight="1">
      <c r="A25" s="323" t="s">
        <v>792</v>
      </c>
      <c r="B25" s="322">
        <f t="shared" si="0"/>
        <v>12</v>
      </c>
      <c r="C25" s="368">
        <v>2</v>
      </c>
      <c r="D25" s="369">
        <v>2</v>
      </c>
      <c r="E25" s="369">
        <v>2</v>
      </c>
      <c r="F25" s="369">
        <v>2</v>
      </c>
      <c r="G25" s="369">
        <v>2</v>
      </c>
      <c r="H25" s="369">
        <v>2</v>
      </c>
      <c r="I25" s="369"/>
      <c r="J25" s="369"/>
      <c r="K25" s="369"/>
      <c r="L25" s="369"/>
      <c r="M25" s="369"/>
      <c r="N25" s="369"/>
      <c r="O25" s="369"/>
      <c r="P25" s="369"/>
      <c r="Q25" s="369"/>
      <c r="R25" s="369"/>
      <c r="S25" s="369"/>
      <c r="T25" s="369"/>
      <c r="U25" s="369"/>
      <c r="V25" s="369"/>
      <c r="W25" s="369"/>
      <c r="X25" s="369"/>
      <c r="Y25" s="369"/>
      <c r="Z25" s="370"/>
    </row>
    <row r="26" spans="1:26" ht="19.5" customHeight="1">
      <c r="A26" s="323" t="s">
        <v>793</v>
      </c>
      <c r="B26" s="322">
        <f t="shared" si="0"/>
        <v>6</v>
      </c>
      <c r="C26" s="368">
        <v>1</v>
      </c>
      <c r="D26" s="369">
        <v>1</v>
      </c>
      <c r="E26" s="369">
        <v>1</v>
      </c>
      <c r="F26" s="369">
        <v>1</v>
      </c>
      <c r="G26" s="369">
        <v>1</v>
      </c>
      <c r="H26" s="369">
        <v>1</v>
      </c>
      <c r="I26" s="369"/>
      <c r="J26" s="369"/>
      <c r="K26" s="369"/>
      <c r="L26" s="369"/>
      <c r="M26" s="369"/>
      <c r="N26" s="369"/>
      <c r="O26" s="369"/>
      <c r="P26" s="369"/>
      <c r="Q26" s="369"/>
      <c r="R26" s="369"/>
      <c r="S26" s="369"/>
      <c r="T26" s="369"/>
      <c r="U26" s="369"/>
      <c r="V26" s="369"/>
      <c r="W26" s="369"/>
      <c r="X26" s="369"/>
      <c r="Y26" s="369"/>
      <c r="Z26" s="370"/>
    </row>
    <row r="27" spans="1:26" ht="19.5" customHeight="1">
      <c r="A27" s="323" t="s">
        <v>794</v>
      </c>
      <c r="B27" s="322">
        <f t="shared" si="0"/>
        <v>6</v>
      </c>
      <c r="C27" s="368">
        <v>1</v>
      </c>
      <c r="D27" s="369">
        <v>1</v>
      </c>
      <c r="E27" s="369">
        <v>1</v>
      </c>
      <c r="F27" s="369">
        <v>1</v>
      </c>
      <c r="G27" s="369">
        <v>1</v>
      </c>
      <c r="H27" s="369">
        <v>1</v>
      </c>
      <c r="I27" s="369"/>
      <c r="J27" s="369"/>
      <c r="K27" s="369"/>
      <c r="L27" s="369"/>
      <c r="M27" s="369"/>
      <c r="N27" s="369"/>
      <c r="O27" s="369"/>
      <c r="P27" s="369"/>
      <c r="Q27" s="369"/>
      <c r="R27" s="369"/>
      <c r="S27" s="369"/>
      <c r="T27" s="369"/>
      <c r="U27" s="369"/>
      <c r="V27" s="369"/>
      <c r="W27" s="369"/>
      <c r="X27" s="369"/>
      <c r="Y27" s="369"/>
      <c r="Z27" s="370"/>
    </row>
    <row r="28" spans="1:26" ht="19.5" customHeight="1">
      <c r="A28" s="323" t="s">
        <v>795</v>
      </c>
      <c r="B28" s="322">
        <f t="shared" si="0"/>
        <v>6</v>
      </c>
      <c r="C28" s="368">
        <v>1</v>
      </c>
      <c r="D28" s="369">
        <v>1</v>
      </c>
      <c r="E28" s="369">
        <v>1</v>
      </c>
      <c r="F28" s="369">
        <v>1</v>
      </c>
      <c r="G28" s="369">
        <v>1</v>
      </c>
      <c r="H28" s="369">
        <v>1</v>
      </c>
      <c r="I28" s="369"/>
      <c r="J28" s="369"/>
      <c r="K28" s="369"/>
      <c r="L28" s="369"/>
      <c r="M28" s="369"/>
      <c r="N28" s="369"/>
      <c r="O28" s="369"/>
      <c r="P28" s="369"/>
      <c r="Q28" s="369"/>
      <c r="R28" s="369"/>
      <c r="S28" s="369"/>
      <c r="T28" s="369"/>
      <c r="U28" s="369"/>
      <c r="V28" s="369"/>
      <c r="W28" s="369"/>
      <c r="X28" s="369"/>
      <c r="Y28" s="369"/>
      <c r="Z28" s="370"/>
    </row>
    <row r="29" spans="1:26" ht="19.5" customHeight="1">
      <c r="A29" s="323" t="s">
        <v>796</v>
      </c>
      <c r="B29" s="322">
        <f t="shared" si="0"/>
        <v>6</v>
      </c>
      <c r="C29" s="368">
        <v>1</v>
      </c>
      <c r="D29" s="369">
        <v>1</v>
      </c>
      <c r="E29" s="369">
        <v>1</v>
      </c>
      <c r="F29" s="369">
        <v>1</v>
      </c>
      <c r="G29" s="369">
        <v>1</v>
      </c>
      <c r="H29" s="369">
        <v>1</v>
      </c>
      <c r="I29" s="369"/>
      <c r="J29" s="369"/>
      <c r="K29" s="369"/>
      <c r="L29" s="369"/>
      <c r="M29" s="369"/>
      <c r="N29" s="369"/>
      <c r="O29" s="369"/>
      <c r="P29" s="369"/>
      <c r="Q29" s="369"/>
      <c r="R29" s="369"/>
      <c r="S29" s="369"/>
      <c r="T29" s="369"/>
      <c r="U29" s="369"/>
      <c r="V29" s="369"/>
      <c r="W29" s="369"/>
      <c r="X29" s="369"/>
      <c r="Y29" s="369"/>
      <c r="Z29" s="370"/>
    </row>
    <row r="30" spans="1:26" ht="19.5" customHeight="1">
      <c r="A30" s="323" t="s">
        <v>797</v>
      </c>
      <c r="B30" s="322">
        <f t="shared" si="0"/>
        <v>6</v>
      </c>
      <c r="C30" s="368">
        <v>1</v>
      </c>
      <c r="D30" s="369">
        <v>1</v>
      </c>
      <c r="E30" s="369">
        <v>1</v>
      </c>
      <c r="F30" s="369">
        <v>1</v>
      </c>
      <c r="G30" s="369">
        <v>1</v>
      </c>
      <c r="H30" s="369">
        <v>1</v>
      </c>
      <c r="I30" s="369"/>
      <c r="J30" s="369"/>
      <c r="K30" s="369"/>
      <c r="L30" s="369"/>
      <c r="M30" s="369"/>
      <c r="N30" s="369"/>
      <c r="O30" s="369"/>
      <c r="P30" s="369"/>
      <c r="Q30" s="369"/>
      <c r="R30" s="369"/>
      <c r="S30" s="369"/>
      <c r="T30" s="369"/>
      <c r="U30" s="369"/>
      <c r="V30" s="369"/>
      <c r="W30" s="369"/>
      <c r="X30" s="369"/>
      <c r="Y30" s="369"/>
      <c r="Z30" s="370"/>
    </row>
    <row r="31" spans="1:26" ht="19.5" customHeight="1">
      <c r="A31" s="323" t="s">
        <v>798</v>
      </c>
      <c r="B31" s="322">
        <f t="shared" si="0"/>
        <v>0</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70"/>
    </row>
    <row r="32" spans="1:26" ht="19.5" customHeight="1" thickBot="1">
      <c r="A32" s="324" t="s">
        <v>799</v>
      </c>
      <c r="B32" s="322">
        <f t="shared" si="0"/>
        <v>0</v>
      </c>
      <c r="C32" s="371"/>
      <c r="D32" s="372"/>
      <c r="E32" s="372"/>
      <c r="F32" s="372"/>
      <c r="G32" s="372"/>
      <c r="H32" s="372"/>
      <c r="I32" s="372"/>
      <c r="J32" s="372"/>
      <c r="K32" s="372"/>
      <c r="L32" s="372"/>
      <c r="M32" s="372"/>
      <c r="N32" s="372"/>
      <c r="O32" s="372"/>
      <c r="P32" s="372"/>
      <c r="Q32" s="372"/>
      <c r="R32" s="372"/>
      <c r="S32" s="372"/>
      <c r="T32" s="372"/>
      <c r="U32" s="372"/>
      <c r="V32" s="372"/>
      <c r="W32" s="372"/>
      <c r="X32" s="372"/>
      <c r="Y32" s="372"/>
      <c r="Z32" s="373"/>
    </row>
    <row r="33" spans="1:26" ht="15" customHeight="1">
      <c r="A33" s="1459" t="s">
        <v>800</v>
      </c>
      <c r="B33" s="1459"/>
      <c r="C33" s="1459"/>
      <c r="D33" s="1459"/>
      <c r="E33" s="1459"/>
      <c r="F33" s="1459"/>
      <c r="G33" s="1459"/>
      <c r="H33" s="1459"/>
      <c r="I33" s="1459"/>
      <c r="J33" s="1459"/>
      <c r="K33" s="1459"/>
      <c r="L33" s="1459"/>
      <c r="M33" s="1459"/>
      <c r="N33" s="1459"/>
      <c r="O33" s="1459"/>
      <c r="P33" s="1459"/>
      <c r="Q33" s="1459"/>
      <c r="R33" s="1459"/>
      <c r="S33" s="1459"/>
      <c r="T33" s="1459"/>
      <c r="U33" s="1459"/>
      <c r="V33" s="1459"/>
      <c r="W33" s="1459"/>
      <c r="X33" s="1459"/>
      <c r="Y33" s="1459"/>
      <c r="Z33" s="1459"/>
    </row>
    <row r="34" spans="1:26" ht="15" customHeight="1">
      <c r="A34" s="1460"/>
      <c r="B34" s="1460"/>
      <c r="C34" s="1460"/>
      <c r="D34" s="1460"/>
      <c r="E34" s="1460"/>
      <c r="F34" s="1460"/>
      <c r="G34" s="1460"/>
      <c r="H34" s="1460"/>
      <c r="I34" s="1460"/>
      <c r="J34" s="1460"/>
      <c r="K34" s="1460"/>
      <c r="L34" s="1460"/>
      <c r="M34" s="1460"/>
      <c r="N34" s="1460"/>
      <c r="O34" s="1460"/>
      <c r="P34" s="1460"/>
      <c r="Q34" s="1460"/>
      <c r="R34" s="1460"/>
      <c r="S34" s="1460"/>
      <c r="T34" s="1460"/>
      <c r="U34" s="1460"/>
      <c r="V34" s="1460"/>
      <c r="W34" s="1460"/>
      <c r="X34" s="1460"/>
      <c r="Y34" s="1460"/>
      <c r="Z34" s="1460"/>
    </row>
    <row r="35" spans="1:26">
      <c r="A35" s="1460"/>
      <c r="B35" s="1460"/>
      <c r="C35" s="1460"/>
      <c r="D35" s="1460"/>
      <c r="E35" s="1460"/>
      <c r="F35" s="1460"/>
      <c r="G35" s="1460"/>
      <c r="H35" s="1460"/>
      <c r="I35" s="1460"/>
      <c r="J35" s="1460"/>
      <c r="K35" s="1460"/>
      <c r="L35" s="1460"/>
      <c r="M35" s="1460"/>
      <c r="N35" s="1460"/>
      <c r="O35" s="1460"/>
      <c r="P35" s="1460"/>
      <c r="Q35" s="1460"/>
      <c r="R35" s="1460"/>
      <c r="S35" s="1460"/>
      <c r="T35" s="1460"/>
      <c r="U35" s="1460"/>
      <c r="V35" s="1460"/>
      <c r="W35" s="1460"/>
      <c r="X35" s="1460"/>
      <c r="Y35" s="1460"/>
      <c r="Z35" s="1460"/>
    </row>
  </sheetData>
  <mergeCells count="24">
    <mergeCell ref="A13:B13"/>
    <mergeCell ref="A33:Z35"/>
    <mergeCell ref="J10:M10"/>
    <mergeCell ref="N10:Q10"/>
    <mergeCell ref="B11:E11"/>
    <mergeCell ref="F11:I11"/>
    <mergeCell ref="J11:M11"/>
    <mergeCell ref="N11:Q11"/>
    <mergeCell ref="B5:G5"/>
    <mergeCell ref="B6:G6"/>
    <mergeCell ref="T6:Z10"/>
    <mergeCell ref="B7:G7"/>
    <mergeCell ref="B9:E9"/>
    <mergeCell ref="F9:I9"/>
    <mergeCell ref="J9:M9"/>
    <mergeCell ref="N9:Q9"/>
    <mergeCell ref="B10:E10"/>
    <mergeCell ref="F10:I10"/>
    <mergeCell ref="B4:G4"/>
    <mergeCell ref="U1:W1"/>
    <mergeCell ref="X1:Z1"/>
    <mergeCell ref="U2:Z3"/>
    <mergeCell ref="B3:G3"/>
    <mergeCell ref="I3:R3"/>
  </mergeCells>
  <phoneticPr fontId="3"/>
  <pageMargins left="0.70866141732283472" right="0.70866141732283472" top="0.74803149606299213" bottom="0.74803149606299213" header="0.31496062992125984" footer="0.31496062992125984"/>
  <pageSetup paperSize="9" scale="73" orientation="landscape"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5856-FF03-4EA0-984A-48D31168387A}">
  <dimension ref="A1:K120"/>
  <sheetViews>
    <sheetView zoomScaleNormal="100" workbookViewId="0">
      <selection activeCell="O50" sqref="O50:Q50"/>
    </sheetView>
  </sheetViews>
  <sheetFormatPr defaultRowHeight="13.5"/>
  <cols>
    <col min="1" max="1" width="17.875" customWidth="1"/>
    <col min="2" max="2" width="12" customWidth="1"/>
    <col min="3" max="3" width="3.625" customWidth="1"/>
    <col min="4" max="4" width="17.875" customWidth="1"/>
    <col min="5" max="5" width="12" customWidth="1"/>
    <col min="6" max="6" width="3.625" customWidth="1"/>
    <col min="7" max="7" width="17.875" customWidth="1"/>
    <col min="8" max="8" width="12" customWidth="1"/>
    <col min="9" max="9" width="3.75" customWidth="1"/>
    <col min="10" max="10" width="17.875" customWidth="1"/>
    <col min="11" max="11" width="12" customWidth="1"/>
  </cols>
  <sheetData>
    <row r="1" spans="1:11" ht="14.25" thickBot="1">
      <c r="K1" s="374" t="s">
        <v>841</v>
      </c>
    </row>
    <row r="2" spans="1:11" ht="38.25" customHeight="1">
      <c r="A2" s="1472" t="s">
        <v>758</v>
      </c>
      <c r="B2" s="1473"/>
      <c r="D2" s="1472" t="s">
        <v>759</v>
      </c>
      <c r="E2" s="1473"/>
      <c r="G2" s="1472" t="s">
        <v>760</v>
      </c>
      <c r="H2" s="1473"/>
      <c r="J2" s="1472" t="s">
        <v>761</v>
      </c>
      <c r="K2" s="1473"/>
    </row>
    <row r="3" spans="1:11" ht="24" customHeight="1">
      <c r="A3" s="315" t="s">
        <v>782</v>
      </c>
      <c r="B3" s="326">
        <f>⑩【2週間前】野外炊飯活動計画書!C15</f>
        <v>0</v>
      </c>
      <c r="D3" s="315" t="s">
        <v>782</v>
      </c>
      <c r="E3" s="326">
        <f>⑩【2週間前】野外炊飯活動計画書!D15</f>
        <v>0</v>
      </c>
      <c r="G3" s="315" t="s">
        <v>782</v>
      </c>
      <c r="H3" s="326">
        <f>⑩【2週間前】野外炊飯活動計画書!E15</f>
        <v>0</v>
      </c>
      <c r="J3" s="315" t="s">
        <v>782</v>
      </c>
      <c r="K3" s="327">
        <f>⑩【2週間前】野外炊飯活動計画書!F15</f>
        <v>0</v>
      </c>
    </row>
    <row r="4" spans="1:11" ht="24" customHeight="1">
      <c r="A4" s="315" t="s">
        <v>783</v>
      </c>
      <c r="B4" s="326">
        <f>⑩【2週間前】野外炊飯活動計画書!C16</f>
        <v>0</v>
      </c>
      <c r="D4" s="315" t="s">
        <v>783</v>
      </c>
      <c r="E4" s="326">
        <f>⑩【2週間前】野外炊飯活動計画書!D16</f>
        <v>0</v>
      </c>
      <c r="G4" s="315" t="s">
        <v>783</v>
      </c>
      <c r="H4" s="326">
        <f>⑩【2週間前】野外炊飯活動計画書!E16</f>
        <v>0</v>
      </c>
      <c r="J4" s="315" t="s">
        <v>783</v>
      </c>
      <c r="K4" s="327">
        <f>⑩【2週間前】野外炊飯活動計画書!F16</f>
        <v>0</v>
      </c>
    </row>
    <row r="5" spans="1:11" ht="24" customHeight="1">
      <c r="A5" s="315" t="s">
        <v>784</v>
      </c>
      <c r="B5" s="326">
        <f>⑩【2週間前】野外炊飯活動計画書!C17</f>
        <v>0</v>
      </c>
      <c r="D5" s="315" t="s">
        <v>784</v>
      </c>
      <c r="E5" s="326">
        <f>⑩【2週間前】野外炊飯活動計画書!D17</f>
        <v>0</v>
      </c>
      <c r="G5" s="315" t="s">
        <v>784</v>
      </c>
      <c r="H5" s="326">
        <f>⑩【2週間前】野外炊飯活動計画書!E17</f>
        <v>0</v>
      </c>
      <c r="J5" s="315" t="s">
        <v>784</v>
      </c>
      <c r="K5" s="327">
        <f>⑩【2週間前】野外炊飯活動計画書!F17</f>
        <v>0</v>
      </c>
    </row>
    <row r="6" spans="1:11" ht="24" customHeight="1">
      <c r="A6" s="315" t="s">
        <v>785</v>
      </c>
      <c r="B6" s="326">
        <f>⑩【2週間前】野外炊飯活動計画書!C18</f>
        <v>0</v>
      </c>
      <c r="D6" s="315" t="s">
        <v>785</v>
      </c>
      <c r="E6" s="326">
        <f>⑩【2週間前】野外炊飯活動計画書!D18</f>
        <v>0</v>
      </c>
      <c r="G6" s="315" t="s">
        <v>785</v>
      </c>
      <c r="H6" s="326">
        <f>⑩【2週間前】野外炊飯活動計画書!E18</f>
        <v>0</v>
      </c>
      <c r="J6" s="315" t="s">
        <v>785</v>
      </c>
      <c r="K6" s="327">
        <f>⑩【2週間前】野外炊飯活動計画書!F18</f>
        <v>0</v>
      </c>
    </row>
    <row r="7" spans="1:11" ht="24" customHeight="1">
      <c r="A7" s="315" t="s">
        <v>786</v>
      </c>
      <c r="B7" s="326">
        <f>⑩【2週間前】野外炊飯活動計画書!C19</f>
        <v>0</v>
      </c>
      <c r="D7" s="315" t="s">
        <v>786</v>
      </c>
      <c r="E7" s="326">
        <f>⑩【2週間前】野外炊飯活動計画書!D19</f>
        <v>0</v>
      </c>
      <c r="G7" s="315" t="s">
        <v>786</v>
      </c>
      <c r="H7" s="326">
        <f>⑩【2週間前】野外炊飯活動計画書!E19</f>
        <v>0</v>
      </c>
      <c r="J7" s="315" t="s">
        <v>786</v>
      </c>
      <c r="K7" s="327">
        <f>⑩【2週間前】野外炊飯活動計画書!F19</f>
        <v>0</v>
      </c>
    </row>
    <row r="8" spans="1:11" ht="24" customHeight="1">
      <c r="A8" s="315" t="s">
        <v>787</v>
      </c>
      <c r="B8" s="326">
        <f>⑩【2週間前】野外炊飯活動計画書!C20</f>
        <v>0</v>
      </c>
      <c r="D8" s="315" t="s">
        <v>787</v>
      </c>
      <c r="E8" s="326">
        <f>⑩【2週間前】野外炊飯活動計画書!D20</f>
        <v>0</v>
      </c>
      <c r="G8" s="315" t="s">
        <v>787</v>
      </c>
      <c r="H8" s="326">
        <f>⑩【2週間前】野外炊飯活動計画書!E20</f>
        <v>0</v>
      </c>
      <c r="J8" s="315" t="s">
        <v>787</v>
      </c>
      <c r="K8" s="327">
        <f>⑩【2週間前】野外炊飯活動計画書!F20</f>
        <v>0</v>
      </c>
    </row>
    <row r="9" spans="1:11" ht="24" customHeight="1">
      <c r="A9" s="315" t="s">
        <v>788</v>
      </c>
      <c r="B9" s="326">
        <f>⑩【2週間前】野外炊飯活動計画書!C21</f>
        <v>0</v>
      </c>
      <c r="D9" s="315" t="s">
        <v>788</v>
      </c>
      <c r="E9" s="326">
        <f>⑩【2週間前】野外炊飯活動計画書!D21</f>
        <v>0</v>
      </c>
      <c r="G9" s="315" t="s">
        <v>788</v>
      </c>
      <c r="H9" s="326">
        <f>⑩【2週間前】野外炊飯活動計画書!E21</f>
        <v>0</v>
      </c>
      <c r="J9" s="315" t="s">
        <v>788</v>
      </c>
      <c r="K9" s="327">
        <f>⑩【2週間前】野外炊飯活動計画書!F21</f>
        <v>0</v>
      </c>
    </row>
    <row r="10" spans="1:11" ht="24" customHeight="1">
      <c r="A10" s="315" t="s">
        <v>789</v>
      </c>
      <c r="B10" s="326">
        <f>⑩【2週間前】野外炊飯活動計画書!C22</f>
        <v>0</v>
      </c>
      <c r="D10" s="315" t="s">
        <v>789</v>
      </c>
      <c r="E10" s="326">
        <f>⑩【2週間前】野外炊飯活動計画書!D22</f>
        <v>0</v>
      </c>
      <c r="G10" s="315" t="s">
        <v>789</v>
      </c>
      <c r="H10" s="326">
        <f>⑩【2週間前】野外炊飯活動計画書!E22</f>
        <v>0</v>
      </c>
      <c r="J10" s="315" t="s">
        <v>789</v>
      </c>
      <c r="K10" s="327">
        <f>⑩【2週間前】野外炊飯活動計画書!F22</f>
        <v>0</v>
      </c>
    </row>
    <row r="11" spans="1:11" ht="24" customHeight="1">
      <c r="A11" s="315" t="s">
        <v>790</v>
      </c>
      <c r="B11" s="326">
        <f>⑩【2週間前】野外炊飯活動計画書!C23</f>
        <v>0</v>
      </c>
      <c r="D11" s="315" t="s">
        <v>790</v>
      </c>
      <c r="E11" s="326">
        <f>⑩【2週間前】野外炊飯活動計画書!D23</f>
        <v>0</v>
      </c>
      <c r="G11" s="315" t="s">
        <v>790</v>
      </c>
      <c r="H11" s="326">
        <f>⑩【2週間前】野外炊飯活動計画書!E23</f>
        <v>0</v>
      </c>
      <c r="J11" s="315" t="s">
        <v>790</v>
      </c>
      <c r="K11" s="327">
        <f>⑩【2週間前】野外炊飯活動計画書!F23</f>
        <v>0</v>
      </c>
    </row>
    <row r="12" spans="1:11" ht="24" customHeight="1">
      <c r="A12" s="315" t="s">
        <v>791</v>
      </c>
      <c r="B12" s="326">
        <f>⑩【2週間前】野外炊飯活動計画書!C24</f>
        <v>0</v>
      </c>
      <c r="D12" s="315" t="s">
        <v>791</v>
      </c>
      <c r="E12" s="326">
        <f>⑩【2週間前】野外炊飯活動計画書!D24</f>
        <v>0</v>
      </c>
      <c r="G12" s="315" t="s">
        <v>791</v>
      </c>
      <c r="H12" s="326">
        <f>⑩【2週間前】野外炊飯活動計画書!E24</f>
        <v>0</v>
      </c>
      <c r="J12" s="315" t="s">
        <v>791</v>
      </c>
      <c r="K12" s="327">
        <f>⑩【2週間前】野外炊飯活動計画書!F24</f>
        <v>0</v>
      </c>
    </row>
    <row r="13" spans="1:11" ht="24" customHeight="1">
      <c r="A13" s="315" t="s">
        <v>792</v>
      </c>
      <c r="B13" s="326">
        <f>⑩【2週間前】野外炊飯活動計画書!C25</f>
        <v>0</v>
      </c>
      <c r="D13" s="315" t="s">
        <v>792</v>
      </c>
      <c r="E13" s="326">
        <f>⑩【2週間前】野外炊飯活動計画書!D25</f>
        <v>0</v>
      </c>
      <c r="G13" s="315" t="s">
        <v>792</v>
      </c>
      <c r="H13" s="326">
        <f>⑩【2週間前】野外炊飯活動計画書!E25</f>
        <v>0</v>
      </c>
      <c r="J13" s="315" t="s">
        <v>792</v>
      </c>
      <c r="K13" s="327">
        <f>⑩【2週間前】野外炊飯活動計画書!F25</f>
        <v>0</v>
      </c>
    </row>
    <row r="14" spans="1:11" ht="24" customHeight="1">
      <c r="A14" s="315" t="s">
        <v>793</v>
      </c>
      <c r="B14" s="326">
        <f>⑩【2週間前】野外炊飯活動計画書!C26</f>
        <v>0</v>
      </c>
      <c r="D14" s="315" t="s">
        <v>793</v>
      </c>
      <c r="E14" s="326">
        <f>⑩【2週間前】野外炊飯活動計画書!D26</f>
        <v>0</v>
      </c>
      <c r="G14" s="315" t="s">
        <v>793</v>
      </c>
      <c r="H14" s="326">
        <f>⑩【2週間前】野外炊飯活動計画書!E26</f>
        <v>0</v>
      </c>
      <c r="J14" s="315" t="s">
        <v>793</v>
      </c>
      <c r="K14" s="327">
        <f>⑩【2週間前】野外炊飯活動計画書!F26</f>
        <v>0</v>
      </c>
    </row>
    <row r="15" spans="1:11" ht="24" customHeight="1">
      <c r="A15" s="315" t="s">
        <v>794</v>
      </c>
      <c r="B15" s="326">
        <f>⑩【2週間前】野外炊飯活動計画書!C27</f>
        <v>0</v>
      </c>
      <c r="D15" s="315" t="s">
        <v>794</v>
      </c>
      <c r="E15" s="326">
        <f>⑩【2週間前】野外炊飯活動計画書!D27</f>
        <v>0</v>
      </c>
      <c r="G15" s="315" t="s">
        <v>794</v>
      </c>
      <c r="H15" s="326">
        <f>⑩【2週間前】野外炊飯活動計画書!E27</f>
        <v>0</v>
      </c>
      <c r="J15" s="315" t="s">
        <v>794</v>
      </c>
      <c r="K15" s="327">
        <f>⑩【2週間前】野外炊飯活動計画書!F27</f>
        <v>0</v>
      </c>
    </row>
    <row r="16" spans="1:11" ht="24" customHeight="1">
      <c r="A16" s="315" t="s">
        <v>795</v>
      </c>
      <c r="B16" s="326">
        <f>⑩【2週間前】野外炊飯活動計画書!C28</f>
        <v>0</v>
      </c>
      <c r="D16" s="315" t="s">
        <v>795</v>
      </c>
      <c r="E16" s="326">
        <f>⑩【2週間前】野外炊飯活動計画書!D28</f>
        <v>0</v>
      </c>
      <c r="G16" s="315" t="s">
        <v>795</v>
      </c>
      <c r="H16" s="326">
        <f>⑩【2週間前】野外炊飯活動計画書!E28</f>
        <v>0</v>
      </c>
      <c r="J16" s="315" t="s">
        <v>795</v>
      </c>
      <c r="K16" s="327">
        <f>⑩【2週間前】野外炊飯活動計画書!F28</f>
        <v>0</v>
      </c>
    </row>
    <row r="17" spans="1:11" ht="24" customHeight="1">
      <c r="A17" s="315" t="s">
        <v>796</v>
      </c>
      <c r="B17" s="326">
        <f>⑩【2週間前】野外炊飯活動計画書!C29</f>
        <v>0</v>
      </c>
      <c r="D17" s="315" t="s">
        <v>796</v>
      </c>
      <c r="E17" s="326">
        <f>⑩【2週間前】野外炊飯活動計画書!D29</f>
        <v>0</v>
      </c>
      <c r="G17" s="315" t="s">
        <v>796</v>
      </c>
      <c r="H17" s="326">
        <f>⑩【2週間前】野外炊飯活動計画書!E29</f>
        <v>0</v>
      </c>
      <c r="J17" s="315" t="s">
        <v>796</v>
      </c>
      <c r="K17" s="327">
        <f>⑩【2週間前】野外炊飯活動計画書!F29</f>
        <v>0</v>
      </c>
    </row>
    <row r="18" spans="1:11" ht="24" customHeight="1">
      <c r="A18" s="315" t="s">
        <v>797</v>
      </c>
      <c r="B18" s="326">
        <f>⑩【2週間前】野外炊飯活動計画書!C30</f>
        <v>0</v>
      </c>
      <c r="D18" s="315" t="s">
        <v>797</v>
      </c>
      <c r="E18" s="326">
        <f>⑩【2週間前】野外炊飯活動計画書!D30</f>
        <v>0</v>
      </c>
      <c r="G18" s="315" t="s">
        <v>797</v>
      </c>
      <c r="H18" s="326">
        <f>⑩【2週間前】野外炊飯活動計画書!E30</f>
        <v>0</v>
      </c>
      <c r="J18" s="315" t="s">
        <v>797</v>
      </c>
      <c r="K18" s="327">
        <f>⑩【2週間前】野外炊飯活動計画書!F30</f>
        <v>0</v>
      </c>
    </row>
    <row r="19" spans="1:11" ht="24" customHeight="1">
      <c r="A19" s="315" t="s">
        <v>798</v>
      </c>
      <c r="B19" s="326">
        <f>⑩【2週間前】野外炊飯活動計画書!C31</f>
        <v>0</v>
      </c>
      <c r="D19" s="315" t="s">
        <v>798</v>
      </c>
      <c r="E19" s="326">
        <f>⑩【2週間前】野外炊飯活動計画書!D31</f>
        <v>0</v>
      </c>
      <c r="G19" s="315" t="s">
        <v>798</v>
      </c>
      <c r="H19" s="326">
        <f>⑩【2週間前】野外炊飯活動計画書!E31</f>
        <v>0</v>
      </c>
      <c r="J19" s="315" t="s">
        <v>798</v>
      </c>
      <c r="K19" s="327">
        <f>⑩【2週間前】野外炊飯活動計画書!F31</f>
        <v>0</v>
      </c>
    </row>
    <row r="20" spans="1:11" ht="24" customHeight="1" thickBot="1">
      <c r="A20" s="316" t="s">
        <v>799</v>
      </c>
      <c r="B20" s="328">
        <f>⑩【2週間前】野外炊飯活動計画書!C32</f>
        <v>0</v>
      </c>
      <c r="D20" s="316" t="s">
        <v>799</v>
      </c>
      <c r="E20" s="328">
        <f>⑩【2週間前】野外炊飯活動計画書!D32</f>
        <v>0</v>
      </c>
      <c r="G20" s="316" t="s">
        <v>799</v>
      </c>
      <c r="H20" s="328">
        <f>⑩【2週間前】野外炊飯活動計画書!E32</f>
        <v>0</v>
      </c>
      <c r="J20" s="316" t="s">
        <v>799</v>
      </c>
      <c r="K20" s="329">
        <f>⑩【2週間前】野外炊飯活動計画書!F32</f>
        <v>0</v>
      </c>
    </row>
    <row r="21" spans="1:11" ht="14.25" thickBot="1"/>
    <row r="22" spans="1:11" ht="38.25" customHeight="1">
      <c r="A22" s="1472" t="s">
        <v>762</v>
      </c>
      <c r="B22" s="1473"/>
      <c r="D22" s="1472" t="s">
        <v>763</v>
      </c>
      <c r="E22" s="1473"/>
      <c r="G22" s="1472" t="s">
        <v>764</v>
      </c>
      <c r="H22" s="1473"/>
      <c r="J22" s="1472" t="s">
        <v>765</v>
      </c>
      <c r="K22" s="1473"/>
    </row>
    <row r="23" spans="1:11" ht="24" customHeight="1">
      <c r="A23" s="315" t="s">
        <v>782</v>
      </c>
      <c r="B23" s="326">
        <f>⑩【2週間前】野外炊飯活動計画書!G15</f>
        <v>0</v>
      </c>
      <c r="D23" s="315" t="s">
        <v>782</v>
      </c>
      <c r="E23" s="326">
        <f>⑩【2週間前】野外炊飯活動計画書!H15</f>
        <v>0</v>
      </c>
      <c r="G23" s="315" t="s">
        <v>782</v>
      </c>
      <c r="H23" s="326">
        <f>⑩【2週間前】野外炊飯活動計画書!I15</f>
        <v>0</v>
      </c>
      <c r="J23" s="315" t="s">
        <v>782</v>
      </c>
      <c r="K23" s="327">
        <f>⑩【2週間前】野外炊飯活動計画書!J15</f>
        <v>0</v>
      </c>
    </row>
    <row r="24" spans="1:11" ht="24" customHeight="1">
      <c r="A24" s="315" t="s">
        <v>783</v>
      </c>
      <c r="B24" s="326">
        <f>⑩【2週間前】野外炊飯活動計画書!G16</f>
        <v>0</v>
      </c>
      <c r="D24" s="315" t="s">
        <v>783</v>
      </c>
      <c r="E24" s="326">
        <f>⑩【2週間前】野外炊飯活動計画書!H16</f>
        <v>0</v>
      </c>
      <c r="G24" s="315" t="s">
        <v>783</v>
      </c>
      <c r="H24" s="326">
        <f>⑩【2週間前】野外炊飯活動計画書!I16</f>
        <v>0</v>
      </c>
      <c r="J24" s="315" t="s">
        <v>783</v>
      </c>
      <c r="K24" s="327">
        <f>⑩【2週間前】野外炊飯活動計画書!J16</f>
        <v>0</v>
      </c>
    </row>
    <row r="25" spans="1:11" ht="24" customHeight="1">
      <c r="A25" s="315" t="s">
        <v>784</v>
      </c>
      <c r="B25" s="326">
        <f>⑩【2週間前】野外炊飯活動計画書!G17</f>
        <v>0</v>
      </c>
      <c r="D25" s="315" t="s">
        <v>784</v>
      </c>
      <c r="E25" s="326">
        <f>⑩【2週間前】野外炊飯活動計画書!H17</f>
        <v>0</v>
      </c>
      <c r="G25" s="315" t="s">
        <v>784</v>
      </c>
      <c r="H25" s="326">
        <f>⑩【2週間前】野外炊飯活動計画書!I17</f>
        <v>0</v>
      </c>
      <c r="J25" s="315" t="s">
        <v>784</v>
      </c>
      <c r="K25" s="327">
        <f>⑩【2週間前】野外炊飯活動計画書!J17</f>
        <v>0</v>
      </c>
    </row>
    <row r="26" spans="1:11" ht="24" customHeight="1">
      <c r="A26" s="315" t="s">
        <v>785</v>
      </c>
      <c r="B26" s="326">
        <f>⑩【2週間前】野外炊飯活動計画書!G18</f>
        <v>0</v>
      </c>
      <c r="D26" s="315" t="s">
        <v>785</v>
      </c>
      <c r="E26" s="326">
        <f>⑩【2週間前】野外炊飯活動計画書!H18</f>
        <v>0</v>
      </c>
      <c r="G26" s="315" t="s">
        <v>785</v>
      </c>
      <c r="H26" s="326">
        <f>⑩【2週間前】野外炊飯活動計画書!I18</f>
        <v>0</v>
      </c>
      <c r="J26" s="315" t="s">
        <v>785</v>
      </c>
      <c r="K26" s="327">
        <f>⑩【2週間前】野外炊飯活動計画書!J18</f>
        <v>0</v>
      </c>
    </row>
    <row r="27" spans="1:11" ht="24" customHeight="1">
      <c r="A27" s="315" t="s">
        <v>786</v>
      </c>
      <c r="B27" s="326">
        <f>⑩【2週間前】野外炊飯活動計画書!G19</f>
        <v>0</v>
      </c>
      <c r="D27" s="315" t="s">
        <v>786</v>
      </c>
      <c r="E27" s="326">
        <f>⑩【2週間前】野外炊飯活動計画書!H19</f>
        <v>0</v>
      </c>
      <c r="G27" s="315" t="s">
        <v>786</v>
      </c>
      <c r="H27" s="326">
        <f>⑩【2週間前】野外炊飯活動計画書!I19</f>
        <v>0</v>
      </c>
      <c r="J27" s="315" t="s">
        <v>786</v>
      </c>
      <c r="K27" s="327">
        <f>⑩【2週間前】野外炊飯活動計画書!J19</f>
        <v>0</v>
      </c>
    </row>
    <row r="28" spans="1:11" ht="24" customHeight="1">
      <c r="A28" s="315" t="s">
        <v>787</v>
      </c>
      <c r="B28" s="326">
        <f>⑩【2週間前】野外炊飯活動計画書!G20</f>
        <v>0</v>
      </c>
      <c r="D28" s="315" t="s">
        <v>787</v>
      </c>
      <c r="E28" s="326">
        <f>⑩【2週間前】野外炊飯活動計画書!H20</f>
        <v>0</v>
      </c>
      <c r="G28" s="315" t="s">
        <v>787</v>
      </c>
      <c r="H28" s="326">
        <f>⑩【2週間前】野外炊飯活動計画書!I20</f>
        <v>0</v>
      </c>
      <c r="J28" s="315" t="s">
        <v>787</v>
      </c>
      <c r="K28" s="327">
        <f>⑩【2週間前】野外炊飯活動計画書!J20</f>
        <v>0</v>
      </c>
    </row>
    <row r="29" spans="1:11" ht="24" customHeight="1">
      <c r="A29" s="315" t="s">
        <v>788</v>
      </c>
      <c r="B29" s="326">
        <f>⑩【2週間前】野外炊飯活動計画書!G21</f>
        <v>0</v>
      </c>
      <c r="D29" s="315" t="s">
        <v>788</v>
      </c>
      <c r="E29" s="326">
        <f>⑩【2週間前】野外炊飯活動計画書!H21</f>
        <v>0</v>
      </c>
      <c r="G29" s="315" t="s">
        <v>788</v>
      </c>
      <c r="H29" s="326">
        <f>⑩【2週間前】野外炊飯活動計画書!I21</f>
        <v>0</v>
      </c>
      <c r="J29" s="315" t="s">
        <v>788</v>
      </c>
      <c r="K29" s="327">
        <f>⑩【2週間前】野外炊飯活動計画書!J21</f>
        <v>0</v>
      </c>
    </row>
    <row r="30" spans="1:11" ht="24" customHeight="1">
      <c r="A30" s="315" t="s">
        <v>789</v>
      </c>
      <c r="B30" s="326">
        <f>⑩【2週間前】野外炊飯活動計画書!G22</f>
        <v>0</v>
      </c>
      <c r="D30" s="315" t="s">
        <v>789</v>
      </c>
      <c r="E30" s="326">
        <f>⑩【2週間前】野外炊飯活動計画書!H22</f>
        <v>0</v>
      </c>
      <c r="G30" s="315" t="s">
        <v>789</v>
      </c>
      <c r="H30" s="326">
        <f>⑩【2週間前】野外炊飯活動計画書!I22</f>
        <v>0</v>
      </c>
      <c r="J30" s="315" t="s">
        <v>789</v>
      </c>
      <c r="K30" s="327">
        <f>⑩【2週間前】野外炊飯活動計画書!J22</f>
        <v>0</v>
      </c>
    </row>
    <row r="31" spans="1:11" ht="24" customHeight="1">
      <c r="A31" s="315" t="s">
        <v>790</v>
      </c>
      <c r="B31" s="326">
        <f>⑩【2週間前】野外炊飯活動計画書!G23</f>
        <v>0</v>
      </c>
      <c r="D31" s="315" t="s">
        <v>790</v>
      </c>
      <c r="E31" s="326">
        <f>⑩【2週間前】野外炊飯活動計画書!H23</f>
        <v>0</v>
      </c>
      <c r="G31" s="315" t="s">
        <v>790</v>
      </c>
      <c r="H31" s="326">
        <f>⑩【2週間前】野外炊飯活動計画書!I23</f>
        <v>0</v>
      </c>
      <c r="J31" s="315" t="s">
        <v>790</v>
      </c>
      <c r="K31" s="327">
        <f>⑩【2週間前】野外炊飯活動計画書!J23</f>
        <v>0</v>
      </c>
    </row>
    <row r="32" spans="1:11" ht="24" customHeight="1">
      <c r="A32" s="315" t="s">
        <v>791</v>
      </c>
      <c r="B32" s="326">
        <f>⑩【2週間前】野外炊飯活動計画書!G24</f>
        <v>0</v>
      </c>
      <c r="D32" s="315" t="s">
        <v>791</v>
      </c>
      <c r="E32" s="326">
        <f>⑩【2週間前】野外炊飯活動計画書!H24</f>
        <v>0</v>
      </c>
      <c r="G32" s="315" t="s">
        <v>791</v>
      </c>
      <c r="H32" s="326">
        <f>⑩【2週間前】野外炊飯活動計画書!I24</f>
        <v>0</v>
      </c>
      <c r="J32" s="315" t="s">
        <v>791</v>
      </c>
      <c r="K32" s="327">
        <f>⑩【2週間前】野外炊飯活動計画書!J24</f>
        <v>0</v>
      </c>
    </row>
    <row r="33" spans="1:11" ht="24" customHeight="1">
      <c r="A33" s="315" t="s">
        <v>792</v>
      </c>
      <c r="B33" s="326">
        <f>⑩【2週間前】野外炊飯活動計画書!G25</f>
        <v>0</v>
      </c>
      <c r="D33" s="315" t="s">
        <v>792</v>
      </c>
      <c r="E33" s="326">
        <f>⑩【2週間前】野外炊飯活動計画書!H25</f>
        <v>0</v>
      </c>
      <c r="G33" s="315" t="s">
        <v>792</v>
      </c>
      <c r="H33" s="326">
        <f>⑩【2週間前】野外炊飯活動計画書!I25</f>
        <v>0</v>
      </c>
      <c r="J33" s="315" t="s">
        <v>792</v>
      </c>
      <c r="K33" s="327">
        <f>⑩【2週間前】野外炊飯活動計画書!J25</f>
        <v>0</v>
      </c>
    </row>
    <row r="34" spans="1:11" ht="24" customHeight="1">
      <c r="A34" s="315" t="s">
        <v>793</v>
      </c>
      <c r="B34" s="326">
        <f>⑩【2週間前】野外炊飯活動計画書!G26</f>
        <v>0</v>
      </c>
      <c r="D34" s="315" t="s">
        <v>793</v>
      </c>
      <c r="E34" s="326">
        <f>⑩【2週間前】野外炊飯活動計画書!H26</f>
        <v>0</v>
      </c>
      <c r="G34" s="315" t="s">
        <v>793</v>
      </c>
      <c r="H34" s="326">
        <f>⑩【2週間前】野外炊飯活動計画書!I26</f>
        <v>0</v>
      </c>
      <c r="J34" s="315" t="s">
        <v>793</v>
      </c>
      <c r="K34" s="327">
        <f>⑩【2週間前】野外炊飯活動計画書!J26</f>
        <v>0</v>
      </c>
    </row>
    <row r="35" spans="1:11" ht="24" customHeight="1">
      <c r="A35" s="315" t="s">
        <v>794</v>
      </c>
      <c r="B35" s="326">
        <f>⑩【2週間前】野外炊飯活動計画書!G27</f>
        <v>0</v>
      </c>
      <c r="D35" s="315" t="s">
        <v>794</v>
      </c>
      <c r="E35" s="326">
        <f>⑩【2週間前】野外炊飯活動計画書!H27</f>
        <v>0</v>
      </c>
      <c r="G35" s="315" t="s">
        <v>794</v>
      </c>
      <c r="H35" s="326">
        <f>⑩【2週間前】野外炊飯活動計画書!I27</f>
        <v>0</v>
      </c>
      <c r="J35" s="315" t="s">
        <v>794</v>
      </c>
      <c r="K35" s="327">
        <f>⑩【2週間前】野外炊飯活動計画書!J27</f>
        <v>0</v>
      </c>
    </row>
    <row r="36" spans="1:11" ht="24" customHeight="1">
      <c r="A36" s="315" t="s">
        <v>795</v>
      </c>
      <c r="B36" s="326">
        <f>⑩【2週間前】野外炊飯活動計画書!G28</f>
        <v>0</v>
      </c>
      <c r="D36" s="315" t="s">
        <v>795</v>
      </c>
      <c r="E36" s="326">
        <f>⑩【2週間前】野外炊飯活動計画書!H28</f>
        <v>0</v>
      </c>
      <c r="G36" s="315" t="s">
        <v>795</v>
      </c>
      <c r="H36" s="326">
        <f>⑩【2週間前】野外炊飯活動計画書!I28</f>
        <v>0</v>
      </c>
      <c r="J36" s="315" t="s">
        <v>795</v>
      </c>
      <c r="K36" s="327">
        <f>⑩【2週間前】野外炊飯活動計画書!J28</f>
        <v>0</v>
      </c>
    </row>
    <row r="37" spans="1:11" ht="24" customHeight="1">
      <c r="A37" s="315" t="s">
        <v>796</v>
      </c>
      <c r="B37" s="326">
        <f>⑩【2週間前】野外炊飯活動計画書!G29</f>
        <v>0</v>
      </c>
      <c r="D37" s="315" t="s">
        <v>796</v>
      </c>
      <c r="E37" s="326">
        <f>⑩【2週間前】野外炊飯活動計画書!H29</f>
        <v>0</v>
      </c>
      <c r="G37" s="315" t="s">
        <v>796</v>
      </c>
      <c r="H37" s="326">
        <f>⑩【2週間前】野外炊飯活動計画書!I29</f>
        <v>0</v>
      </c>
      <c r="J37" s="315" t="s">
        <v>796</v>
      </c>
      <c r="K37" s="327">
        <f>⑩【2週間前】野外炊飯活動計画書!J29</f>
        <v>0</v>
      </c>
    </row>
    <row r="38" spans="1:11" ht="24" customHeight="1">
      <c r="A38" s="315" t="s">
        <v>797</v>
      </c>
      <c r="B38" s="326">
        <f>⑩【2週間前】野外炊飯活動計画書!G30</f>
        <v>0</v>
      </c>
      <c r="D38" s="315" t="s">
        <v>797</v>
      </c>
      <c r="E38" s="326">
        <f>⑩【2週間前】野外炊飯活動計画書!H30</f>
        <v>0</v>
      </c>
      <c r="G38" s="315" t="s">
        <v>797</v>
      </c>
      <c r="H38" s="326">
        <f>⑩【2週間前】野外炊飯活動計画書!I30</f>
        <v>0</v>
      </c>
      <c r="J38" s="315" t="s">
        <v>797</v>
      </c>
      <c r="K38" s="327">
        <f>⑩【2週間前】野外炊飯活動計画書!J30</f>
        <v>0</v>
      </c>
    </row>
    <row r="39" spans="1:11" ht="24" customHeight="1">
      <c r="A39" s="315" t="s">
        <v>798</v>
      </c>
      <c r="B39" s="326">
        <f>⑩【2週間前】野外炊飯活動計画書!G31</f>
        <v>0</v>
      </c>
      <c r="D39" s="315" t="s">
        <v>798</v>
      </c>
      <c r="E39" s="326">
        <f>⑩【2週間前】野外炊飯活動計画書!H31</f>
        <v>0</v>
      </c>
      <c r="G39" s="315" t="s">
        <v>798</v>
      </c>
      <c r="H39" s="326">
        <f>⑩【2週間前】野外炊飯活動計画書!I31</f>
        <v>0</v>
      </c>
      <c r="J39" s="315" t="s">
        <v>798</v>
      </c>
      <c r="K39" s="327">
        <f>⑩【2週間前】野外炊飯活動計画書!J31</f>
        <v>0</v>
      </c>
    </row>
    <row r="40" spans="1:11" ht="24" customHeight="1" thickBot="1">
      <c r="A40" s="316" t="s">
        <v>799</v>
      </c>
      <c r="B40" s="328">
        <f>⑩【2週間前】野外炊飯活動計画書!G32</f>
        <v>0</v>
      </c>
      <c r="D40" s="316" t="s">
        <v>799</v>
      </c>
      <c r="E40" s="328">
        <f>⑩【2週間前】野外炊飯活動計画書!H32</f>
        <v>0</v>
      </c>
      <c r="G40" s="316" t="s">
        <v>799</v>
      </c>
      <c r="H40" s="328">
        <f>⑩【2週間前】野外炊飯活動計画書!I32</f>
        <v>0</v>
      </c>
      <c r="J40" s="316" t="s">
        <v>799</v>
      </c>
      <c r="K40" s="329">
        <f>⑩【2週間前】野外炊飯活動計画書!J32</f>
        <v>0</v>
      </c>
    </row>
    <row r="41" spans="1:11" ht="18" customHeight="1" thickBot="1"/>
    <row r="42" spans="1:11" ht="38.25" customHeight="1">
      <c r="A42" s="1472" t="s">
        <v>766</v>
      </c>
      <c r="B42" s="1473"/>
      <c r="D42" s="1472" t="s">
        <v>767</v>
      </c>
      <c r="E42" s="1473"/>
      <c r="G42" s="1472" t="s">
        <v>768</v>
      </c>
      <c r="H42" s="1473"/>
      <c r="J42" s="1472" t="s">
        <v>769</v>
      </c>
      <c r="K42" s="1473"/>
    </row>
    <row r="43" spans="1:11" ht="24" customHeight="1">
      <c r="A43" s="315" t="s">
        <v>782</v>
      </c>
      <c r="B43" s="326">
        <f>⑩【2週間前】野外炊飯活動計画書!K15</f>
        <v>0</v>
      </c>
      <c r="D43" s="315" t="s">
        <v>782</v>
      </c>
      <c r="E43" s="326">
        <f>⑩【2週間前】野外炊飯活動計画書!L15</f>
        <v>0</v>
      </c>
      <c r="G43" s="315" t="s">
        <v>782</v>
      </c>
      <c r="H43" s="326">
        <f>⑩【2週間前】野外炊飯活動計画書!M15</f>
        <v>0</v>
      </c>
      <c r="J43" s="315" t="s">
        <v>782</v>
      </c>
      <c r="K43" s="327">
        <f>⑩【2週間前】野外炊飯活動計画書!N15</f>
        <v>0</v>
      </c>
    </row>
    <row r="44" spans="1:11" ht="24" customHeight="1">
      <c r="A44" s="315" t="s">
        <v>783</v>
      </c>
      <c r="B44" s="326">
        <f>⑩【2週間前】野外炊飯活動計画書!K16</f>
        <v>0</v>
      </c>
      <c r="D44" s="315" t="s">
        <v>783</v>
      </c>
      <c r="E44" s="326">
        <f>⑩【2週間前】野外炊飯活動計画書!L16</f>
        <v>0</v>
      </c>
      <c r="G44" s="315" t="s">
        <v>783</v>
      </c>
      <c r="H44" s="326">
        <f>⑩【2週間前】野外炊飯活動計画書!M16</f>
        <v>0</v>
      </c>
      <c r="J44" s="315" t="s">
        <v>783</v>
      </c>
      <c r="K44" s="327">
        <f>⑩【2週間前】野外炊飯活動計画書!N16</f>
        <v>0</v>
      </c>
    </row>
    <row r="45" spans="1:11" ht="24" customHeight="1">
      <c r="A45" s="315" t="s">
        <v>784</v>
      </c>
      <c r="B45" s="326">
        <f>⑩【2週間前】野外炊飯活動計画書!K17</f>
        <v>0</v>
      </c>
      <c r="D45" s="315" t="s">
        <v>784</v>
      </c>
      <c r="E45" s="326">
        <f>⑩【2週間前】野外炊飯活動計画書!L17</f>
        <v>0</v>
      </c>
      <c r="G45" s="315" t="s">
        <v>784</v>
      </c>
      <c r="H45" s="326">
        <f>⑩【2週間前】野外炊飯活動計画書!M17</f>
        <v>0</v>
      </c>
      <c r="J45" s="315" t="s">
        <v>784</v>
      </c>
      <c r="K45" s="327">
        <f>⑩【2週間前】野外炊飯活動計画書!N17</f>
        <v>0</v>
      </c>
    </row>
    <row r="46" spans="1:11" ht="24" customHeight="1">
      <c r="A46" s="315" t="s">
        <v>785</v>
      </c>
      <c r="B46" s="326">
        <f>⑩【2週間前】野外炊飯活動計画書!K18</f>
        <v>0</v>
      </c>
      <c r="D46" s="315" t="s">
        <v>785</v>
      </c>
      <c r="E46" s="326">
        <f>⑩【2週間前】野外炊飯活動計画書!L18</f>
        <v>0</v>
      </c>
      <c r="G46" s="315" t="s">
        <v>785</v>
      </c>
      <c r="H46" s="326">
        <f>⑩【2週間前】野外炊飯活動計画書!M18</f>
        <v>0</v>
      </c>
      <c r="J46" s="315" t="s">
        <v>785</v>
      </c>
      <c r="K46" s="327">
        <f>⑩【2週間前】野外炊飯活動計画書!N18</f>
        <v>0</v>
      </c>
    </row>
    <row r="47" spans="1:11" ht="24" customHeight="1">
      <c r="A47" s="315" t="s">
        <v>786</v>
      </c>
      <c r="B47" s="326">
        <f>⑩【2週間前】野外炊飯活動計画書!K19</f>
        <v>0</v>
      </c>
      <c r="D47" s="315" t="s">
        <v>786</v>
      </c>
      <c r="E47" s="326">
        <f>⑩【2週間前】野外炊飯活動計画書!L19</f>
        <v>0</v>
      </c>
      <c r="G47" s="315" t="s">
        <v>786</v>
      </c>
      <c r="H47" s="326">
        <f>⑩【2週間前】野外炊飯活動計画書!M19</f>
        <v>0</v>
      </c>
      <c r="J47" s="315" t="s">
        <v>786</v>
      </c>
      <c r="K47" s="327">
        <f>⑩【2週間前】野外炊飯活動計画書!N19</f>
        <v>0</v>
      </c>
    </row>
    <row r="48" spans="1:11" ht="24" customHeight="1">
      <c r="A48" s="315" t="s">
        <v>787</v>
      </c>
      <c r="B48" s="326">
        <f>⑩【2週間前】野外炊飯活動計画書!K20</f>
        <v>0</v>
      </c>
      <c r="D48" s="315" t="s">
        <v>787</v>
      </c>
      <c r="E48" s="326">
        <f>⑩【2週間前】野外炊飯活動計画書!L20</f>
        <v>0</v>
      </c>
      <c r="G48" s="315" t="s">
        <v>787</v>
      </c>
      <c r="H48" s="326">
        <f>⑩【2週間前】野外炊飯活動計画書!M20</f>
        <v>0</v>
      </c>
      <c r="J48" s="315" t="s">
        <v>787</v>
      </c>
      <c r="K48" s="327">
        <f>⑩【2週間前】野外炊飯活動計画書!N20</f>
        <v>0</v>
      </c>
    </row>
    <row r="49" spans="1:11" ht="24" customHeight="1">
      <c r="A49" s="315" t="s">
        <v>788</v>
      </c>
      <c r="B49" s="326">
        <f>⑩【2週間前】野外炊飯活動計画書!K21</f>
        <v>0</v>
      </c>
      <c r="D49" s="315" t="s">
        <v>788</v>
      </c>
      <c r="E49" s="326">
        <f>⑩【2週間前】野外炊飯活動計画書!L21</f>
        <v>0</v>
      </c>
      <c r="G49" s="315" t="s">
        <v>788</v>
      </c>
      <c r="H49" s="326">
        <f>⑩【2週間前】野外炊飯活動計画書!M21</f>
        <v>0</v>
      </c>
      <c r="J49" s="315" t="s">
        <v>788</v>
      </c>
      <c r="K49" s="327">
        <f>⑩【2週間前】野外炊飯活動計画書!N21</f>
        <v>0</v>
      </c>
    </row>
    <row r="50" spans="1:11" ht="24" customHeight="1">
      <c r="A50" s="315" t="s">
        <v>789</v>
      </c>
      <c r="B50" s="326">
        <f>⑩【2週間前】野外炊飯活動計画書!K22</f>
        <v>0</v>
      </c>
      <c r="D50" s="315" t="s">
        <v>789</v>
      </c>
      <c r="E50" s="326">
        <f>⑩【2週間前】野外炊飯活動計画書!L22</f>
        <v>0</v>
      </c>
      <c r="G50" s="315" t="s">
        <v>789</v>
      </c>
      <c r="H50" s="326">
        <f>⑩【2週間前】野外炊飯活動計画書!M22</f>
        <v>0</v>
      </c>
      <c r="J50" s="315" t="s">
        <v>789</v>
      </c>
      <c r="K50" s="327">
        <f>⑩【2週間前】野外炊飯活動計画書!N22</f>
        <v>0</v>
      </c>
    </row>
    <row r="51" spans="1:11" ht="24" customHeight="1">
      <c r="A51" s="315" t="s">
        <v>790</v>
      </c>
      <c r="B51" s="326">
        <f>⑩【2週間前】野外炊飯活動計画書!K23</f>
        <v>0</v>
      </c>
      <c r="D51" s="315" t="s">
        <v>790</v>
      </c>
      <c r="E51" s="326">
        <f>⑩【2週間前】野外炊飯活動計画書!L23</f>
        <v>0</v>
      </c>
      <c r="G51" s="315" t="s">
        <v>790</v>
      </c>
      <c r="H51" s="326">
        <f>⑩【2週間前】野外炊飯活動計画書!M23</f>
        <v>0</v>
      </c>
      <c r="J51" s="315" t="s">
        <v>790</v>
      </c>
      <c r="K51" s="327">
        <f>⑩【2週間前】野外炊飯活動計画書!N23</f>
        <v>0</v>
      </c>
    </row>
    <row r="52" spans="1:11" ht="24" customHeight="1">
      <c r="A52" s="315" t="s">
        <v>791</v>
      </c>
      <c r="B52" s="326">
        <f>⑩【2週間前】野外炊飯活動計画書!K24</f>
        <v>0</v>
      </c>
      <c r="D52" s="315" t="s">
        <v>791</v>
      </c>
      <c r="E52" s="326">
        <f>⑩【2週間前】野外炊飯活動計画書!L24</f>
        <v>0</v>
      </c>
      <c r="G52" s="315" t="s">
        <v>791</v>
      </c>
      <c r="H52" s="326">
        <f>⑩【2週間前】野外炊飯活動計画書!M24</f>
        <v>0</v>
      </c>
      <c r="J52" s="315" t="s">
        <v>791</v>
      </c>
      <c r="K52" s="327">
        <f>⑩【2週間前】野外炊飯活動計画書!N24</f>
        <v>0</v>
      </c>
    </row>
    <row r="53" spans="1:11" ht="24" customHeight="1">
      <c r="A53" s="315" t="s">
        <v>792</v>
      </c>
      <c r="B53" s="326">
        <f>⑩【2週間前】野外炊飯活動計画書!K25</f>
        <v>0</v>
      </c>
      <c r="D53" s="315" t="s">
        <v>792</v>
      </c>
      <c r="E53" s="326">
        <f>⑩【2週間前】野外炊飯活動計画書!L25</f>
        <v>0</v>
      </c>
      <c r="G53" s="315" t="s">
        <v>792</v>
      </c>
      <c r="H53" s="326">
        <f>⑩【2週間前】野外炊飯活動計画書!M25</f>
        <v>0</v>
      </c>
      <c r="J53" s="315" t="s">
        <v>792</v>
      </c>
      <c r="K53" s="327">
        <f>⑩【2週間前】野外炊飯活動計画書!N25</f>
        <v>0</v>
      </c>
    </row>
    <row r="54" spans="1:11" ht="24" customHeight="1">
      <c r="A54" s="315" t="s">
        <v>793</v>
      </c>
      <c r="B54" s="326">
        <f>⑩【2週間前】野外炊飯活動計画書!K26</f>
        <v>0</v>
      </c>
      <c r="D54" s="315" t="s">
        <v>793</v>
      </c>
      <c r="E54" s="326">
        <f>⑩【2週間前】野外炊飯活動計画書!L26</f>
        <v>0</v>
      </c>
      <c r="G54" s="315" t="s">
        <v>793</v>
      </c>
      <c r="H54" s="326">
        <f>⑩【2週間前】野外炊飯活動計画書!M26</f>
        <v>0</v>
      </c>
      <c r="J54" s="315" t="s">
        <v>793</v>
      </c>
      <c r="K54" s="327">
        <f>⑩【2週間前】野外炊飯活動計画書!N26</f>
        <v>0</v>
      </c>
    </row>
    <row r="55" spans="1:11" ht="24" customHeight="1">
      <c r="A55" s="315" t="s">
        <v>794</v>
      </c>
      <c r="B55" s="326">
        <f>⑩【2週間前】野外炊飯活動計画書!K27</f>
        <v>0</v>
      </c>
      <c r="D55" s="315" t="s">
        <v>794</v>
      </c>
      <c r="E55" s="326">
        <f>⑩【2週間前】野外炊飯活動計画書!L27</f>
        <v>0</v>
      </c>
      <c r="G55" s="315" t="s">
        <v>794</v>
      </c>
      <c r="H55" s="326">
        <f>⑩【2週間前】野外炊飯活動計画書!M27</f>
        <v>0</v>
      </c>
      <c r="J55" s="315" t="s">
        <v>794</v>
      </c>
      <c r="K55" s="327">
        <f>⑩【2週間前】野外炊飯活動計画書!N27</f>
        <v>0</v>
      </c>
    </row>
    <row r="56" spans="1:11" ht="24" customHeight="1">
      <c r="A56" s="315" t="s">
        <v>795</v>
      </c>
      <c r="B56" s="326">
        <f>⑩【2週間前】野外炊飯活動計画書!K28</f>
        <v>0</v>
      </c>
      <c r="D56" s="315" t="s">
        <v>795</v>
      </c>
      <c r="E56" s="326">
        <f>⑩【2週間前】野外炊飯活動計画書!L28</f>
        <v>0</v>
      </c>
      <c r="G56" s="315" t="s">
        <v>795</v>
      </c>
      <c r="H56" s="326">
        <f>⑩【2週間前】野外炊飯活動計画書!M28</f>
        <v>0</v>
      </c>
      <c r="J56" s="315" t="s">
        <v>795</v>
      </c>
      <c r="K56" s="327">
        <f>⑩【2週間前】野外炊飯活動計画書!N28</f>
        <v>0</v>
      </c>
    </row>
    <row r="57" spans="1:11" ht="24" customHeight="1">
      <c r="A57" s="315" t="s">
        <v>796</v>
      </c>
      <c r="B57" s="326">
        <f>⑩【2週間前】野外炊飯活動計画書!K29</f>
        <v>0</v>
      </c>
      <c r="D57" s="315" t="s">
        <v>796</v>
      </c>
      <c r="E57" s="326">
        <f>⑩【2週間前】野外炊飯活動計画書!L29</f>
        <v>0</v>
      </c>
      <c r="G57" s="315" t="s">
        <v>796</v>
      </c>
      <c r="H57" s="326">
        <f>⑩【2週間前】野外炊飯活動計画書!M29</f>
        <v>0</v>
      </c>
      <c r="J57" s="315" t="s">
        <v>796</v>
      </c>
      <c r="K57" s="327">
        <f>⑩【2週間前】野外炊飯活動計画書!N29</f>
        <v>0</v>
      </c>
    </row>
    <row r="58" spans="1:11" ht="24" customHeight="1">
      <c r="A58" s="315" t="s">
        <v>797</v>
      </c>
      <c r="B58" s="326">
        <f>⑩【2週間前】野外炊飯活動計画書!K30</f>
        <v>0</v>
      </c>
      <c r="D58" s="315" t="s">
        <v>797</v>
      </c>
      <c r="E58" s="326">
        <f>⑩【2週間前】野外炊飯活動計画書!L30</f>
        <v>0</v>
      </c>
      <c r="G58" s="315" t="s">
        <v>797</v>
      </c>
      <c r="H58" s="326">
        <f>⑩【2週間前】野外炊飯活動計画書!M30</f>
        <v>0</v>
      </c>
      <c r="J58" s="315" t="s">
        <v>797</v>
      </c>
      <c r="K58" s="327">
        <f>⑩【2週間前】野外炊飯活動計画書!N30</f>
        <v>0</v>
      </c>
    </row>
    <row r="59" spans="1:11" ht="24" customHeight="1">
      <c r="A59" s="315" t="s">
        <v>798</v>
      </c>
      <c r="B59" s="326">
        <f>⑩【2週間前】野外炊飯活動計画書!K31</f>
        <v>0</v>
      </c>
      <c r="D59" s="315" t="s">
        <v>798</v>
      </c>
      <c r="E59" s="326">
        <f>⑩【2週間前】野外炊飯活動計画書!L31</f>
        <v>0</v>
      </c>
      <c r="G59" s="315" t="s">
        <v>798</v>
      </c>
      <c r="H59" s="326">
        <f>⑩【2週間前】野外炊飯活動計画書!M31</f>
        <v>0</v>
      </c>
      <c r="J59" s="315" t="s">
        <v>798</v>
      </c>
      <c r="K59" s="327">
        <f>⑩【2週間前】野外炊飯活動計画書!N31</f>
        <v>0</v>
      </c>
    </row>
    <row r="60" spans="1:11" ht="24" customHeight="1" thickBot="1">
      <c r="A60" s="316" t="s">
        <v>799</v>
      </c>
      <c r="B60" s="328">
        <f>⑩【2週間前】野外炊飯活動計画書!K32</f>
        <v>0</v>
      </c>
      <c r="D60" s="316" t="s">
        <v>799</v>
      </c>
      <c r="E60" s="328">
        <f>⑩【2週間前】野外炊飯活動計画書!L32</f>
        <v>0</v>
      </c>
      <c r="G60" s="316" t="s">
        <v>799</v>
      </c>
      <c r="H60" s="328">
        <f>⑩【2週間前】野外炊飯活動計画書!M32</f>
        <v>0</v>
      </c>
      <c r="J60" s="316" t="s">
        <v>799</v>
      </c>
      <c r="K60" s="329">
        <f>⑩【2週間前】野外炊飯活動計画書!N32</f>
        <v>0</v>
      </c>
    </row>
    <row r="61" spans="1:11" ht="14.25" thickBot="1"/>
    <row r="62" spans="1:11" ht="38.25" customHeight="1">
      <c r="A62" s="1472" t="s">
        <v>770</v>
      </c>
      <c r="B62" s="1473"/>
      <c r="D62" s="1472" t="s">
        <v>771</v>
      </c>
      <c r="E62" s="1473"/>
      <c r="G62" s="1472" t="s">
        <v>772</v>
      </c>
      <c r="H62" s="1473"/>
      <c r="J62" s="1472" t="s">
        <v>773</v>
      </c>
      <c r="K62" s="1473"/>
    </row>
    <row r="63" spans="1:11" ht="24" customHeight="1">
      <c r="A63" s="315" t="s">
        <v>782</v>
      </c>
      <c r="B63" s="326">
        <f>⑩【2週間前】野外炊飯活動計画書!O15</f>
        <v>0</v>
      </c>
      <c r="D63" s="315" t="s">
        <v>782</v>
      </c>
      <c r="E63" s="326">
        <f>⑩【2週間前】野外炊飯活動計画書!P15</f>
        <v>0</v>
      </c>
      <c r="G63" s="315" t="s">
        <v>782</v>
      </c>
      <c r="H63" s="326">
        <f>⑩【2週間前】野外炊飯活動計画書!Q15</f>
        <v>0</v>
      </c>
      <c r="J63" s="315" t="s">
        <v>782</v>
      </c>
      <c r="K63" s="327">
        <f>⑩【2週間前】野外炊飯活動計画書!R15</f>
        <v>0</v>
      </c>
    </row>
    <row r="64" spans="1:11" ht="24" customHeight="1">
      <c r="A64" s="315" t="s">
        <v>783</v>
      </c>
      <c r="B64" s="326">
        <f>⑩【2週間前】野外炊飯活動計画書!O16</f>
        <v>0</v>
      </c>
      <c r="D64" s="315" t="s">
        <v>783</v>
      </c>
      <c r="E64" s="326">
        <f>⑩【2週間前】野外炊飯活動計画書!P16</f>
        <v>0</v>
      </c>
      <c r="G64" s="315" t="s">
        <v>783</v>
      </c>
      <c r="H64" s="326">
        <f>⑩【2週間前】野外炊飯活動計画書!Q16</f>
        <v>0</v>
      </c>
      <c r="J64" s="315" t="s">
        <v>783</v>
      </c>
      <c r="K64" s="327">
        <f>⑩【2週間前】野外炊飯活動計画書!R16</f>
        <v>0</v>
      </c>
    </row>
    <row r="65" spans="1:11" ht="24" customHeight="1">
      <c r="A65" s="315" t="s">
        <v>784</v>
      </c>
      <c r="B65" s="326">
        <f>⑩【2週間前】野外炊飯活動計画書!O17</f>
        <v>0</v>
      </c>
      <c r="D65" s="315" t="s">
        <v>784</v>
      </c>
      <c r="E65" s="326">
        <f>⑩【2週間前】野外炊飯活動計画書!P17</f>
        <v>0</v>
      </c>
      <c r="G65" s="315" t="s">
        <v>784</v>
      </c>
      <c r="H65" s="326">
        <f>⑩【2週間前】野外炊飯活動計画書!Q17</f>
        <v>0</v>
      </c>
      <c r="J65" s="315" t="s">
        <v>784</v>
      </c>
      <c r="K65" s="327">
        <f>⑩【2週間前】野外炊飯活動計画書!R17</f>
        <v>0</v>
      </c>
    </row>
    <row r="66" spans="1:11" ht="24" customHeight="1">
      <c r="A66" s="315" t="s">
        <v>785</v>
      </c>
      <c r="B66" s="326">
        <f>⑩【2週間前】野外炊飯活動計画書!O18</f>
        <v>0</v>
      </c>
      <c r="D66" s="315" t="s">
        <v>785</v>
      </c>
      <c r="E66" s="326">
        <f>⑩【2週間前】野外炊飯活動計画書!P18</f>
        <v>0</v>
      </c>
      <c r="G66" s="315" t="s">
        <v>785</v>
      </c>
      <c r="H66" s="326">
        <f>⑩【2週間前】野外炊飯活動計画書!Q18</f>
        <v>0</v>
      </c>
      <c r="J66" s="315" t="s">
        <v>785</v>
      </c>
      <c r="K66" s="327">
        <f>⑩【2週間前】野外炊飯活動計画書!R18</f>
        <v>0</v>
      </c>
    </row>
    <row r="67" spans="1:11" ht="24" customHeight="1">
      <c r="A67" s="315" t="s">
        <v>786</v>
      </c>
      <c r="B67" s="326">
        <f>⑩【2週間前】野外炊飯活動計画書!O19</f>
        <v>0</v>
      </c>
      <c r="D67" s="315" t="s">
        <v>786</v>
      </c>
      <c r="E67" s="326">
        <f>⑩【2週間前】野外炊飯活動計画書!P19</f>
        <v>0</v>
      </c>
      <c r="G67" s="315" t="s">
        <v>786</v>
      </c>
      <c r="H67" s="326">
        <f>⑩【2週間前】野外炊飯活動計画書!Q19</f>
        <v>0</v>
      </c>
      <c r="J67" s="315" t="s">
        <v>786</v>
      </c>
      <c r="K67" s="327">
        <f>⑩【2週間前】野外炊飯活動計画書!R19</f>
        <v>0</v>
      </c>
    </row>
    <row r="68" spans="1:11" ht="24" customHeight="1">
      <c r="A68" s="315" t="s">
        <v>787</v>
      </c>
      <c r="B68" s="326">
        <f>⑩【2週間前】野外炊飯活動計画書!O20</f>
        <v>0</v>
      </c>
      <c r="D68" s="315" t="s">
        <v>787</v>
      </c>
      <c r="E68" s="326">
        <f>⑩【2週間前】野外炊飯活動計画書!P20</f>
        <v>0</v>
      </c>
      <c r="G68" s="315" t="s">
        <v>787</v>
      </c>
      <c r="H68" s="326">
        <f>⑩【2週間前】野外炊飯活動計画書!Q20</f>
        <v>0</v>
      </c>
      <c r="J68" s="315" t="s">
        <v>787</v>
      </c>
      <c r="K68" s="327">
        <f>⑩【2週間前】野外炊飯活動計画書!R20</f>
        <v>0</v>
      </c>
    </row>
    <row r="69" spans="1:11" ht="24" customHeight="1">
      <c r="A69" s="315" t="s">
        <v>788</v>
      </c>
      <c r="B69" s="326">
        <f>⑩【2週間前】野外炊飯活動計画書!O21</f>
        <v>0</v>
      </c>
      <c r="D69" s="315" t="s">
        <v>788</v>
      </c>
      <c r="E69" s="326">
        <f>⑩【2週間前】野外炊飯活動計画書!P21</f>
        <v>0</v>
      </c>
      <c r="G69" s="315" t="s">
        <v>788</v>
      </c>
      <c r="H69" s="326">
        <f>⑩【2週間前】野外炊飯活動計画書!Q21</f>
        <v>0</v>
      </c>
      <c r="J69" s="315" t="s">
        <v>788</v>
      </c>
      <c r="K69" s="327">
        <f>⑩【2週間前】野外炊飯活動計画書!R21</f>
        <v>0</v>
      </c>
    </row>
    <row r="70" spans="1:11" ht="24" customHeight="1">
      <c r="A70" s="315" t="s">
        <v>789</v>
      </c>
      <c r="B70" s="326">
        <f>⑩【2週間前】野外炊飯活動計画書!O22</f>
        <v>0</v>
      </c>
      <c r="D70" s="315" t="s">
        <v>789</v>
      </c>
      <c r="E70" s="326">
        <f>⑩【2週間前】野外炊飯活動計画書!P22</f>
        <v>0</v>
      </c>
      <c r="G70" s="315" t="s">
        <v>789</v>
      </c>
      <c r="H70" s="326">
        <f>⑩【2週間前】野外炊飯活動計画書!Q22</f>
        <v>0</v>
      </c>
      <c r="J70" s="315" t="s">
        <v>789</v>
      </c>
      <c r="K70" s="327">
        <f>⑩【2週間前】野外炊飯活動計画書!R22</f>
        <v>0</v>
      </c>
    </row>
    <row r="71" spans="1:11" ht="24" customHeight="1">
      <c r="A71" s="315" t="s">
        <v>790</v>
      </c>
      <c r="B71" s="326">
        <f>⑩【2週間前】野外炊飯活動計画書!O23</f>
        <v>0</v>
      </c>
      <c r="D71" s="315" t="s">
        <v>790</v>
      </c>
      <c r="E71" s="326">
        <f>⑩【2週間前】野外炊飯活動計画書!P23</f>
        <v>0</v>
      </c>
      <c r="G71" s="315" t="s">
        <v>790</v>
      </c>
      <c r="H71" s="326">
        <f>⑩【2週間前】野外炊飯活動計画書!Q23</f>
        <v>0</v>
      </c>
      <c r="J71" s="315" t="s">
        <v>790</v>
      </c>
      <c r="K71" s="327">
        <f>⑩【2週間前】野外炊飯活動計画書!R23</f>
        <v>0</v>
      </c>
    </row>
    <row r="72" spans="1:11" ht="24" customHeight="1">
      <c r="A72" s="315" t="s">
        <v>791</v>
      </c>
      <c r="B72" s="326">
        <f>⑩【2週間前】野外炊飯活動計画書!O24</f>
        <v>0</v>
      </c>
      <c r="D72" s="315" t="s">
        <v>791</v>
      </c>
      <c r="E72" s="326">
        <f>⑩【2週間前】野外炊飯活動計画書!P24</f>
        <v>0</v>
      </c>
      <c r="G72" s="315" t="s">
        <v>791</v>
      </c>
      <c r="H72" s="326">
        <f>⑩【2週間前】野外炊飯活動計画書!Q24</f>
        <v>0</v>
      </c>
      <c r="J72" s="315" t="s">
        <v>791</v>
      </c>
      <c r="K72" s="327">
        <f>⑩【2週間前】野外炊飯活動計画書!R24</f>
        <v>0</v>
      </c>
    </row>
    <row r="73" spans="1:11" ht="24" customHeight="1">
      <c r="A73" s="315" t="s">
        <v>792</v>
      </c>
      <c r="B73" s="326">
        <f>⑩【2週間前】野外炊飯活動計画書!O25</f>
        <v>0</v>
      </c>
      <c r="D73" s="315" t="s">
        <v>792</v>
      </c>
      <c r="E73" s="326">
        <f>⑩【2週間前】野外炊飯活動計画書!P25</f>
        <v>0</v>
      </c>
      <c r="G73" s="315" t="s">
        <v>792</v>
      </c>
      <c r="H73" s="326">
        <f>⑩【2週間前】野外炊飯活動計画書!Q25</f>
        <v>0</v>
      </c>
      <c r="J73" s="315" t="s">
        <v>792</v>
      </c>
      <c r="K73" s="327">
        <f>⑩【2週間前】野外炊飯活動計画書!R25</f>
        <v>0</v>
      </c>
    </row>
    <row r="74" spans="1:11" ht="24" customHeight="1">
      <c r="A74" s="315" t="s">
        <v>793</v>
      </c>
      <c r="B74" s="326">
        <f>⑩【2週間前】野外炊飯活動計画書!O26</f>
        <v>0</v>
      </c>
      <c r="D74" s="315" t="s">
        <v>793</v>
      </c>
      <c r="E74" s="326">
        <f>⑩【2週間前】野外炊飯活動計画書!P26</f>
        <v>0</v>
      </c>
      <c r="G74" s="315" t="s">
        <v>793</v>
      </c>
      <c r="H74" s="326">
        <f>⑩【2週間前】野外炊飯活動計画書!Q26</f>
        <v>0</v>
      </c>
      <c r="J74" s="315" t="s">
        <v>793</v>
      </c>
      <c r="K74" s="327">
        <f>⑩【2週間前】野外炊飯活動計画書!R26</f>
        <v>0</v>
      </c>
    </row>
    <row r="75" spans="1:11" ht="24" customHeight="1">
      <c r="A75" s="315" t="s">
        <v>794</v>
      </c>
      <c r="B75" s="326">
        <f>⑩【2週間前】野外炊飯活動計画書!O27</f>
        <v>0</v>
      </c>
      <c r="D75" s="315" t="s">
        <v>794</v>
      </c>
      <c r="E75" s="326">
        <f>⑩【2週間前】野外炊飯活動計画書!P27</f>
        <v>0</v>
      </c>
      <c r="G75" s="315" t="s">
        <v>794</v>
      </c>
      <c r="H75" s="326">
        <f>⑩【2週間前】野外炊飯活動計画書!Q27</f>
        <v>0</v>
      </c>
      <c r="J75" s="315" t="s">
        <v>794</v>
      </c>
      <c r="K75" s="327">
        <f>⑩【2週間前】野外炊飯活動計画書!R27</f>
        <v>0</v>
      </c>
    </row>
    <row r="76" spans="1:11" ht="24" customHeight="1">
      <c r="A76" s="315" t="s">
        <v>795</v>
      </c>
      <c r="B76" s="326">
        <f>⑩【2週間前】野外炊飯活動計画書!O28</f>
        <v>0</v>
      </c>
      <c r="D76" s="315" t="s">
        <v>795</v>
      </c>
      <c r="E76" s="326">
        <f>⑩【2週間前】野外炊飯活動計画書!P28</f>
        <v>0</v>
      </c>
      <c r="G76" s="315" t="s">
        <v>795</v>
      </c>
      <c r="H76" s="326">
        <f>⑩【2週間前】野外炊飯活動計画書!Q28</f>
        <v>0</v>
      </c>
      <c r="J76" s="315" t="s">
        <v>795</v>
      </c>
      <c r="K76" s="327">
        <f>⑩【2週間前】野外炊飯活動計画書!R28</f>
        <v>0</v>
      </c>
    </row>
    <row r="77" spans="1:11" ht="24" customHeight="1">
      <c r="A77" s="315" t="s">
        <v>796</v>
      </c>
      <c r="B77" s="326">
        <f>⑩【2週間前】野外炊飯活動計画書!O29</f>
        <v>0</v>
      </c>
      <c r="D77" s="315" t="s">
        <v>796</v>
      </c>
      <c r="E77" s="326">
        <f>⑩【2週間前】野外炊飯活動計画書!P29</f>
        <v>0</v>
      </c>
      <c r="G77" s="315" t="s">
        <v>796</v>
      </c>
      <c r="H77" s="326">
        <f>⑩【2週間前】野外炊飯活動計画書!Q29</f>
        <v>0</v>
      </c>
      <c r="J77" s="315" t="s">
        <v>796</v>
      </c>
      <c r="K77" s="327">
        <f>⑩【2週間前】野外炊飯活動計画書!R29</f>
        <v>0</v>
      </c>
    </row>
    <row r="78" spans="1:11" ht="24" customHeight="1">
      <c r="A78" s="315" t="s">
        <v>797</v>
      </c>
      <c r="B78" s="326">
        <f>⑩【2週間前】野外炊飯活動計画書!O30</f>
        <v>0</v>
      </c>
      <c r="D78" s="315" t="s">
        <v>797</v>
      </c>
      <c r="E78" s="326">
        <f>⑩【2週間前】野外炊飯活動計画書!P30</f>
        <v>0</v>
      </c>
      <c r="G78" s="315" t="s">
        <v>797</v>
      </c>
      <c r="H78" s="326">
        <f>⑩【2週間前】野外炊飯活動計画書!Q30</f>
        <v>0</v>
      </c>
      <c r="J78" s="315" t="s">
        <v>797</v>
      </c>
      <c r="K78" s="327">
        <f>⑩【2週間前】野外炊飯活動計画書!R30</f>
        <v>0</v>
      </c>
    </row>
    <row r="79" spans="1:11" ht="24" customHeight="1">
      <c r="A79" s="315" t="s">
        <v>798</v>
      </c>
      <c r="B79" s="326">
        <f>⑩【2週間前】野外炊飯活動計画書!O31</f>
        <v>0</v>
      </c>
      <c r="D79" s="315" t="s">
        <v>798</v>
      </c>
      <c r="E79" s="326">
        <f>⑩【2週間前】野外炊飯活動計画書!P31</f>
        <v>0</v>
      </c>
      <c r="G79" s="315" t="s">
        <v>798</v>
      </c>
      <c r="H79" s="326">
        <f>⑩【2週間前】野外炊飯活動計画書!Q31</f>
        <v>0</v>
      </c>
      <c r="J79" s="315" t="s">
        <v>798</v>
      </c>
      <c r="K79" s="327">
        <f>⑩【2週間前】野外炊飯活動計画書!R31</f>
        <v>0</v>
      </c>
    </row>
    <row r="80" spans="1:11" ht="24" customHeight="1" thickBot="1">
      <c r="A80" s="316" t="s">
        <v>799</v>
      </c>
      <c r="B80" s="328">
        <f>⑩【2週間前】野外炊飯活動計画書!O32</f>
        <v>0</v>
      </c>
      <c r="D80" s="316" t="s">
        <v>799</v>
      </c>
      <c r="E80" s="328">
        <f>⑩【2週間前】野外炊飯活動計画書!P32</f>
        <v>0</v>
      </c>
      <c r="G80" s="316" t="s">
        <v>799</v>
      </c>
      <c r="H80" s="328">
        <f>⑩【2週間前】野外炊飯活動計画書!Q32</f>
        <v>0</v>
      </c>
      <c r="J80" s="316" t="s">
        <v>799</v>
      </c>
      <c r="K80" s="329">
        <f>⑩【2週間前】野外炊飯活動計画書!R32</f>
        <v>0</v>
      </c>
    </row>
    <row r="81" spans="1:11" ht="14.25" thickBot="1"/>
    <row r="82" spans="1:11" ht="38.25" customHeight="1">
      <c r="A82" s="1472" t="s">
        <v>774</v>
      </c>
      <c r="B82" s="1473"/>
      <c r="D82" s="1472" t="s">
        <v>775</v>
      </c>
      <c r="E82" s="1473"/>
      <c r="G82" s="1472" t="s">
        <v>776</v>
      </c>
      <c r="H82" s="1473"/>
      <c r="J82" s="1472" t="s">
        <v>777</v>
      </c>
      <c r="K82" s="1473"/>
    </row>
    <row r="83" spans="1:11" ht="23.25" customHeight="1">
      <c r="A83" s="315" t="s">
        <v>782</v>
      </c>
      <c r="B83" s="326">
        <f>⑩【2週間前】野外炊飯活動計画書!S15</f>
        <v>0</v>
      </c>
      <c r="D83" s="315" t="s">
        <v>782</v>
      </c>
      <c r="E83" s="326">
        <f>⑩【2週間前】野外炊飯活動計画書!T15</f>
        <v>0</v>
      </c>
      <c r="G83" s="315" t="s">
        <v>782</v>
      </c>
      <c r="H83" s="326">
        <f>⑩【2週間前】野外炊飯活動計画書!U15</f>
        <v>0</v>
      </c>
      <c r="J83" s="315" t="s">
        <v>782</v>
      </c>
      <c r="K83" s="327">
        <f>⑩【2週間前】野外炊飯活動計画書!V15</f>
        <v>0</v>
      </c>
    </row>
    <row r="84" spans="1:11" ht="23.25" customHeight="1">
      <c r="A84" s="315" t="s">
        <v>783</v>
      </c>
      <c r="B84" s="326">
        <f>⑩【2週間前】野外炊飯活動計画書!S16</f>
        <v>0</v>
      </c>
      <c r="D84" s="315" t="s">
        <v>783</v>
      </c>
      <c r="E84" s="326">
        <f>⑩【2週間前】野外炊飯活動計画書!T16</f>
        <v>0</v>
      </c>
      <c r="G84" s="315" t="s">
        <v>783</v>
      </c>
      <c r="H84" s="326">
        <f>⑩【2週間前】野外炊飯活動計画書!U16</f>
        <v>0</v>
      </c>
      <c r="J84" s="315" t="s">
        <v>783</v>
      </c>
      <c r="K84" s="327">
        <f>⑩【2週間前】野外炊飯活動計画書!V16</f>
        <v>0</v>
      </c>
    </row>
    <row r="85" spans="1:11" ht="23.25" customHeight="1">
      <c r="A85" s="315" t="s">
        <v>784</v>
      </c>
      <c r="B85" s="326">
        <f>⑩【2週間前】野外炊飯活動計画書!S17</f>
        <v>0</v>
      </c>
      <c r="D85" s="315" t="s">
        <v>784</v>
      </c>
      <c r="E85" s="326">
        <f>⑩【2週間前】野外炊飯活動計画書!T17</f>
        <v>0</v>
      </c>
      <c r="G85" s="315" t="s">
        <v>784</v>
      </c>
      <c r="H85" s="326">
        <f>⑩【2週間前】野外炊飯活動計画書!U17</f>
        <v>0</v>
      </c>
      <c r="J85" s="315" t="s">
        <v>784</v>
      </c>
      <c r="K85" s="327">
        <f>⑩【2週間前】野外炊飯活動計画書!V17</f>
        <v>0</v>
      </c>
    </row>
    <row r="86" spans="1:11" ht="23.25" customHeight="1">
      <c r="A86" s="315" t="s">
        <v>785</v>
      </c>
      <c r="B86" s="326">
        <f>⑩【2週間前】野外炊飯活動計画書!S18</f>
        <v>0</v>
      </c>
      <c r="D86" s="315" t="s">
        <v>785</v>
      </c>
      <c r="E86" s="326">
        <f>⑩【2週間前】野外炊飯活動計画書!T18</f>
        <v>0</v>
      </c>
      <c r="G86" s="315" t="s">
        <v>785</v>
      </c>
      <c r="H86" s="326">
        <f>⑩【2週間前】野外炊飯活動計画書!U18</f>
        <v>0</v>
      </c>
      <c r="J86" s="315" t="s">
        <v>785</v>
      </c>
      <c r="K86" s="327">
        <f>⑩【2週間前】野外炊飯活動計画書!V18</f>
        <v>0</v>
      </c>
    </row>
    <row r="87" spans="1:11" ht="23.25" customHeight="1">
      <c r="A87" s="315" t="s">
        <v>786</v>
      </c>
      <c r="B87" s="326">
        <f>⑩【2週間前】野外炊飯活動計画書!S19</f>
        <v>0</v>
      </c>
      <c r="D87" s="315" t="s">
        <v>786</v>
      </c>
      <c r="E87" s="326">
        <f>⑩【2週間前】野外炊飯活動計画書!T19</f>
        <v>0</v>
      </c>
      <c r="G87" s="315" t="s">
        <v>786</v>
      </c>
      <c r="H87" s="326">
        <f>⑩【2週間前】野外炊飯活動計画書!U19</f>
        <v>0</v>
      </c>
      <c r="J87" s="315" t="s">
        <v>786</v>
      </c>
      <c r="K87" s="327">
        <f>⑩【2週間前】野外炊飯活動計画書!V19</f>
        <v>0</v>
      </c>
    </row>
    <row r="88" spans="1:11" ht="23.25" customHeight="1">
      <c r="A88" s="315" t="s">
        <v>787</v>
      </c>
      <c r="B88" s="326">
        <f>⑩【2週間前】野外炊飯活動計画書!S20</f>
        <v>0</v>
      </c>
      <c r="D88" s="315" t="s">
        <v>787</v>
      </c>
      <c r="E88" s="326">
        <f>⑩【2週間前】野外炊飯活動計画書!T20</f>
        <v>0</v>
      </c>
      <c r="G88" s="315" t="s">
        <v>787</v>
      </c>
      <c r="H88" s="326">
        <f>⑩【2週間前】野外炊飯活動計画書!U20</f>
        <v>0</v>
      </c>
      <c r="J88" s="315" t="s">
        <v>787</v>
      </c>
      <c r="K88" s="327">
        <f>⑩【2週間前】野外炊飯活動計画書!V20</f>
        <v>0</v>
      </c>
    </row>
    <row r="89" spans="1:11" ht="23.25" customHeight="1">
      <c r="A89" s="315" t="s">
        <v>788</v>
      </c>
      <c r="B89" s="326">
        <f>⑩【2週間前】野外炊飯活動計画書!S21</f>
        <v>0</v>
      </c>
      <c r="D89" s="315" t="s">
        <v>788</v>
      </c>
      <c r="E89" s="326">
        <f>⑩【2週間前】野外炊飯活動計画書!T21</f>
        <v>0</v>
      </c>
      <c r="G89" s="315" t="s">
        <v>788</v>
      </c>
      <c r="H89" s="326">
        <f>⑩【2週間前】野外炊飯活動計画書!U21</f>
        <v>0</v>
      </c>
      <c r="J89" s="315" t="s">
        <v>788</v>
      </c>
      <c r="K89" s="327">
        <f>⑩【2週間前】野外炊飯活動計画書!V21</f>
        <v>0</v>
      </c>
    </row>
    <row r="90" spans="1:11" ht="23.25" customHeight="1">
      <c r="A90" s="315" t="s">
        <v>789</v>
      </c>
      <c r="B90" s="326">
        <f>⑩【2週間前】野外炊飯活動計画書!S22</f>
        <v>0</v>
      </c>
      <c r="D90" s="315" t="s">
        <v>789</v>
      </c>
      <c r="E90" s="326">
        <f>⑩【2週間前】野外炊飯活動計画書!T22</f>
        <v>0</v>
      </c>
      <c r="G90" s="315" t="s">
        <v>789</v>
      </c>
      <c r="H90" s="326">
        <f>⑩【2週間前】野外炊飯活動計画書!U22</f>
        <v>0</v>
      </c>
      <c r="J90" s="315" t="s">
        <v>789</v>
      </c>
      <c r="K90" s="327">
        <f>⑩【2週間前】野外炊飯活動計画書!V22</f>
        <v>0</v>
      </c>
    </row>
    <row r="91" spans="1:11" ht="23.25" customHeight="1">
      <c r="A91" s="315" t="s">
        <v>790</v>
      </c>
      <c r="B91" s="326">
        <f>⑩【2週間前】野外炊飯活動計画書!S23</f>
        <v>0</v>
      </c>
      <c r="D91" s="315" t="s">
        <v>790</v>
      </c>
      <c r="E91" s="326">
        <f>⑩【2週間前】野外炊飯活動計画書!T23</f>
        <v>0</v>
      </c>
      <c r="G91" s="315" t="s">
        <v>790</v>
      </c>
      <c r="H91" s="326">
        <f>⑩【2週間前】野外炊飯活動計画書!U23</f>
        <v>0</v>
      </c>
      <c r="J91" s="315" t="s">
        <v>790</v>
      </c>
      <c r="K91" s="327">
        <f>⑩【2週間前】野外炊飯活動計画書!V23</f>
        <v>0</v>
      </c>
    </row>
    <row r="92" spans="1:11" ht="23.25" customHeight="1">
      <c r="A92" s="315" t="s">
        <v>791</v>
      </c>
      <c r="B92" s="326">
        <f>⑩【2週間前】野外炊飯活動計画書!S24</f>
        <v>0</v>
      </c>
      <c r="D92" s="315" t="s">
        <v>791</v>
      </c>
      <c r="E92" s="326">
        <f>⑩【2週間前】野外炊飯活動計画書!T24</f>
        <v>0</v>
      </c>
      <c r="G92" s="315" t="s">
        <v>791</v>
      </c>
      <c r="H92" s="326">
        <f>⑩【2週間前】野外炊飯活動計画書!U24</f>
        <v>0</v>
      </c>
      <c r="J92" s="315" t="s">
        <v>791</v>
      </c>
      <c r="K92" s="327">
        <f>⑩【2週間前】野外炊飯活動計画書!V24</f>
        <v>0</v>
      </c>
    </row>
    <row r="93" spans="1:11" ht="23.25" customHeight="1">
      <c r="A93" s="315" t="s">
        <v>792</v>
      </c>
      <c r="B93" s="326">
        <f>⑩【2週間前】野外炊飯活動計画書!S25</f>
        <v>0</v>
      </c>
      <c r="D93" s="315" t="s">
        <v>792</v>
      </c>
      <c r="E93" s="326">
        <f>⑩【2週間前】野外炊飯活動計画書!T25</f>
        <v>0</v>
      </c>
      <c r="G93" s="315" t="s">
        <v>792</v>
      </c>
      <c r="H93" s="326">
        <f>⑩【2週間前】野外炊飯活動計画書!U25</f>
        <v>0</v>
      </c>
      <c r="J93" s="315" t="s">
        <v>792</v>
      </c>
      <c r="K93" s="327">
        <f>⑩【2週間前】野外炊飯活動計画書!V25</f>
        <v>0</v>
      </c>
    </row>
    <row r="94" spans="1:11" ht="23.25" customHeight="1">
      <c r="A94" s="315" t="s">
        <v>793</v>
      </c>
      <c r="B94" s="326">
        <f>⑩【2週間前】野外炊飯活動計画書!S26</f>
        <v>0</v>
      </c>
      <c r="D94" s="315" t="s">
        <v>793</v>
      </c>
      <c r="E94" s="326">
        <f>⑩【2週間前】野外炊飯活動計画書!T26</f>
        <v>0</v>
      </c>
      <c r="G94" s="315" t="s">
        <v>793</v>
      </c>
      <c r="H94" s="326">
        <f>⑩【2週間前】野外炊飯活動計画書!U26</f>
        <v>0</v>
      </c>
      <c r="J94" s="315" t="s">
        <v>793</v>
      </c>
      <c r="K94" s="327">
        <f>⑩【2週間前】野外炊飯活動計画書!V26</f>
        <v>0</v>
      </c>
    </row>
    <row r="95" spans="1:11" ht="23.25" customHeight="1">
      <c r="A95" s="315" t="s">
        <v>794</v>
      </c>
      <c r="B95" s="326">
        <f>⑩【2週間前】野外炊飯活動計画書!S27</f>
        <v>0</v>
      </c>
      <c r="D95" s="315" t="s">
        <v>794</v>
      </c>
      <c r="E95" s="326">
        <f>⑩【2週間前】野外炊飯活動計画書!T27</f>
        <v>0</v>
      </c>
      <c r="G95" s="315" t="s">
        <v>794</v>
      </c>
      <c r="H95" s="326">
        <f>⑩【2週間前】野外炊飯活動計画書!U27</f>
        <v>0</v>
      </c>
      <c r="J95" s="315" t="s">
        <v>794</v>
      </c>
      <c r="K95" s="327">
        <f>⑩【2週間前】野外炊飯活動計画書!V27</f>
        <v>0</v>
      </c>
    </row>
    <row r="96" spans="1:11" ht="23.25" customHeight="1">
      <c r="A96" s="315" t="s">
        <v>795</v>
      </c>
      <c r="B96" s="326">
        <f>⑩【2週間前】野外炊飯活動計画書!S28</f>
        <v>0</v>
      </c>
      <c r="D96" s="315" t="s">
        <v>795</v>
      </c>
      <c r="E96" s="326">
        <f>⑩【2週間前】野外炊飯活動計画書!T28</f>
        <v>0</v>
      </c>
      <c r="G96" s="315" t="s">
        <v>795</v>
      </c>
      <c r="H96" s="326">
        <f>⑩【2週間前】野外炊飯活動計画書!U28</f>
        <v>0</v>
      </c>
      <c r="J96" s="315" t="s">
        <v>795</v>
      </c>
      <c r="K96" s="327">
        <f>⑩【2週間前】野外炊飯活動計画書!V28</f>
        <v>0</v>
      </c>
    </row>
    <row r="97" spans="1:11" ht="23.25" customHeight="1">
      <c r="A97" s="315" t="s">
        <v>796</v>
      </c>
      <c r="B97" s="326">
        <f>⑩【2週間前】野外炊飯活動計画書!S29</f>
        <v>0</v>
      </c>
      <c r="D97" s="315" t="s">
        <v>796</v>
      </c>
      <c r="E97" s="326">
        <f>⑩【2週間前】野外炊飯活動計画書!T29</f>
        <v>0</v>
      </c>
      <c r="G97" s="315" t="s">
        <v>796</v>
      </c>
      <c r="H97" s="326">
        <f>⑩【2週間前】野外炊飯活動計画書!U29</f>
        <v>0</v>
      </c>
      <c r="J97" s="315" t="s">
        <v>796</v>
      </c>
      <c r="K97" s="327">
        <f>⑩【2週間前】野外炊飯活動計画書!V29</f>
        <v>0</v>
      </c>
    </row>
    <row r="98" spans="1:11" ht="23.25" customHeight="1">
      <c r="A98" s="315" t="s">
        <v>797</v>
      </c>
      <c r="B98" s="326">
        <f>⑩【2週間前】野外炊飯活動計画書!S30</f>
        <v>0</v>
      </c>
      <c r="D98" s="315" t="s">
        <v>797</v>
      </c>
      <c r="E98" s="326">
        <f>⑩【2週間前】野外炊飯活動計画書!T30</f>
        <v>0</v>
      </c>
      <c r="G98" s="315" t="s">
        <v>797</v>
      </c>
      <c r="H98" s="326">
        <f>⑩【2週間前】野外炊飯活動計画書!U30</f>
        <v>0</v>
      </c>
      <c r="J98" s="315" t="s">
        <v>797</v>
      </c>
      <c r="K98" s="327">
        <f>⑩【2週間前】野外炊飯活動計画書!V30</f>
        <v>0</v>
      </c>
    </row>
    <row r="99" spans="1:11" ht="23.25" customHeight="1">
      <c r="A99" s="315" t="s">
        <v>798</v>
      </c>
      <c r="B99" s="326">
        <f>⑩【2週間前】野外炊飯活動計画書!S31</f>
        <v>0</v>
      </c>
      <c r="D99" s="315" t="s">
        <v>798</v>
      </c>
      <c r="E99" s="326">
        <f>⑩【2週間前】野外炊飯活動計画書!T31</f>
        <v>0</v>
      </c>
      <c r="G99" s="315" t="s">
        <v>798</v>
      </c>
      <c r="H99" s="326">
        <f>⑩【2週間前】野外炊飯活動計画書!U31</f>
        <v>0</v>
      </c>
      <c r="J99" s="315" t="s">
        <v>798</v>
      </c>
      <c r="K99" s="327">
        <f>⑩【2週間前】野外炊飯活動計画書!V31</f>
        <v>0</v>
      </c>
    </row>
    <row r="100" spans="1:11" ht="23.25" customHeight="1" thickBot="1">
      <c r="A100" s="316" t="s">
        <v>799</v>
      </c>
      <c r="B100" s="328">
        <f>⑩【2週間前】野外炊飯活動計画書!S32</f>
        <v>0</v>
      </c>
      <c r="D100" s="316" t="s">
        <v>799</v>
      </c>
      <c r="E100" s="328">
        <f>⑩【2週間前】野外炊飯活動計画書!T32</f>
        <v>0</v>
      </c>
      <c r="G100" s="316" t="s">
        <v>799</v>
      </c>
      <c r="H100" s="328">
        <f>⑩【2週間前】野外炊飯活動計画書!U32</f>
        <v>0</v>
      </c>
      <c r="J100" s="316" t="s">
        <v>799</v>
      </c>
      <c r="K100" s="329">
        <f>⑩【2週間前】野外炊飯活動計画書!V32</f>
        <v>0</v>
      </c>
    </row>
    <row r="101" spans="1:11" ht="14.25" thickBot="1"/>
    <row r="102" spans="1:11" ht="38.25" customHeight="1">
      <c r="A102" s="1472" t="s">
        <v>778</v>
      </c>
      <c r="B102" s="1473"/>
      <c r="D102" s="1472" t="s">
        <v>779</v>
      </c>
      <c r="E102" s="1473"/>
      <c r="G102" s="1472" t="s">
        <v>780</v>
      </c>
      <c r="H102" s="1473"/>
      <c r="J102" s="1472" t="s">
        <v>781</v>
      </c>
      <c r="K102" s="1473"/>
    </row>
    <row r="103" spans="1:11" ht="23.25" customHeight="1">
      <c r="A103" s="315" t="s">
        <v>782</v>
      </c>
      <c r="B103" s="326">
        <f>⑩【2週間前】野外炊飯活動計画書!W15</f>
        <v>0</v>
      </c>
      <c r="D103" s="315" t="s">
        <v>782</v>
      </c>
      <c r="E103" s="326">
        <f>⑩【2週間前】野外炊飯活動計画書!X15</f>
        <v>0</v>
      </c>
      <c r="G103" s="315" t="s">
        <v>782</v>
      </c>
      <c r="H103" s="326">
        <f>⑩【2週間前】野外炊飯活動計画書!Y15</f>
        <v>0</v>
      </c>
      <c r="J103" s="315" t="s">
        <v>782</v>
      </c>
      <c r="K103" s="327">
        <f>⑩【2週間前】野外炊飯活動計画書!Z15</f>
        <v>0</v>
      </c>
    </row>
    <row r="104" spans="1:11" ht="23.25" customHeight="1">
      <c r="A104" s="315" t="s">
        <v>783</v>
      </c>
      <c r="B104" s="326">
        <f>⑩【2週間前】野外炊飯活動計画書!W16</f>
        <v>0</v>
      </c>
      <c r="D104" s="315" t="s">
        <v>783</v>
      </c>
      <c r="E104" s="326">
        <f>⑩【2週間前】野外炊飯活動計画書!X16</f>
        <v>0</v>
      </c>
      <c r="G104" s="315" t="s">
        <v>783</v>
      </c>
      <c r="H104" s="326">
        <f>⑩【2週間前】野外炊飯活動計画書!Y16</f>
        <v>0</v>
      </c>
      <c r="J104" s="315" t="s">
        <v>783</v>
      </c>
      <c r="K104" s="327">
        <f>⑩【2週間前】野外炊飯活動計画書!Z16</f>
        <v>0</v>
      </c>
    </row>
    <row r="105" spans="1:11" ht="23.25" customHeight="1">
      <c r="A105" s="315" t="s">
        <v>784</v>
      </c>
      <c r="B105" s="326">
        <f>⑩【2週間前】野外炊飯活動計画書!W17</f>
        <v>0</v>
      </c>
      <c r="D105" s="315" t="s">
        <v>784</v>
      </c>
      <c r="E105" s="326">
        <f>⑩【2週間前】野外炊飯活動計画書!X17</f>
        <v>0</v>
      </c>
      <c r="G105" s="315" t="s">
        <v>784</v>
      </c>
      <c r="H105" s="326">
        <f>⑩【2週間前】野外炊飯活動計画書!Y17</f>
        <v>0</v>
      </c>
      <c r="J105" s="315" t="s">
        <v>784</v>
      </c>
      <c r="K105" s="327">
        <f>⑩【2週間前】野外炊飯活動計画書!Z17</f>
        <v>0</v>
      </c>
    </row>
    <row r="106" spans="1:11" ht="23.25" customHeight="1">
      <c r="A106" s="315" t="s">
        <v>785</v>
      </c>
      <c r="B106" s="326">
        <f>⑩【2週間前】野外炊飯活動計画書!W18</f>
        <v>0</v>
      </c>
      <c r="D106" s="315" t="s">
        <v>785</v>
      </c>
      <c r="E106" s="326">
        <f>⑩【2週間前】野外炊飯活動計画書!X18</f>
        <v>0</v>
      </c>
      <c r="G106" s="315" t="s">
        <v>785</v>
      </c>
      <c r="H106" s="326">
        <f>⑩【2週間前】野外炊飯活動計画書!Y18</f>
        <v>0</v>
      </c>
      <c r="J106" s="315" t="s">
        <v>785</v>
      </c>
      <c r="K106" s="327">
        <f>⑩【2週間前】野外炊飯活動計画書!Z18</f>
        <v>0</v>
      </c>
    </row>
    <row r="107" spans="1:11" ht="23.25" customHeight="1">
      <c r="A107" s="315" t="s">
        <v>786</v>
      </c>
      <c r="B107" s="326">
        <f>⑩【2週間前】野外炊飯活動計画書!W19</f>
        <v>0</v>
      </c>
      <c r="D107" s="315" t="s">
        <v>786</v>
      </c>
      <c r="E107" s="326">
        <f>⑩【2週間前】野外炊飯活動計画書!X19</f>
        <v>0</v>
      </c>
      <c r="G107" s="315" t="s">
        <v>786</v>
      </c>
      <c r="H107" s="326">
        <f>⑩【2週間前】野外炊飯活動計画書!Y19</f>
        <v>0</v>
      </c>
      <c r="J107" s="315" t="s">
        <v>786</v>
      </c>
      <c r="K107" s="327">
        <f>⑩【2週間前】野外炊飯活動計画書!Z19</f>
        <v>0</v>
      </c>
    </row>
    <row r="108" spans="1:11" ht="23.25" customHeight="1">
      <c r="A108" s="315" t="s">
        <v>787</v>
      </c>
      <c r="B108" s="326">
        <f>⑩【2週間前】野外炊飯活動計画書!W20</f>
        <v>0</v>
      </c>
      <c r="D108" s="315" t="s">
        <v>787</v>
      </c>
      <c r="E108" s="326">
        <f>⑩【2週間前】野外炊飯活動計画書!X20</f>
        <v>0</v>
      </c>
      <c r="G108" s="315" t="s">
        <v>787</v>
      </c>
      <c r="H108" s="326">
        <f>⑩【2週間前】野外炊飯活動計画書!Y20</f>
        <v>0</v>
      </c>
      <c r="J108" s="315" t="s">
        <v>787</v>
      </c>
      <c r="K108" s="327">
        <f>⑩【2週間前】野外炊飯活動計画書!Z20</f>
        <v>0</v>
      </c>
    </row>
    <row r="109" spans="1:11" ht="23.25" customHeight="1">
      <c r="A109" s="315" t="s">
        <v>788</v>
      </c>
      <c r="B109" s="326">
        <f>⑩【2週間前】野外炊飯活動計画書!W21</f>
        <v>0</v>
      </c>
      <c r="D109" s="315" t="s">
        <v>788</v>
      </c>
      <c r="E109" s="326">
        <f>⑩【2週間前】野外炊飯活動計画書!X21</f>
        <v>0</v>
      </c>
      <c r="G109" s="315" t="s">
        <v>788</v>
      </c>
      <c r="H109" s="326">
        <f>⑩【2週間前】野外炊飯活動計画書!Y21</f>
        <v>0</v>
      </c>
      <c r="J109" s="315" t="s">
        <v>788</v>
      </c>
      <c r="K109" s="327">
        <f>⑩【2週間前】野外炊飯活動計画書!Z21</f>
        <v>0</v>
      </c>
    </row>
    <row r="110" spans="1:11" ht="23.25" customHeight="1">
      <c r="A110" s="315" t="s">
        <v>789</v>
      </c>
      <c r="B110" s="326">
        <f>⑩【2週間前】野外炊飯活動計画書!W22</f>
        <v>0</v>
      </c>
      <c r="D110" s="315" t="s">
        <v>789</v>
      </c>
      <c r="E110" s="326">
        <f>⑩【2週間前】野外炊飯活動計画書!X22</f>
        <v>0</v>
      </c>
      <c r="G110" s="315" t="s">
        <v>789</v>
      </c>
      <c r="H110" s="326">
        <f>⑩【2週間前】野外炊飯活動計画書!Y22</f>
        <v>0</v>
      </c>
      <c r="J110" s="315" t="s">
        <v>789</v>
      </c>
      <c r="K110" s="327">
        <f>⑩【2週間前】野外炊飯活動計画書!Z22</f>
        <v>0</v>
      </c>
    </row>
    <row r="111" spans="1:11" ht="23.25" customHeight="1">
      <c r="A111" s="315" t="s">
        <v>790</v>
      </c>
      <c r="B111" s="326">
        <f>⑩【2週間前】野外炊飯活動計画書!W23</f>
        <v>0</v>
      </c>
      <c r="D111" s="315" t="s">
        <v>790</v>
      </c>
      <c r="E111" s="326">
        <f>⑩【2週間前】野外炊飯活動計画書!X23</f>
        <v>0</v>
      </c>
      <c r="G111" s="315" t="s">
        <v>790</v>
      </c>
      <c r="H111" s="326">
        <f>⑩【2週間前】野外炊飯活動計画書!Y23</f>
        <v>0</v>
      </c>
      <c r="J111" s="315" t="s">
        <v>790</v>
      </c>
      <c r="K111" s="327">
        <f>⑩【2週間前】野外炊飯活動計画書!Z23</f>
        <v>0</v>
      </c>
    </row>
    <row r="112" spans="1:11" ht="23.25" customHeight="1">
      <c r="A112" s="315" t="s">
        <v>791</v>
      </c>
      <c r="B112" s="326">
        <f>⑩【2週間前】野外炊飯活動計画書!W24</f>
        <v>0</v>
      </c>
      <c r="D112" s="315" t="s">
        <v>791</v>
      </c>
      <c r="E112" s="326">
        <f>⑩【2週間前】野外炊飯活動計画書!X24</f>
        <v>0</v>
      </c>
      <c r="G112" s="315" t="s">
        <v>791</v>
      </c>
      <c r="H112" s="326">
        <f>⑩【2週間前】野外炊飯活動計画書!Y24</f>
        <v>0</v>
      </c>
      <c r="J112" s="315" t="s">
        <v>791</v>
      </c>
      <c r="K112" s="327">
        <f>⑩【2週間前】野外炊飯活動計画書!Z24</f>
        <v>0</v>
      </c>
    </row>
    <row r="113" spans="1:11" ht="23.25" customHeight="1">
      <c r="A113" s="315" t="s">
        <v>792</v>
      </c>
      <c r="B113" s="326">
        <f>⑩【2週間前】野外炊飯活動計画書!W25</f>
        <v>0</v>
      </c>
      <c r="D113" s="315" t="s">
        <v>792</v>
      </c>
      <c r="E113" s="326">
        <f>⑩【2週間前】野外炊飯活動計画書!X25</f>
        <v>0</v>
      </c>
      <c r="G113" s="315" t="s">
        <v>792</v>
      </c>
      <c r="H113" s="326">
        <f>⑩【2週間前】野外炊飯活動計画書!Y25</f>
        <v>0</v>
      </c>
      <c r="J113" s="315" t="s">
        <v>792</v>
      </c>
      <c r="K113" s="327">
        <f>⑩【2週間前】野外炊飯活動計画書!Z25</f>
        <v>0</v>
      </c>
    </row>
    <row r="114" spans="1:11" ht="23.25" customHeight="1">
      <c r="A114" s="315" t="s">
        <v>793</v>
      </c>
      <c r="B114" s="326">
        <f>⑩【2週間前】野外炊飯活動計画書!W26</f>
        <v>0</v>
      </c>
      <c r="D114" s="315" t="s">
        <v>793</v>
      </c>
      <c r="E114" s="326">
        <f>⑩【2週間前】野外炊飯活動計画書!X26</f>
        <v>0</v>
      </c>
      <c r="G114" s="315" t="s">
        <v>793</v>
      </c>
      <c r="H114" s="326">
        <f>⑩【2週間前】野外炊飯活動計画書!Y26</f>
        <v>0</v>
      </c>
      <c r="J114" s="315" t="s">
        <v>793</v>
      </c>
      <c r="K114" s="327">
        <f>⑩【2週間前】野外炊飯活動計画書!Z26</f>
        <v>0</v>
      </c>
    </row>
    <row r="115" spans="1:11" ht="23.25" customHeight="1">
      <c r="A115" s="315" t="s">
        <v>794</v>
      </c>
      <c r="B115" s="326">
        <f>⑩【2週間前】野外炊飯活動計画書!W27</f>
        <v>0</v>
      </c>
      <c r="D115" s="315" t="s">
        <v>794</v>
      </c>
      <c r="E115" s="326">
        <f>⑩【2週間前】野外炊飯活動計画書!X27</f>
        <v>0</v>
      </c>
      <c r="G115" s="315" t="s">
        <v>794</v>
      </c>
      <c r="H115" s="326">
        <f>⑩【2週間前】野外炊飯活動計画書!Y27</f>
        <v>0</v>
      </c>
      <c r="J115" s="315" t="s">
        <v>794</v>
      </c>
      <c r="K115" s="327">
        <f>⑩【2週間前】野外炊飯活動計画書!Z27</f>
        <v>0</v>
      </c>
    </row>
    <row r="116" spans="1:11" ht="23.25" customHeight="1">
      <c r="A116" s="315" t="s">
        <v>795</v>
      </c>
      <c r="B116" s="326">
        <f>⑩【2週間前】野外炊飯活動計画書!W28</f>
        <v>0</v>
      </c>
      <c r="D116" s="315" t="s">
        <v>795</v>
      </c>
      <c r="E116" s="326">
        <f>⑩【2週間前】野外炊飯活動計画書!X28</f>
        <v>0</v>
      </c>
      <c r="G116" s="315" t="s">
        <v>795</v>
      </c>
      <c r="H116" s="326">
        <f>⑩【2週間前】野外炊飯活動計画書!Y28</f>
        <v>0</v>
      </c>
      <c r="J116" s="315" t="s">
        <v>795</v>
      </c>
      <c r="K116" s="327">
        <f>⑩【2週間前】野外炊飯活動計画書!Z28</f>
        <v>0</v>
      </c>
    </row>
    <row r="117" spans="1:11" ht="23.25" customHeight="1">
      <c r="A117" s="315" t="s">
        <v>796</v>
      </c>
      <c r="B117" s="326">
        <f>⑩【2週間前】野外炊飯活動計画書!W29</f>
        <v>0</v>
      </c>
      <c r="D117" s="315" t="s">
        <v>796</v>
      </c>
      <c r="E117" s="326">
        <f>⑩【2週間前】野外炊飯活動計画書!X29</f>
        <v>0</v>
      </c>
      <c r="G117" s="315" t="s">
        <v>796</v>
      </c>
      <c r="H117" s="326">
        <f>⑩【2週間前】野外炊飯活動計画書!Y29</f>
        <v>0</v>
      </c>
      <c r="J117" s="315" t="s">
        <v>796</v>
      </c>
      <c r="K117" s="327">
        <f>⑩【2週間前】野外炊飯活動計画書!Z29</f>
        <v>0</v>
      </c>
    </row>
    <row r="118" spans="1:11" ht="23.25" customHeight="1">
      <c r="A118" s="315" t="s">
        <v>797</v>
      </c>
      <c r="B118" s="326">
        <f>⑩【2週間前】野外炊飯活動計画書!W30</f>
        <v>0</v>
      </c>
      <c r="D118" s="315" t="s">
        <v>797</v>
      </c>
      <c r="E118" s="326">
        <f>⑩【2週間前】野外炊飯活動計画書!X30</f>
        <v>0</v>
      </c>
      <c r="G118" s="315" t="s">
        <v>797</v>
      </c>
      <c r="H118" s="326">
        <f>⑩【2週間前】野外炊飯活動計画書!Y30</f>
        <v>0</v>
      </c>
      <c r="J118" s="315" t="s">
        <v>797</v>
      </c>
      <c r="K118" s="327">
        <f>⑩【2週間前】野外炊飯活動計画書!Z30</f>
        <v>0</v>
      </c>
    </row>
    <row r="119" spans="1:11" ht="23.25" customHeight="1">
      <c r="A119" s="315" t="s">
        <v>798</v>
      </c>
      <c r="B119" s="326">
        <f>⑩【2週間前】野外炊飯活動計画書!W31</f>
        <v>0</v>
      </c>
      <c r="D119" s="315" t="s">
        <v>798</v>
      </c>
      <c r="E119" s="326">
        <f>⑩【2週間前】野外炊飯活動計画書!X31</f>
        <v>0</v>
      </c>
      <c r="G119" s="315" t="s">
        <v>798</v>
      </c>
      <c r="H119" s="326">
        <f>⑩【2週間前】野外炊飯活動計画書!Y31</f>
        <v>0</v>
      </c>
      <c r="J119" s="315" t="s">
        <v>798</v>
      </c>
      <c r="K119" s="327">
        <f>⑩【2週間前】野外炊飯活動計画書!Z31</f>
        <v>0</v>
      </c>
    </row>
    <row r="120" spans="1:11" ht="23.25" customHeight="1" thickBot="1">
      <c r="A120" s="316" t="s">
        <v>799</v>
      </c>
      <c r="B120" s="328">
        <f>⑩【2週間前】野外炊飯活動計画書!W32</f>
        <v>0</v>
      </c>
      <c r="D120" s="316" t="s">
        <v>799</v>
      </c>
      <c r="E120" s="328">
        <f>⑩【2週間前】野外炊飯活動計画書!X32</f>
        <v>0</v>
      </c>
      <c r="G120" s="316" t="s">
        <v>799</v>
      </c>
      <c r="H120" s="328">
        <f>⑩【2週間前】野外炊飯活動計画書!Y32</f>
        <v>0</v>
      </c>
      <c r="J120" s="316" t="s">
        <v>799</v>
      </c>
      <c r="K120" s="329">
        <f>⑩【2週間前】野外炊飯活動計画書!Z32</f>
        <v>0</v>
      </c>
    </row>
  </sheetData>
  <mergeCells count="24">
    <mergeCell ref="A82:B82"/>
    <mergeCell ref="D82:E82"/>
    <mergeCell ref="G82:H82"/>
    <mergeCell ref="J82:K82"/>
    <mergeCell ref="A102:B102"/>
    <mergeCell ref="D102:E102"/>
    <mergeCell ref="G102:H102"/>
    <mergeCell ref="J102:K102"/>
    <mergeCell ref="A42:B42"/>
    <mergeCell ref="D42:E42"/>
    <mergeCell ref="G42:H42"/>
    <mergeCell ref="J42:K42"/>
    <mergeCell ref="A62:B62"/>
    <mergeCell ref="D62:E62"/>
    <mergeCell ref="G62:H62"/>
    <mergeCell ref="J62:K62"/>
    <mergeCell ref="A2:B2"/>
    <mergeCell ref="D2:E2"/>
    <mergeCell ref="G2:H2"/>
    <mergeCell ref="J2:K2"/>
    <mergeCell ref="A22:B22"/>
    <mergeCell ref="D22:E22"/>
    <mergeCell ref="G22:H22"/>
    <mergeCell ref="J22:K22"/>
  </mergeCells>
  <phoneticPr fontId="3"/>
  <pageMargins left="0.23622047244094491" right="0.23622047244094491" top="0.74803149606299213" bottom="0.74803149606299213" header="0.31496062992125984" footer="0.31496062992125984"/>
  <pageSetup paperSize="9" orientation="landscape" r:id="rId1"/>
  <rowBreaks count="5" manualBreakCount="5">
    <brk id="21" max="16383" man="1"/>
    <brk id="41" max="16383" man="1"/>
    <brk id="61" max="16383" man="1"/>
    <brk id="81" max="16383" man="1"/>
    <brk id="101"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S41"/>
  <sheetViews>
    <sheetView showGridLines="0" showZeros="0" view="pageBreakPreview" topLeftCell="A3" zoomScale="90" zoomScaleNormal="100" zoomScaleSheetLayoutView="90" workbookViewId="0">
      <selection activeCell="J3" sqref="J3"/>
    </sheetView>
  </sheetViews>
  <sheetFormatPr defaultRowHeight="13.5"/>
  <cols>
    <col min="1" max="2" width="9" style="52"/>
    <col min="3" max="3" width="4.25" style="52" customWidth="1"/>
    <col min="4" max="4" width="7.5" style="52" customWidth="1"/>
    <col min="5" max="5" width="4.25" style="52" customWidth="1"/>
    <col min="6" max="6" width="7.5" style="52" customWidth="1"/>
    <col min="7" max="7" width="4.25" style="52" customWidth="1"/>
    <col min="8" max="8" width="7.5" style="52" customWidth="1"/>
    <col min="9" max="9" width="4.25" style="52" customWidth="1"/>
    <col min="10" max="10" width="7.5" style="52" customWidth="1"/>
    <col min="11" max="11" width="4.25" style="52" customWidth="1"/>
    <col min="12" max="12" width="7.5" style="52" customWidth="1"/>
    <col min="13" max="13" width="4.25" style="52" customWidth="1"/>
    <col min="14" max="14" width="7.5" style="52" customWidth="1"/>
    <col min="15" max="15" width="4.25" style="52" customWidth="1"/>
    <col min="16" max="16" width="7.5" style="52" customWidth="1"/>
    <col min="17" max="17" width="3" customWidth="1"/>
  </cols>
  <sheetData>
    <row r="1" spans="1:19">
      <c r="A1" s="1542" t="s">
        <v>681</v>
      </c>
      <c r="B1" s="1542"/>
      <c r="C1" s="1542"/>
      <c r="D1" s="1542"/>
      <c r="E1" s="1542"/>
      <c r="F1" s="1542"/>
      <c r="G1" s="1542"/>
      <c r="H1" s="1542"/>
      <c r="I1" s="1542"/>
      <c r="J1" s="1542"/>
      <c r="K1" s="1542"/>
      <c r="L1" s="1542"/>
      <c r="M1" s="1542"/>
      <c r="N1" s="1542"/>
      <c r="O1" s="1542"/>
      <c r="P1" s="1542"/>
    </row>
    <row r="2" spans="1:19" ht="14.25" thickBot="1">
      <c r="A2" s="1542"/>
      <c r="B2" s="1542"/>
      <c r="C2" s="1542"/>
      <c r="D2" s="1542"/>
      <c r="E2" s="1542"/>
      <c r="F2" s="1542"/>
      <c r="G2" s="1542"/>
      <c r="H2" s="1542"/>
      <c r="I2" s="1542"/>
      <c r="J2" s="1542"/>
      <c r="K2" s="1542"/>
      <c r="L2" s="1542"/>
      <c r="M2" s="1542"/>
      <c r="N2" s="1542"/>
      <c r="O2" s="1542"/>
      <c r="P2" s="1542"/>
    </row>
    <row r="3" spans="1:19" ht="18.75" customHeight="1">
      <c r="A3" s="63" t="s">
        <v>206</v>
      </c>
      <c r="B3" s="63" t="s">
        <v>17</v>
      </c>
      <c r="C3" s="376"/>
      <c r="D3" s="63" t="s">
        <v>9</v>
      </c>
      <c r="E3" s="376"/>
      <c r="F3" s="63" t="s">
        <v>207</v>
      </c>
      <c r="G3" s="376"/>
      <c r="H3" s="63" t="s">
        <v>11</v>
      </c>
      <c r="R3" s="592" t="s">
        <v>571</v>
      </c>
      <c r="S3" s="593"/>
    </row>
    <row r="4" spans="1:19" ht="18.75" customHeight="1" thickBot="1">
      <c r="A4" s="112" t="s">
        <v>208</v>
      </c>
      <c r="B4" s="1543">
        <f>①【2ヵ月前】利用申込書!D25</f>
        <v>0</v>
      </c>
      <c r="C4" s="1543"/>
      <c r="D4" s="1543"/>
      <c r="E4" s="1543"/>
      <c r="F4" s="1543"/>
      <c r="G4" s="1543"/>
      <c r="H4" s="1543"/>
      <c r="P4" s="374" t="s">
        <v>841</v>
      </c>
      <c r="R4" s="596"/>
      <c r="S4" s="597"/>
    </row>
    <row r="5" spans="1:19" ht="5.25" customHeight="1">
      <c r="R5" s="11"/>
      <c r="S5" s="11"/>
    </row>
    <row r="6" spans="1:19" ht="18" thickBot="1">
      <c r="A6" s="1527" t="s">
        <v>21</v>
      </c>
      <c r="B6" s="1527"/>
      <c r="C6" s="1440">
        <f>①【2ヵ月前】利用申込書!D6</f>
        <v>0</v>
      </c>
      <c r="D6" s="1429"/>
      <c r="E6" s="1429"/>
      <c r="F6" s="1429"/>
      <c r="G6" s="1429"/>
      <c r="H6" s="1429"/>
      <c r="I6" s="1429"/>
      <c r="J6" s="1429"/>
      <c r="K6" s="1429"/>
      <c r="L6" s="1441"/>
      <c r="M6" s="1436" t="s">
        <v>209</v>
      </c>
      <c r="N6" s="1422"/>
      <c r="O6" s="1544"/>
      <c r="P6" s="1545"/>
      <c r="R6" s="11"/>
      <c r="S6" s="11"/>
    </row>
    <row r="7" spans="1:19" ht="17.25">
      <c r="A7" s="1527"/>
      <c r="B7" s="1527"/>
      <c r="C7" s="1442"/>
      <c r="D7" s="1430"/>
      <c r="E7" s="1430"/>
      <c r="F7" s="1430"/>
      <c r="G7" s="1430"/>
      <c r="H7" s="1430"/>
      <c r="I7" s="1430"/>
      <c r="J7" s="1430"/>
      <c r="K7" s="1430"/>
      <c r="L7" s="1443"/>
      <c r="M7" s="1436" t="s">
        <v>210</v>
      </c>
      <c r="N7" s="1422"/>
      <c r="O7" s="1544"/>
      <c r="P7" s="1545"/>
      <c r="R7" s="592" t="s">
        <v>572</v>
      </c>
      <c r="S7" s="593"/>
    </row>
    <row r="8" spans="1:19" ht="17.25" customHeight="1" thickBot="1">
      <c r="A8" s="1509" t="s">
        <v>235</v>
      </c>
      <c r="B8" s="1496"/>
      <c r="C8" s="1531" t="s">
        <v>236</v>
      </c>
      <c r="D8" s="1532"/>
      <c r="E8" s="1532"/>
      <c r="F8" s="1532"/>
      <c r="G8" s="1532"/>
      <c r="H8" s="1532"/>
      <c r="I8" s="1532"/>
      <c r="J8" s="1532"/>
      <c r="K8" s="1532"/>
      <c r="L8" s="1532"/>
      <c r="M8" s="1532"/>
      <c r="N8" s="1532"/>
      <c r="O8" s="1532"/>
      <c r="P8" s="1533"/>
      <c r="R8" s="596"/>
      <c r="S8" s="597"/>
    </row>
    <row r="9" spans="1:19" ht="17.25" customHeight="1">
      <c r="A9" s="1499"/>
      <c r="B9" s="1500"/>
      <c r="C9" s="1534"/>
      <c r="D9" s="1535"/>
      <c r="E9" s="1535"/>
      <c r="F9" s="1535"/>
      <c r="G9" s="1535"/>
      <c r="H9" s="1535"/>
      <c r="I9" s="1535"/>
      <c r="J9" s="1535"/>
      <c r="K9" s="1535"/>
      <c r="L9" s="1535"/>
      <c r="M9" s="1535"/>
      <c r="N9" s="1535"/>
      <c r="O9" s="1535"/>
      <c r="P9" s="1536"/>
    </row>
    <row r="10" spans="1:19">
      <c r="A10" s="1509" t="s">
        <v>237</v>
      </c>
      <c r="B10" s="1496"/>
      <c r="C10" s="1207" t="s">
        <v>17</v>
      </c>
      <c r="D10" s="1429">
        <f>①【2ヵ月前】利用申込書!G12</f>
        <v>0</v>
      </c>
      <c r="E10" s="1207" t="s">
        <v>9</v>
      </c>
      <c r="F10" s="1538"/>
      <c r="G10" s="1207" t="s">
        <v>207</v>
      </c>
      <c r="H10" s="1538"/>
      <c r="I10" s="1207" t="s">
        <v>11</v>
      </c>
      <c r="J10" s="1538"/>
      <c r="K10" s="1207" t="s">
        <v>238</v>
      </c>
      <c r="L10" s="1538"/>
      <c r="M10" s="1207" t="s">
        <v>239</v>
      </c>
      <c r="N10" s="1538"/>
      <c r="O10" s="1207" t="s">
        <v>240</v>
      </c>
      <c r="P10" s="1540"/>
    </row>
    <row r="11" spans="1:19">
      <c r="A11" s="1499"/>
      <c r="B11" s="1500"/>
      <c r="C11" s="955"/>
      <c r="D11" s="1537"/>
      <c r="E11" s="955"/>
      <c r="F11" s="1539"/>
      <c r="G11" s="955"/>
      <c r="H11" s="1539"/>
      <c r="I11" s="955"/>
      <c r="J11" s="1539"/>
      <c r="K11" s="955"/>
      <c r="L11" s="1539"/>
      <c r="M11" s="955"/>
      <c r="N11" s="1539"/>
      <c r="O11" s="955"/>
      <c r="P11" s="1541"/>
    </row>
    <row r="12" spans="1:19" ht="21" customHeight="1">
      <c r="A12" s="1527" t="s">
        <v>241</v>
      </c>
      <c r="B12" s="1494"/>
      <c r="C12" s="1436"/>
      <c r="D12" s="1435"/>
      <c r="E12" s="1422"/>
      <c r="F12" s="1220" t="s">
        <v>128</v>
      </c>
      <c r="G12" s="1383"/>
      <c r="H12" s="1207" t="s">
        <v>129</v>
      </c>
      <c r="I12" s="1207"/>
      <c r="J12" s="1220" t="s">
        <v>242</v>
      </c>
      <c r="K12" s="1383"/>
      <c r="L12" s="1207" t="s">
        <v>243</v>
      </c>
      <c r="M12" s="1207"/>
      <c r="N12" s="1220" t="s">
        <v>58</v>
      </c>
      <c r="O12" s="1383"/>
      <c r="P12" s="1548" t="s">
        <v>290</v>
      </c>
    </row>
    <row r="13" spans="1:19" ht="21" customHeight="1">
      <c r="A13" s="1527"/>
      <c r="B13" s="1494"/>
      <c r="C13" s="1436" t="s">
        <v>244</v>
      </c>
      <c r="D13" s="1435"/>
      <c r="E13" s="1435"/>
      <c r="F13" s="159"/>
      <c r="G13" s="123" t="s">
        <v>19</v>
      </c>
      <c r="H13" s="160"/>
      <c r="I13" s="124" t="s">
        <v>19</v>
      </c>
      <c r="J13" s="159"/>
      <c r="K13" s="123" t="s">
        <v>19</v>
      </c>
      <c r="L13" s="160"/>
      <c r="M13" s="124" t="s">
        <v>19</v>
      </c>
      <c r="N13" s="159">
        <f>SUM(F13,H13,J13,L13)</f>
        <v>0</v>
      </c>
      <c r="O13" s="123" t="s">
        <v>19</v>
      </c>
      <c r="P13" s="1549"/>
    </row>
    <row r="14" spans="1:19" ht="21" customHeight="1">
      <c r="A14" s="1527"/>
      <c r="B14" s="1494"/>
      <c r="C14" s="1546" t="s">
        <v>245</v>
      </c>
      <c r="D14" s="1547"/>
      <c r="E14" s="1547"/>
      <c r="F14" s="159"/>
      <c r="G14" s="123" t="s">
        <v>19</v>
      </c>
      <c r="H14" s="160"/>
      <c r="I14" s="124" t="s">
        <v>19</v>
      </c>
      <c r="J14" s="159"/>
      <c r="K14" s="123" t="s">
        <v>19</v>
      </c>
      <c r="L14" s="160"/>
      <c r="M14" s="124" t="s">
        <v>19</v>
      </c>
      <c r="N14" s="159">
        <f>SUM(F14,H14,J14,L14)</f>
        <v>0</v>
      </c>
      <c r="O14" s="123" t="s">
        <v>19</v>
      </c>
      <c r="P14" s="1550"/>
    </row>
    <row r="15" spans="1:19" ht="21" customHeight="1">
      <c r="A15" s="1527"/>
      <c r="B15" s="1494"/>
      <c r="C15" s="1436" t="s">
        <v>212</v>
      </c>
      <c r="D15" s="1435"/>
      <c r="E15" s="1422"/>
      <c r="F15" s="1528"/>
      <c r="G15" s="1529"/>
      <c r="H15" s="1529"/>
      <c r="I15" s="1530"/>
      <c r="J15" s="1488" t="s">
        <v>246</v>
      </c>
      <c r="K15" s="1489"/>
      <c r="L15" s="1492" t="s">
        <v>247</v>
      </c>
      <c r="M15" s="1493"/>
      <c r="N15" s="161">
        <f>SUM(N13:N14)</f>
        <v>0</v>
      </c>
      <c r="O15" s="162" t="s">
        <v>19</v>
      </c>
      <c r="P15" s="104"/>
    </row>
    <row r="16" spans="1:19" ht="22.5" customHeight="1">
      <c r="A16" s="1509" t="s">
        <v>248</v>
      </c>
      <c r="B16" s="1496"/>
      <c r="C16" s="1232" t="s">
        <v>249</v>
      </c>
      <c r="D16" s="1510"/>
      <c r="E16" s="1510"/>
      <c r="F16" s="1510"/>
      <c r="G16" s="125" t="s">
        <v>119</v>
      </c>
      <c r="H16" s="1511"/>
      <c r="I16" s="1512"/>
      <c r="J16" s="1512"/>
      <c r="K16" s="1512"/>
      <c r="L16" s="1513"/>
      <c r="M16" s="125" t="s">
        <v>250</v>
      </c>
      <c r="N16" s="1514"/>
      <c r="O16" s="1515"/>
      <c r="P16" s="1516"/>
    </row>
    <row r="17" spans="1:16" ht="21" customHeight="1">
      <c r="A17" s="1497"/>
      <c r="B17" s="1498"/>
      <c r="C17" s="1517" t="s">
        <v>251</v>
      </c>
      <c r="D17" s="1518"/>
      <c r="E17" s="1518"/>
      <c r="F17" s="1518"/>
      <c r="G17" s="126"/>
      <c r="H17" s="127"/>
      <c r="I17" s="1519" t="s">
        <v>252</v>
      </c>
      <c r="J17" s="1519"/>
      <c r="K17" s="1519"/>
      <c r="L17" s="1519"/>
      <c r="M17" s="128"/>
      <c r="N17" s="128"/>
      <c r="O17" s="128"/>
      <c r="P17" s="129"/>
    </row>
    <row r="18" spans="1:16" ht="21" customHeight="1">
      <c r="A18" s="1497"/>
      <c r="B18" s="1498"/>
      <c r="C18" s="1518"/>
      <c r="D18" s="1518"/>
      <c r="E18" s="1518"/>
      <c r="F18" s="1518"/>
      <c r="G18" s="130"/>
      <c r="H18" s="131"/>
      <c r="I18" s="1519" t="s">
        <v>253</v>
      </c>
      <c r="J18" s="1519"/>
      <c r="K18" s="1519"/>
      <c r="L18" s="1519"/>
      <c r="M18" s="1519"/>
      <c r="N18" s="1519"/>
      <c r="O18" s="1519"/>
      <c r="P18" s="1520"/>
    </row>
    <row r="19" spans="1:16" ht="21" customHeight="1">
      <c r="A19" s="1497"/>
      <c r="B19" s="1498"/>
      <c r="C19" s="1518"/>
      <c r="D19" s="1518"/>
      <c r="E19" s="1518"/>
      <c r="F19" s="1518"/>
      <c r="G19" s="132"/>
      <c r="H19" s="133"/>
      <c r="I19" s="1521" t="s">
        <v>254</v>
      </c>
      <c r="J19" s="1521"/>
      <c r="K19" s="1521"/>
      <c r="L19" s="1521"/>
      <c r="M19" s="1521"/>
      <c r="N19" s="1521"/>
      <c r="O19" s="1521"/>
      <c r="P19" s="1522"/>
    </row>
    <row r="20" spans="1:16" ht="21" customHeight="1">
      <c r="A20" s="1499"/>
      <c r="B20" s="1500"/>
      <c r="C20" s="1518"/>
      <c r="D20" s="1518"/>
      <c r="E20" s="1518"/>
      <c r="F20" s="1518"/>
      <c r="G20" s="1523" t="s">
        <v>255</v>
      </c>
      <c r="H20" s="1524"/>
      <c r="I20" s="1525"/>
      <c r="J20" s="1525"/>
      <c r="K20" s="1525"/>
      <c r="L20" s="1525"/>
      <c r="M20" s="1525"/>
      <c r="N20" s="1525"/>
      <c r="O20" s="1525"/>
      <c r="P20" s="1526"/>
    </row>
    <row r="21" spans="1:16" ht="22.5" customHeight="1">
      <c r="A21" s="1494" t="s">
        <v>256</v>
      </c>
      <c r="B21" s="1495"/>
      <c r="C21" s="163"/>
      <c r="D21" s="163" t="s">
        <v>257</v>
      </c>
      <c r="E21" s="163" t="s">
        <v>258</v>
      </c>
      <c r="F21" s="164"/>
      <c r="G21" s="165" t="s">
        <v>207</v>
      </c>
      <c r="H21" s="164"/>
      <c r="I21" s="128" t="s">
        <v>11</v>
      </c>
      <c r="J21" s="164"/>
      <c r="K21" s="128" t="s">
        <v>259</v>
      </c>
      <c r="L21" s="128"/>
      <c r="M21" s="128"/>
      <c r="N21" s="128" t="s">
        <v>260</v>
      </c>
      <c r="O21" s="128"/>
      <c r="P21" s="123"/>
    </row>
    <row r="22" spans="1:16" ht="24" customHeight="1">
      <c r="A22" s="1476" t="s">
        <v>261</v>
      </c>
      <c r="B22" s="1496"/>
      <c r="C22" s="1501" t="s">
        <v>262</v>
      </c>
      <c r="D22" s="1232"/>
      <c r="E22" s="1232"/>
      <c r="F22" s="1232"/>
      <c r="G22" s="1502"/>
      <c r="H22" s="1502"/>
      <c r="I22" s="1502"/>
      <c r="J22" s="1502"/>
      <c r="K22" s="1502"/>
      <c r="L22" s="1502"/>
      <c r="M22" s="1502"/>
      <c r="N22" s="1502"/>
      <c r="O22" s="1502"/>
      <c r="P22" s="1502"/>
    </row>
    <row r="23" spans="1:16" ht="24" customHeight="1">
      <c r="A23" s="1497"/>
      <c r="B23" s="1498"/>
      <c r="C23" s="1232"/>
      <c r="D23" s="1232"/>
      <c r="E23" s="1232"/>
      <c r="F23" s="1232"/>
      <c r="G23" s="1502"/>
      <c r="H23" s="1502"/>
      <c r="I23" s="1502"/>
      <c r="J23" s="1502"/>
      <c r="K23" s="1502"/>
      <c r="L23" s="1502"/>
      <c r="M23" s="1502"/>
      <c r="N23" s="1502"/>
      <c r="O23" s="1502"/>
      <c r="P23" s="1502"/>
    </row>
    <row r="24" spans="1:16" ht="24" customHeight="1">
      <c r="A24" s="1497"/>
      <c r="B24" s="1498"/>
      <c r="C24" s="1501" t="s">
        <v>263</v>
      </c>
      <c r="D24" s="1232"/>
      <c r="E24" s="1232"/>
      <c r="F24" s="1232"/>
      <c r="G24" s="1502"/>
      <c r="H24" s="1502"/>
      <c r="I24" s="1502"/>
      <c r="J24" s="1502"/>
      <c r="K24" s="1502"/>
      <c r="L24" s="1502"/>
      <c r="M24" s="1502"/>
      <c r="N24" s="1502"/>
      <c r="O24" s="1502"/>
      <c r="P24" s="1502"/>
    </row>
    <row r="25" spans="1:16" ht="24" customHeight="1">
      <c r="A25" s="1497"/>
      <c r="B25" s="1498"/>
      <c r="C25" s="1232"/>
      <c r="D25" s="1232"/>
      <c r="E25" s="1232"/>
      <c r="F25" s="1232"/>
      <c r="G25" s="1502"/>
      <c r="H25" s="1502"/>
      <c r="I25" s="1502"/>
      <c r="J25" s="1502"/>
      <c r="K25" s="1502"/>
      <c r="L25" s="1502"/>
      <c r="M25" s="1502"/>
      <c r="N25" s="1502"/>
      <c r="O25" s="1502"/>
      <c r="P25" s="1502"/>
    </row>
    <row r="26" spans="1:16" ht="23.25" customHeight="1">
      <c r="A26" s="1499"/>
      <c r="B26" s="1500"/>
      <c r="C26" s="1406" t="s">
        <v>264</v>
      </c>
      <c r="D26" s="1258"/>
      <c r="E26" s="1258"/>
      <c r="F26" s="1258"/>
      <c r="G26" s="135" t="s">
        <v>119</v>
      </c>
      <c r="H26" s="1503"/>
      <c r="I26" s="1504"/>
      <c r="J26" s="1504"/>
      <c r="K26" s="1504"/>
      <c r="L26" s="1505"/>
      <c r="M26" s="134" t="s">
        <v>250</v>
      </c>
      <c r="N26" s="1506"/>
      <c r="O26" s="1507"/>
      <c r="P26" s="1508"/>
    </row>
    <row r="27" spans="1:16" ht="21" customHeight="1">
      <c r="A27" s="1476" t="s">
        <v>265</v>
      </c>
      <c r="B27" s="1477"/>
      <c r="C27" s="136"/>
      <c r="D27" s="120" t="s">
        <v>266</v>
      </c>
      <c r="E27" s="136"/>
      <c r="F27" s="120" t="s">
        <v>267</v>
      </c>
      <c r="G27" s="136"/>
      <c r="H27" s="120" t="s">
        <v>268</v>
      </c>
      <c r="I27" s="136"/>
      <c r="J27" s="120" t="s">
        <v>269</v>
      </c>
      <c r="K27" s="136"/>
      <c r="L27" s="120" t="s">
        <v>270</v>
      </c>
      <c r="M27" s="137"/>
      <c r="N27" s="138"/>
      <c r="O27" s="137"/>
      <c r="P27" s="139"/>
    </row>
    <row r="28" spans="1:16" ht="21" customHeight="1">
      <c r="A28" s="1478"/>
      <c r="B28" s="1479"/>
      <c r="C28" s="140"/>
      <c r="D28" s="141" t="s">
        <v>271</v>
      </c>
      <c r="E28" s="140"/>
      <c r="F28" s="1482" t="s">
        <v>272</v>
      </c>
      <c r="G28" s="1482"/>
      <c r="H28" s="1482"/>
      <c r="I28" s="142"/>
      <c r="J28" s="1482" t="s">
        <v>273</v>
      </c>
      <c r="K28" s="1482"/>
      <c r="L28" s="143"/>
      <c r="M28" s="143"/>
      <c r="N28" s="143"/>
      <c r="O28" s="143"/>
      <c r="P28" s="144"/>
    </row>
    <row r="29" spans="1:16" ht="21" customHeight="1">
      <c r="A29" s="1478"/>
      <c r="B29" s="1479"/>
      <c r="C29" s="1483" t="s">
        <v>274</v>
      </c>
      <c r="D29" s="1482"/>
      <c r="E29" s="1482"/>
      <c r="F29" s="1482"/>
      <c r="G29" s="143"/>
      <c r="H29" s="143"/>
      <c r="I29" s="143"/>
      <c r="J29" s="143"/>
      <c r="K29" s="143"/>
      <c r="L29" s="143"/>
      <c r="M29" s="143"/>
      <c r="N29" s="143"/>
      <c r="O29" s="143"/>
      <c r="P29" s="144"/>
    </row>
    <row r="30" spans="1:16" ht="21" customHeight="1">
      <c r="A30" s="1480"/>
      <c r="B30" s="1481"/>
      <c r="C30" s="145"/>
      <c r="D30" s="146" t="s">
        <v>275</v>
      </c>
      <c r="E30" s="145"/>
      <c r="F30" s="146" t="s">
        <v>276</v>
      </c>
      <c r="G30" s="145"/>
      <c r="H30" s="146" t="s">
        <v>277</v>
      </c>
      <c r="I30" s="145"/>
      <c r="J30" s="146" t="s">
        <v>278</v>
      </c>
      <c r="K30" s="145"/>
      <c r="L30" s="146" t="s">
        <v>279</v>
      </c>
      <c r="M30" s="147"/>
      <c r="N30" s="1484" t="s">
        <v>280</v>
      </c>
      <c r="O30" s="1484"/>
      <c r="P30" s="1485"/>
    </row>
    <row r="31" spans="1:16" ht="22.5" customHeight="1">
      <c r="A31" s="1476" t="s">
        <v>281</v>
      </c>
      <c r="B31" s="1477"/>
      <c r="C31" s="148"/>
      <c r="D31" s="1486" t="s">
        <v>282</v>
      </c>
      <c r="E31" s="1486"/>
      <c r="F31" s="1486"/>
      <c r="G31" s="149"/>
      <c r="H31" s="122" t="s">
        <v>283</v>
      </c>
      <c r="I31" s="149"/>
      <c r="J31" s="122" t="s">
        <v>138</v>
      </c>
      <c r="K31" s="150"/>
      <c r="L31" s="150"/>
      <c r="M31" s="150"/>
      <c r="N31" s="150"/>
      <c r="O31" s="150"/>
      <c r="P31" s="151"/>
    </row>
    <row r="32" spans="1:16" ht="22.5" customHeight="1">
      <c r="A32" s="1478"/>
      <c r="B32" s="1479"/>
      <c r="C32" s="152"/>
      <c r="D32" s="1487" t="s">
        <v>284</v>
      </c>
      <c r="E32" s="1487"/>
      <c r="F32" s="1487"/>
      <c r="G32" s="1487"/>
      <c r="H32" s="1487"/>
      <c r="I32" s="1487"/>
      <c r="J32" s="1487"/>
      <c r="K32" s="153"/>
      <c r="L32" s="153"/>
      <c r="M32" s="153"/>
      <c r="N32" s="153"/>
      <c r="O32" s="153"/>
      <c r="P32" s="154"/>
    </row>
    <row r="33" spans="1:16" ht="22.5" customHeight="1">
      <c r="A33" s="1478"/>
      <c r="B33" s="1479"/>
      <c r="C33" s="152"/>
      <c r="D33" s="1487" t="s">
        <v>285</v>
      </c>
      <c r="E33" s="1487"/>
      <c r="F33" s="1487"/>
      <c r="G33" s="1487"/>
      <c r="H33" s="1487"/>
      <c r="I33" s="155"/>
      <c r="J33" s="156" t="s">
        <v>286</v>
      </c>
      <c r="K33" s="155"/>
      <c r="L33" s="156" t="s">
        <v>287</v>
      </c>
      <c r="M33" s="155"/>
      <c r="N33" s="156" t="s">
        <v>288</v>
      </c>
      <c r="O33" s="155"/>
      <c r="P33" s="157" t="s">
        <v>138</v>
      </c>
    </row>
    <row r="34" spans="1:16" ht="22.5" customHeight="1">
      <c r="A34" s="1478"/>
      <c r="B34" s="1479"/>
      <c r="C34" s="152"/>
      <c r="D34" s="1487" t="s">
        <v>289</v>
      </c>
      <c r="E34" s="1487"/>
      <c r="F34" s="1487"/>
      <c r="G34" s="1487"/>
      <c r="H34" s="1487"/>
      <c r="I34" s="153"/>
      <c r="J34" s="158"/>
      <c r="K34" s="153"/>
      <c r="L34" s="153"/>
      <c r="M34" s="153"/>
      <c r="N34" s="153"/>
      <c r="O34" s="153"/>
      <c r="P34" s="154"/>
    </row>
    <row r="35" spans="1:16" ht="22.5" customHeight="1">
      <c r="A35" s="1478"/>
      <c r="B35" s="1479"/>
      <c r="C35" s="152"/>
      <c r="D35" s="1490" t="s">
        <v>291</v>
      </c>
      <c r="E35" s="1490"/>
      <c r="F35" s="1490"/>
      <c r="G35" s="1490"/>
      <c r="H35" s="1490"/>
      <c r="I35" s="1490"/>
      <c r="J35" s="1490"/>
      <c r="K35" s="1490"/>
      <c r="L35" s="1490"/>
      <c r="M35" s="1490"/>
      <c r="N35" s="1490"/>
      <c r="O35" s="1490"/>
      <c r="P35" s="1491"/>
    </row>
    <row r="36" spans="1:16" ht="13.5" customHeight="1">
      <c r="A36" s="1474" t="s">
        <v>585</v>
      </c>
      <c r="B36" s="1474"/>
      <c r="C36" s="1474"/>
      <c r="D36" s="1474"/>
      <c r="E36" s="1474"/>
      <c r="F36" s="1474"/>
      <c r="G36" s="1474"/>
      <c r="H36" s="1474"/>
      <c r="I36" s="1474"/>
      <c r="J36" s="1474"/>
      <c r="K36" s="1474"/>
      <c r="L36" s="1474"/>
      <c r="M36" s="1474"/>
      <c r="N36" s="1474"/>
      <c r="O36" s="1474"/>
      <c r="P36" s="1474"/>
    </row>
    <row r="37" spans="1:16" ht="13.5" customHeight="1">
      <c r="A37" s="1475"/>
      <c r="B37" s="1475"/>
      <c r="C37" s="1475"/>
      <c r="D37" s="1475"/>
      <c r="E37" s="1475"/>
      <c r="F37" s="1475"/>
      <c r="G37" s="1475"/>
      <c r="H37" s="1475"/>
      <c r="I37" s="1475"/>
      <c r="J37" s="1475"/>
      <c r="K37" s="1475"/>
      <c r="L37" s="1475"/>
      <c r="M37" s="1475"/>
      <c r="N37" s="1475"/>
      <c r="O37" s="1475"/>
      <c r="P37" s="1475"/>
    </row>
    <row r="38" spans="1:16" ht="13.5" customHeight="1">
      <c r="A38" s="1475"/>
      <c r="B38" s="1475"/>
      <c r="C38" s="1475"/>
      <c r="D38" s="1475"/>
      <c r="E38" s="1475"/>
      <c r="F38" s="1475"/>
      <c r="G38" s="1475"/>
      <c r="H38" s="1475"/>
      <c r="I38" s="1475"/>
      <c r="J38" s="1475"/>
      <c r="K38" s="1475"/>
      <c r="L38" s="1475"/>
      <c r="M38" s="1475"/>
      <c r="N38" s="1475"/>
      <c r="O38" s="1475"/>
      <c r="P38" s="1475"/>
    </row>
    <row r="39" spans="1:16" ht="13.5" customHeight="1">
      <c r="A39" s="1475"/>
      <c r="B39" s="1475"/>
      <c r="C39" s="1475"/>
      <c r="D39" s="1475"/>
      <c r="E39" s="1475"/>
      <c r="F39" s="1475"/>
      <c r="G39" s="1475"/>
      <c r="H39" s="1475"/>
      <c r="I39" s="1475"/>
      <c r="J39" s="1475"/>
      <c r="K39" s="1475"/>
      <c r="L39" s="1475"/>
      <c r="M39" s="1475"/>
      <c r="N39" s="1475"/>
      <c r="O39" s="1475"/>
      <c r="P39" s="1475"/>
    </row>
    <row r="40" spans="1:16">
      <c r="A40" s="1475"/>
      <c r="B40" s="1475"/>
      <c r="C40" s="1475"/>
      <c r="D40" s="1475"/>
      <c r="E40" s="1475"/>
      <c r="F40" s="1475"/>
      <c r="G40" s="1475"/>
      <c r="H40" s="1475"/>
      <c r="I40" s="1475"/>
      <c r="J40" s="1475"/>
      <c r="K40" s="1475"/>
      <c r="L40" s="1475"/>
      <c r="M40" s="1475"/>
      <c r="N40" s="1475"/>
      <c r="O40" s="1475"/>
      <c r="P40" s="1475"/>
    </row>
    <row r="41" spans="1:16">
      <c r="A41" s="1475"/>
      <c r="B41" s="1475"/>
      <c r="C41" s="1475"/>
      <c r="D41" s="1475"/>
      <c r="E41" s="1475"/>
      <c r="F41" s="1475"/>
      <c r="G41" s="1475"/>
      <c r="H41" s="1475"/>
      <c r="I41" s="1475"/>
      <c r="J41" s="1475"/>
      <c r="K41" s="1475"/>
      <c r="L41" s="1475"/>
      <c r="M41" s="1475"/>
      <c r="N41" s="1475"/>
      <c r="O41" s="1475"/>
      <c r="P41" s="1475"/>
    </row>
  </sheetData>
  <mergeCells count="72">
    <mergeCell ref="R3:S4"/>
    <mergeCell ref="J10:J11"/>
    <mergeCell ref="M10:M11"/>
    <mergeCell ref="N10:N11"/>
    <mergeCell ref="C14:E14"/>
    <mergeCell ref="P12:P14"/>
    <mergeCell ref="O10:O11"/>
    <mergeCell ref="C12:E12"/>
    <mergeCell ref="F12:G12"/>
    <mergeCell ref="H12:I12"/>
    <mergeCell ref="R7:S8"/>
    <mergeCell ref="A1:P2"/>
    <mergeCell ref="B4:H4"/>
    <mergeCell ref="A6:B7"/>
    <mergeCell ref="C6:L7"/>
    <mergeCell ref="M6:N6"/>
    <mergeCell ref="O6:P6"/>
    <mergeCell ref="M7:N7"/>
    <mergeCell ref="O7:P7"/>
    <mergeCell ref="A12:B15"/>
    <mergeCell ref="C15:E15"/>
    <mergeCell ref="F15:I15"/>
    <mergeCell ref="A8:B9"/>
    <mergeCell ref="C8:P9"/>
    <mergeCell ref="A10:B11"/>
    <mergeCell ref="C10:C11"/>
    <mergeCell ref="D10:D11"/>
    <mergeCell ref="E10:E11"/>
    <mergeCell ref="F10:F11"/>
    <mergeCell ref="G10:G11"/>
    <mergeCell ref="H10:H11"/>
    <mergeCell ref="I10:I11"/>
    <mergeCell ref="P10:P11"/>
    <mergeCell ref="K10:K11"/>
    <mergeCell ref="L10:L11"/>
    <mergeCell ref="A16:B20"/>
    <mergeCell ref="C16:F16"/>
    <mergeCell ref="H16:L16"/>
    <mergeCell ref="N16:P16"/>
    <mergeCell ref="C17:F20"/>
    <mergeCell ref="I17:L17"/>
    <mergeCell ref="I18:P18"/>
    <mergeCell ref="I19:P19"/>
    <mergeCell ref="G20:H20"/>
    <mergeCell ref="I20:P20"/>
    <mergeCell ref="A21:B21"/>
    <mergeCell ref="A22:B26"/>
    <mergeCell ref="C22:F23"/>
    <mergeCell ref="G22:P23"/>
    <mergeCell ref="C24:F25"/>
    <mergeCell ref="G24:P25"/>
    <mergeCell ref="C26:F26"/>
    <mergeCell ref="H26:L26"/>
    <mergeCell ref="N26:P26"/>
    <mergeCell ref="J15:K15"/>
    <mergeCell ref="L12:M12"/>
    <mergeCell ref="N12:O12"/>
    <mergeCell ref="C13:E13"/>
    <mergeCell ref="D35:P35"/>
    <mergeCell ref="L15:M15"/>
    <mergeCell ref="J12:K12"/>
    <mergeCell ref="A36:P41"/>
    <mergeCell ref="A27:B30"/>
    <mergeCell ref="F28:H28"/>
    <mergeCell ref="J28:K28"/>
    <mergeCell ref="C29:F29"/>
    <mergeCell ref="N30:P30"/>
    <mergeCell ref="A31:B35"/>
    <mergeCell ref="D31:F31"/>
    <mergeCell ref="D32:J32"/>
    <mergeCell ref="D33:H33"/>
    <mergeCell ref="D34:H34"/>
  </mergeCells>
  <phoneticPr fontId="3"/>
  <hyperlinks>
    <hyperlink ref="R3:S4" location="目次!B18" display="目次へ" xr:uid="{00000000-0004-0000-0B00-000000000000}"/>
    <hyperlink ref="R7:S8" location="①【2ヵ月前】利用申込書!A1" display="利用申込書へ" xr:uid="{00000000-0004-0000-0B00-000001000000}"/>
  </hyperlinks>
  <pageMargins left="0.25" right="0.25"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xdr:col>
                    <xdr:colOff>57150</xdr:colOff>
                    <xdr:row>29</xdr:row>
                    <xdr:rowOff>38100</xdr:rowOff>
                  </from>
                  <to>
                    <xdr:col>2</xdr:col>
                    <xdr:colOff>304800</xdr:colOff>
                    <xdr:row>29</xdr:row>
                    <xdr:rowOff>238125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4</xdr:col>
                    <xdr:colOff>57150</xdr:colOff>
                    <xdr:row>26</xdr:row>
                    <xdr:rowOff>38100</xdr:rowOff>
                  </from>
                  <to>
                    <xdr:col>4</xdr:col>
                    <xdr:colOff>304800</xdr:colOff>
                    <xdr:row>26</xdr:row>
                    <xdr:rowOff>238125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57150</xdr:colOff>
                    <xdr:row>27</xdr:row>
                    <xdr:rowOff>38100</xdr:rowOff>
                  </from>
                  <to>
                    <xdr:col>4</xdr:col>
                    <xdr:colOff>304800</xdr:colOff>
                    <xdr:row>27</xdr:row>
                    <xdr:rowOff>238125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6</xdr:col>
                    <xdr:colOff>57150</xdr:colOff>
                    <xdr:row>26</xdr:row>
                    <xdr:rowOff>38100</xdr:rowOff>
                  </from>
                  <to>
                    <xdr:col>6</xdr:col>
                    <xdr:colOff>304800</xdr:colOff>
                    <xdr:row>26</xdr:row>
                    <xdr:rowOff>238125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8</xdr:col>
                    <xdr:colOff>57150</xdr:colOff>
                    <xdr:row>26</xdr:row>
                    <xdr:rowOff>38100</xdr:rowOff>
                  </from>
                  <to>
                    <xdr:col>8</xdr:col>
                    <xdr:colOff>304800</xdr:colOff>
                    <xdr:row>26</xdr:row>
                    <xdr:rowOff>238125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4</xdr:col>
                    <xdr:colOff>57150</xdr:colOff>
                    <xdr:row>29</xdr:row>
                    <xdr:rowOff>38100</xdr:rowOff>
                  </from>
                  <to>
                    <xdr:col>4</xdr:col>
                    <xdr:colOff>304800</xdr:colOff>
                    <xdr:row>29</xdr:row>
                    <xdr:rowOff>238125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6</xdr:col>
                    <xdr:colOff>57150</xdr:colOff>
                    <xdr:row>29</xdr:row>
                    <xdr:rowOff>38100</xdr:rowOff>
                  </from>
                  <to>
                    <xdr:col>6</xdr:col>
                    <xdr:colOff>304800</xdr:colOff>
                    <xdr:row>29</xdr:row>
                    <xdr:rowOff>238125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8</xdr:col>
                    <xdr:colOff>57150</xdr:colOff>
                    <xdr:row>29</xdr:row>
                    <xdr:rowOff>38100</xdr:rowOff>
                  </from>
                  <to>
                    <xdr:col>8</xdr:col>
                    <xdr:colOff>304800</xdr:colOff>
                    <xdr:row>29</xdr:row>
                    <xdr:rowOff>238125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10</xdr:col>
                    <xdr:colOff>57150</xdr:colOff>
                    <xdr:row>29</xdr:row>
                    <xdr:rowOff>38100</xdr:rowOff>
                  </from>
                  <to>
                    <xdr:col>10</xdr:col>
                    <xdr:colOff>304800</xdr:colOff>
                    <xdr:row>29</xdr:row>
                    <xdr:rowOff>238125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2</xdr:col>
                    <xdr:colOff>57150</xdr:colOff>
                    <xdr:row>30</xdr:row>
                    <xdr:rowOff>38100</xdr:rowOff>
                  </from>
                  <to>
                    <xdr:col>2</xdr:col>
                    <xdr:colOff>304800</xdr:colOff>
                    <xdr:row>30</xdr:row>
                    <xdr:rowOff>238125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2</xdr:col>
                    <xdr:colOff>57150</xdr:colOff>
                    <xdr:row>31</xdr:row>
                    <xdr:rowOff>38100</xdr:rowOff>
                  </from>
                  <to>
                    <xdr:col>2</xdr:col>
                    <xdr:colOff>304800</xdr:colOff>
                    <xdr:row>31</xdr:row>
                    <xdr:rowOff>238125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2</xdr:col>
                    <xdr:colOff>57150</xdr:colOff>
                    <xdr:row>32</xdr:row>
                    <xdr:rowOff>38100</xdr:rowOff>
                  </from>
                  <to>
                    <xdr:col>2</xdr:col>
                    <xdr:colOff>304800</xdr:colOff>
                    <xdr:row>32</xdr:row>
                    <xdr:rowOff>238125</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2</xdr:col>
                    <xdr:colOff>57150</xdr:colOff>
                    <xdr:row>33</xdr:row>
                    <xdr:rowOff>38100</xdr:rowOff>
                  </from>
                  <to>
                    <xdr:col>2</xdr:col>
                    <xdr:colOff>304800</xdr:colOff>
                    <xdr:row>33</xdr:row>
                    <xdr:rowOff>238125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2</xdr:col>
                    <xdr:colOff>57150</xdr:colOff>
                    <xdr:row>34</xdr:row>
                    <xdr:rowOff>38100</xdr:rowOff>
                  </from>
                  <to>
                    <xdr:col>2</xdr:col>
                    <xdr:colOff>304800</xdr:colOff>
                    <xdr:row>34</xdr:row>
                    <xdr:rowOff>238125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8</xdr:col>
                    <xdr:colOff>57150</xdr:colOff>
                    <xdr:row>32</xdr:row>
                    <xdr:rowOff>38100</xdr:rowOff>
                  </from>
                  <to>
                    <xdr:col>8</xdr:col>
                    <xdr:colOff>304800</xdr:colOff>
                    <xdr:row>32</xdr:row>
                    <xdr:rowOff>238125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10</xdr:col>
                    <xdr:colOff>57150</xdr:colOff>
                    <xdr:row>32</xdr:row>
                    <xdr:rowOff>38100</xdr:rowOff>
                  </from>
                  <to>
                    <xdr:col>10</xdr:col>
                    <xdr:colOff>304800</xdr:colOff>
                    <xdr:row>32</xdr:row>
                    <xdr:rowOff>238125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12</xdr:col>
                    <xdr:colOff>57150</xdr:colOff>
                    <xdr:row>32</xdr:row>
                    <xdr:rowOff>38100</xdr:rowOff>
                  </from>
                  <to>
                    <xdr:col>12</xdr:col>
                    <xdr:colOff>304800</xdr:colOff>
                    <xdr:row>32</xdr:row>
                    <xdr:rowOff>238125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14</xdr:col>
                    <xdr:colOff>57150</xdr:colOff>
                    <xdr:row>32</xdr:row>
                    <xdr:rowOff>38100</xdr:rowOff>
                  </from>
                  <to>
                    <xdr:col>14</xdr:col>
                    <xdr:colOff>304800</xdr:colOff>
                    <xdr:row>32</xdr:row>
                    <xdr:rowOff>238125</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2</xdr:col>
                    <xdr:colOff>57150</xdr:colOff>
                    <xdr:row>27</xdr:row>
                    <xdr:rowOff>38100</xdr:rowOff>
                  </from>
                  <to>
                    <xdr:col>2</xdr:col>
                    <xdr:colOff>304800</xdr:colOff>
                    <xdr:row>27</xdr:row>
                    <xdr:rowOff>238125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2</xdr:col>
                    <xdr:colOff>57150</xdr:colOff>
                    <xdr:row>26</xdr:row>
                    <xdr:rowOff>38100</xdr:rowOff>
                  </from>
                  <to>
                    <xdr:col>2</xdr:col>
                    <xdr:colOff>304800</xdr:colOff>
                    <xdr:row>26</xdr:row>
                    <xdr:rowOff>238125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10</xdr:col>
                    <xdr:colOff>57150</xdr:colOff>
                    <xdr:row>26</xdr:row>
                    <xdr:rowOff>38100</xdr:rowOff>
                  </from>
                  <to>
                    <xdr:col>10</xdr:col>
                    <xdr:colOff>304800</xdr:colOff>
                    <xdr:row>26</xdr:row>
                    <xdr:rowOff>238125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8</xdr:col>
                    <xdr:colOff>57150</xdr:colOff>
                    <xdr:row>27</xdr:row>
                    <xdr:rowOff>28575</xdr:rowOff>
                  </from>
                  <to>
                    <xdr:col>8</xdr:col>
                    <xdr:colOff>304800</xdr:colOff>
                    <xdr:row>27</xdr:row>
                    <xdr:rowOff>228600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7</xdr:col>
                    <xdr:colOff>171450</xdr:colOff>
                    <xdr:row>16</xdr:row>
                    <xdr:rowOff>38100</xdr:rowOff>
                  </from>
                  <to>
                    <xdr:col>7</xdr:col>
                    <xdr:colOff>419100</xdr:colOff>
                    <xdr:row>16</xdr:row>
                    <xdr:rowOff>238125</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7</xdr:col>
                    <xdr:colOff>171450</xdr:colOff>
                    <xdr:row>17</xdr:row>
                    <xdr:rowOff>38100</xdr:rowOff>
                  </from>
                  <to>
                    <xdr:col>7</xdr:col>
                    <xdr:colOff>419100</xdr:colOff>
                    <xdr:row>17</xdr:row>
                    <xdr:rowOff>238125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7</xdr:col>
                    <xdr:colOff>171450</xdr:colOff>
                    <xdr:row>18</xdr:row>
                    <xdr:rowOff>38100</xdr:rowOff>
                  </from>
                  <to>
                    <xdr:col>7</xdr:col>
                    <xdr:colOff>419100</xdr:colOff>
                    <xdr:row>18</xdr:row>
                    <xdr:rowOff>238125</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2</xdr:col>
                    <xdr:colOff>57150</xdr:colOff>
                    <xdr:row>20</xdr:row>
                    <xdr:rowOff>38100</xdr:rowOff>
                  </from>
                  <to>
                    <xdr:col>2</xdr:col>
                    <xdr:colOff>304800</xdr:colOff>
                    <xdr:row>20</xdr:row>
                    <xdr:rowOff>238125</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12</xdr:col>
                    <xdr:colOff>57150</xdr:colOff>
                    <xdr:row>20</xdr:row>
                    <xdr:rowOff>38100</xdr:rowOff>
                  </from>
                  <to>
                    <xdr:col>12</xdr:col>
                    <xdr:colOff>304800</xdr:colOff>
                    <xdr:row>20</xdr:row>
                    <xdr:rowOff>238125</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2</xdr:col>
                    <xdr:colOff>257175</xdr:colOff>
                    <xdr:row>7</xdr:row>
                    <xdr:rowOff>133350</xdr:rowOff>
                  </from>
                  <to>
                    <xdr:col>3</xdr:col>
                    <xdr:colOff>180975</xdr:colOff>
                    <xdr:row>8</xdr:row>
                    <xdr:rowOff>114300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7</xdr:col>
                    <xdr:colOff>257175</xdr:colOff>
                    <xdr:row>7</xdr:row>
                    <xdr:rowOff>133350</xdr:rowOff>
                  </from>
                  <to>
                    <xdr:col>7</xdr:col>
                    <xdr:colOff>504825</xdr:colOff>
                    <xdr:row>8</xdr:row>
                    <xdr:rowOff>114300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11</xdr:col>
                    <xdr:colOff>180975</xdr:colOff>
                    <xdr:row>7</xdr:row>
                    <xdr:rowOff>133350</xdr:rowOff>
                  </from>
                  <to>
                    <xdr:col>11</xdr:col>
                    <xdr:colOff>428625</xdr:colOff>
                    <xdr:row>8</xdr:row>
                    <xdr:rowOff>114300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6</xdr:col>
                    <xdr:colOff>57150</xdr:colOff>
                    <xdr:row>30</xdr:row>
                    <xdr:rowOff>38100</xdr:rowOff>
                  </from>
                  <to>
                    <xdr:col>6</xdr:col>
                    <xdr:colOff>304800</xdr:colOff>
                    <xdr:row>30</xdr:row>
                    <xdr:rowOff>238125</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8</xdr:col>
                    <xdr:colOff>57150</xdr:colOff>
                    <xdr:row>30</xdr:row>
                    <xdr:rowOff>38100</xdr:rowOff>
                  </from>
                  <to>
                    <xdr:col>8</xdr:col>
                    <xdr:colOff>304800</xdr:colOff>
                    <xdr:row>30</xdr:row>
                    <xdr:rowOff>238125</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12</xdr:col>
                    <xdr:colOff>57150</xdr:colOff>
                    <xdr:row>29</xdr:row>
                    <xdr:rowOff>38100</xdr:rowOff>
                  </from>
                  <to>
                    <xdr:col>12</xdr:col>
                    <xdr:colOff>304800</xdr:colOff>
                    <xdr:row>29</xdr:row>
                    <xdr:rowOff>238125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BD46"/>
  <sheetViews>
    <sheetView showGridLines="0" showZeros="0" view="pageBreakPreview" zoomScaleNormal="100" zoomScaleSheetLayoutView="100" workbookViewId="0">
      <selection sqref="A1:AR38"/>
    </sheetView>
  </sheetViews>
  <sheetFormatPr defaultRowHeight="13.5"/>
  <cols>
    <col min="1" max="44" width="2.625" style="86" customWidth="1"/>
    <col min="45" max="45" width="2.625" style="12" customWidth="1"/>
    <col min="46" max="53" width="2.875" style="12" customWidth="1"/>
    <col min="54" max="56" width="2.875" style="12" hidden="1" customWidth="1"/>
    <col min="57" max="80" width="2.875" style="12" customWidth="1"/>
    <col min="81" max="262" width="9" style="12"/>
    <col min="263" max="301" width="3" style="12" customWidth="1"/>
    <col min="302" max="336" width="2.875" style="12" customWidth="1"/>
    <col min="337" max="518" width="9" style="12"/>
    <col min="519" max="557" width="3" style="12" customWidth="1"/>
    <col min="558" max="592" width="2.875" style="12" customWidth="1"/>
    <col min="593" max="774" width="9" style="12"/>
    <col min="775" max="813" width="3" style="12" customWidth="1"/>
    <col min="814" max="848" width="2.875" style="12" customWidth="1"/>
    <col min="849" max="1030" width="9" style="12"/>
    <col min="1031" max="1069" width="3" style="12" customWidth="1"/>
    <col min="1070" max="1104" width="2.875" style="12" customWidth="1"/>
    <col min="1105" max="1286" width="9" style="12"/>
    <col min="1287" max="1325" width="3" style="12" customWidth="1"/>
    <col min="1326" max="1360" width="2.875" style="12" customWidth="1"/>
    <col min="1361" max="1542" width="9" style="12"/>
    <col min="1543" max="1581" width="3" style="12" customWidth="1"/>
    <col min="1582" max="1616" width="2.875" style="12" customWidth="1"/>
    <col min="1617" max="1798" width="9" style="12"/>
    <col min="1799" max="1837" width="3" style="12" customWidth="1"/>
    <col min="1838" max="1872" width="2.875" style="12" customWidth="1"/>
    <col min="1873" max="2054" width="9" style="12"/>
    <col min="2055" max="2093" width="3" style="12" customWidth="1"/>
    <col min="2094" max="2128" width="2.875" style="12" customWidth="1"/>
    <col min="2129" max="2310" width="9" style="12"/>
    <col min="2311" max="2349" width="3" style="12" customWidth="1"/>
    <col min="2350" max="2384" width="2.875" style="12" customWidth="1"/>
    <col min="2385" max="2566" width="9" style="12"/>
    <col min="2567" max="2605" width="3" style="12" customWidth="1"/>
    <col min="2606" max="2640" width="2.875" style="12" customWidth="1"/>
    <col min="2641" max="2822" width="9" style="12"/>
    <col min="2823" max="2861" width="3" style="12" customWidth="1"/>
    <col min="2862" max="2896" width="2.875" style="12" customWidth="1"/>
    <col min="2897" max="3078" width="9" style="12"/>
    <col min="3079" max="3117" width="3" style="12" customWidth="1"/>
    <col min="3118" max="3152" width="2.875" style="12" customWidth="1"/>
    <col min="3153" max="3334" width="9" style="12"/>
    <col min="3335" max="3373" width="3" style="12" customWidth="1"/>
    <col min="3374" max="3408" width="2.875" style="12" customWidth="1"/>
    <col min="3409" max="3590" width="9" style="12"/>
    <col min="3591" max="3629" width="3" style="12" customWidth="1"/>
    <col min="3630" max="3664" width="2.875" style="12" customWidth="1"/>
    <col min="3665" max="3846" width="9" style="12"/>
    <col min="3847" max="3885" width="3" style="12" customWidth="1"/>
    <col min="3886" max="3920" width="2.875" style="12" customWidth="1"/>
    <col min="3921" max="4102" width="9" style="12"/>
    <col min="4103" max="4141" width="3" style="12" customWidth="1"/>
    <col min="4142" max="4176" width="2.875" style="12" customWidth="1"/>
    <col min="4177" max="4358" width="9" style="12"/>
    <col min="4359" max="4397" width="3" style="12" customWidth="1"/>
    <col min="4398" max="4432" width="2.875" style="12" customWidth="1"/>
    <col min="4433" max="4614" width="9" style="12"/>
    <col min="4615" max="4653" width="3" style="12" customWidth="1"/>
    <col min="4654" max="4688" width="2.875" style="12" customWidth="1"/>
    <col min="4689" max="4870" width="9" style="12"/>
    <col min="4871" max="4909" width="3" style="12" customWidth="1"/>
    <col min="4910" max="4944" width="2.875" style="12" customWidth="1"/>
    <col min="4945" max="5126" width="9" style="12"/>
    <col min="5127" max="5165" width="3" style="12" customWidth="1"/>
    <col min="5166" max="5200" width="2.875" style="12" customWidth="1"/>
    <col min="5201" max="5382" width="9" style="12"/>
    <col min="5383" max="5421" width="3" style="12" customWidth="1"/>
    <col min="5422" max="5456" width="2.875" style="12" customWidth="1"/>
    <col min="5457" max="5638" width="9" style="12"/>
    <col min="5639" max="5677" width="3" style="12" customWidth="1"/>
    <col min="5678" max="5712" width="2.875" style="12" customWidth="1"/>
    <col min="5713" max="5894" width="9" style="12"/>
    <col min="5895" max="5933" width="3" style="12" customWidth="1"/>
    <col min="5934" max="5968" width="2.875" style="12" customWidth="1"/>
    <col min="5969" max="6150" width="9" style="12"/>
    <col min="6151" max="6189" width="3" style="12" customWidth="1"/>
    <col min="6190" max="6224" width="2.875" style="12" customWidth="1"/>
    <col min="6225" max="6406" width="9" style="12"/>
    <col min="6407" max="6445" width="3" style="12" customWidth="1"/>
    <col min="6446" max="6480" width="2.875" style="12" customWidth="1"/>
    <col min="6481" max="6662" width="9" style="12"/>
    <col min="6663" max="6701" width="3" style="12" customWidth="1"/>
    <col min="6702" max="6736" width="2.875" style="12" customWidth="1"/>
    <col min="6737" max="6918" width="9" style="12"/>
    <col min="6919" max="6957" width="3" style="12" customWidth="1"/>
    <col min="6958" max="6992" width="2.875" style="12" customWidth="1"/>
    <col min="6993" max="7174" width="9" style="12"/>
    <col min="7175" max="7213" width="3" style="12" customWidth="1"/>
    <col min="7214" max="7248" width="2.875" style="12" customWidth="1"/>
    <col min="7249" max="7430" width="9" style="12"/>
    <col min="7431" max="7469" width="3" style="12" customWidth="1"/>
    <col min="7470" max="7504" width="2.875" style="12" customWidth="1"/>
    <col min="7505" max="7686" width="9" style="12"/>
    <col min="7687" max="7725" width="3" style="12" customWidth="1"/>
    <col min="7726" max="7760" width="2.875" style="12" customWidth="1"/>
    <col min="7761" max="7942" width="9" style="12"/>
    <col min="7943" max="7981" width="3" style="12" customWidth="1"/>
    <col min="7982" max="8016" width="2.875" style="12" customWidth="1"/>
    <col min="8017" max="8198" width="9" style="12"/>
    <col min="8199" max="8237" width="3" style="12" customWidth="1"/>
    <col min="8238" max="8272" width="2.875" style="12" customWidth="1"/>
    <col min="8273" max="8454" width="9" style="12"/>
    <col min="8455" max="8493" width="3" style="12" customWidth="1"/>
    <col min="8494" max="8528" width="2.875" style="12" customWidth="1"/>
    <col min="8529" max="8710" width="9" style="12"/>
    <col min="8711" max="8749" width="3" style="12" customWidth="1"/>
    <col min="8750" max="8784" width="2.875" style="12" customWidth="1"/>
    <col min="8785" max="8966" width="9" style="12"/>
    <col min="8967" max="9005" width="3" style="12" customWidth="1"/>
    <col min="9006" max="9040" width="2.875" style="12" customWidth="1"/>
    <col min="9041" max="9222" width="9" style="12"/>
    <col min="9223" max="9261" width="3" style="12" customWidth="1"/>
    <col min="9262" max="9296" width="2.875" style="12" customWidth="1"/>
    <col min="9297" max="9478" width="9" style="12"/>
    <col min="9479" max="9517" width="3" style="12" customWidth="1"/>
    <col min="9518" max="9552" width="2.875" style="12" customWidth="1"/>
    <col min="9553" max="9734" width="9" style="12"/>
    <col min="9735" max="9773" width="3" style="12" customWidth="1"/>
    <col min="9774" max="9808" width="2.875" style="12" customWidth="1"/>
    <col min="9809" max="9990" width="9" style="12"/>
    <col min="9991" max="10029" width="3" style="12" customWidth="1"/>
    <col min="10030" max="10064" width="2.875" style="12" customWidth="1"/>
    <col min="10065" max="10246" width="9" style="12"/>
    <col min="10247" max="10285" width="3" style="12" customWidth="1"/>
    <col min="10286" max="10320" width="2.875" style="12" customWidth="1"/>
    <col min="10321" max="10502" width="9" style="12"/>
    <col min="10503" max="10541" width="3" style="12" customWidth="1"/>
    <col min="10542" max="10576" width="2.875" style="12" customWidth="1"/>
    <col min="10577" max="10758" width="9" style="12"/>
    <col min="10759" max="10797" width="3" style="12" customWidth="1"/>
    <col min="10798" max="10832" width="2.875" style="12" customWidth="1"/>
    <col min="10833" max="11014" width="9" style="12"/>
    <col min="11015" max="11053" width="3" style="12" customWidth="1"/>
    <col min="11054" max="11088" width="2.875" style="12" customWidth="1"/>
    <col min="11089" max="11270" width="9" style="12"/>
    <col min="11271" max="11309" width="3" style="12" customWidth="1"/>
    <col min="11310" max="11344" width="2.875" style="12" customWidth="1"/>
    <col min="11345" max="11526" width="9" style="12"/>
    <col min="11527" max="11565" width="3" style="12" customWidth="1"/>
    <col min="11566" max="11600" width="2.875" style="12" customWidth="1"/>
    <col min="11601" max="11782" width="9" style="12"/>
    <col min="11783" max="11821" width="3" style="12" customWidth="1"/>
    <col min="11822" max="11856" width="2.875" style="12" customWidth="1"/>
    <col min="11857" max="12038" width="9" style="12"/>
    <col min="12039" max="12077" width="3" style="12" customWidth="1"/>
    <col min="12078" max="12112" width="2.875" style="12" customWidth="1"/>
    <col min="12113" max="12294" width="9" style="12"/>
    <col min="12295" max="12333" width="3" style="12" customWidth="1"/>
    <col min="12334" max="12368" width="2.875" style="12" customWidth="1"/>
    <col min="12369" max="12550" width="9" style="12"/>
    <col min="12551" max="12589" width="3" style="12" customWidth="1"/>
    <col min="12590" max="12624" width="2.875" style="12" customWidth="1"/>
    <col min="12625" max="12806" width="9" style="12"/>
    <col min="12807" max="12845" width="3" style="12" customWidth="1"/>
    <col min="12846" max="12880" width="2.875" style="12" customWidth="1"/>
    <col min="12881" max="13062" width="9" style="12"/>
    <col min="13063" max="13101" width="3" style="12" customWidth="1"/>
    <col min="13102" max="13136" width="2.875" style="12" customWidth="1"/>
    <col min="13137" max="13318" width="9" style="12"/>
    <col min="13319" max="13357" width="3" style="12" customWidth="1"/>
    <col min="13358" max="13392" width="2.875" style="12" customWidth="1"/>
    <col min="13393" max="13574" width="9" style="12"/>
    <col min="13575" max="13613" width="3" style="12" customWidth="1"/>
    <col min="13614" max="13648" width="2.875" style="12" customWidth="1"/>
    <col min="13649" max="13830" width="9" style="12"/>
    <col min="13831" max="13869" width="3" style="12" customWidth="1"/>
    <col min="13870" max="13904" width="2.875" style="12" customWidth="1"/>
    <col min="13905" max="14086" width="9" style="12"/>
    <col min="14087" max="14125" width="3" style="12" customWidth="1"/>
    <col min="14126" max="14160" width="2.875" style="12" customWidth="1"/>
    <col min="14161" max="14342" width="9" style="12"/>
    <col min="14343" max="14381" width="3" style="12" customWidth="1"/>
    <col min="14382" max="14416" width="2.875" style="12" customWidth="1"/>
    <col min="14417" max="14598" width="9" style="12"/>
    <col min="14599" max="14637" width="3" style="12" customWidth="1"/>
    <col min="14638" max="14672" width="2.875" style="12" customWidth="1"/>
    <col min="14673" max="14854" width="9" style="12"/>
    <col min="14855" max="14893" width="3" style="12" customWidth="1"/>
    <col min="14894" max="14928" width="2.875" style="12" customWidth="1"/>
    <col min="14929" max="15110" width="9" style="12"/>
    <col min="15111" max="15149" width="3" style="12" customWidth="1"/>
    <col min="15150" max="15184" width="2.875" style="12" customWidth="1"/>
    <col min="15185" max="15366" width="9" style="12"/>
    <col min="15367" max="15405" width="3" style="12" customWidth="1"/>
    <col min="15406" max="15440" width="2.875" style="12" customWidth="1"/>
    <col min="15441" max="15622" width="9" style="12"/>
    <col min="15623" max="15661" width="3" style="12" customWidth="1"/>
    <col min="15662" max="15696" width="2.875" style="12" customWidth="1"/>
    <col min="15697" max="15878" width="9" style="12"/>
    <col min="15879" max="15917" width="3" style="12" customWidth="1"/>
    <col min="15918" max="15952" width="2.875" style="12" customWidth="1"/>
    <col min="15953" max="16134" width="9" style="12"/>
    <col min="16135" max="16173" width="3" style="12" customWidth="1"/>
    <col min="16174" max="16208" width="2.875" style="12" customWidth="1"/>
    <col min="16209" max="16384" width="9" style="12"/>
  </cols>
  <sheetData>
    <row r="1" spans="1:54" ht="24.95" customHeight="1">
      <c r="A1" s="1577" t="s">
        <v>875</v>
      </c>
      <c r="B1" s="1577"/>
      <c r="C1" s="1577"/>
      <c r="D1" s="1577"/>
      <c r="E1" s="1577"/>
      <c r="F1" s="1577"/>
      <c r="G1" s="1577"/>
      <c r="H1" s="1577"/>
      <c r="I1" s="1577"/>
      <c r="J1" s="1577"/>
      <c r="K1" s="1577"/>
      <c r="L1" s="1577"/>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c r="AN1" s="1577"/>
      <c r="AO1" s="1577"/>
      <c r="AP1" s="1577"/>
      <c r="AQ1" s="1577"/>
      <c r="AR1" s="1577"/>
      <c r="AS1" s="23"/>
    </row>
    <row r="2" spans="1:54" ht="10.5" customHeight="1">
      <c r="A2" s="1577"/>
      <c r="B2" s="1577"/>
      <c r="C2" s="1577"/>
      <c r="D2" s="1577"/>
      <c r="E2" s="1577"/>
      <c r="F2" s="1577"/>
      <c r="G2" s="1577"/>
      <c r="H2" s="1577"/>
      <c r="I2" s="1577"/>
      <c r="J2" s="1577"/>
      <c r="K2" s="1577"/>
      <c r="L2" s="1577"/>
      <c r="M2" s="1577"/>
      <c r="N2" s="1577"/>
      <c r="O2" s="1577"/>
      <c r="P2" s="1577"/>
      <c r="Q2" s="1577"/>
      <c r="R2" s="1577"/>
      <c r="S2" s="1577"/>
      <c r="T2" s="1577"/>
      <c r="U2" s="1577"/>
      <c r="V2" s="1577"/>
      <c r="W2" s="1577"/>
      <c r="X2" s="1577"/>
      <c r="Y2" s="1577"/>
      <c r="Z2" s="1577"/>
      <c r="AA2" s="1577"/>
      <c r="AB2" s="1577"/>
      <c r="AC2" s="1577"/>
      <c r="AD2" s="1577"/>
      <c r="AE2" s="1577"/>
      <c r="AF2" s="1577"/>
      <c r="AG2" s="1577"/>
      <c r="AH2" s="1577"/>
      <c r="AI2" s="1577"/>
      <c r="AJ2" s="1577"/>
      <c r="AK2" s="1577"/>
      <c r="AL2" s="1577"/>
      <c r="AM2" s="1577"/>
      <c r="AN2" s="1577"/>
      <c r="AO2" s="1577"/>
      <c r="AP2" s="1577"/>
      <c r="AQ2" s="1577"/>
      <c r="AR2" s="1577"/>
    </row>
    <row r="3" spans="1:54" ht="21.75" customHeight="1" thickBot="1">
      <c r="A3" s="1593" t="s">
        <v>807</v>
      </c>
      <c r="B3" s="1593"/>
      <c r="C3" s="1593"/>
      <c r="D3" s="1593"/>
      <c r="E3" s="1593"/>
      <c r="F3" s="1593"/>
      <c r="G3" s="1593"/>
      <c r="H3" s="1593"/>
      <c r="I3" s="1593"/>
      <c r="J3" s="1593"/>
      <c r="K3" s="1593"/>
      <c r="L3" s="1593"/>
      <c r="M3" s="1593"/>
      <c r="N3" s="1593"/>
      <c r="O3" s="1593"/>
      <c r="P3" s="1593"/>
      <c r="Q3" s="1593"/>
      <c r="R3" s="1593"/>
      <c r="S3" s="1593"/>
      <c r="T3" s="1593"/>
      <c r="U3" s="1593"/>
      <c r="V3" s="1593"/>
      <c r="W3" s="1593"/>
      <c r="X3" s="1593"/>
      <c r="Y3" s="1593"/>
      <c r="Z3" s="1593"/>
      <c r="AA3" s="1593"/>
      <c r="AB3" s="1593"/>
      <c r="AC3" s="1593"/>
      <c r="AD3" s="1593"/>
      <c r="AE3" s="1593"/>
      <c r="AF3" s="1593"/>
      <c r="AG3" s="353"/>
      <c r="AH3" s="353"/>
      <c r="AI3" s="353"/>
      <c r="AJ3" s="353"/>
      <c r="AK3" s="353"/>
      <c r="AL3" s="353"/>
      <c r="AM3" s="353"/>
      <c r="AN3" s="412"/>
      <c r="AO3" s="412"/>
      <c r="AP3" s="412"/>
      <c r="AQ3" s="412"/>
      <c r="AR3" s="404" t="s">
        <v>896</v>
      </c>
    </row>
    <row r="4" spans="1:54" s="13" customFormat="1" ht="31.5" customHeight="1" thickBot="1">
      <c r="A4" s="1578" t="s">
        <v>177</v>
      </c>
      <c r="B4" s="1579"/>
      <c r="C4" s="1579"/>
      <c r="D4" s="1579"/>
      <c r="E4" s="1580"/>
      <c r="F4" s="1588" t="s">
        <v>876</v>
      </c>
      <c r="G4" s="1589"/>
      <c r="H4" s="1589"/>
      <c r="I4" s="1589"/>
      <c r="J4" s="1589"/>
      <c r="K4" s="1589"/>
      <c r="L4" s="1589"/>
      <c r="M4" s="1589"/>
      <c r="N4" s="1589"/>
      <c r="O4" s="1589"/>
      <c r="P4" s="1589"/>
      <c r="Q4" s="1589"/>
      <c r="R4" s="1589"/>
      <c r="S4" s="1589"/>
      <c r="T4" s="1589"/>
      <c r="U4" s="1589"/>
      <c r="V4" s="1589"/>
      <c r="W4" s="1589"/>
      <c r="X4" s="1589"/>
      <c r="Y4" s="1589"/>
      <c r="Z4" s="1589"/>
      <c r="AA4" s="1589"/>
      <c r="AB4" s="1589"/>
      <c r="AC4" s="1589"/>
      <c r="AD4" s="1589"/>
      <c r="AE4" s="1589"/>
      <c r="AF4" s="1589"/>
      <c r="AG4" s="1589"/>
      <c r="AH4" s="1589"/>
      <c r="AI4" s="1589"/>
      <c r="AJ4" s="1589"/>
      <c r="AK4" s="1589"/>
      <c r="AL4" s="1589"/>
      <c r="AM4" s="1589"/>
      <c r="AN4" s="1589"/>
      <c r="AO4" s="1589"/>
      <c r="AP4" s="1589"/>
      <c r="AQ4" s="1589"/>
      <c r="AR4" s="1590"/>
      <c r="AU4" s="1594" t="s">
        <v>570</v>
      </c>
      <c r="AV4" s="1595"/>
      <c r="AW4" s="1595"/>
      <c r="AX4" s="1595"/>
      <c r="AY4" s="1596"/>
    </row>
    <row r="5" spans="1:54" s="13" customFormat="1" ht="31.5" customHeight="1" thickBot="1">
      <c r="A5" s="1581" t="s">
        <v>178</v>
      </c>
      <c r="B5" s="1582"/>
      <c r="C5" s="1582"/>
      <c r="D5" s="1582"/>
      <c r="E5" s="1583"/>
      <c r="F5" s="1587">
        <f>①【2ヵ月前】利用申込書!G12</f>
        <v>0</v>
      </c>
      <c r="G5" s="1556"/>
      <c r="H5" s="1556"/>
      <c r="I5" s="166" t="s">
        <v>171</v>
      </c>
      <c r="J5" s="1556">
        <f>①【2ヵ月前】利用申込書!K12</f>
        <v>0</v>
      </c>
      <c r="K5" s="1556"/>
      <c r="L5" s="166" t="s">
        <v>172</v>
      </c>
      <c r="M5" s="1556">
        <f>①【2ヵ月前】利用申込書!N12</f>
        <v>0</v>
      </c>
      <c r="N5" s="1556"/>
      <c r="O5" s="166" t="s">
        <v>173</v>
      </c>
      <c r="P5" s="166"/>
      <c r="Q5" s="166"/>
      <c r="R5" s="166"/>
      <c r="S5" s="166" t="s">
        <v>174</v>
      </c>
      <c r="T5" s="1556" t="str">
        <f>①【2ヵ月前】利用申込書!R12</f>
        <v/>
      </c>
      <c r="U5" s="1556"/>
      <c r="V5" s="166" t="s">
        <v>175</v>
      </c>
      <c r="W5" s="1591" t="s">
        <v>176</v>
      </c>
      <c r="X5" s="1591"/>
      <c r="Y5" s="1556">
        <f>①【2ヵ月前】利用申込書!G13</f>
        <v>0</v>
      </c>
      <c r="Z5" s="1556"/>
      <c r="AA5" s="1556"/>
      <c r="AB5" s="166" t="s">
        <v>171</v>
      </c>
      <c r="AC5" s="1556">
        <f>①【2ヵ月前】利用申込書!K13</f>
        <v>0</v>
      </c>
      <c r="AD5" s="1556"/>
      <c r="AE5" s="166" t="s">
        <v>172</v>
      </c>
      <c r="AF5" s="1556">
        <f>①【2ヵ月前】利用申込書!N13</f>
        <v>0</v>
      </c>
      <c r="AG5" s="1556"/>
      <c r="AH5" s="166" t="s">
        <v>173</v>
      </c>
      <c r="AI5" s="166" t="s">
        <v>174</v>
      </c>
      <c r="AJ5" s="1556" t="str">
        <f>①【2ヵ月前】利用申込書!R13</f>
        <v/>
      </c>
      <c r="AK5" s="1556"/>
      <c r="AL5" s="166" t="s">
        <v>175</v>
      </c>
      <c r="AM5" s="167"/>
      <c r="AN5" s="167"/>
      <c r="AO5" s="167"/>
      <c r="AP5" s="85"/>
      <c r="AQ5" s="168"/>
      <c r="AR5" s="169"/>
      <c r="AU5" s="229"/>
      <c r="AV5" s="229"/>
      <c r="AW5" s="229"/>
      <c r="AX5" s="229"/>
      <c r="AY5" s="229"/>
    </row>
    <row r="6" spans="1:54" s="13" customFormat="1" ht="31.5" customHeight="1" thickBot="1">
      <c r="A6" s="1581" t="s">
        <v>179</v>
      </c>
      <c r="B6" s="1582"/>
      <c r="C6" s="1582"/>
      <c r="D6" s="1582"/>
      <c r="E6" s="1583"/>
      <c r="F6" s="1557">
        <f>①【2ヵ月前】利用申込書!D25</f>
        <v>0</v>
      </c>
      <c r="G6" s="1558"/>
      <c r="H6" s="1558"/>
      <c r="I6" s="1558"/>
      <c r="J6" s="1558"/>
      <c r="K6" s="1558"/>
      <c r="L6" s="1558"/>
      <c r="M6" s="1558"/>
      <c r="N6" s="1558"/>
      <c r="O6" s="1558"/>
      <c r="P6" s="1558"/>
      <c r="Q6" s="1558"/>
      <c r="R6" s="1558"/>
      <c r="S6" s="1558"/>
      <c r="T6" s="1559"/>
      <c r="U6" s="1597" t="s">
        <v>309</v>
      </c>
      <c r="V6" s="1598"/>
      <c r="W6" s="1598"/>
      <c r="X6" s="1598"/>
      <c r="Y6" s="1598"/>
      <c r="Z6" s="1598"/>
      <c r="AA6" s="1598"/>
      <c r="AB6" s="1598"/>
      <c r="AC6" s="1598"/>
      <c r="AD6" s="1599"/>
      <c r="AE6" s="1141"/>
      <c r="AF6" s="1141"/>
      <c r="AG6" s="1141"/>
      <c r="AH6" s="1141"/>
      <c r="AI6" s="1141"/>
      <c r="AJ6" s="1141"/>
      <c r="AK6" s="1141"/>
      <c r="AL6" s="1141"/>
      <c r="AM6" s="1141"/>
      <c r="AN6" s="1141"/>
      <c r="AO6" s="1141"/>
      <c r="AP6" s="1141"/>
      <c r="AQ6" s="1141"/>
      <c r="AR6" s="1095"/>
      <c r="AU6" s="1594" t="s">
        <v>572</v>
      </c>
      <c r="AV6" s="1595"/>
      <c r="AW6" s="1595"/>
      <c r="AX6" s="1595"/>
      <c r="AY6" s="1596"/>
    </row>
    <row r="7" spans="1:54" s="13" customFormat="1" ht="31.5" customHeight="1" thickBot="1">
      <c r="A7" s="1584" t="s">
        <v>180</v>
      </c>
      <c r="B7" s="1585"/>
      <c r="C7" s="1585"/>
      <c r="D7" s="1585"/>
      <c r="E7" s="1586"/>
      <c r="F7" s="1560" t="s">
        <v>195</v>
      </c>
      <c r="G7" s="1561"/>
      <c r="H7" s="1561"/>
      <c r="I7" s="1561"/>
      <c r="J7" s="1561">
        <f>COUNTIF($K$11:$M$35,"男")+COUNTIF($AH$11:$AJ$35,"男")</f>
        <v>0</v>
      </c>
      <c r="K7" s="1561"/>
      <c r="L7" s="1561"/>
      <c r="M7" s="1561"/>
      <c r="N7" s="1561"/>
      <c r="O7" s="1561" t="s">
        <v>196</v>
      </c>
      <c r="P7" s="1561"/>
      <c r="Q7" s="1608"/>
      <c r="R7" s="1561" t="s">
        <v>197</v>
      </c>
      <c r="S7" s="1561"/>
      <c r="T7" s="1561"/>
      <c r="U7" s="1561"/>
      <c r="V7" s="1561">
        <f>COUNTIF($K$11:$M$35,"女")+COUNTIF($AH$11:$AJ$35,"女")</f>
        <v>0</v>
      </c>
      <c r="W7" s="1561"/>
      <c r="X7" s="1561"/>
      <c r="Y7" s="1561"/>
      <c r="Z7" s="1561"/>
      <c r="AA7" s="1561" t="s">
        <v>196</v>
      </c>
      <c r="AB7" s="1561"/>
      <c r="AC7" s="1561"/>
      <c r="AD7" s="1608"/>
      <c r="AE7" s="1561" t="s">
        <v>198</v>
      </c>
      <c r="AF7" s="1561"/>
      <c r="AG7" s="1561"/>
      <c r="AH7" s="1561"/>
      <c r="AI7" s="1561">
        <f>J7+V7</f>
        <v>0</v>
      </c>
      <c r="AJ7" s="1561"/>
      <c r="AK7" s="1561"/>
      <c r="AL7" s="1561"/>
      <c r="AM7" s="1561"/>
      <c r="AN7" s="1561"/>
      <c r="AO7" s="1561"/>
      <c r="AP7" s="1561"/>
      <c r="AQ7" s="1561" t="s">
        <v>196</v>
      </c>
      <c r="AR7" s="1592"/>
    </row>
    <row r="8" spans="1:54" ht="13.5" customHeight="1" thickBo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8"/>
    </row>
    <row r="9" spans="1:54" s="19" customFormat="1">
      <c r="A9" s="1554" t="s">
        <v>199</v>
      </c>
      <c r="B9" s="1610" t="s">
        <v>181</v>
      </c>
      <c r="C9" s="1569"/>
      <c r="D9" s="1569"/>
      <c r="E9" s="1569"/>
      <c r="F9" s="1569"/>
      <c r="G9" s="1569"/>
      <c r="H9" s="1569"/>
      <c r="I9" s="1569"/>
      <c r="J9" s="1611"/>
      <c r="K9" s="1610" t="s">
        <v>182</v>
      </c>
      <c r="L9" s="1569"/>
      <c r="M9" s="1611"/>
      <c r="N9" s="1562" t="s">
        <v>183</v>
      </c>
      <c r="O9" s="1563"/>
      <c r="P9" s="1564"/>
      <c r="Q9" s="1568" t="s">
        <v>200</v>
      </c>
      <c r="R9" s="1569"/>
      <c r="S9" s="1569"/>
      <c r="T9" s="1569"/>
      <c r="U9" s="1570"/>
      <c r="V9" s="171"/>
      <c r="W9" s="84"/>
      <c r="X9" s="1554" t="s">
        <v>199</v>
      </c>
      <c r="Y9" s="1610" t="s">
        <v>181</v>
      </c>
      <c r="Z9" s="1569"/>
      <c r="AA9" s="1569"/>
      <c r="AB9" s="1569"/>
      <c r="AC9" s="1569"/>
      <c r="AD9" s="1569"/>
      <c r="AE9" s="1569"/>
      <c r="AF9" s="1569"/>
      <c r="AG9" s="1611"/>
      <c r="AH9" s="1610" t="s">
        <v>182</v>
      </c>
      <c r="AI9" s="1569"/>
      <c r="AJ9" s="1611"/>
      <c r="AK9" s="1562" t="s">
        <v>183</v>
      </c>
      <c r="AL9" s="1563"/>
      <c r="AM9" s="1564"/>
      <c r="AN9" s="1568" t="s">
        <v>200</v>
      </c>
      <c r="AO9" s="1569"/>
      <c r="AP9" s="1569"/>
      <c r="AQ9" s="1569"/>
      <c r="AR9" s="1570"/>
      <c r="BB9" s="19" t="s">
        <v>631</v>
      </c>
    </row>
    <row r="10" spans="1:54" s="19" customFormat="1" ht="14.25" thickBot="1">
      <c r="A10" s="1555"/>
      <c r="B10" s="1612"/>
      <c r="C10" s="1572"/>
      <c r="D10" s="1572"/>
      <c r="E10" s="1572"/>
      <c r="F10" s="1572"/>
      <c r="G10" s="1572"/>
      <c r="H10" s="1572"/>
      <c r="I10" s="1572"/>
      <c r="J10" s="1613"/>
      <c r="K10" s="1612"/>
      <c r="L10" s="1572"/>
      <c r="M10" s="1613"/>
      <c r="N10" s="1565" t="s">
        <v>184</v>
      </c>
      <c r="O10" s="1566"/>
      <c r="P10" s="1567"/>
      <c r="Q10" s="1571"/>
      <c r="R10" s="1572"/>
      <c r="S10" s="1572"/>
      <c r="T10" s="1572"/>
      <c r="U10" s="1573"/>
      <c r="V10" s="171"/>
      <c r="W10" s="84"/>
      <c r="X10" s="1555"/>
      <c r="Y10" s="1612"/>
      <c r="Z10" s="1572"/>
      <c r="AA10" s="1572"/>
      <c r="AB10" s="1572"/>
      <c r="AC10" s="1572"/>
      <c r="AD10" s="1572"/>
      <c r="AE10" s="1572"/>
      <c r="AF10" s="1572"/>
      <c r="AG10" s="1613"/>
      <c r="AH10" s="1612"/>
      <c r="AI10" s="1572"/>
      <c r="AJ10" s="1613"/>
      <c r="AK10" s="1565" t="s">
        <v>184</v>
      </c>
      <c r="AL10" s="1566"/>
      <c r="AM10" s="1567"/>
      <c r="AN10" s="1571"/>
      <c r="AO10" s="1572"/>
      <c r="AP10" s="1572"/>
      <c r="AQ10" s="1572"/>
      <c r="AR10" s="1573"/>
      <c r="BB10" s="19" t="s">
        <v>632</v>
      </c>
    </row>
    <row r="11" spans="1:54" s="13" customFormat="1" ht="26.1" customHeight="1" thickTop="1">
      <c r="A11" s="172">
        <v>1</v>
      </c>
      <c r="B11" s="1621"/>
      <c r="C11" s="1575"/>
      <c r="D11" s="1575"/>
      <c r="E11" s="1575"/>
      <c r="F11" s="1575"/>
      <c r="G11" s="1575"/>
      <c r="H11" s="1575"/>
      <c r="I11" s="1575"/>
      <c r="J11" s="1614"/>
      <c r="K11" s="1574" t="s">
        <v>130</v>
      </c>
      <c r="L11" s="1575"/>
      <c r="M11" s="1614"/>
      <c r="N11" s="1574"/>
      <c r="O11" s="1575"/>
      <c r="P11" s="1576"/>
      <c r="Q11" s="1551"/>
      <c r="R11" s="1552"/>
      <c r="S11" s="1552"/>
      <c r="T11" s="1552"/>
      <c r="U11" s="1553"/>
      <c r="V11" s="171"/>
      <c r="W11" s="84"/>
      <c r="X11" s="172">
        <v>26</v>
      </c>
      <c r="Y11" s="1621"/>
      <c r="Z11" s="1575"/>
      <c r="AA11" s="1575"/>
      <c r="AB11" s="1575"/>
      <c r="AC11" s="1575"/>
      <c r="AD11" s="1575"/>
      <c r="AE11" s="1575"/>
      <c r="AF11" s="1575"/>
      <c r="AG11" s="1614"/>
      <c r="AH11" s="1574" t="s">
        <v>130</v>
      </c>
      <c r="AI11" s="1575"/>
      <c r="AJ11" s="1614"/>
      <c r="AK11" s="1574"/>
      <c r="AL11" s="1575"/>
      <c r="AM11" s="1576"/>
      <c r="AN11" s="1551"/>
      <c r="AO11" s="1552"/>
      <c r="AP11" s="1552"/>
      <c r="AQ11" s="1552"/>
      <c r="AR11" s="1553"/>
      <c r="BB11" s="13" t="s">
        <v>633</v>
      </c>
    </row>
    <row r="12" spans="1:54" s="13" customFormat="1" ht="26.1" customHeight="1">
      <c r="A12" s="173">
        <v>2</v>
      </c>
      <c r="B12" s="1603"/>
      <c r="C12" s="1604"/>
      <c r="D12" s="1604"/>
      <c r="E12" s="1604"/>
      <c r="F12" s="1604"/>
      <c r="G12" s="1604"/>
      <c r="H12" s="1604"/>
      <c r="I12" s="1604"/>
      <c r="J12" s="1605"/>
      <c r="K12" s="1606" t="s">
        <v>130</v>
      </c>
      <c r="L12" s="1604"/>
      <c r="M12" s="1605"/>
      <c r="N12" s="1606"/>
      <c r="O12" s="1604"/>
      <c r="P12" s="1607"/>
      <c r="Q12" s="1615"/>
      <c r="R12" s="1616"/>
      <c r="S12" s="1616"/>
      <c r="T12" s="1616"/>
      <c r="U12" s="1617"/>
      <c r="V12" s="171"/>
      <c r="W12" s="84"/>
      <c r="X12" s="174">
        <v>27</v>
      </c>
      <c r="Y12" s="1603"/>
      <c r="Z12" s="1604"/>
      <c r="AA12" s="1604"/>
      <c r="AB12" s="1604"/>
      <c r="AC12" s="1604"/>
      <c r="AD12" s="1604"/>
      <c r="AE12" s="1604"/>
      <c r="AF12" s="1604"/>
      <c r="AG12" s="1605"/>
      <c r="AH12" s="1606" t="s">
        <v>130</v>
      </c>
      <c r="AI12" s="1604"/>
      <c r="AJ12" s="1605"/>
      <c r="AK12" s="1606"/>
      <c r="AL12" s="1604"/>
      <c r="AM12" s="1607"/>
      <c r="AN12" s="1615"/>
      <c r="AO12" s="1616"/>
      <c r="AP12" s="1616"/>
      <c r="AQ12" s="1616"/>
      <c r="AR12" s="1617"/>
      <c r="BB12" s="13" t="s">
        <v>634</v>
      </c>
    </row>
    <row r="13" spans="1:54" s="13" customFormat="1" ht="26.1" customHeight="1">
      <c r="A13" s="173">
        <v>3</v>
      </c>
      <c r="B13" s="1603"/>
      <c r="C13" s="1604"/>
      <c r="D13" s="1604"/>
      <c r="E13" s="1604"/>
      <c r="F13" s="1604"/>
      <c r="G13" s="1604"/>
      <c r="H13" s="1604"/>
      <c r="I13" s="1604"/>
      <c r="J13" s="1605"/>
      <c r="K13" s="1606" t="s">
        <v>130</v>
      </c>
      <c r="L13" s="1604"/>
      <c r="M13" s="1605"/>
      <c r="N13" s="1606"/>
      <c r="O13" s="1604"/>
      <c r="P13" s="1607"/>
      <c r="Q13" s="1600"/>
      <c r="R13" s="1601"/>
      <c r="S13" s="1601"/>
      <c r="T13" s="1601"/>
      <c r="U13" s="1602"/>
      <c r="V13" s="171"/>
      <c r="W13" s="84"/>
      <c r="X13" s="174">
        <v>28</v>
      </c>
      <c r="Y13" s="1603"/>
      <c r="Z13" s="1604"/>
      <c r="AA13" s="1604"/>
      <c r="AB13" s="1604"/>
      <c r="AC13" s="1604"/>
      <c r="AD13" s="1604"/>
      <c r="AE13" s="1604"/>
      <c r="AF13" s="1604"/>
      <c r="AG13" s="1605"/>
      <c r="AH13" s="1606" t="s">
        <v>130</v>
      </c>
      <c r="AI13" s="1604"/>
      <c r="AJ13" s="1605"/>
      <c r="AK13" s="1606"/>
      <c r="AL13" s="1604"/>
      <c r="AM13" s="1607"/>
      <c r="AN13" s="1600"/>
      <c r="AO13" s="1601"/>
      <c r="AP13" s="1601"/>
      <c r="AQ13" s="1601"/>
      <c r="AR13" s="1602"/>
      <c r="BB13" s="13" t="s">
        <v>635</v>
      </c>
    </row>
    <row r="14" spans="1:54" s="13" customFormat="1" ht="26.1" customHeight="1">
      <c r="A14" s="173">
        <v>4</v>
      </c>
      <c r="B14" s="1603"/>
      <c r="C14" s="1604"/>
      <c r="D14" s="1604"/>
      <c r="E14" s="1604"/>
      <c r="F14" s="1604"/>
      <c r="G14" s="1604"/>
      <c r="H14" s="1604"/>
      <c r="I14" s="1604"/>
      <c r="J14" s="1605"/>
      <c r="K14" s="1606" t="s">
        <v>130</v>
      </c>
      <c r="L14" s="1604"/>
      <c r="M14" s="1605"/>
      <c r="N14" s="1606"/>
      <c r="O14" s="1604"/>
      <c r="P14" s="1607"/>
      <c r="Q14" s="1600"/>
      <c r="R14" s="1601"/>
      <c r="S14" s="1601"/>
      <c r="T14" s="1601"/>
      <c r="U14" s="1602"/>
      <c r="V14" s="171"/>
      <c r="W14" s="84"/>
      <c r="X14" s="174">
        <v>29</v>
      </c>
      <c r="Y14" s="1603"/>
      <c r="Z14" s="1604"/>
      <c r="AA14" s="1604"/>
      <c r="AB14" s="1604"/>
      <c r="AC14" s="1604"/>
      <c r="AD14" s="1604"/>
      <c r="AE14" s="1604"/>
      <c r="AF14" s="1604"/>
      <c r="AG14" s="1605"/>
      <c r="AH14" s="1606" t="s">
        <v>130</v>
      </c>
      <c r="AI14" s="1604"/>
      <c r="AJ14" s="1605"/>
      <c r="AK14" s="1606"/>
      <c r="AL14" s="1604"/>
      <c r="AM14" s="1607"/>
      <c r="AN14" s="1600"/>
      <c r="AO14" s="1601"/>
      <c r="AP14" s="1601"/>
      <c r="AQ14" s="1601"/>
      <c r="AR14" s="1602"/>
      <c r="BB14" s="13" t="s">
        <v>636</v>
      </c>
    </row>
    <row r="15" spans="1:54" s="13" customFormat="1" ht="26.1" customHeight="1">
      <c r="A15" s="173">
        <v>5</v>
      </c>
      <c r="B15" s="1603"/>
      <c r="C15" s="1604"/>
      <c r="D15" s="1604"/>
      <c r="E15" s="1604"/>
      <c r="F15" s="1604"/>
      <c r="G15" s="1604"/>
      <c r="H15" s="1604"/>
      <c r="I15" s="1604"/>
      <c r="J15" s="1605"/>
      <c r="K15" s="1606" t="s">
        <v>130</v>
      </c>
      <c r="L15" s="1604"/>
      <c r="M15" s="1605"/>
      <c r="N15" s="1606"/>
      <c r="O15" s="1604"/>
      <c r="P15" s="1607"/>
      <c r="Q15" s="1600"/>
      <c r="R15" s="1601"/>
      <c r="S15" s="1601"/>
      <c r="T15" s="1601"/>
      <c r="U15" s="1602"/>
      <c r="V15" s="171"/>
      <c r="W15" s="84"/>
      <c r="X15" s="174">
        <v>30</v>
      </c>
      <c r="Y15" s="1603"/>
      <c r="Z15" s="1604"/>
      <c r="AA15" s="1604"/>
      <c r="AB15" s="1604"/>
      <c r="AC15" s="1604"/>
      <c r="AD15" s="1604"/>
      <c r="AE15" s="1604"/>
      <c r="AF15" s="1604"/>
      <c r="AG15" s="1605"/>
      <c r="AH15" s="1606" t="s">
        <v>130</v>
      </c>
      <c r="AI15" s="1604"/>
      <c r="AJ15" s="1605"/>
      <c r="AK15" s="1606"/>
      <c r="AL15" s="1604"/>
      <c r="AM15" s="1607"/>
      <c r="AN15" s="1600"/>
      <c r="AO15" s="1601"/>
      <c r="AP15" s="1601"/>
      <c r="AQ15" s="1601"/>
      <c r="AR15" s="1602"/>
      <c r="BB15" s="13" t="s">
        <v>637</v>
      </c>
    </row>
    <row r="16" spans="1:54" s="13" customFormat="1" ht="26.1" customHeight="1">
      <c r="A16" s="173">
        <v>6</v>
      </c>
      <c r="B16" s="1603"/>
      <c r="C16" s="1604"/>
      <c r="D16" s="1604"/>
      <c r="E16" s="1604"/>
      <c r="F16" s="1604"/>
      <c r="G16" s="1604"/>
      <c r="H16" s="1604"/>
      <c r="I16" s="1604"/>
      <c r="J16" s="1605"/>
      <c r="K16" s="1606" t="s">
        <v>130</v>
      </c>
      <c r="L16" s="1604"/>
      <c r="M16" s="1605"/>
      <c r="N16" s="1606"/>
      <c r="O16" s="1604"/>
      <c r="P16" s="1607"/>
      <c r="Q16" s="1600"/>
      <c r="R16" s="1601"/>
      <c r="S16" s="1601"/>
      <c r="T16" s="1601"/>
      <c r="U16" s="1602"/>
      <c r="V16" s="171"/>
      <c r="W16" s="84"/>
      <c r="X16" s="174">
        <v>31</v>
      </c>
      <c r="Y16" s="1603"/>
      <c r="Z16" s="1604"/>
      <c r="AA16" s="1604"/>
      <c r="AB16" s="1604"/>
      <c r="AC16" s="1604"/>
      <c r="AD16" s="1604"/>
      <c r="AE16" s="1604"/>
      <c r="AF16" s="1604"/>
      <c r="AG16" s="1605"/>
      <c r="AH16" s="1606" t="s">
        <v>130</v>
      </c>
      <c r="AI16" s="1604"/>
      <c r="AJ16" s="1605"/>
      <c r="AK16" s="1606"/>
      <c r="AL16" s="1604"/>
      <c r="AM16" s="1607"/>
      <c r="AN16" s="1600"/>
      <c r="AO16" s="1601"/>
      <c r="AP16" s="1601"/>
      <c r="AQ16" s="1601"/>
      <c r="AR16" s="1602"/>
      <c r="BB16" s="13" t="s">
        <v>638</v>
      </c>
    </row>
    <row r="17" spans="1:54" s="13" customFormat="1" ht="26.1" customHeight="1">
      <c r="A17" s="173">
        <v>7</v>
      </c>
      <c r="B17" s="1603"/>
      <c r="C17" s="1604"/>
      <c r="D17" s="1604"/>
      <c r="E17" s="1604"/>
      <c r="F17" s="1604"/>
      <c r="G17" s="1604"/>
      <c r="H17" s="1604"/>
      <c r="I17" s="1604"/>
      <c r="J17" s="1605"/>
      <c r="K17" s="1606" t="s">
        <v>130</v>
      </c>
      <c r="L17" s="1604"/>
      <c r="M17" s="1605"/>
      <c r="N17" s="1606"/>
      <c r="O17" s="1604"/>
      <c r="P17" s="1607"/>
      <c r="Q17" s="1600"/>
      <c r="R17" s="1601"/>
      <c r="S17" s="1601"/>
      <c r="T17" s="1601"/>
      <c r="U17" s="1602"/>
      <c r="V17" s="171"/>
      <c r="W17" s="84"/>
      <c r="X17" s="174">
        <v>32</v>
      </c>
      <c r="Y17" s="1603"/>
      <c r="Z17" s="1604"/>
      <c r="AA17" s="1604"/>
      <c r="AB17" s="1604"/>
      <c r="AC17" s="1604"/>
      <c r="AD17" s="1604"/>
      <c r="AE17" s="1604"/>
      <c r="AF17" s="1604"/>
      <c r="AG17" s="1605"/>
      <c r="AH17" s="1606" t="s">
        <v>130</v>
      </c>
      <c r="AI17" s="1604"/>
      <c r="AJ17" s="1605"/>
      <c r="AK17" s="1606"/>
      <c r="AL17" s="1604"/>
      <c r="AM17" s="1607"/>
      <c r="AN17" s="1600"/>
      <c r="AO17" s="1601"/>
      <c r="AP17" s="1601"/>
      <c r="AQ17" s="1601"/>
      <c r="AR17" s="1602"/>
      <c r="BB17" s="13" t="s">
        <v>639</v>
      </c>
    </row>
    <row r="18" spans="1:54" s="13" customFormat="1" ht="26.1" customHeight="1">
      <c r="A18" s="173">
        <v>8</v>
      </c>
      <c r="B18" s="1603"/>
      <c r="C18" s="1604"/>
      <c r="D18" s="1604"/>
      <c r="E18" s="1604"/>
      <c r="F18" s="1604"/>
      <c r="G18" s="1604"/>
      <c r="H18" s="1604"/>
      <c r="I18" s="1604"/>
      <c r="J18" s="1605"/>
      <c r="K18" s="1606" t="s">
        <v>130</v>
      </c>
      <c r="L18" s="1604"/>
      <c r="M18" s="1605"/>
      <c r="N18" s="1606"/>
      <c r="O18" s="1604"/>
      <c r="P18" s="1607"/>
      <c r="Q18" s="1600"/>
      <c r="R18" s="1601"/>
      <c r="S18" s="1601"/>
      <c r="T18" s="1601"/>
      <c r="U18" s="1602"/>
      <c r="V18" s="171"/>
      <c r="W18" s="84"/>
      <c r="X18" s="174">
        <v>33</v>
      </c>
      <c r="Y18" s="1603"/>
      <c r="Z18" s="1604"/>
      <c r="AA18" s="1604"/>
      <c r="AB18" s="1604"/>
      <c r="AC18" s="1604"/>
      <c r="AD18" s="1604"/>
      <c r="AE18" s="1604"/>
      <c r="AF18" s="1604"/>
      <c r="AG18" s="1605"/>
      <c r="AH18" s="1606" t="s">
        <v>130</v>
      </c>
      <c r="AI18" s="1604"/>
      <c r="AJ18" s="1605"/>
      <c r="AK18" s="1606"/>
      <c r="AL18" s="1604"/>
      <c r="AM18" s="1607"/>
      <c r="AN18" s="1600"/>
      <c r="AO18" s="1601"/>
      <c r="AP18" s="1601"/>
      <c r="AQ18" s="1601"/>
      <c r="AR18" s="1602"/>
      <c r="BB18" s="13" t="s">
        <v>640</v>
      </c>
    </row>
    <row r="19" spans="1:54" s="13" customFormat="1" ht="26.1" customHeight="1">
      <c r="A19" s="173">
        <v>9</v>
      </c>
      <c r="B19" s="1603"/>
      <c r="C19" s="1604"/>
      <c r="D19" s="1604"/>
      <c r="E19" s="1604"/>
      <c r="F19" s="1604"/>
      <c r="G19" s="1604"/>
      <c r="H19" s="1604"/>
      <c r="I19" s="1604"/>
      <c r="J19" s="1605"/>
      <c r="K19" s="1606" t="s">
        <v>130</v>
      </c>
      <c r="L19" s="1604"/>
      <c r="M19" s="1605"/>
      <c r="N19" s="1606"/>
      <c r="O19" s="1604"/>
      <c r="P19" s="1607"/>
      <c r="Q19" s="1600"/>
      <c r="R19" s="1601"/>
      <c r="S19" s="1601"/>
      <c r="T19" s="1601"/>
      <c r="U19" s="1602"/>
      <c r="V19" s="171"/>
      <c r="W19" s="84"/>
      <c r="X19" s="174">
        <v>34</v>
      </c>
      <c r="Y19" s="1603"/>
      <c r="Z19" s="1604"/>
      <c r="AA19" s="1604"/>
      <c r="AB19" s="1604"/>
      <c r="AC19" s="1604"/>
      <c r="AD19" s="1604"/>
      <c r="AE19" s="1604"/>
      <c r="AF19" s="1604"/>
      <c r="AG19" s="1605"/>
      <c r="AH19" s="1606" t="s">
        <v>130</v>
      </c>
      <c r="AI19" s="1604"/>
      <c r="AJ19" s="1605"/>
      <c r="AK19" s="1606"/>
      <c r="AL19" s="1604"/>
      <c r="AM19" s="1607"/>
      <c r="AN19" s="1600"/>
      <c r="AO19" s="1601"/>
      <c r="AP19" s="1601"/>
      <c r="AQ19" s="1601"/>
      <c r="AR19" s="1602"/>
      <c r="BB19" s="13" t="s">
        <v>641</v>
      </c>
    </row>
    <row r="20" spans="1:54" s="13" customFormat="1" ht="26.1" customHeight="1">
      <c r="A20" s="173">
        <v>10</v>
      </c>
      <c r="B20" s="1603"/>
      <c r="C20" s="1604"/>
      <c r="D20" s="1604"/>
      <c r="E20" s="1604"/>
      <c r="F20" s="1604"/>
      <c r="G20" s="1604"/>
      <c r="H20" s="1604"/>
      <c r="I20" s="1604"/>
      <c r="J20" s="1605"/>
      <c r="K20" s="1606" t="s">
        <v>130</v>
      </c>
      <c r="L20" s="1604"/>
      <c r="M20" s="1605"/>
      <c r="N20" s="1606"/>
      <c r="O20" s="1604"/>
      <c r="P20" s="1607"/>
      <c r="Q20" s="1600"/>
      <c r="R20" s="1601"/>
      <c r="S20" s="1601"/>
      <c r="T20" s="1601"/>
      <c r="U20" s="1602"/>
      <c r="V20" s="171"/>
      <c r="W20" s="84"/>
      <c r="X20" s="174">
        <v>35</v>
      </c>
      <c r="Y20" s="1603"/>
      <c r="Z20" s="1604"/>
      <c r="AA20" s="1604"/>
      <c r="AB20" s="1604"/>
      <c r="AC20" s="1604"/>
      <c r="AD20" s="1604"/>
      <c r="AE20" s="1604"/>
      <c r="AF20" s="1604"/>
      <c r="AG20" s="1605"/>
      <c r="AH20" s="1606" t="s">
        <v>130</v>
      </c>
      <c r="AI20" s="1604"/>
      <c r="AJ20" s="1605"/>
      <c r="AK20" s="1606"/>
      <c r="AL20" s="1604"/>
      <c r="AM20" s="1607"/>
      <c r="AN20" s="1600"/>
      <c r="AO20" s="1601"/>
      <c r="AP20" s="1601"/>
      <c r="AQ20" s="1601"/>
      <c r="AR20" s="1602"/>
      <c r="BB20" s="13" t="s">
        <v>642</v>
      </c>
    </row>
    <row r="21" spans="1:54" s="13" customFormat="1" ht="26.1" customHeight="1">
      <c r="A21" s="173">
        <v>11</v>
      </c>
      <c r="B21" s="1603"/>
      <c r="C21" s="1604"/>
      <c r="D21" s="1604"/>
      <c r="E21" s="1604"/>
      <c r="F21" s="1604"/>
      <c r="G21" s="1604"/>
      <c r="H21" s="1604"/>
      <c r="I21" s="1604"/>
      <c r="J21" s="1605"/>
      <c r="K21" s="1606" t="s">
        <v>130</v>
      </c>
      <c r="L21" s="1604"/>
      <c r="M21" s="1605"/>
      <c r="N21" s="1606"/>
      <c r="O21" s="1604"/>
      <c r="P21" s="1607"/>
      <c r="Q21" s="1600"/>
      <c r="R21" s="1601"/>
      <c r="S21" s="1601"/>
      <c r="T21" s="1601"/>
      <c r="U21" s="1602"/>
      <c r="V21" s="171"/>
      <c r="W21" s="84"/>
      <c r="X21" s="174">
        <v>36</v>
      </c>
      <c r="Y21" s="1603"/>
      <c r="Z21" s="1604"/>
      <c r="AA21" s="1604"/>
      <c r="AB21" s="1604"/>
      <c r="AC21" s="1604"/>
      <c r="AD21" s="1604"/>
      <c r="AE21" s="1604"/>
      <c r="AF21" s="1604"/>
      <c r="AG21" s="1605"/>
      <c r="AH21" s="1606" t="s">
        <v>130</v>
      </c>
      <c r="AI21" s="1604"/>
      <c r="AJ21" s="1605"/>
      <c r="AK21" s="1606"/>
      <c r="AL21" s="1604"/>
      <c r="AM21" s="1607"/>
      <c r="AN21" s="1600"/>
      <c r="AO21" s="1601"/>
      <c r="AP21" s="1601"/>
      <c r="AQ21" s="1601"/>
      <c r="AR21" s="1602"/>
      <c r="BB21" s="13" t="s">
        <v>643</v>
      </c>
    </row>
    <row r="22" spans="1:54" s="13" customFormat="1" ht="26.1" customHeight="1">
      <c r="A22" s="173">
        <v>12</v>
      </c>
      <c r="B22" s="1603"/>
      <c r="C22" s="1604"/>
      <c r="D22" s="1604"/>
      <c r="E22" s="1604"/>
      <c r="F22" s="1604"/>
      <c r="G22" s="1604"/>
      <c r="H22" s="1604"/>
      <c r="I22" s="1604"/>
      <c r="J22" s="1605"/>
      <c r="K22" s="1606" t="s">
        <v>130</v>
      </c>
      <c r="L22" s="1604"/>
      <c r="M22" s="1605"/>
      <c r="N22" s="1606"/>
      <c r="O22" s="1604"/>
      <c r="P22" s="1607"/>
      <c r="Q22" s="1600"/>
      <c r="R22" s="1601"/>
      <c r="S22" s="1601"/>
      <c r="T22" s="1601"/>
      <c r="U22" s="1602"/>
      <c r="V22" s="171"/>
      <c r="W22" s="84"/>
      <c r="X22" s="174">
        <v>37</v>
      </c>
      <c r="Y22" s="1603"/>
      <c r="Z22" s="1604"/>
      <c r="AA22" s="1604"/>
      <c r="AB22" s="1604"/>
      <c r="AC22" s="1604"/>
      <c r="AD22" s="1604"/>
      <c r="AE22" s="1604"/>
      <c r="AF22" s="1604"/>
      <c r="AG22" s="1605"/>
      <c r="AH22" s="1606" t="s">
        <v>130</v>
      </c>
      <c r="AI22" s="1604"/>
      <c r="AJ22" s="1605"/>
      <c r="AK22" s="1606"/>
      <c r="AL22" s="1604"/>
      <c r="AM22" s="1607"/>
      <c r="AN22" s="1600"/>
      <c r="AO22" s="1601"/>
      <c r="AP22" s="1601"/>
      <c r="AQ22" s="1601"/>
      <c r="AR22" s="1602"/>
      <c r="BB22" s="13" t="s">
        <v>644</v>
      </c>
    </row>
    <row r="23" spans="1:54" s="13" customFormat="1" ht="26.1" customHeight="1">
      <c r="A23" s="173">
        <v>13</v>
      </c>
      <c r="B23" s="1603"/>
      <c r="C23" s="1604"/>
      <c r="D23" s="1604"/>
      <c r="E23" s="1604"/>
      <c r="F23" s="1604"/>
      <c r="G23" s="1604"/>
      <c r="H23" s="1604"/>
      <c r="I23" s="1604"/>
      <c r="J23" s="1605"/>
      <c r="K23" s="1606" t="s">
        <v>130</v>
      </c>
      <c r="L23" s="1604"/>
      <c r="M23" s="1605"/>
      <c r="N23" s="1606"/>
      <c r="O23" s="1604"/>
      <c r="P23" s="1607"/>
      <c r="Q23" s="1600"/>
      <c r="R23" s="1601"/>
      <c r="S23" s="1601"/>
      <c r="T23" s="1601"/>
      <c r="U23" s="1602"/>
      <c r="V23" s="171"/>
      <c r="W23" s="84"/>
      <c r="X23" s="174">
        <v>38</v>
      </c>
      <c r="Y23" s="1603"/>
      <c r="Z23" s="1604"/>
      <c r="AA23" s="1604"/>
      <c r="AB23" s="1604"/>
      <c r="AC23" s="1604"/>
      <c r="AD23" s="1604"/>
      <c r="AE23" s="1604"/>
      <c r="AF23" s="1604"/>
      <c r="AG23" s="1605"/>
      <c r="AH23" s="1606" t="s">
        <v>130</v>
      </c>
      <c r="AI23" s="1604"/>
      <c r="AJ23" s="1605"/>
      <c r="AK23" s="1606"/>
      <c r="AL23" s="1604"/>
      <c r="AM23" s="1607"/>
      <c r="AN23" s="1600"/>
      <c r="AO23" s="1601"/>
      <c r="AP23" s="1601"/>
      <c r="AQ23" s="1601"/>
      <c r="AR23" s="1602"/>
      <c r="BB23" s="13" t="s">
        <v>645</v>
      </c>
    </row>
    <row r="24" spans="1:54" s="13" customFormat="1" ht="26.1" customHeight="1">
      <c r="A24" s="173">
        <v>14</v>
      </c>
      <c r="B24" s="1603"/>
      <c r="C24" s="1604"/>
      <c r="D24" s="1604"/>
      <c r="E24" s="1604"/>
      <c r="F24" s="1604"/>
      <c r="G24" s="1604"/>
      <c r="H24" s="1604"/>
      <c r="I24" s="1604"/>
      <c r="J24" s="1605"/>
      <c r="K24" s="1606" t="s">
        <v>130</v>
      </c>
      <c r="L24" s="1604"/>
      <c r="M24" s="1605"/>
      <c r="N24" s="1606"/>
      <c r="O24" s="1604"/>
      <c r="P24" s="1607"/>
      <c r="Q24" s="1600"/>
      <c r="R24" s="1601"/>
      <c r="S24" s="1601"/>
      <c r="T24" s="1601"/>
      <c r="U24" s="1602"/>
      <c r="V24" s="171"/>
      <c r="W24" s="84"/>
      <c r="X24" s="174">
        <v>39</v>
      </c>
      <c r="Y24" s="1603"/>
      <c r="Z24" s="1604"/>
      <c r="AA24" s="1604"/>
      <c r="AB24" s="1604"/>
      <c r="AC24" s="1604"/>
      <c r="AD24" s="1604"/>
      <c r="AE24" s="1604"/>
      <c r="AF24" s="1604"/>
      <c r="AG24" s="1605"/>
      <c r="AH24" s="1606" t="s">
        <v>130</v>
      </c>
      <c r="AI24" s="1604"/>
      <c r="AJ24" s="1605"/>
      <c r="AK24" s="1606"/>
      <c r="AL24" s="1604"/>
      <c r="AM24" s="1607"/>
      <c r="AN24" s="1600"/>
      <c r="AO24" s="1601"/>
      <c r="AP24" s="1601"/>
      <c r="AQ24" s="1601"/>
      <c r="AR24" s="1602"/>
      <c r="BB24" s="13" t="s">
        <v>646</v>
      </c>
    </row>
    <row r="25" spans="1:54" s="13" customFormat="1" ht="26.1" customHeight="1">
      <c r="A25" s="173">
        <v>15</v>
      </c>
      <c r="B25" s="1603"/>
      <c r="C25" s="1604"/>
      <c r="D25" s="1604"/>
      <c r="E25" s="1604"/>
      <c r="F25" s="1604"/>
      <c r="G25" s="1604"/>
      <c r="H25" s="1604"/>
      <c r="I25" s="1604"/>
      <c r="J25" s="1605"/>
      <c r="K25" s="1606" t="s">
        <v>130</v>
      </c>
      <c r="L25" s="1604"/>
      <c r="M25" s="1605"/>
      <c r="N25" s="1606"/>
      <c r="O25" s="1604"/>
      <c r="P25" s="1607"/>
      <c r="Q25" s="1600"/>
      <c r="R25" s="1601"/>
      <c r="S25" s="1601"/>
      <c r="T25" s="1601"/>
      <c r="U25" s="1602"/>
      <c r="V25" s="171"/>
      <c r="W25" s="84"/>
      <c r="X25" s="174">
        <v>40</v>
      </c>
      <c r="Y25" s="1603"/>
      <c r="Z25" s="1604"/>
      <c r="AA25" s="1604"/>
      <c r="AB25" s="1604"/>
      <c r="AC25" s="1604"/>
      <c r="AD25" s="1604"/>
      <c r="AE25" s="1604"/>
      <c r="AF25" s="1604"/>
      <c r="AG25" s="1605"/>
      <c r="AH25" s="1606" t="s">
        <v>130</v>
      </c>
      <c r="AI25" s="1604"/>
      <c r="AJ25" s="1605"/>
      <c r="AK25" s="1606"/>
      <c r="AL25" s="1604"/>
      <c r="AM25" s="1607"/>
      <c r="AN25" s="1600"/>
      <c r="AO25" s="1601"/>
      <c r="AP25" s="1601"/>
      <c r="AQ25" s="1601"/>
      <c r="AR25" s="1602"/>
    </row>
    <row r="26" spans="1:54" s="13" customFormat="1" ht="26.1" customHeight="1">
      <c r="A26" s="173">
        <v>16</v>
      </c>
      <c r="B26" s="1603"/>
      <c r="C26" s="1604"/>
      <c r="D26" s="1604"/>
      <c r="E26" s="1604"/>
      <c r="F26" s="1604"/>
      <c r="G26" s="1604"/>
      <c r="H26" s="1604"/>
      <c r="I26" s="1604"/>
      <c r="J26" s="1605"/>
      <c r="K26" s="1606" t="s">
        <v>130</v>
      </c>
      <c r="L26" s="1604"/>
      <c r="M26" s="1605"/>
      <c r="N26" s="1606"/>
      <c r="O26" s="1604"/>
      <c r="P26" s="1607"/>
      <c r="Q26" s="1600"/>
      <c r="R26" s="1601"/>
      <c r="S26" s="1601"/>
      <c r="T26" s="1601"/>
      <c r="U26" s="1602"/>
      <c r="V26" s="171"/>
      <c r="W26" s="84"/>
      <c r="X26" s="174">
        <v>41</v>
      </c>
      <c r="Y26" s="1603"/>
      <c r="Z26" s="1604"/>
      <c r="AA26" s="1604"/>
      <c r="AB26" s="1604"/>
      <c r="AC26" s="1604"/>
      <c r="AD26" s="1604"/>
      <c r="AE26" s="1604"/>
      <c r="AF26" s="1604"/>
      <c r="AG26" s="1605"/>
      <c r="AH26" s="1606" t="s">
        <v>130</v>
      </c>
      <c r="AI26" s="1604"/>
      <c r="AJ26" s="1605"/>
      <c r="AK26" s="1606"/>
      <c r="AL26" s="1604"/>
      <c r="AM26" s="1607"/>
      <c r="AN26" s="1600"/>
      <c r="AO26" s="1601"/>
      <c r="AP26" s="1601"/>
      <c r="AQ26" s="1601"/>
      <c r="AR26" s="1602"/>
    </row>
    <row r="27" spans="1:54" s="13" customFormat="1" ht="26.1" customHeight="1">
      <c r="A27" s="173">
        <v>17</v>
      </c>
      <c r="B27" s="1603"/>
      <c r="C27" s="1604"/>
      <c r="D27" s="1604"/>
      <c r="E27" s="1604"/>
      <c r="F27" s="1604"/>
      <c r="G27" s="1604"/>
      <c r="H27" s="1604"/>
      <c r="I27" s="1604"/>
      <c r="J27" s="1605"/>
      <c r="K27" s="1606" t="s">
        <v>130</v>
      </c>
      <c r="L27" s="1604"/>
      <c r="M27" s="1605"/>
      <c r="N27" s="1606"/>
      <c r="O27" s="1604"/>
      <c r="P27" s="1607"/>
      <c r="Q27" s="1600"/>
      <c r="R27" s="1601"/>
      <c r="S27" s="1601"/>
      <c r="T27" s="1601"/>
      <c r="U27" s="1602"/>
      <c r="V27" s="171"/>
      <c r="W27" s="84"/>
      <c r="X27" s="174">
        <v>42</v>
      </c>
      <c r="Y27" s="1603"/>
      <c r="Z27" s="1604"/>
      <c r="AA27" s="1604"/>
      <c r="AB27" s="1604"/>
      <c r="AC27" s="1604"/>
      <c r="AD27" s="1604"/>
      <c r="AE27" s="1604"/>
      <c r="AF27" s="1604"/>
      <c r="AG27" s="1605"/>
      <c r="AH27" s="1606" t="s">
        <v>130</v>
      </c>
      <c r="AI27" s="1604"/>
      <c r="AJ27" s="1605"/>
      <c r="AK27" s="1606"/>
      <c r="AL27" s="1604"/>
      <c r="AM27" s="1607"/>
      <c r="AN27" s="1600"/>
      <c r="AO27" s="1601"/>
      <c r="AP27" s="1601"/>
      <c r="AQ27" s="1601"/>
      <c r="AR27" s="1602"/>
    </row>
    <row r="28" spans="1:54" s="13" customFormat="1" ht="26.1" customHeight="1">
      <c r="A28" s="173">
        <v>18</v>
      </c>
      <c r="B28" s="1603"/>
      <c r="C28" s="1604"/>
      <c r="D28" s="1604"/>
      <c r="E28" s="1604"/>
      <c r="F28" s="1604"/>
      <c r="G28" s="1604"/>
      <c r="H28" s="1604"/>
      <c r="I28" s="1604"/>
      <c r="J28" s="1605"/>
      <c r="K28" s="1606" t="s">
        <v>130</v>
      </c>
      <c r="L28" s="1604"/>
      <c r="M28" s="1605"/>
      <c r="N28" s="1606"/>
      <c r="O28" s="1604"/>
      <c r="P28" s="1607"/>
      <c r="Q28" s="1600"/>
      <c r="R28" s="1601"/>
      <c r="S28" s="1601"/>
      <c r="T28" s="1601"/>
      <c r="U28" s="1602"/>
      <c r="V28" s="171"/>
      <c r="W28" s="84"/>
      <c r="X28" s="174">
        <v>43</v>
      </c>
      <c r="Y28" s="1603"/>
      <c r="Z28" s="1604"/>
      <c r="AA28" s="1604"/>
      <c r="AB28" s="1604"/>
      <c r="AC28" s="1604"/>
      <c r="AD28" s="1604"/>
      <c r="AE28" s="1604"/>
      <c r="AF28" s="1604"/>
      <c r="AG28" s="1605"/>
      <c r="AH28" s="1606" t="s">
        <v>130</v>
      </c>
      <c r="AI28" s="1604"/>
      <c r="AJ28" s="1605"/>
      <c r="AK28" s="1606"/>
      <c r="AL28" s="1604"/>
      <c r="AM28" s="1607"/>
      <c r="AN28" s="1600"/>
      <c r="AO28" s="1601"/>
      <c r="AP28" s="1601"/>
      <c r="AQ28" s="1601"/>
      <c r="AR28" s="1602"/>
    </row>
    <row r="29" spans="1:54" s="13" customFormat="1" ht="26.1" customHeight="1">
      <c r="A29" s="173">
        <v>19</v>
      </c>
      <c r="B29" s="1603"/>
      <c r="C29" s="1604"/>
      <c r="D29" s="1604"/>
      <c r="E29" s="1604"/>
      <c r="F29" s="1604"/>
      <c r="G29" s="1604"/>
      <c r="H29" s="1604"/>
      <c r="I29" s="1604"/>
      <c r="J29" s="1605"/>
      <c r="K29" s="1606" t="s">
        <v>130</v>
      </c>
      <c r="L29" s="1604"/>
      <c r="M29" s="1605"/>
      <c r="N29" s="1606"/>
      <c r="O29" s="1604"/>
      <c r="P29" s="1607"/>
      <c r="Q29" s="1600"/>
      <c r="R29" s="1601"/>
      <c r="S29" s="1601"/>
      <c r="T29" s="1601"/>
      <c r="U29" s="1602"/>
      <c r="V29" s="171"/>
      <c r="W29" s="84"/>
      <c r="X29" s="174">
        <v>44</v>
      </c>
      <c r="Y29" s="1603"/>
      <c r="Z29" s="1604"/>
      <c r="AA29" s="1604"/>
      <c r="AB29" s="1604"/>
      <c r="AC29" s="1604"/>
      <c r="AD29" s="1604"/>
      <c r="AE29" s="1604"/>
      <c r="AF29" s="1604"/>
      <c r="AG29" s="1605"/>
      <c r="AH29" s="1606" t="s">
        <v>130</v>
      </c>
      <c r="AI29" s="1604"/>
      <c r="AJ29" s="1605"/>
      <c r="AK29" s="1606"/>
      <c r="AL29" s="1604"/>
      <c r="AM29" s="1607"/>
      <c r="AN29" s="1600"/>
      <c r="AO29" s="1601"/>
      <c r="AP29" s="1601"/>
      <c r="AQ29" s="1601"/>
      <c r="AR29" s="1602"/>
    </row>
    <row r="30" spans="1:54" s="13" customFormat="1" ht="26.1" customHeight="1">
      <c r="A30" s="173">
        <v>20</v>
      </c>
      <c r="B30" s="1603"/>
      <c r="C30" s="1604"/>
      <c r="D30" s="1604"/>
      <c r="E30" s="1604"/>
      <c r="F30" s="1604"/>
      <c r="G30" s="1604"/>
      <c r="H30" s="1604"/>
      <c r="I30" s="1604"/>
      <c r="J30" s="1605"/>
      <c r="K30" s="1606" t="s">
        <v>130</v>
      </c>
      <c r="L30" s="1604"/>
      <c r="M30" s="1605"/>
      <c r="N30" s="1606"/>
      <c r="O30" s="1604"/>
      <c r="P30" s="1607"/>
      <c r="Q30" s="1600"/>
      <c r="R30" s="1601"/>
      <c r="S30" s="1601"/>
      <c r="T30" s="1601"/>
      <c r="U30" s="1602"/>
      <c r="V30" s="171"/>
      <c r="W30" s="84"/>
      <c r="X30" s="174">
        <v>45</v>
      </c>
      <c r="Y30" s="1603"/>
      <c r="Z30" s="1604"/>
      <c r="AA30" s="1604"/>
      <c r="AB30" s="1604"/>
      <c r="AC30" s="1604"/>
      <c r="AD30" s="1604"/>
      <c r="AE30" s="1604"/>
      <c r="AF30" s="1604"/>
      <c r="AG30" s="1605"/>
      <c r="AH30" s="1606" t="s">
        <v>130</v>
      </c>
      <c r="AI30" s="1604"/>
      <c r="AJ30" s="1605"/>
      <c r="AK30" s="1606"/>
      <c r="AL30" s="1604"/>
      <c r="AM30" s="1607"/>
      <c r="AN30" s="1600"/>
      <c r="AO30" s="1601"/>
      <c r="AP30" s="1601"/>
      <c r="AQ30" s="1601"/>
      <c r="AR30" s="1602"/>
    </row>
    <row r="31" spans="1:54" s="13" customFormat="1" ht="26.1" customHeight="1">
      <c r="A31" s="173">
        <v>21</v>
      </c>
      <c r="B31" s="1603"/>
      <c r="C31" s="1604"/>
      <c r="D31" s="1604"/>
      <c r="E31" s="1604"/>
      <c r="F31" s="1604"/>
      <c r="G31" s="1604"/>
      <c r="H31" s="1604"/>
      <c r="I31" s="1604"/>
      <c r="J31" s="1605"/>
      <c r="K31" s="1606" t="s">
        <v>130</v>
      </c>
      <c r="L31" s="1604"/>
      <c r="M31" s="1605"/>
      <c r="N31" s="1606"/>
      <c r="O31" s="1604"/>
      <c r="P31" s="1607"/>
      <c r="Q31" s="1600"/>
      <c r="R31" s="1601"/>
      <c r="S31" s="1601"/>
      <c r="T31" s="1601"/>
      <c r="U31" s="1602"/>
      <c r="V31" s="171"/>
      <c r="W31" s="84"/>
      <c r="X31" s="174">
        <v>46</v>
      </c>
      <c r="Y31" s="1603"/>
      <c r="Z31" s="1604"/>
      <c r="AA31" s="1604"/>
      <c r="AB31" s="1604"/>
      <c r="AC31" s="1604"/>
      <c r="AD31" s="1604"/>
      <c r="AE31" s="1604"/>
      <c r="AF31" s="1604"/>
      <c r="AG31" s="1605"/>
      <c r="AH31" s="1606" t="s">
        <v>130</v>
      </c>
      <c r="AI31" s="1604"/>
      <c r="AJ31" s="1605"/>
      <c r="AK31" s="1606"/>
      <c r="AL31" s="1604"/>
      <c r="AM31" s="1607"/>
      <c r="AN31" s="1600"/>
      <c r="AO31" s="1601"/>
      <c r="AP31" s="1601"/>
      <c r="AQ31" s="1601"/>
      <c r="AR31" s="1602"/>
    </row>
    <row r="32" spans="1:54" s="13" customFormat="1" ht="26.1" customHeight="1">
      <c r="A32" s="173">
        <v>22</v>
      </c>
      <c r="B32" s="1603"/>
      <c r="C32" s="1604"/>
      <c r="D32" s="1604"/>
      <c r="E32" s="1604"/>
      <c r="F32" s="1604"/>
      <c r="G32" s="1604"/>
      <c r="H32" s="1604"/>
      <c r="I32" s="1604"/>
      <c r="J32" s="1605"/>
      <c r="K32" s="1606" t="s">
        <v>130</v>
      </c>
      <c r="L32" s="1604"/>
      <c r="M32" s="1605"/>
      <c r="N32" s="1606"/>
      <c r="O32" s="1604"/>
      <c r="P32" s="1607"/>
      <c r="Q32" s="1600"/>
      <c r="R32" s="1601"/>
      <c r="S32" s="1601"/>
      <c r="T32" s="1601"/>
      <c r="U32" s="1602"/>
      <c r="V32" s="171"/>
      <c r="W32" s="84"/>
      <c r="X32" s="174">
        <v>47</v>
      </c>
      <c r="Y32" s="1603"/>
      <c r="Z32" s="1604"/>
      <c r="AA32" s="1604"/>
      <c r="AB32" s="1604"/>
      <c r="AC32" s="1604"/>
      <c r="AD32" s="1604"/>
      <c r="AE32" s="1604"/>
      <c r="AF32" s="1604"/>
      <c r="AG32" s="1605"/>
      <c r="AH32" s="1606" t="s">
        <v>130</v>
      </c>
      <c r="AI32" s="1604"/>
      <c r="AJ32" s="1605"/>
      <c r="AK32" s="1606"/>
      <c r="AL32" s="1604"/>
      <c r="AM32" s="1607"/>
      <c r="AN32" s="1600"/>
      <c r="AO32" s="1601"/>
      <c r="AP32" s="1601"/>
      <c r="AQ32" s="1601"/>
      <c r="AR32" s="1602"/>
    </row>
    <row r="33" spans="1:47" s="13" customFormat="1" ht="26.1" customHeight="1">
      <c r="A33" s="173">
        <v>23</v>
      </c>
      <c r="B33" s="1603"/>
      <c r="C33" s="1604"/>
      <c r="D33" s="1604"/>
      <c r="E33" s="1604"/>
      <c r="F33" s="1604"/>
      <c r="G33" s="1604"/>
      <c r="H33" s="1604"/>
      <c r="I33" s="1604"/>
      <c r="J33" s="1605"/>
      <c r="K33" s="1606" t="s">
        <v>130</v>
      </c>
      <c r="L33" s="1604"/>
      <c r="M33" s="1605"/>
      <c r="N33" s="1606"/>
      <c r="O33" s="1604"/>
      <c r="P33" s="1607"/>
      <c r="Q33" s="1600"/>
      <c r="R33" s="1601"/>
      <c r="S33" s="1601"/>
      <c r="T33" s="1601"/>
      <c r="U33" s="1602"/>
      <c r="V33" s="171"/>
      <c r="W33" s="84"/>
      <c r="X33" s="174">
        <v>48</v>
      </c>
      <c r="Y33" s="1603"/>
      <c r="Z33" s="1604"/>
      <c r="AA33" s="1604"/>
      <c r="AB33" s="1604"/>
      <c r="AC33" s="1604"/>
      <c r="AD33" s="1604"/>
      <c r="AE33" s="1604"/>
      <c r="AF33" s="1604"/>
      <c r="AG33" s="1605"/>
      <c r="AH33" s="1606" t="s">
        <v>130</v>
      </c>
      <c r="AI33" s="1604"/>
      <c r="AJ33" s="1605"/>
      <c r="AK33" s="1606"/>
      <c r="AL33" s="1604"/>
      <c r="AM33" s="1607"/>
      <c r="AN33" s="1600"/>
      <c r="AO33" s="1601"/>
      <c r="AP33" s="1601"/>
      <c r="AQ33" s="1601"/>
      <c r="AR33" s="1602"/>
    </row>
    <row r="34" spans="1:47" s="13" customFormat="1" ht="26.1" customHeight="1">
      <c r="A34" s="173">
        <v>24</v>
      </c>
      <c r="B34" s="1603"/>
      <c r="C34" s="1604"/>
      <c r="D34" s="1604"/>
      <c r="E34" s="1604"/>
      <c r="F34" s="1604"/>
      <c r="G34" s="1604"/>
      <c r="H34" s="1604"/>
      <c r="I34" s="1604"/>
      <c r="J34" s="1605"/>
      <c r="K34" s="1606" t="s">
        <v>130</v>
      </c>
      <c r="L34" s="1604"/>
      <c r="M34" s="1605"/>
      <c r="N34" s="1606"/>
      <c r="O34" s="1604"/>
      <c r="P34" s="1607"/>
      <c r="Q34" s="1600"/>
      <c r="R34" s="1601"/>
      <c r="S34" s="1601"/>
      <c r="T34" s="1601"/>
      <c r="U34" s="1602"/>
      <c r="V34" s="171"/>
      <c r="W34" s="84"/>
      <c r="X34" s="174">
        <v>49</v>
      </c>
      <c r="Y34" s="1603"/>
      <c r="Z34" s="1604"/>
      <c r="AA34" s="1604"/>
      <c r="AB34" s="1604"/>
      <c r="AC34" s="1604"/>
      <c r="AD34" s="1604"/>
      <c r="AE34" s="1604"/>
      <c r="AF34" s="1604"/>
      <c r="AG34" s="1605"/>
      <c r="AH34" s="1606" t="s">
        <v>130</v>
      </c>
      <c r="AI34" s="1604"/>
      <c r="AJ34" s="1605"/>
      <c r="AK34" s="1606"/>
      <c r="AL34" s="1604"/>
      <c r="AM34" s="1607"/>
      <c r="AN34" s="1600"/>
      <c r="AO34" s="1601"/>
      <c r="AP34" s="1601"/>
      <c r="AQ34" s="1601"/>
      <c r="AR34" s="1602"/>
    </row>
    <row r="35" spans="1:47" s="13" customFormat="1" ht="26.1" customHeight="1" thickBot="1">
      <c r="A35" s="175">
        <v>25</v>
      </c>
      <c r="B35" s="1622"/>
      <c r="C35" s="1619"/>
      <c r="D35" s="1619"/>
      <c r="E35" s="1619"/>
      <c r="F35" s="1619"/>
      <c r="G35" s="1619"/>
      <c r="H35" s="1619"/>
      <c r="I35" s="1619"/>
      <c r="J35" s="1623"/>
      <c r="K35" s="1618" t="s">
        <v>130</v>
      </c>
      <c r="L35" s="1619"/>
      <c r="M35" s="1623"/>
      <c r="N35" s="1618"/>
      <c r="O35" s="1619"/>
      <c r="P35" s="1620"/>
      <c r="Q35" s="1625"/>
      <c r="R35" s="1626"/>
      <c r="S35" s="1625"/>
      <c r="T35" s="1626"/>
      <c r="U35" s="1627"/>
      <c r="V35" s="171"/>
      <c r="W35" s="84"/>
      <c r="X35" s="176">
        <v>50</v>
      </c>
      <c r="Y35" s="1622"/>
      <c r="Z35" s="1619"/>
      <c r="AA35" s="1619"/>
      <c r="AB35" s="1619"/>
      <c r="AC35" s="1619"/>
      <c r="AD35" s="1619"/>
      <c r="AE35" s="1619"/>
      <c r="AF35" s="1619"/>
      <c r="AG35" s="1623"/>
      <c r="AH35" s="1618" t="s">
        <v>130</v>
      </c>
      <c r="AI35" s="1619"/>
      <c r="AJ35" s="1623"/>
      <c r="AK35" s="1618"/>
      <c r="AL35" s="1619"/>
      <c r="AM35" s="1620"/>
      <c r="AN35" s="1625"/>
      <c r="AO35" s="1626"/>
      <c r="AP35" s="1625"/>
      <c r="AQ35" s="1626"/>
      <c r="AR35" s="1627"/>
    </row>
    <row r="36" spans="1:47" s="22" customFormat="1" ht="17.25">
      <c r="A36" s="1609" t="s">
        <v>828</v>
      </c>
      <c r="B36" s="1609"/>
      <c r="C36" s="1609"/>
      <c r="D36" s="1609"/>
      <c r="E36" s="1609"/>
      <c r="F36" s="1609"/>
      <c r="G36" s="1609"/>
      <c r="H36" s="1609"/>
      <c r="I36" s="1609"/>
      <c r="J36" s="1609"/>
      <c r="K36" s="1609"/>
      <c r="L36" s="1609"/>
      <c r="M36" s="1609"/>
      <c r="N36" s="1609"/>
      <c r="O36" s="1609"/>
      <c r="P36" s="1609"/>
      <c r="Q36" s="1609"/>
      <c r="R36" s="1609"/>
      <c r="S36" s="1609"/>
      <c r="T36" s="1609"/>
      <c r="U36" s="1609"/>
      <c r="V36" s="1609"/>
      <c r="W36" s="1609"/>
      <c r="X36" s="1609"/>
      <c r="Y36" s="1609"/>
      <c r="Z36" s="1609"/>
      <c r="AA36" s="1609"/>
      <c r="AB36" s="1609"/>
      <c r="AC36" s="1609"/>
      <c r="AD36" s="1609"/>
      <c r="AE36" s="1609"/>
      <c r="AF36" s="1609"/>
      <c r="AG36" s="1609"/>
      <c r="AH36" s="1609"/>
      <c r="AI36" s="1609"/>
      <c r="AJ36" s="1609"/>
      <c r="AK36" s="1609"/>
      <c r="AL36" s="1609"/>
      <c r="AM36" s="1609"/>
      <c r="AN36" s="1609"/>
      <c r="AO36" s="1609"/>
      <c r="AP36" s="1609"/>
      <c r="AQ36" s="1609"/>
      <c r="AR36" s="1609"/>
      <c r="AS36" s="20"/>
      <c r="AT36" s="21"/>
      <c r="AU36" s="21"/>
    </row>
    <row r="37" spans="1:47" s="22" customFormat="1" ht="17.25">
      <c r="A37" s="1609" t="s">
        <v>830</v>
      </c>
      <c r="B37" s="1609"/>
      <c r="C37" s="1609"/>
      <c r="D37" s="1609"/>
      <c r="E37" s="1609"/>
      <c r="F37" s="1609"/>
      <c r="G37" s="1609"/>
      <c r="H37" s="1609"/>
      <c r="I37" s="1609"/>
      <c r="J37" s="1609"/>
      <c r="K37" s="1609"/>
      <c r="L37" s="1609"/>
      <c r="M37" s="1609"/>
      <c r="N37" s="1609"/>
      <c r="O37" s="1609"/>
      <c r="P37" s="1609"/>
      <c r="Q37" s="1609"/>
      <c r="R37" s="1609"/>
      <c r="S37" s="1609"/>
      <c r="T37" s="1609"/>
      <c r="U37" s="1609"/>
      <c r="V37" s="1609"/>
      <c r="W37" s="1609"/>
      <c r="X37" s="1609"/>
      <c r="Y37" s="1609"/>
      <c r="Z37" s="1609"/>
      <c r="AA37" s="1609"/>
      <c r="AB37" s="1609"/>
      <c r="AC37" s="1609"/>
      <c r="AD37" s="1609"/>
      <c r="AE37" s="1609"/>
      <c r="AF37" s="1609"/>
      <c r="AG37" s="1609"/>
      <c r="AH37" s="1609"/>
      <c r="AI37" s="1609"/>
      <c r="AJ37" s="1609"/>
      <c r="AK37" s="1609"/>
      <c r="AL37" s="1609"/>
      <c r="AM37" s="1609"/>
      <c r="AN37" s="1609"/>
      <c r="AO37" s="1609"/>
      <c r="AP37" s="1609"/>
      <c r="AQ37" s="1609"/>
      <c r="AR37" s="1609"/>
      <c r="AS37" s="20"/>
      <c r="AT37" s="21"/>
      <c r="AU37" s="21"/>
    </row>
    <row r="38" spans="1:47" ht="17.25" customHeight="1">
      <c r="A38" s="1624"/>
      <c r="B38" s="1624"/>
      <c r="C38" s="1624"/>
      <c r="D38" s="1624"/>
      <c r="E38" s="1624"/>
      <c r="F38" s="1624"/>
      <c r="G38" s="1624"/>
      <c r="H38" s="1624"/>
      <c r="I38" s="1624"/>
      <c r="J38" s="1624"/>
      <c r="K38" s="1624"/>
      <c r="L38" s="1624"/>
      <c r="M38" s="1624"/>
      <c r="N38" s="1624"/>
      <c r="O38" s="1624"/>
      <c r="P38" s="1624"/>
      <c r="Q38" s="1624"/>
      <c r="R38" s="1624"/>
      <c r="S38" s="1624"/>
      <c r="T38" s="1624"/>
      <c r="U38" s="1624"/>
      <c r="V38" s="1624"/>
      <c r="W38" s="1624"/>
      <c r="X38" s="1624"/>
      <c r="Y38" s="1624"/>
      <c r="Z38" s="1624"/>
      <c r="AA38" s="1624"/>
      <c r="AB38" s="1624"/>
      <c r="AC38" s="1624"/>
      <c r="AD38" s="1624"/>
      <c r="AE38" s="1624"/>
      <c r="AF38" s="1624"/>
      <c r="AG38" s="1624"/>
      <c r="AH38" s="1624"/>
      <c r="AI38" s="1624"/>
      <c r="AJ38" s="1624"/>
      <c r="AK38" s="1624"/>
      <c r="AL38" s="1624"/>
      <c r="AM38" s="1624"/>
      <c r="AN38" s="1624"/>
      <c r="AO38" s="1624"/>
      <c r="AP38" s="1624"/>
      <c r="AQ38" s="1624"/>
      <c r="AR38" s="1624"/>
    </row>
    <row r="39" spans="1:47" ht="24" customHeight="1"/>
    <row r="40" spans="1:47" ht="24" customHeight="1"/>
    <row r="41" spans="1:47" ht="24" customHeight="1"/>
    <row r="42" spans="1:47" ht="24" customHeight="1"/>
    <row r="43" spans="1:47" ht="24" customHeight="1"/>
    <row r="44" spans="1:47" ht="27" customHeight="1"/>
    <row r="45" spans="1:47" ht="27" customHeight="1"/>
    <row r="46" spans="1:47" ht="27" customHeight="1"/>
  </sheetData>
  <mergeCells count="245">
    <mergeCell ref="A38:AR38"/>
    <mergeCell ref="A36:AR36"/>
    <mergeCell ref="AH32:AJ32"/>
    <mergeCell ref="AK34:AM34"/>
    <mergeCell ref="AK35:AM35"/>
    <mergeCell ref="AN29:AR29"/>
    <mergeCell ref="AN30:AR30"/>
    <mergeCell ref="AN31:AR31"/>
    <mergeCell ref="AN32:AR32"/>
    <mergeCell ref="AN33:AR33"/>
    <mergeCell ref="AN34:AR34"/>
    <mergeCell ref="AN35:AR35"/>
    <mergeCell ref="AH34:AJ34"/>
    <mergeCell ref="AH35:AJ35"/>
    <mergeCell ref="Q33:U33"/>
    <mergeCell ref="Q34:U34"/>
    <mergeCell ref="Q35:U35"/>
    <mergeCell ref="Y33:AG33"/>
    <mergeCell ref="Y34:AG34"/>
    <mergeCell ref="K32:M32"/>
    <mergeCell ref="K33:M33"/>
    <mergeCell ref="B33:J33"/>
    <mergeCell ref="K34:M34"/>
    <mergeCell ref="K35:M35"/>
    <mergeCell ref="AK19:AM19"/>
    <mergeCell ref="AK28:AM28"/>
    <mergeCell ref="AK29:AM29"/>
    <mergeCell ref="AK30:AM30"/>
    <mergeCell ref="AK31:AM31"/>
    <mergeCell ref="AK32:AM32"/>
    <mergeCell ref="AK33:AM33"/>
    <mergeCell ref="AH31:AJ31"/>
    <mergeCell ref="AH26:AJ26"/>
    <mergeCell ref="AH27:AJ27"/>
    <mergeCell ref="AH28:AJ28"/>
    <mergeCell ref="AN25:AR25"/>
    <mergeCell ref="AN26:AR26"/>
    <mergeCell ref="AN27:AR27"/>
    <mergeCell ref="AN28:AR28"/>
    <mergeCell ref="AK20:AM20"/>
    <mergeCell ref="AH30:AJ30"/>
    <mergeCell ref="AK25:AM25"/>
    <mergeCell ref="AK26:AM26"/>
    <mergeCell ref="AK27:AM27"/>
    <mergeCell ref="AN12:AR12"/>
    <mergeCell ref="AN13:AR13"/>
    <mergeCell ref="AN14:AR14"/>
    <mergeCell ref="AN15:AR15"/>
    <mergeCell ref="AN16:AR16"/>
    <mergeCell ref="AK21:AM21"/>
    <mergeCell ref="AK22:AM22"/>
    <mergeCell ref="AK23:AM23"/>
    <mergeCell ref="AK24:AM24"/>
    <mergeCell ref="AN17:AR17"/>
    <mergeCell ref="AN18:AR18"/>
    <mergeCell ref="AN19:AR19"/>
    <mergeCell ref="AN20:AR20"/>
    <mergeCell ref="AN21:AR21"/>
    <mergeCell ref="AN22:AR22"/>
    <mergeCell ref="AN23:AR23"/>
    <mergeCell ref="AN24:AR24"/>
    <mergeCell ref="AK12:AM12"/>
    <mergeCell ref="AK13:AM13"/>
    <mergeCell ref="AK14:AM14"/>
    <mergeCell ref="AK15:AM15"/>
    <mergeCell ref="AK16:AM16"/>
    <mergeCell ref="AK17:AM17"/>
    <mergeCell ref="AK18:AM18"/>
    <mergeCell ref="Y30:AG30"/>
    <mergeCell ref="Y31:AG31"/>
    <mergeCell ref="Y35:AG35"/>
    <mergeCell ref="AH9:AJ10"/>
    <mergeCell ref="AH11:AJ11"/>
    <mergeCell ref="AH12:AJ12"/>
    <mergeCell ref="AH13:AJ13"/>
    <mergeCell ref="AH14:AJ14"/>
    <mergeCell ref="AH15:AJ15"/>
    <mergeCell ref="AH16:AJ16"/>
    <mergeCell ref="AH17:AJ17"/>
    <mergeCell ref="AH18:AJ18"/>
    <mergeCell ref="AH19:AJ19"/>
    <mergeCell ref="AH20:AJ20"/>
    <mergeCell ref="AH21:AJ21"/>
    <mergeCell ref="AH22:AJ22"/>
    <mergeCell ref="AH23:AJ23"/>
    <mergeCell ref="AH24:AJ24"/>
    <mergeCell ref="AH25:AJ25"/>
    <mergeCell ref="AH29:AJ29"/>
    <mergeCell ref="AH33:AJ33"/>
    <mergeCell ref="B31:J31"/>
    <mergeCell ref="B32:J32"/>
    <mergeCell ref="B34:J34"/>
    <mergeCell ref="B35:J35"/>
    <mergeCell ref="Y9:AG10"/>
    <mergeCell ref="Y11:AG11"/>
    <mergeCell ref="Y12:AG12"/>
    <mergeCell ref="Y13:AG13"/>
    <mergeCell ref="Y14:AG14"/>
    <mergeCell ref="Y15:AG15"/>
    <mergeCell ref="Y16:AG16"/>
    <mergeCell ref="Y17:AG17"/>
    <mergeCell ref="Y18:AG18"/>
    <mergeCell ref="Y19:AG19"/>
    <mergeCell ref="Y20:AG20"/>
    <mergeCell ref="Y21:AG21"/>
    <mergeCell ref="Y22:AG22"/>
    <mergeCell ref="Y23:AG23"/>
    <mergeCell ref="Y24:AG24"/>
    <mergeCell ref="Y25:AG25"/>
    <mergeCell ref="Y26:AG26"/>
    <mergeCell ref="Y27:AG27"/>
    <mergeCell ref="Y28:AG28"/>
    <mergeCell ref="Y29:AG29"/>
    <mergeCell ref="N32:P32"/>
    <mergeCell ref="N33:P33"/>
    <mergeCell ref="N34:P34"/>
    <mergeCell ref="N35:P35"/>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K30:M30"/>
    <mergeCell ref="K31:M31"/>
    <mergeCell ref="Q21:U21"/>
    <mergeCell ref="Q22:U22"/>
    <mergeCell ref="Q23:U23"/>
    <mergeCell ref="Q24:U24"/>
    <mergeCell ref="Q25:U25"/>
    <mergeCell ref="Q26:U26"/>
    <mergeCell ref="Q27:U27"/>
    <mergeCell ref="Q28:U28"/>
    <mergeCell ref="Q29:U29"/>
    <mergeCell ref="Q30:U30"/>
    <mergeCell ref="Q31:U31"/>
    <mergeCell ref="N25:P25"/>
    <mergeCell ref="N26:P26"/>
    <mergeCell ref="N27:P27"/>
    <mergeCell ref="N28:P28"/>
    <mergeCell ref="N29:P29"/>
    <mergeCell ref="N30:P30"/>
    <mergeCell ref="N31:P31"/>
    <mergeCell ref="Q12:U12"/>
    <mergeCell ref="Q13:U13"/>
    <mergeCell ref="Q14:U14"/>
    <mergeCell ref="Q15:U15"/>
    <mergeCell ref="Q16:U16"/>
    <mergeCell ref="Q17:U17"/>
    <mergeCell ref="Q18:U18"/>
    <mergeCell ref="Q19:U19"/>
    <mergeCell ref="Q20:U20"/>
    <mergeCell ref="A37:AR37"/>
    <mergeCell ref="K9:M10"/>
    <mergeCell ref="B9:J10"/>
    <mergeCell ref="N9:P9"/>
    <mergeCell ref="N10:P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AU4:AY4"/>
    <mergeCell ref="U6:AD6"/>
    <mergeCell ref="AE6:AR6"/>
    <mergeCell ref="Y5:AA5"/>
    <mergeCell ref="Q32:U32"/>
    <mergeCell ref="Y32:AG32"/>
    <mergeCell ref="N23:P23"/>
    <mergeCell ref="N24:P24"/>
    <mergeCell ref="N21:P21"/>
    <mergeCell ref="N22:P22"/>
    <mergeCell ref="N19:P19"/>
    <mergeCell ref="N20:P20"/>
    <mergeCell ref="N18:P18"/>
    <mergeCell ref="O7:Q7"/>
    <mergeCell ref="AA7:AD7"/>
    <mergeCell ref="AU6:AY6"/>
    <mergeCell ref="N11:P11"/>
    <mergeCell ref="N12:P12"/>
    <mergeCell ref="N13:P13"/>
    <mergeCell ref="N14:P14"/>
    <mergeCell ref="N15:P15"/>
    <mergeCell ref="N16:P16"/>
    <mergeCell ref="N17:P17"/>
    <mergeCell ref="Q9:U10"/>
    <mergeCell ref="A1:AR2"/>
    <mergeCell ref="A4:E4"/>
    <mergeCell ref="A5:E5"/>
    <mergeCell ref="A6:E6"/>
    <mergeCell ref="A7:E7"/>
    <mergeCell ref="F5:H5"/>
    <mergeCell ref="J5:K5"/>
    <mergeCell ref="M5:N5"/>
    <mergeCell ref="F4:AR4"/>
    <mergeCell ref="T5:U5"/>
    <mergeCell ref="AC5:AD5"/>
    <mergeCell ref="W5:X5"/>
    <mergeCell ref="AQ7:AR7"/>
    <mergeCell ref="A3:AF3"/>
    <mergeCell ref="Q11:U11"/>
    <mergeCell ref="A9:A10"/>
    <mergeCell ref="X9:X10"/>
    <mergeCell ref="AF5:AG5"/>
    <mergeCell ref="AJ5:AK5"/>
    <mergeCell ref="F6:T6"/>
    <mergeCell ref="F7:I7"/>
    <mergeCell ref="J7:N7"/>
    <mergeCell ref="R7:U7"/>
    <mergeCell ref="AE7:AH7"/>
    <mergeCell ref="V7:Z7"/>
    <mergeCell ref="AI7:AP7"/>
    <mergeCell ref="AK9:AM9"/>
    <mergeCell ref="AK10:AM10"/>
    <mergeCell ref="AN9:AR10"/>
    <mergeCell ref="AN11:AR11"/>
    <mergeCell ref="AK11:AM11"/>
  </mergeCells>
  <phoneticPr fontId="3"/>
  <dataValidations count="2">
    <dataValidation imeMode="hiragana" allowBlank="1" showInputMessage="1" showErrorMessage="1" sqref="JH4:KN4 TD4:UJ4 ACZ4:AEF4 AMV4:AOB4 AWR4:AXX4 BGN4:BHT4 BQJ4:BRP4 CAF4:CBL4 CKB4:CLH4 CTX4:CVD4 DDT4:DEZ4 DNP4:DOV4 DXL4:DYR4 EHH4:EIN4 ERD4:ESJ4 FAZ4:FCF4 FKV4:FMB4 FUR4:FVX4 GEN4:GFT4 GOJ4:GPP4 GYF4:GZL4 HIB4:HJH4 HRX4:HTD4 IBT4:ICZ4 ILP4:IMV4 IVL4:IWR4 JFH4:JGN4 JPD4:JQJ4 JYZ4:KAF4 KIV4:KKB4 KSR4:KTX4 LCN4:LDT4 LMJ4:LNP4 LWF4:LXL4 MGB4:MHH4 MPX4:MRD4 MZT4:NAZ4 NJP4:NKV4 NTL4:NUR4 ODH4:OEN4 OND4:OOJ4 OWZ4:OYF4 PGV4:PIB4 PQR4:PRX4 QAN4:QBT4 QKJ4:QLP4 QUF4:QVL4 REB4:RFH4 RNX4:RPD4 RXT4:RYZ4 SHP4:SIV4 SRL4:SSR4 TBH4:TCN4 TLD4:TMJ4 TUZ4:TWF4 UEV4:UGB4 UOR4:UPX4 UYN4:UZT4 VIJ4:VJP4 VSF4:VTL4 WCB4:WDH4 WLX4:WND4 WVT4:WWZ4 G65540:AS65540 JI65540:KO65540 TE65540:UK65540 ADA65540:AEG65540 AMW65540:AOC65540 AWS65540:AXY65540 BGO65540:BHU65540 BQK65540:BRQ65540 CAG65540:CBM65540 CKC65540:CLI65540 CTY65540:CVE65540 DDU65540:DFA65540 DNQ65540:DOW65540 DXM65540:DYS65540 EHI65540:EIO65540 ERE65540:ESK65540 FBA65540:FCG65540 FKW65540:FMC65540 FUS65540:FVY65540 GEO65540:GFU65540 GOK65540:GPQ65540 GYG65540:GZM65540 HIC65540:HJI65540 HRY65540:HTE65540 IBU65540:IDA65540 ILQ65540:IMW65540 IVM65540:IWS65540 JFI65540:JGO65540 JPE65540:JQK65540 JZA65540:KAG65540 KIW65540:KKC65540 KSS65540:KTY65540 LCO65540:LDU65540 LMK65540:LNQ65540 LWG65540:LXM65540 MGC65540:MHI65540 MPY65540:MRE65540 MZU65540:NBA65540 NJQ65540:NKW65540 NTM65540:NUS65540 ODI65540:OEO65540 ONE65540:OOK65540 OXA65540:OYG65540 PGW65540:PIC65540 PQS65540:PRY65540 QAO65540:QBU65540 QKK65540:QLQ65540 QUG65540:QVM65540 REC65540:RFI65540 RNY65540:RPE65540 RXU65540:RZA65540 SHQ65540:SIW65540 SRM65540:SSS65540 TBI65540:TCO65540 TLE65540:TMK65540 TVA65540:TWG65540 UEW65540:UGC65540 UOS65540:UPY65540 UYO65540:UZU65540 VIK65540:VJQ65540 VSG65540:VTM65540 WCC65540:WDI65540 WLY65540:WNE65540 WVU65540:WXA65540 G131076:AS131076 JI131076:KO131076 TE131076:UK131076 ADA131076:AEG131076 AMW131076:AOC131076 AWS131076:AXY131076 BGO131076:BHU131076 BQK131076:BRQ131076 CAG131076:CBM131076 CKC131076:CLI131076 CTY131076:CVE131076 DDU131076:DFA131076 DNQ131076:DOW131076 DXM131076:DYS131076 EHI131076:EIO131076 ERE131076:ESK131076 FBA131076:FCG131076 FKW131076:FMC131076 FUS131076:FVY131076 GEO131076:GFU131076 GOK131076:GPQ131076 GYG131076:GZM131076 HIC131076:HJI131076 HRY131076:HTE131076 IBU131076:IDA131076 ILQ131076:IMW131076 IVM131076:IWS131076 JFI131076:JGO131076 JPE131076:JQK131076 JZA131076:KAG131076 KIW131076:KKC131076 KSS131076:KTY131076 LCO131076:LDU131076 LMK131076:LNQ131076 LWG131076:LXM131076 MGC131076:MHI131076 MPY131076:MRE131076 MZU131076:NBA131076 NJQ131076:NKW131076 NTM131076:NUS131076 ODI131076:OEO131076 ONE131076:OOK131076 OXA131076:OYG131076 PGW131076:PIC131076 PQS131076:PRY131076 QAO131076:QBU131076 QKK131076:QLQ131076 QUG131076:QVM131076 REC131076:RFI131076 RNY131076:RPE131076 RXU131076:RZA131076 SHQ131076:SIW131076 SRM131076:SSS131076 TBI131076:TCO131076 TLE131076:TMK131076 TVA131076:TWG131076 UEW131076:UGC131076 UOS131076:UPY131076 UYO131076:UZU131076 VIK131076:VJQ131076 VSG131076:VTM131076 WCC131076:WDI131076 WLY131076:WNE131076 WVU131076:WXA131076 G196612:AS196612 JI196612:KO196612 TE196612:UK196612 ADA196612:AEG196612 AMW196612:AOC196612 AWS196612:AXY196612 BGO196612:BHU196612 BQK196612:BRQ196612 CAG196612:CBM196612 CKC196612:CLI196612 CTY196612:CVE196612 DDU196612:DFA196612 DNQ196612:DOW196612 DXM196612:DYS196612 EHI196612:EIO196612 ERE196612:ESK196612 FBA196612:FCG196612 FKW196612:FMC196612 FUS196612:FVY196612 GEO196612:GFU196612 GOK196612:GPQ196612 GYG196612:GZM196612 HIC196612:HJI196612 HRY196612:HTE196612 IBU196612:IDA196612 ILQ196612:IMW196612 IVM196612:IWS196612 JFI196612:JGO196612 JPE196612:JQK196612 JZA196612:KAG196612 KIW196612:KKC196612 KSS196612:KTY196612 LCO196612:LDU196612 LMK196612:LNQ196612 LWG196612:LXM196612 MGC196612:MHI196612 MPY196612:MRE196612 MZU196612:NBA196612 NJQ196612:NKW196612 NTM196612:NUS196612 ODI196612:OEO196612 ONE196612:OOK196612 OXA196612:OYG196612 PGW196612:PIC196612 PQS196612:PRY196612 QAO196612:QBU196612 QKK196612:QLQ196612 QUG196612:QVM196612 REC196612:RFI196612 RNY196612:RPE196612 RXU196612:RZA196612 SHQ196612:SIW196612 SRM196612:SSS196612 TBI196612:TCO196612 TLE196612:TMK196612 TVA196612:TWG196612 UEW196612:UGC196612 UOS196612:UPY196612 UYO196612:UZU196612 VIK196612:VJQ196612 VSG196612:VTM196612 WCC196612:WDI196612 WLY196612:WNE196612 WVU196612:WXA196612 G262148:AS262148 JI262148:KO262148 TE262148:UK262148 ADA262148:AEG262148 AMW262148:AOC262148 AWS262148:AXY262148 BGO262148:BHU262148 BQK262148:BRQ262148 CAG262148:CBM262148 CKC262148:CLI262148 CTY262148:CVE262148 DDU262148:DFA262148 DNQ262148:DOW262148 DXM262148:DYS262148 EHI262148:EIO262148 ERE262148:ESK262148 FBA262148:FCG262148 FKW262148:FMC262148 FUS262148:FVY262148 GEO262148:GFU262148 GOK262148:GPQ262148 GYG262148:GZM262148 HIC262148:HJI262148 HRY262148:HTE262148 IBU262148:IDA262148 ILQ262148:IMW262148 IVM262148:IWS262148 JFI262148:JGO262148 JPE262148:JQK262148 JZA262148:KAG262148 KIW262148:KKC262148 KSS262148:KTY262148 LCO262148:LDU262148 LMK262148:LNQ262148 LWG262148:LXM262148 MGC262148:MHI262148 MPY262148:MRE262148 MZU262148:NBA262148 NJQ262148:NKW262148 NTM262148:NUS262148 ODI262148:OEO262148 ONE262148:OOK262148 OXA262148:OYG262148 PGW262148:PIC262148 PQS262148:PRY262148 QAO262148:QBU262148 QKK262148:QLQ262148 QUG262148:QVM262148 REC262148:RFI262148 RNY262148:RPE262148 RXU262148:RZA262148 SHQ262148:SIW262148 SRM262148:SSS262148 TBI262148:TCO262148 TLE262148:TMK262148 TVA262148:TWG262148 UEW262148:UGC262148 UOS262148:UPY262148 UYO262148:UZU262148 VIK262148:VJQ262148 VSG262148:VTM262148 WCC262148:WDI262148 WLY262148:WNE262148 WVU262148:WXA262148 G327684:AS327684 JI327684:KO327684 TE327684:UK327684 ADA327684:AEG327684 AMW327684:AOC327684 AWS327684:AXY327684 BGO327684:BHU327684 BQK327684:BRQ327684 CAG327684:CBM327684 CKC327684:CLI327684 CTY327684:CVE327684 DDU327684:DFA327684 DNQ327684:DOW327684 DXM327684:DYS327684 EHI327684:EIO327684 ERE327684:ESK327684 FBA327684:FCG327684 FKW327684:FMC327684 FUS327684:FVY327684 GEO327684:GFU327684 GOK327684:GPQ327684 GYG327684:GZM327684 HIC327684:HJI327684 HRY327684:HTE327684 IBU327684:IDA327684 ILQ327684:IMW327684 IVM327684:IWS327684 JFI327684:JGO327684 JPE327684:JQK327684 JZA327684:KAG327684 KIW327684:KKC327684 KSS327684:KTY327684 LCO327684:LDU327684 LMK327684:LNQ327684 LWG327684:LXM327684 MGC327684:MHI327684 MPY327684:MRE327684 MZU327684:NBA327684 NJQ327684:NKW327684 NTM327684:NUS327684 ODI327684:OEO327684 ONE327684:OOK327684 OXA327684:OYG327684 PGW327684:PIC327684 PQS327684:PRY327684 QAO327684:QBU327684 QKK327684:QLQ327684 QUG327684:QVM327684 REC327684:RFI327684 RNY327684:RPE327684 RXU327684:RZA327684 SHQ327684:SIW327684 SRM327684:SSS327684 TBI327684:TCO327684 TLE327684:TMK327684 TVA327684:TWG327684 UEW327684:UGC327684 UOS327684:UPY327684 UYO327684:UZU327684 VIK327684:VJQ327684 VSG327684:VTM327684 WCC327684:WDI327684 WLY327684:WNE327684 WVU327684:WXA327684 G393220:AS393220 JI393220:KO393220 TE393220:UK393220 ADA393220:AEG393220 AMW393220:AOC393220 AWS393220:AXY393220 BGO393220:BHU393220 BQK393220:BRQ393220 CAG393220:CBM393220 CKC393220:CLI393220 CTY393220:CVE393220 DDU393220:DFA393220 DNQ393220:DOW393220 DXM393220:DYS393220 EHI393220:EIO393220 ERE393220:ESK393220 FBA393220:FCG393220 FKW393220:FMC393220 FUS393220:FVY393220 GEO393220:GFU393220 GOK393220:GPQ393220 GYG393220:GZM393220 HIC393220:HJI393220 HRY393220:HTE393220 IBU393220:IDA393220 ILQ393220:IMW393220 IVM393220:IWS393220 JFI393220:JGO393220 JPE393220:JQK393220 JZA393220:KAG393220 KIW393220:KKC393220 KSS393220:KTY393220 LCO393220:LDU393220 LMK393220:LNQ393220 LWG393220:LXM393220 MGC393220:MHI393220 MPY393220:MRE393220 MZU393220:NBA393220 NJQ393220:NKW393220 NTM393220:NUS393220 ODI393220:OEO393220 ONE393220:OOK393220 OXA393220:OYG393220 PGW393220:PIC393220 PQS393220:PRY393220 QAO393220:QBU393220 QKK393220:QLQ393220 QUG393220:QVM393220 REC393220:RFI393220 RNY393220:RPE393220 RXU393220:RZA393220 SHQ393220:SIW393220 SRM393220:SSS393220 TBI393220:TCO393220 TLE393220:TMK393220 TVA393220:TWG393220 UEW393220:UGC393220 UOS393220:UPY393220 UYO393220:UZU393220 VIK393220:VJQ393220 VSG393220:VTM393220 WCC393220:WDI393220 WLY393220:WNE393220 WVU393220:WXA393220 G458756:AS458756 JI458756:KO458756 TE458756:UK458756 ADA458756:AEG458756 AMW458756:AOC458756 AWS458756:AXY458756 BGO458756:BHU458756 BQK458756:BRQ458756 CAG458756:CBM458756 CKC458756:CLI458756 CTY458756:CVE458756 DDU458756:DFA458756 DNQ458756:DOW458756 DXM458756:DYS458756 EHI458756:EIO458756 ERE458756:ESK458756 FBA458756:FCG458756 FKW458756:FMC458756 FUS458756:FVY458756 GEO458756:GFU458756 GOK458756:GPQ458756 GYG458756:GZM458756 HIC458756:HJI458756 HRY458756:HTE458756 IBU458756:IDA458756 ILQ458756:IMW458756 IVM458756:IWS458756 JFI458756:JGO458756 JPE458756:JQK458756 JZA458756:KAG458756 KIW458756:KKC458756 KSS458756:KTY458756 LCO458756:LDU458756 LMK458756:LNQ458756 LWG458756:LXM458756 MGC458756:MHI458756 MPY458756:MRE458756 MZU458756:NBA458756 NJQ458756:NKW458756 NTM458756:NUS458756 ODI458756:OEO458756 ONE458756:OOK458756 OXA458756:OYG458756 PGW458756:PIC458756 PQS458756:PRY458756 QAO458756:QBU458756 QKK458756:QLQ458756 QUG458756:QVM458756 REC458756:RFI458756 RNY458756:RPE458756 RXU458756:RZA458756 SHQ458756:SIW458756 SRM458756:SSS458756 TBI458756:TCO458756 TLE458756:TMK458756 TVA458756:TWG458756 UEW458756:UGC458756 UOS458756:UPY458756 UYO458756:UZU458756 VIK458756:VJQ458756 VSG458756:VTM458756 WCC458756:WDI458756 WLY458756:WNE458756 WVU458756:WXA458756 G524292:AS524292 JI524292:KO524292 TE524292:UK524292 ADA524292:AEG524292 AMW524292:AOC524292 AWS524292:AXY524292 BGO524292:BHU524292 BQK524292:BRQ524292 CAG524292:CBM524292 CKC524292:CLI524292 CTY524292:CVE524292 DDU524292:DFA524292 DNQ524292:DOW524292 DXM524292:DYS524292 EHI524292:EIO524292 ERE524292:ESK524292 FBA524292:FCG524292 FKW524292:FMC524292 FUS524292:FVY524292 GEO524292:GFU524292 GOK524292:GPQ524292 GYG524292:GZM524292 HIC524292:HJI524292 HRY524292:HTE524292 IBU524292:IDA524292 ILQ524292:IMW524292 IVM524292:IWS524292 JFI524292:JGO524292 JPE524292:JQK524292 JZA524292:KAG524292 KIW524292:KKC524292 KSS524292:KTY524292 LCO524292:LDU524292 LMK524292:LNQ524292 LWG524292:LXM524292 MGC524292:MHI524292 MPY524292:MRE524292 MZU524292:NBA524292 NJQ524292:NKW524292 NTM524292:NUS524292 ODI524292:OEO524292 ONE524292:OOK524292 OXA524292:OYG524292 PGW524292:PIC524292 PQS524292:PRY524292 QAO524292:QBU524292 QKK524292:QLQ524292 QUG524292:QVM524292 REC524292:RFI524292 RNY524292:RPE524292 RXU524292:RZA524292 SHQ524292:SIW524292 SRM524292:SSS524292 TBI524292:TCO524292 TLE524292:TMK524292 TVA524292:TWG524292 UEW524292:UGC524292 UOS524292:UPY524292 UYO524292:UZU524292 VIK524292:VJQ524292 VSG524292:VTM524292 WCC524292:WDI524292 WLY524292:WNE524292 WVU524292:WXA524292 G589828:AS589828 JI589828:KO589828 TE589828:UK589828 ADA589828:AEG589828 AMW589828:AOC589828 AWS589828:AXY589828 BGO589828:BHU589828 BQK589828:BRQ589828 CAG589828:CBM589828 CKC589828:CLI589828 CTY589828:CVE589828 DDU589828:DFA589828 DNQ589828:DOW589828 DXM589828:DYS589828 EHI589828:EIO589828 ERE589828:ESK589828 FBA589828:FCG589828 FKW589828:FMC589828 FUS589828:FVY589828 GEO589828:GFU589828 GOK589828:GPQ589828 GYG589828:GZM589828 HIC589828:HJI589828 HRY589828:HTE589828 IBU589828:IDA589828 ILQ589828:IMW589828 IVM589828:IWS589828 JFI589828:JGO589828 JPE589828:JQK589828 JZA589828:KAG589828 KIW589828:KKC589828 KSS589828:KTY589828 LCO589828:LDU589828 LMK589828:LNQ589828 LWG589828:LXM589828 MGC589828:MHI589828 MPY589828:MRE589828 MZU589828:NBA589828 NJQ589828:NKW589828 NTM589828:NUS589828 ODI589828:OEO589828 ONE589828:OOK589828 OXA589828:OYG589828 PGW589828:PIC589828 PQS589828:PRY589828 QAO589828:QBU589828 QKK589828:QLQ589828 QUG589828:QVM589828 REC589828:RFI589828 RNY589828:RPE589828 RXU589828:RZA589828 SHQ589828:SIW589828 SRM589828:SSS589828 TBI589828:TCO589828 TLE589828:TMK589828 TVA589828:TWG589828 UEW589828:UGC589828 UOS589828:UPY589828 UYO589828:UZU589828 VIK589828:VJQ589828 VSG589828:VTM589828 WCC589828:WDI589828 WLY589828:WNE589828 WVU589828:WXA589828 G655364:AS655364 JI655364:KO655364 TE655364:UK655364 ADA655364:AEG655364 AMW655364:AOC655364 AWS655364:AXY655364 BGO655364:BHU655364 BQK655364:BRQ655364 CAG655364:CBM655364 CKC655364:CLI655364 CTY655364:CVE655364 DDU655364:DFA655364 DNQ655364:DOW655364 DXM655364:DYS655364 EHI655364:EIO655364 ERE655364:ESK655364 FBA655364:FCG655364 FKW655364:FMC655364 FUS655364:FVY655364 GEO655364:GFU655364 GOK655364:GPQ655364 GYG655364:GZM655364 HIC655364:HJI655364 HRY655364:HTE655364 IBU655364:IDA655364 ILQ655364:IMW655364 IVM655364:IWS655364 JFI655364:JGO655364 JPE655364:JQK655364 JZA655364:KAG655364 KIW655364:KKC655364 KSS655364:KTY655364 LCO655364:LDU655364 LMK655364:LNQ655364 LWG655364:LXM655364 MGC655364:MHI655364 MPY655364:MRE655364 MZU655364:NBA655364 NJQ655364:NKW655364 NTM655364:NUS655364 ODI655364:OEO655364 ONE655364:OOK655364 OXA655364:OYG655364 PGW655364:PIC655364 PQS655364:PRY655364 QAO655364:QBU655364 QKK655364:QLQ655364 QUG655364:QVM655364 REC655364:RFI655364 RNY655364:RPE655364 RXU655364:RZA655364 SHQ655364:SIW655364 SRM655364:SSS655364 TBI655364:TCO655364 TLE655364:TMK655364 TVA655364:TWG655364 UEW655364:UGC655364 UOS655364:UPY655364 UYO655364:UZU655364 VIK655364:VJQ655364 VSG655364:VTM655364 WCC655364:WDI655364 WLY655364:WNE655364 WVU655364:WXA655364 G720900:AS720900 JI720900:KO720900 TE720900:UK720900 ADA720900:AEG720900 AMW720900:AOC720900 AWS720900:AXY720900 BGO720900:BHU720900 BQK720900:BRQ720900 CAG720900:CBM720900 CKC720900:CLI720900 CTY720900:CVE720900 DDU720900:DFA720900 DNQ720900:DOW720900 DXM720900:DYS720900 EHI720900:EIO720900 ERE720900:ESK720900 FBA720900:FCG720900 FKW720900:FMC720900 FUS720900:FVY720900 GEO720900:GFU720900 GOK720900:GPQ720900 GYG720900:GZM720900 HIC720900:HJI720900 HRY720900:HTE720900 IBU720900:IDA720900 ILQ720900:IMW720900 IVM720900:IWS720900 JFI720900:JGO720900 JPE720900:JQK720900 JZA720900:KAG720900 KIW720900:KKC720900 KSS720900:KTY720900 LCO720900:LDU720900 LMK720900:LNQ720900 LWG720900:LXM720900 MGC720900:MHI720900 MPY720900:MRE720900 MZU720900:NBA720900 NJQ720900:NKW720900 NTM720900:NUS720900 ODI720900:OEO720900 ONE720900:OOK720900 OXA720900:OYG720900 PGW720900:PIC720900 PQS720900:PRY720900 QAO720900:QBU720900 QKK720900:QLQ720900 QUG720900:QVM720900 REC720900:RFI720900 RNY720900:RPE720900 RXU720900:RZA720900 SHQ720900:SIW720900 SRM720900:SSS720900 TBI720900:TCO720900 TLE720900:TMK720900 TVA720900:TWG720900 UEW720900:UGC720900 UOS720900:UPY720900 UYO720900:UZU720900 VIK720900:VJQ720900 VSG720900:VTM720900 WCC720900:WDI720900 WLY720900:WNE720900 WVU720900:WXA720900 G786436:AS786436 JI786436:KO786436 TE786436:UK786436 ADA786436:AEG786436 AMW786436:AOC786436 AWS786436:AXY786436 BGO786436:BHU786436 BQK786436:BRQ786436 CAG786436:CBM786436 CKC786436:CLI786436 CTY786436:CVE786436 DDU786436:DFA786436 DNQ786436:DOW786436 DXM786436:DYS786436 EHI786436:EIO786436 ERE786436:ESK786436 FBA786436:FCG786436 FKW786436:FMC786436 FUS786436:FVY786436 GEO786436:GFU786436 GOK786436:GPQ786436 GYG786436:GZM786436 HIC786436:HJI786436 HRY786436:HTE786436 IBU786436:IDA786436 ILQ786436:IMW786436 IVM786436:IWS786436 JFI786436:JGO786436 JPE786436:JQK786436 JZA786436:KAG786436 KIW786436:KKC786436 KSS786436:KTY786436 LCO786436:LDU786436 LMK786436:LNQ786436 LWG786436:LXM786436 MGC786436:MHI786436 MPY786436:MRE786436 MZU786436:NBA786436 NJQ786436:NKW786436 NTM786436:NUS786436 ODI786436:OEO786436 ONE786436:OOK786436 OXA786436:OYG786436 PGW786436:PIC786436 PQS786436:PRY786436 QAO786436:QBU786436 QKK786436:QLQ786436 QUG786436:QVM786436 REC786436:RFI786436 RNY786436:RPE786436 RXU786436:RZA786436 SHQ786436:SIW786436 SRM786436:SSS786436 TBI786436:TCO786436 TLE786436:TMK786436 TVA786436:TWG786436 UEW786436:UGC786436 UOS786436:UPY786436 UYO786436:UZU786436 VIK786436:VJQ786436 VSG786436:VTM786436 WCC786436:WDI786436 WLY786436:WNE786436 WVU786436:WXA786436 G851972:AS851972 JI851972:KO851972 TE851972:UK851972 ADA851972:AEG851972 AMW851972:AOC851972 AWS851972:AXY851972 BGO851972:BHU851972 BQK851972:BRQ851972 CAG851972:CBM851972 CKC851972:CLI851972 CTY851972:CVE851972 DDU851972:DFA851972 DNQ851972:DOW851972 DXM851972:DYS851972 EHI851972:EIO851972 ERE851972:ESK851972 FBA851972:FCG851972 FKW851972:FMC851972 FUS851972:FVY851972 GEO851972:GFU851972 GOK851972:GPQ851972 GYG851972:GZM851972 HIC851972:HJI851972 HRY851972:HTE851972 IBU851972:IDA851972 ILQ851972:IMW851972 IVM851972:IWS851972 JFI851972:JGO851972 JPE851972:JQK851972 JZA851972:KAG851972 KIW851972:KKC851972 KSS851972:KTY851972 LCO851972:LDU851972 LMK851972:LNQ851972 LWG851972:LXM851972 MGC851972:MHI851972 MPY851972:MRE851972 MZU851972:NBA851972 NJQ851972:NKW851972 NTM851972:NUS851972 ODI851972:OEO851972 ONE851972:OOK851972 OXA851972:OYG851972 PGW851972:PIC851972 PQS851972:PRY851972 QAO851972:QBU851972 QKK851972:QLQ851972 QUG851972:QVM851972 REC851972:RFI851972 RNY851972:RPE851972 RXU851972:RZA851972 SHQ851972:SIW851972 SRM851972:SSS851972 TBI851972:TCO851972 TLE851972:TMK851972 TVA851972:TWG851972 UEW851972:UGC851972 UOS851972:UPY851972 UYO851972:UZU851972 VIK851972:VJQ851972 VSG851972:VTM851972 WCC851972:WDI851972 WLY851972:WNE851972 WVU851972:WXA851972 G917508:AS917508 JI917508:KO917508 TE917508:UK917508 ADA917508:AEG917508 AMW917508:AOC917508 AWS917508:AXY917508 BGO917508:BHU917508 BQK917508:BRQ917508 CAG917508:CBM917508 CKC917508:CLI917508 CTY917508:CVE917508 DDU917508:DFA917508 DNQ917508:DOW917508 DXM917508:DYS917508 EHI917508:EIO917508 ERE917508:ESK917508 FBA917508:FCG917508 FKW917508:FMC917508 FUS917508:FVY917508 GEO917508:GFU917508 GOK917508:GPQ917508 GYG917508:GZM917508 HIC917508:HJI917508 HRY917508:HTE917508 IBU917508:IDA917508 ILQ917508:IMW917508 IVM917508:IWS917508 JFI917508:JGO917508 JPE917508:JQK917508 JZA917508:KAG917508 KIW917508:KKC917508 KSS917508:KTY917508 LCO917508:LDU917508 LMK917508:LNQ917508 LWG917508:LXM917508 MGC917508:MHI917508 MPY917508:MRE917508 MZU917508:NBA917508 NJQ917508:NKW917508 NTM917508:NUS917508 ODI917508:OEO917508 ONE917508:OOK917508 OXA917508:OYG917508 PGW917508:PIC917508 PQS917508:PRY917508 QAO917508:QBU917508 QKK917508:QLQ917508 QUG917508:QVM917508 REC917508:RFI917508 RNY917508:RPE917508 RXU917508:RZA917508 SHQ917508:SIW917508 SRM917508:SSS917508 TBI917508:TCO917508 TLE917508:TMK917508 TVA917508:TWG917508 UEW917508:UGC917508 UOS917508:UPY917508 UYO917508:UZU917508 VIK917508:VJQ917508 VSG917508:VTM917508 WCC917508:WDI917508 WLY917508:WNE917508 WVU917508:WXA917508 G983044:AS983044 JI983044:KO983044 TE983044:UK983044 ADA983044:AEG983044 AMW983044:AOC983044 AWS983044:AXY983044 BGO983044:BHU983044 BQK983044:BRQ983044 CAG983044:CBM983044 CKC983044:CLI983044 CTY983044:CVE983044 DDU983044:DFA983044 DNQ983044:DOW983044 DXM983044:DYS983044 EHI983044:EIO983044 ERE983044:ESK983044 FBA983044:FCG983044 FKW983044:FMC983044 FUS983044:FVY983044 GEO983044:GFU983044 GOK983044:GPQ983044 GYG983044:GZM983044 HIC983044:HJI983044 HRY983044:HTE983044 IBU983044:IDA983044 ILQ983044:IMW983044 IVM983044:IWS983044 JFI983044:JGO983044 JPE983044:JQK983044 JZA983044:KAG983044 KIW983044:KKC983044 KSS983044:KTY983044 LCO983044:LDU983044 LMK983044:LNQ983044 LWG983044:LXM983044 MGC983044:MHI983044 MPY983044:MRE983044 MZU983044:NBA983044 NJQ983044:NKW983044 NTM983044:NUS983044 ODI983044:OEO983044 ONE983044:OOK983044 OXA983044:OYG983044 PGW983044:PIC983044 PQS983044:PRY983044 QAO983044:QBU983044 QKK983044:QLQ983044 QUG983044:QVM983044 REC983044:RFI983044 RNY983044:RPE983044 RXU983044:RZA983044 SHQ983044:SIW983044 SRM983044:SSS983044 TBI983044:TCO983044 TLE983044:TMK983044 TVA983044:TWG983044 UEW983044:UGC983044 UOS983044:UPY983044 UYO983044:UZU983044 VIK983044:VJQ983044 VSG983044:VTM983044 WCC983044:WDI983044 WLY983044:WNE983044 WVU983044:WXA983044 F4" xr:uid="{00000000-0002-0000-0C00-000000000000}"/>
    <dataValidation type="list" allowBlank="1" showInputMessage="1" sqref="AN11:AN35 Q11:Q35" xr:uid="{8896727E-79B1-4468-98F1-6B6ED615AA5D}">
      <formula1>$BB$8:$BB$24</formula1>
    </dataValidation>
  </dataValidations>
  <hyperlinks>
    <hyperlink ref="AU4:AY4" location="目次!B18" display="目次へ" xr:uid="{00000000-0004-0000-0C00-000000000000}"/>
    <hyperlink ref="AU6:AY6" location="①【2ヵ月前】利用申込書!A1" display="利用申込書へ" xr:uid="{00000000-0004-0000-0C00-000001000000}"/>
  </hyperlinks>
  <printOptions horizontalCentered="1" verticalCentered="1"/>
  <pageMargins left="0.19685039370078741" right="0.19685039370078741" top="0.39370078740157483" bottom="0.19685039370078741" header="0.31496062992125984" footer="0.31496062992125984"/>
  <pageSetup paperSize="9" scale="87"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00000000-0002-0000-0C00-000001000000}">
          <xm:sqref>JN5:JO5 TJ5:TK5 ADF5:ADG5 ANB5:ANC5 AWX5:AWY5 BGT5:BGU5 BQP5:BQQ5 CAL5:CAM5 CKH5:CKI5 CUD5:CUE5 DDZ5:DEA5 DNV5:DNW5 DXR5:DXS5 EHN5:EHO5 ERJ5:ERK5 FBF5:FBG5 FLB5:FLC5 FUX5:FUY5 GET5:GEU5 GOP5:GOQ5 GYL5:GYM5 HIH5:HII5 HSD5:HSE5 IBZ5:ICA5 ILV5:ILW5 IVR5:IVS5 JFN5:JFO5 JPJ5:JPK5 JZF5:JZG5 KJB5:KJC5 KSX5:KSY5 LCT5:LCU5 LMP5:LMQ5 LWL5:LWM5 MGH5:MGI5 MQD5:MQE5 MZZ5:NAA5 NJV5:NJW5 NTR5:NTS5 ODN5:ODO5 ONJ5:ONK5 OXF5:OXG5 PHB5:PHC5 PQX5:PQY5 QAT5:QAU5 QKP5:QKQ5 QUL5:QUM5 REH5:REI5 ROD5:ROE5 RXZ5:RYA5 SHV5:SHW5 SRR5:SRS5 TBN5:TBO5 TLJ5:TLK5 TVF5:TVG5 UFB5:UFC5 UOX5:UOY5 UYT5:UYU5 VIP5:VIQ5 VSL5:VSM5 WCH5:WCI5 WMD5:WME5 WVZ5:WWA5 M65541:N65541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M131077:N131077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M196613:N196613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M262149:N262149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M327685:N327685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M393221:N393221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M458757:N458757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M524293:N524293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M589829:N589829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M655365:N655365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M720901:N720901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M786437:N786437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M851973:N851973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M917509:N917509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M983045:N983045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JQ5:JR5 TM5:TN5 ADI5:ADJ5 ANE5:ANF5 AXA5:AXB5 BGW5:BGX5 BQS5:BQT5 CAO5:CAP5 CKK5:CKL5 CUG5:CUH5 DEC5:DED5 DNY5:DNZ5 DXU5:DXV5 EHQ5:EHR5 ERM5:ERN5 FBI5:FBJ5 FLE5:FLF5 FVA5:FVB5 GEW5:GEX5 GOS5:GOT5 GYO5:GYP5 HIK5:HIL5 HSG5:HSH5 ICC5:ICD5 ILY5:ILZ5 IVU5:IVV5 JFQ5:JFR5 JPM5:JPN5 JZI5:JZJ5 KJE5:KJF5 KTA5:KTB5 LCW5:LCX5 LMS5:LMT5 LWO5:LWP5 MGK5:MGL5 MQG5:MQH5 NAC5:NAD5 NJY5:NJZ5 NTU5:NTV5 ODQ5:ODR5 ONM5:ONN5 OXI5:OXJ5 PHE5:PHF5 PRA5:PRB5 QAW5:QAX5 QKS5:QKT5 QUO5:QUP5 REK5:REL5 ROG5:ROH5 RYC5:RYD5 SHY5:SHZ5 SRU5:SRV5 TBQ5:TBR5 TLM5:TLN5 TVI5:TVJ5 UFE5:UFF5 UPA5:UPB5 UYW5:UYX5 VIS5:VIT5 VSO5:VSP5 WCK5:WCL5 WMG5:WMH5 WWC5:WWD5 S65541:T65541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S131077:T131077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S196613:T196613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S262149:T262149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S327685:T327685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S393221:T393221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S458757:T458757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S524293:T524293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S589829:T589829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S655365:T655365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S720901:T720901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S786437:T786437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S851973:T851973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S917509:T917509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S983045:T983045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I5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JZ5:KA5 TV5:TW5 ADR5:ADS5 ANN5:ANO5 AXJ5:AXK5 BHF5:BHG5 BRB5:BRC5 CAX5:CAY5 CKT5:CKU5 CUP5:CUQ5 DEL5:DEM5 DOH5:DOI5 DYD5:DYE5 EHZ5:EIA5 ERV5:ERW5 FBR5:FBS5 FLN5:FLO5 FVJ5:FVK5 GFF5:GFG5 GPB5:GPC5 GYX5:GYY5 HIT5:HIU5 HSP5:HSQ5 ICL5:ICM5 IMH5:IMI5 IWD5:IWE5 JFZ5:JGA5 JPV5:JPW5 JZR5:JZS5 KJN5:KJO5 KTJ5:KTK5 LDF5:LDG5 LNB5:LNC5 LWX5:LWY5 MGT5:MGU5 MQP5:MQQ5 NAL5:NAM5 NKH5:NKI5 NUD5:NUE5 ODZ5:OEA5 ONV5:ONW5 OXR5:OXS5 PHN5:PHO5 PRJ5:PRK5 QBF5:QBG5 QLB5:QLC5 QUX5:QUY5 RET5:REU5 ROP5:ROQ5 RYL5:RYM5 SIH5:SII5 SSD5:SSE5 TBZ5:TCA5 TLV5:TLW5 TVR5:TVS5 UFN5:UFO5 UPJ5:UPK5 UZF5:UZG5 VJB5:VJC5 VSX5:VSY5 WCT5:WCU5 WMP5:WMQ5 WWL5:WWM5 AB65541:AC65541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AB131077:AC131077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AB196613:AC196613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AB262149:AC262149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AB327685:AC327685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AB393221:AC393221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AB458757:AC458757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AB524293:AC524293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AB589829:AC589829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AB655365:AC655365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AB720901:AC720901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AB786437:AC786437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AB851973:AC851973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AB917509:AC917509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AB983045:AC983045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KC5:KD5 TY5:TZ5 ADU5:ADV5 ANQ5:ANR5 AXM5:AXN5 BHI5:BHJ5 BRE5:BRF5 CBA5:CBB5 CKW5:CKX5 CUS5:CUT5 DEO5:DEP5 DOK5:DOL5 DYG5:DYH5 EIC5:EID5 ERY5:ERZ5 FBU5:FBV5 FLQ5:FLR5 FVM5:FVN5 GFI5:GFJ5 GPE5:GPF5 GZA5:GZB5 HIW5:HIX5 HSS5:HST5 ICO5:ICP5 IMK5:IML5 IWG5:IWH5 JGC5:JGD5 JPY5:JPZ5 JZU5:JZV5 KJQ5:KJR5 KTM5:KTN5 LDI5:LDJ5 LNE5:LNF5 LXA5:LXB5 MGW5:MGX5 MQS5:MQT5 NAO5:NAP5 NKK5:NKL5 NUG5:NUH5 OEC5:OED5 ONY5:ONZ5 OXU5:OXV5 PHQ5:PHR5 PRM5:PRN5 QBI5:QBJ5 QLE5:QLF5 QVA5:QVB5 REW5:REX5 ROS5:ROT5 RYO5:RYP5 SIK5:SIL5 SSG5:SSH5 TCC5:TCD5 TLY5:TLZ5 TVU5:TVV5 UFQ5:UFR5 UPM5:UPN5 UZI5:UZJ5 VJE5:VJF5 VTA5:VTB5 WCW5:WCX5 WMS5:WMT5 WWO5:WWP5 AE65541:AF65541 KD65541:KE65541 TZ65541:UA65541 ADV65541:ADW65541 ANR65541:ANS65541 AXN65541:AXO65541 BHJ65541:BHK65541 BRF65541:BRG65541 CBB65541:CBC65541 CKX65541:CKY65541 CUT65541:CUU65541 DEP65541:DEQ65541 DOL65541:DOM65541 DYH65541:DYI65541 EID65541:EIE65541 ERZ65541:ESA65541 FBV65541:FBW65541 FLR65541:FLS65541 FVN65541:FVO65541 GFJ65541:GFK65541 GPF65541:GPG65541 GZB65541:GZC65541 HIX65541:HIY65541 HST65541:HSU65541 ICP65541:ICQ65541 IML65541:IMM65541 IWH65541:IWI65541 JGD65541:JGE65541 JPZ65541:JQA65541 JZV65541:JZW65541 KJR65541:KJS65541 KTN65541:KTO65541 LDJ65541:LDK65541 LNF65541:LNG65541 LXB65541:LXC65541 MGX65541:MGY65541 MQT65541:MQU65541 NAP65541:NAQ65541 NKL65541:NKM65541 NUH65541:NUI65541 OED65541:OEE65541 ONZ65541:OOA65541 OXV65541:OXW65541 PHR65541:PHS65541 PRN65541:PRO65541 QBJ65541:QBK65541 QLF65541:QLG65541 QVB65541:QVC65541 REX65541:REY65541 ROT65541:ROU65541 RYP65541:RYQ65541 SIL65541:SIM65541 SSH65541:SSI65541 TCD65541:TCE65541 TLZ65541:TMA65541 TVV65541:TVW65541 UFR65541:UFS65541 UPN65541:UPO65541 UZJ65541:UZK65541 VJF65541:VJG65541 VTB65541:VTC65541 WCX65541:WCY65541 WMT65541:WMU65541 WWP65541:WWQ65541 AE131077:AF131077 KD131077:KE131077 TZ131077:UA131077 ADV131077:ADW131077 ANR131077:ANS131077 AXN131077:AXO131077 BHJ131077:BHK131077 BRF131077:BRG131077 CBB131077:CBC131077 CKX131077:CKY131077 CUT131077:CUU131077 DEP131077:DEQ131077 DOL131077:DOM131077 DYH131077:DYI131077 EID131077:EIE131077 ERZ131077:ESA131077 FBV131077:FBW131077 FLR131077:FLS131077 FVN131077:FVO131077 GFJ131077:GFK131077 GPF131077:GPG131077 GZB131077:GZC131077 HIX131077:HIY131077 HST131077:HSU131077 ICP131077:ICQ131077 IML131077:IMM131077 IWH131077:IWI131077 JGD131077:JGE131077 JPZ131077:JQA131077 JZV131077:JZW131077 KJR131077:KJS131077 KTN131077:KTO131077 LDJ131077:LDK131077 LNF131077:LNG131077 LXB131077:LXC131077 MGX131077:MGY131077 MQT131077:MQU131077 NAP131077:NAQ131077 NKL131077:NKM131077 NUH131077:NUI131077 OED131077:OEE131077 ONZ131077:OOA131077 OXV131077:OXW131077 PHR131077:PHS131077 PRN131077:PRO131077 QBJ131077:QBK131077 QLF131077:QLG131077 QVB131077:QVC131077 REX131077:REY131077 ROT131077:ROU131077 RYP131077:RYQ131077 SIL131077:SIM131077 SSH131077:SSI131077 TCD131077:TCE131077 TLZ131077:TMA131077 TVV131077:TVW131077 UFR131077:UFS131077 UPN131077:UPO131077 UZJ131077:UZK131077 VJF131077:VJG131077 VTB131077:VTC131077 WCX131077:WCY131077 WMT131077:WMU131077 WWP131077:WWQ131077 AE196613:AF196613 KD196613:KE196613 TZ196613:UA196613 ADV196613:ADW196613 ANR196613:ANS196613 AXN196613:AXO196613 BHJ196613:BHK196613 BRF196613:BRG196613 CBB196613:CBC196613 CKX196613:CKY196613 CUT196613:CUU196613 DEP196613:DEQ196613 DOL196613:DOM196613 DYH196613:DYI196613 EID196613:EIE196613 ERZ196613:ESA196613 FBV196613:FBW196613 FLR196613:FLS196613 FVN196613:FVO196613 GFJ196613:GFK196613 GPF196613:GPG196613 GZB196613:GZC196613 HIX196613:HIY196613 HST196613:HSU196613 ICP196613:ICQ196613 IML196613:IMM196613 IWH196613:IWI196613 JGD196613:JGE196613 JPZ196613:JQA196613 JZV196613:JZW196613 KJR196613:KJS196613 KTN196613:KTO196613 LDJ196613:LDK196613 LNF196613:LNG196613 LXB196613:LXC196613 MGX196613:MGY196613 MQT196613:MQU196613 NAP196613:NAQ196613 NKL196613:NKM196613 NUH196613:NUI196613 OED196613:OEE196613 ONZ196613:OOA196613 OXV196613:OXW196613 PHR196613:PHS196613 PRN196613:PRO196613 QBJ196613:QBK196613 QLF196613:QLG196613 QVB196613:QVC196613 REX196613:REY196613 ROT196613:ROU196613 RYP196613:RYQ196613 SIL196613:SIM196613 SSH196613:SSI196613 TCD196613:TCE196613 TLZ196613:TMA196613 TVV196613:TVW196613 UFR196613:UFS196613 UPN196613:UPO196613 UZJ196613:UZK196613 VJF196613:VJG196613 VTB196613:VTC196613 WCX196613:WCY196613 WMT196613:WMU196613 WWP196613:WWQ196613 AE262149:AF262149 KD262149:KE262149 TZ262149:UA262149 ADV262149:ADW262149 ANR262149:ANS262149 AXN262149:AXO262149 BHJ262149:BHK262149 BRF262149:BRG262149 CBB262149:CBC262149 CKX262149:CKY262149 CUT262149:CUU262149 DEP262149:DEQ262149 DOL262149:DOM262149 DYH262149:DYI262149 EID262149:EIE262149 ERZ262149:ESA262149 FBV262149:FBW262149 FLR262149:FLS262149 FVN262149:FVO262149 GFJ262149:GFK262149 GPF262149:GPG262149 GZB262149:GZC262149 HIX262149:HIY262149 HST262149:HSU262149 ICP262149:ICQ262149 IML262149:IMM262149 IWH262149:IWI262149 JGD262149:JGE262149 JPZ262149:JQA262149 JZV262149:JZW262149 KJR262149:KJS262149 KTN262149:KTO262149 LDJ262149:LDK262149 LNF262149:LNG262149 LXB262149:LXC262149 MGX262149:MGY262149 MQT262149:MQU262149 NAP262149:NAQ262149 NKL262149:NKM262149 NUH262149:NUI262149 OED262149:OEE262149 ONZ262149:OOA262149 OXV262149:OXW262149 PHR262149:PHS262149 PRN262149:PRO262149 QBJ262149:QBK262149 QLF262149:QLG262149 QVB262149:QVC262149 REX262149:REY262149 ROT262149:ROU262149 RYP262149:RYQ262149 SIL262149:SIM262149 SSH262149:SSI262149 TCD262149:TCE262149 TLZ262149:TMA262149 TVV262149:TVW262149 UFR262149:UFS262149 UPN262149:UPO262149 UZJ262149:UZK262149 VJF262149:VJG262149 VTB262149:VTC262149 WCX262149:WCY262149 WMT262149:WMU262149 WWP262149:WWQ262149 AE327685:AF327685 KD327685:KE327685 TZ327685:UA327685 ADV327685:ADW327685 ANR327685:ANS327685 AXN327685:AXO327685 BHJ327685:BHK327685 BRF327685:BRG327685 CBB327685:CBC327685 CKX327685:CKY327685 CUT327685:CUU327685 DEP327685:DEQ327685 DOL327685:DOM327685 DYH327685:DYI327685 EID327685:EIE327685 ERZ327685:ESA327685 FBV327685:FBW327685 FLR327685:FLS327685 FVN327685:FVO327685 GFJ327685:GFK327685 GPF327685:GPG327685 GZB327685:GZC327685 HIX327685:HIY327685 HST327685:HSU327685 ICP327685:ICQ327685 IML327685:IMM327685 IWH327685:IWI327685 JGD327685:JGE327685 JPZ327685:JQA327685 JZV327685:JZW327685 KJR327685:KJS327685 KTN327685:KTO327685 LDJ327685:LDK327685 LNF327685:LNG327685 LXB327685:LXC327685 MGX327685:MGY327685 MQT327685:MQU327685 NAP327685:NAQ327685 NKL327685:NKM327685 NUH327685:NUI327685 OED327685:OEE327685 ONZ327685:OOA327685 OXV327685:OXW327685 PHR327685:PHS327685 PRN327685:PRO327685 QBJ327685:QBK327685 QLF327685:QLG327685 QVB327685:QVC327685 REX327685:REY327685 ROT327685:ROU327685 RYP327685:RYQ327685 SIL327685:SIM327685 SSH327685:SSI327685 TCD327685:TCE327685 TLZ327685:TMA327685 TVV327685:TVW327685 UFR327685:UFS327685 UPN327685:UPO327685 UZJ327685:UZK327685 VJF327685:VJG327685 VTB327685:VTC327685 WCX327685:WCY327685 WMT327685:WMU327685 WWP327685:WWQ327685 AE393221:AF393221 KD393221:KE393221 TZ393221:UA393221 ADV393221:ADW393221 ANR393221:ANS393221 AXN393221:AXO393221 BHJ393221:BHK393221 BRF393221:BRG393221 CBB393221:CBC393221 CKX393221:CKY393221 CUT393221:CUU393221 DEP393221:DEQ393221 DOL393221:DOM393221 DYH393221:DYI393221 EID393221:EIE393221 ERZ393221:ESA393221 FBV393221:FBW393221 FLR393221:FLS393221 FVN393221:FVO393221 GFJ393221:GFK393221 GPF393221:GPG393221 GZB393221:GZC393221 HIX393221:HIY393221 HST393221:HSU393221 ICP393221:ICQ393221 IML393221:IMM393221 IWH393221:IWI393221 JGD393221:JGE393221 JPZ393221:JQA393221 JZV393221:JZW393221 KJR393221:KJS393221 KTN393221:KTO393221 LDJ393221:LDK393221 LNF393221:LNG393221 LXB393221:LXC393221 MGX393221:MGY393221 MQT393221:MQU393221 NAP393221:NAQ393221 NKL393221:NKM393221 NUH393221:NUI393221 OED393221:OEE393221 ONZ393221:OOA393221 OXV393221:OXW393221 PHR393221:PHS393221 PRN393221:PRO393221 QBJ393221:QBK393221 QLF393221:QLG393221 QVB393221:QVC393221 REX393221:REY393221 ROT393221:ROU393221 RYP393221:RYQ393221 SIL393221:SIM393221 SSH393221:SSI393221 TCD393221:TCE393221 TLZ393221:TMA393221 TVV393221:TVW393221 UFR393221:UFS393221 UPN393221:UPO393221 UZJ393221:UZK393221 VJF393221:VJG393221 VTB393221:VTC393221 WCX393221:WCY393221 WMT393221:WMU393221 WWP393221:WWQ393221 AE458757:AF458757 KD458757:KE458757 TZ458757:UA458757 ADV458757:ADW458757 ANR458757:ANS458757 AXN458757:AXO458757 BHJ458757:BHK458757 BRF458757:BRG458757 CBB458757:CBC458757 CKX458757:CKY458757 CUT458757:CUU458757 DEP458757:DEQ458757 DOL458757:DOM458757 DYH458757:DYI458757 EID458757:EIE458757 ERZ458757:ESA458757 FBV458757:FBW458757 FLR458757:FLS458757 FVN458757:FVO458757 GFJ458757:GFK458757 GPF458757:GPG458757 GZB458757:GZC458757 HIX458757:HIY458757 HST458757:HSU458757 ICP458757:ICQ458757 IML458757:IMM458757 IWH458757:IWI458757 JGD458757:JGE458757 JPZ458757:JQA458757 JZV458757:JZW458757 KJR458757:KJS458757 KTN458757:KTO458757 LDJ458757:LDK458757 LNF458757:LNG458757 LXB458757:LXC458757 MGX458757:MGY458757 MQT458757:MQU458757 NAP458757:NAQ458757 NKL458757:NKM458757 NUH458757:NUI458757 OED458757:OEE458757 ONZ458757:OOA458757 OXV458757:OXW458757 PHR458757:PHS458757 PRN458757:PRO458757 QBJ458757:QBK458757 QLF458757:QLG458757 QVB458757:QVC458757 REX458757:REY458757 ROT458757:ROU458757 RYP458757:RYQ458757 SIL458757:SIM458757 SSH458757:SSI458757 TCD458757:TCE458757 TLZ458757:TMA458757 TVV458757:TVW458757 UFR458757:UFS458757 UPN458757:UPO458757 UZJ458757:UZK458757 VJF458757:VJG458757 VTB458757:VTC458757 WCX458757:WCY458757 WMT458757:WMU458757 WWP458757:WWQ458757 AE524293:AF524293 KD524293:KE524293 TZ524293:UA524293 ADV524293:ADW524293 ANR524293:ANS524293 AXN524293:AXO524293 BHJ524293:BHK524293 BRF524293:BRG524293 CBB524293:CBC524293 CKX524293:CKY524293 CUT524293:CUU524293 DEP524293:DEQ524293 DOL524293:DOM524293 DYH524293:DYI524293 EID524293:EIE524293 ERZ524293:ESA524293 FBV524293:FBW524293 FLR524293:FLS524293 FVN524293:FVO524293 GFJ524293:GFK524293 GPF524293:GPG524293 GZB524293:GZC524293 HIX524293:HIY524293 HST524293:HSU524293 ICP524293:ICQ524293 IML524293:IMM524293 IWH524293:IWI524293 JGD524293:JGE524293 JPZ524293:JQA524293 JZV524293:JZW524293 KJR524293:KJS524293 KTN524293:KTO524293 LDJ524293:LDK524293 LNF524293:LNG524293 LXB524293:LXC524293 MGX524293:MGY524293 MQT524293:MQU524293 NAP524293:NAQ524293 NKL524293:NKM524293 NUH524293:NUI524293 OED524293:OEE524293 ONZ524293:OOA524293 OXV524293:OXW524293 PHR524293:PHS524293 PRN524293:PRO524293 QBJ524293:QBK524293 QLF524293:QLG524293 QVB524293:QVC524293 REX524293:REY524293 ROT524293:ROU524293 RYP524293:RYQ524293 SIL524293:SIM524293 SSH524293:SSI524293 TCD524293:TCE524293 TLZ524293:TMA524293 TVV524293:TVW524293 UFR524293:UFS524293 UPN524293:UPO524293 UZJ524293:UZK524293 VJF524293:VJG524293 VTB524293:VTC524293 WCX524293:WCY524293 WMT524293:WMU524293 WWP524293:WWQ524293 AE589829:AF589829 KD589829:KE589829 TZ589829:UA589829 ADV589829:ADW589829 ANR589829:ANS589829 AXN589829:AXO589829 BHJ589829:BHK589829 BRF589829:BRG589829 CBB589829:CBC589829 CKX589829:CKY589829 CUT589829:CUU589829 DEP589829:DEQ589829 DOL589829:DOM589829 DYH589829:DYI589829 EID589829:EIE589829 ERZ589829:ESA589829 FBV589829:FBW589829 FLR589829:FLS589829 FVN589829:FVO589829 GFJ589829:GFK589829 GPF589829:GPG589829 GZB589829:GZC589829 HIX589829:HIY589829 HST589829:HSU589829 ICP589829:ICQ589829 IML589829:IMM589829 IWH589829:IWI589829 JGD589829:JGE589829 JPZ589829:JQA589829 JZV589829:JZW589829 KJR589829:KJS589829 KTN589829:KTO589829 LDJ589829:LDK589829 LNF589829:LNG589829 LXB589829:LXC589829 MGX589829:MGY589829 MQT589829:MQU589829 NAP589829:NAQ589829 NKL589829:NKM589829 NUH589829:NUI589829 OED589829:OEE589829 ONZ589829:OOA589829 OXV589829:OXW589829 PHR589829:PHS589829 PRN589829:PRO589829 QBJ589829:QBK589829 QLF589829:QLG589829 QVB589829:QVC589829 REX589829:REY589829 ROT589829:ROU589829 RYP589829:RYQ589829 SIL589829:SIM589829 SSH589829:SSI589829 TCD589829:TCE589829 TLZ589829:TMA589829 TVV589829:TVW589829 UFR589829:UFS589829 UPN589829:UPO589829 UZJ589829:UZK589829 VJF589829:VJG589829 VTB589829:VTC589829 WCX589829:WCY589829 WMT589829:WMU589829 WWP589829:WWQ589829 AE655365:AF655365 KD655365:KE655365 TZ655365:UA655365 ADV655365:ADW655365 ANR655365:ANS655365 AXN655365:AXO655365 BHJ655365:BHK655365 BRF655365:BRG655365 CBB655365:CBC655365 CKX655365:CKY655365 CUT655365:CUU655365 DEP655365:DEQ655365 DOL655365:DOM655365 DYH655365:DYI655365 EID655365:EIE655365 ERZ655365:ESA655365 FBV655365:FBW655365 FLR655365:FLS655365 FVN655365:FVO655365 GFJ655365:GFK655365 GPF655365:GPG655365 GZB655365:GZC655365 HIX655365:HIY655365 HST655365:HSU655365 ICP655365:ICQ655365 IML655365:IMM655365 IWH655365:IWI655365 JGD655365:JGE655365 JPZ655365:JQA655365 JZV655365:JZW655365 KJR655365:KJS655365 KTN655365:KTO655365 LDJ655365:LDK655365 LNF655365:LNG655365 LXB655365:LXC655365 MGX655365:MGY655365 MQT655365:MQU655365 NAP655365:NAQ655365 NKL655365:NKM655365 NUH655365:NUI655365 OED655365:OEE655365 ONZ655365:OOA655365 OXV655365:OXW655365 PHR655365:PHS655365 PRN655365:PRO655365 QBJ655365:QBK655365 QLF655365:QLG655365 QVB655365:QVC655365 REX655365:REY655365 ROT655365:ROU655365 RYP655365:RYQ655365 SIL655365:SIM655365 SSH655365:SSI655365 TCD655365:TCE655365 TLZ655365:TMA655365 TVV655365:TVW655365 UFR655365:UFS655365 UPN655365:UPO655365 UZJ655365:UZK655365 VJF655365:VJG655365 VTB655365:VTC655365 WCX655365:WCY655365 WMT655365:WMU655365 WWP655365:WWQ655365 AE720901:AF720901 KD720901:KE720901 TZ720901:UA720901 ADV720901:ADW720901 ANR720901:ANS720901 AXN720901:AXO720901 BHJ720901:BHK720901 BRF720901:BRG720901 CBB720901:CBC720901 CKX720901:CKY720901 CUT720901:CUU720901 DEP720901:DEQ720901 DOL720901:DOM720901 DYH720901:DYI720901 EID720901:EIE720901 ERZ720901:ESA720901 FBV720901:FBW720901 FLR720901:FLS720901 FVN720901:FVO720901 GFJ720901:GFK720901 GPF720901:GPG720901 GZB720901:GZC720901 HIX720901:HIY720901 HST720901:HSU720901 ICP720901:ICQ720901 IML720901:IMM720901 IWH720901:IWI720901 JGD720901:JGE720901 JPZ720901:JQA720901 JZV720901:JZW720901 KJR720901:KJS720901 KTN720901:KTO720901 LDJ720901:LDK720901 LNF720901:LNG720901 LXB720901:LXC720901 MGX720901:MGY720901 MQT720901:MQU720901 NAP720901:NAQ720901 NKL720901:NKM720901 NUH720901:NUI720901 OED720901:OEE720901 ONZ720901:OOA720901 OXV720901:OXW720901 PHR720901:PHS720901 PRN720901:PRO720901 QBJ720901:QBK720901 QLF720901:QLG720901 QVB720901:QVC720901 REX720901:REY720901 ROT720901:ROU720901 RYP720901:RYQ720901 SIL720901:SIM720901 SSH720901:SSI720901 TCD720901:TCE720901 TLZ720901:TMA720901 TVV720901:TVW720901 UFR720901:UFS720901 UPN720901:UPO720901 UZJ720901:UZK720901 VJF720901:VJG720901 VTB720901:VTC720901 WCX720901:WCY720901 WMT720901:WMU720901 WWP720901:WWQ720901 AE786437:AF786437 KD786437:KE786437 TZ786437:UA786437 ADV786437:ADW786437 ANR786437:ANS786437 AXN786437:AXO786437 BHJ786437:BHK786437 BRF786437:BRG786437 CBB786437:CBC786437 CKX786437:CKY786437 CUT786437:CUU786437 DEP786437:DEQ786437 DOL786437:DOM786437 DYH786437:DYI786437 EID786437:EIE786437 ERZ786437:ESA786437 FBV786437:FBW786437 FLR786437:FLS786437 FVN786437:FVO786437 GFJ786437:GFK786437 GPF786437:GPG786437 GZB786437:GZC786437 HIX786437:HIY786437 HST786437:HSU786437 ICP786437:ICQ786437 IML786437:IMM786437 IWH786437:IWI786437 JGD786437:JGE786437 JPZ786437:JQA786437 JZV786437:JZW786437 KJR786437:KJS786437 KTN786437:KTO786437 LDJ786437:LDK786437 LNF786437:LNG786437 LXB786437:LXC786437 MGX786437:MGY786437 MQT786437:MQU786437 NAP786437:NAQ786437 NKL786437:NKM786437 NUH786437:NUI786437 OED786437:OEE786437 ONZ786437:OOA786437 OXV786437:OXW786437 PHR786437:PHS786437 PRN786437:PRO786437 QBJ786437:QBK786437 QLF786437:QLG786437 QVB786437:QVC786437 REX786437:REY786437 ROT786437:ROU786437 RYP786437:RYQ786437 SIL786437:SIM786437 SSH786437:SSI786437 TCD786437:TCE786437 TLZ786437:TMA786437 TVV786437:TVW786437 UFR786437:UFS786437 UPN786437:UPO786437 UZJ786437:UZK786437 VJF786437:VJG786437 VTB786437:VTC786437 WCX786437:WCY786437 WMT786437:WMU786437 WWP786437:WWQ786437 AE851973:AF851973 KD851973:KE851973 TZ851973:UA851973 ADV851973:ADW851973 ANR851973:ANS851973 AXN851973:AXO851973 BHJ851973:BHK851973 BRF851973:BRG851973 CBB851973:CBC851973 CKX851973:CKY851973 CUT851973:CUU851973 DEP851973:DEQ851973 DOL851973:DOM851973 DYH851973:DYI851973 EID851973:EIE851973 ERZ851973:ESA851973 FBV851973:FBW851973 FLR851973:FLS851973 FVN851973:FVO851973 GFJ851973:GFK851973 GPF851973:GPG851973 GZB851973:GZC851973 HIX851973:HIY851973 HST851973:HSU851973 ICP851973:ICQ851973 IML851973:IMM851973 IWH851973:IWI851973 JGD851973:JGE851973 JPZ851973:JQA851973 JZV851973:JZW851973 KJR851973:KJS851973 KTN851973:KTO851973 LDJ851973:LDK851973 LNF851973:LNG851973 LXB851973:LXC851973 MGX851973:MGY851973 MQT851973:MQU851973 NAP851973:NAQ851973 NKL851973:NKM851973 NUH851973:NUI851973 OED851973:OEE851973 ONZ851973:OOA851973 OXV851973:OXW851973 PHR851973:PHS851973 PRN851973:PRO851973 QBJ851973:QBK851973 QLF851973:QLG851973 QVB851973:QVC851973 REX851973:REY851973 ROT851973:ROU851973 RYP851973:RYQ851973 SIL851973:SIM851973 SSH851973:SSI851973 TCD851973:TCE851973 TLZ851973:TMA851973 TVV851973:TVW851973 UFR851973:UFS851973 UPN851973:UPO851973 UZJ851973:UZK851973 VJF851973:VJG851973 VTB851973:VTC851973 WCX851973:WCY851973 WMT851973:WMU851973 WWP851973:WWQ851973 AE917509:AF917509 KD917509:KE917509 TZ917509:UA917509 ADV917509:ADW917509 ANR917509:ANS917509 AXN917509:AXO917509 BHJ917509:BHK917509 BRF917509:BRG917509 CBB917509:CBC917509 CKX917509:CKY917509 CUT917509:CUU917509 DEP917509:DEQ917509 DOL917509:DOM917509 DYH917509:DYI917509 EID917509:EIE917509 ERZ917509:ESA917509 FBV917509:FBW917509 FLR917509:FLS917509 FVN917509:FVO917509 GFJ917509:GFK917509 GPF917509:GPG917509 GZB917509:GZC917509 HIX917509:HIY917509 HST917509:HSU917509 ICP917509:ICQ917509 IML917509:IMM917509 IWH917509:IWI917509 JGD917509:JGE917509 JPZ917509:JQA917509 JZV917509:JZW917509 KJR917509:KJS917509 KTN917509:KTO917509 LDJ917509:LDK917509 LNF917509:LNG917509 LXB917509:LXC917509 MGX917509:MGY917509 MQT917509:MQU917509 NAP917509:NAQ917509 NKL917509:NKM917509 NUH917509:NUI917509 OED917509:OEE917509 ONZ917509:OOA917509 OXV917509:OXW917509 PHR917509:PHS917509 PRN917509:PRO917509 QBJ917509:QBK917509 QLF917509:QLG917509 QVB917509:QVC917509 REX917509:REY917509 ROT917509:ROU917509 RYP917509:RYQ917509 SIL917509:SIM917509 SSH917509:SSI917509 TCD917509:TCE917509 TLZ917509:TMA917509 TVV917509:TVW917509 UFR917509:UFS917509 UPN917509:UPO917509 UZJ917509:UZK917509 VJF917509:VJG917509 VTB917509:VTC917509 WCX917509:WCY917509 WMT917509:WMU917509 WWP917509:WWQ917509 AE983045:AF983045 KD983045:KE983045 TZ983045:UA983045 ADV983045:ADW983045 ANR983045:ANS983045 AXN983045:AXO983045 BHJ983045:BHK983045 BRF983045:BRG983045 CBB983045:CBC983045 CKX983045:CKY983045 CUT983045:CUU983045 DEP983045:DEQ983045 DOL983045:DOM983045 DYH983045:DYI983045 EID983045:EIE983045 ERZ983045:ESA983045 FBV983045:FBW983045 FLR983045:FLS983045 FVN983045:FVO983045 GFJ983045:GFK983045 GPF983045:GPG983045 GZB983045:GZC983045 HIX983045:HIY983045 HST983045:HSU983045 ICP983045:ICQ983045 IML983045:IMM983045 IWH983045:IWI983045 JGD983045:JGE983045 JPZ983045:JQA983045 JZV983045:JZW983045 KJR983045:KJS983045 KTN983045:KTO983045 LDJ983045:LDK983045 LNF983045:LNG983045 LXB983045:LXC983045 MGX983045:MGY983045 MQT983045:MQU983045 NAP983045:NAQ983045 NKL983045:NKM983045 NUH983045:NUI983045 OED983045:OEE983045 ONZ983045:OOA983045 OXV983045:OXW983045 PHR983045:PHS983045 PRN983045:PRO983045 QBJ983045:QBK983045 QLF983045:QLG983045 QVB983045:QVC983045 REX983045:REY983045 ROT983045:ROU983045 RYP983045:RYQ983045 SIL983045:SIM983045 SSH983045:SSI983045 TCD983045:TCE983045 TLZ983045:TMA983045 TVV983045:TVW983045 UFR983045:UFS983045 UPN983045:UPO983045 UZJ983045:UZK983045 VJF983045:VJG983045 VTB983045:VTC983045 WCX983045:WCY983045 WMT983045:WMU983045 WWP983045:WWQ983045 KG5:KH5 UC5:UD5 ADY5:ADZ5 ANU5:ANV5 AXQ5:AXR5 BHM5:BHN5 BRI5:BRJ5 CBE5:CBF5 CLA5:CLB5 CUW5:CUX5 DES5:DET5 DOO5:DOP5 DYK5:DYL5 EIG5:EIH5 ESC5:ESD5 FBY5:FBZ5 FLU5:FLV5 FVQ5:FVR5 GFM5:GFN5 GPI5:GPJ5 GZE5:GZF5 HJA5:HJB5 HSW5:HSX5 ICS5:ICT5 IMO5:IMP5 IWK5:IWL5 JGG5:JGH5 JQC5:JQD5 JZY5:JZZ5 KJU5:KJV5 KTQ5:KTR5 LDM5:LDN5 LNI5:LNJ5 LXE5:LXF5 MHA5:MHB5 MQW5:MQX5 NAS5:NAT5 NKO5:NKP5 NUK5:NUL5 OEG5:OEH5 OOC5:OOD5 OXY5:OXZ5 PHU5:PHV5 PRQ5:PRR5 QBM5:QBN5 QLI5:QLJ5 QVE5:QVF5 RFA5:RFB5 ROW5:ROX5 RYS5:RYT5 SIO5:SIP5 SSK5:SSL5 TCG5:TCH5 TMC5:TMD5 TVY5:TVZ5 UFU5:UFV5 UPQ5:UPR5 UZM5:UZN5 VJI5:VJJ5 VTE5:VTF5 WDA5:WDB5 WMW5:WMX5 WWS5:WWT5 AI65541:AJ65541 KH65541:KI65541 UD65541:UE65541 ADZ65541:AEA65541 ANV65541:ANW65541 AXR65541:AXS65541 BHN65541:BHO65541 BRJ65541:BRK65541 CBF65541:CBG65541 CLB65541:CLC65541 CUX65541:CUY65541 DET65541:DEU65541 DOP65541:DOQ65541 DYL65541:DYM65541 EIH65541:EII65541 ESD65541:ESE65541 FBZ65541:FCA65541 FLV65541:FLW65541 FVR65541:FVS65541 GFN65541:GFO65541 GPJ65541:GPK65541 GZF65541:GZG65541 HJB65541:HJC65541 HSX65541:HSY65541 ICT65541:ICU65541 IMP65541:IMQ65541 IWL65541:IWM65541 JGH65541:JGI65541 JQD65541:JQE65541 JZZ65541:KAA65541 KJV65541:KJW65541 KTR65541:KTS65541 LDN65541:LDO65541 LNJ65541:LNK65541 LXF65541:LXG65541 MHB65541:MHC65541 MQX65541:MQY65541 NAT65541:NAU65541 NKP65541:NKQ65541 NUL65541:NUM65541 OEH65541:OEI65541 OOD65541:OOE65541 OXZ65541:OYA65541 PHV65541:PHW65541 PRR65541:PRS65541 QBN65541:QBO65541 QLJ65541:QLK65541 QVF65541:QVG65541 RFB65541:RFC65541 ROX65541:ROY65541 RYT65541:RYU65541 SIP65541:SIQ65541 SSL65541:SSM65541 TCH65541:TCI65541 TMD65541:TME65541 TVZ65541:TWA65541 UFV65541:UFW65541 UPR65541:UPS65541 UZN65541:UZO65541 VJJ65541:VJK65541 VTF65541:VTG65541 WDB65541:WDC65541 WMX65541:WMY65541 WWT65541:WWU65541 AI131077:AJ131077 KH131077:KI131077 UD131077:UE131077 ADZ131077:AEA131077 ANV131077:ANW131077 AXR131077:AXS131077 BHN131077:BHO131077 BRJ131077:BRK131077 CBF131077:CBG131077 CLB131077:CLC131077 CUX131077:CUY131077 DET131077:DEU131077 DOP131077:DOQ131077 DYL131077:DYM131077 EIH131077:EII131077 ESD131077:ESE131077 FBZ131077:FCA131077 FLV131077:FLW131077 FVR131077:FVS131077 GFN131077:GFO131077 GPJ131077:GPK131077 GZF131077:GZG131077 HJB131077:HJC131077 HSX131077:HSY131077 ICT131077:ICU131077 IMP131077:IMQ131077 IWL131077:IWM131077 JGH131077:JGI131077 JQD131077:JQE131077 JZZ131077:KAA131077 KJV131077:KJW131077 KTR131077:KTS131077 LDN131077:LDO131077 LNJ131077:LNK131077 LXF131077:LXG131077 MHB131077:MHC131077 MQX131077:MQY131077 NAT131077:NAU131077 NKP131077:NKQ131077 NUL131077:NUM131077 OEH131077:OEI131077 OOD131077:OOE131077 OXZ131077:OYA131077 PHV131077:PHW131077 PRR131077:PRS131077 QBN131077:QBO131077 QLJ131077:QLK131077 QVF131077:QVG131077 RFB131077:RFC131077 ROX131077:ROY131077 RYT131077:RYU131077 SIP131077:SIQ131077 SSL131077:SSM131077 TCH131077:TCI131077 TMD131077:TME131077 TVZ131077:TWA131077 UFV131077:UFW131077 UPR131077:UPS131077 UZN131077:UZO131077 VJJ131077:VJK131077 VTF131077:VTG131077 WDB131077:WDC131077 WMX131077:WMY131077 WWT131077:WWU131077 AI196613:AJ196613 KH196613:KI196613 UD196613:UE196613 ADZ196613:AEA196613 ANV196613:ANW196613 AXR196613:AXS196613 BHN196613:BHO196613 BRJ196613:BRK196613 CBF196613:CBG196613 CLB196613:CLC196613 CUX196613:CUY196613 DET196613:DEU196613 DOP196613:DOQ196613 DYL196613:DYM196613 EIH196613:EII196613 ESD196613:ESE196613 FBZ196613:FCA196613 FLV196613:FLW196613 FVR196613:FVS196613 GFN196613:GFO196613 GPJ196613:GPK196613 GZF196613:GZG196613 HJB196613:HJC196613 HSX196613:HSY196613 ICT196613:ICU196613 IMP196613:IMQ196613 IWL196613:IWM196613 JGH196613:JGI196613 JQD196613:JQE196613 JZZ196613:KAA196613 KJV196613:KJW196613 KTR196613:KTS196613 LDN196613:LDO196613 LNJ196613:LNK196613 LXF196613:LXG196613 MHB196613:MHC196613 MQX196613:MQY196613 NAT196613:NAU196613 NKP196613:NKQ196613 NUL196613:NUM196613 OEH196613:OEI196613 OOD196613:OOE196613 OXZ196613:OYA196613 PHV196613:PHW196613 PRR196613:PRS196613 QBN196613:QBO196613 QLJ196613:QLK196613 QVF196613:QVG196613 RFB196613:RFC196613 ROX196613:ROY196613 RYT196613:RYU196613 SIP196613:SIQ196613 SSL196613:SSM196613 TCH196613:TCI196613 TMD196613:TME196613 TVZ196613:TWA196613 UFV196613:UFW196613 UPR196613:UPS196613 UZN196613:UZO196613 VJJ196613:VJK196613 VTF196613:VTG196613 WDB196613:WDC196613 WMX196613:WMY196613 WWT196613:WWU196613 AI262149:AJ262149 KH262149:KI262149 UD262149:UE262149 ADZ262149:AEA262149 ANV262149:ANW262149 AXR262149:AXS262149 BHN262149:BHO262149 BRJ262149:BRK262149 CBF262149:CBG262149 CLB262149:CLC262149 CUX262149:CUY262149 DET262149:DEU262149 DOP262149:DOQ262149 DYL262149:DYM262149 EIH262149:EII262149 ESD262149:ESE262149 FBZ262149:FCA262149 FLV262149:FLW262149 FVR262149:FVS262149 GFN262149:GFO262149 GPJ262149:GPK262149 GZF262149:GZG262149 HJB262149:HJC262149 HSX262149:HSY262149 ICT262149:ICU262149 IMP262149:IMQ262149 IWL262149:IWM262149 JGH262149:JGI262149 JQD262149:JQE262149 JZZ262149:KAA262149 KJV262149:KJW262149 KTR262149:KTS262149 LDN262149:LDO262149 LNJ262149:LNK262149 LXF262149:LXG262149 MHB262149:MHC262149 MQX262149:MQY262149 NAT262149:NAU262149 NKP262149:NKQ262149 NUL262149:NUM262149 OEH262149:OEI262149 OOD262149:OOE262149 OXZ262149:OYA262149 PHV262149:PHW262149 PRR262149:PRS262149 QBN262149:QBO262149 QLJ262149:QLK262149 QVF262149:QVG262149 RFB262149:RFC262149 ROX262149:ROY262149 RYT262149:RYU262149 SIP262149:SIQ262149 SSL262149:SSM262149 TCH262149:TCI262149 TMD262149:TME262149 TVZ262149:TWA262149 UFV262149:UFW262149 UPR262149:UPS262149 UZN262149:UZO262149 VJJ262149:VJK262149 VTF262149:VTG262149 WDB262149:WDC262149 WMX262149:WMY262149 WWT262149:WWU262149 AI327685:AJ327685 KH327685:KI327685 UD327685:UE327685 ADZ327685:AEA327685 ANV327685:ANW327685 AXR327685:AXS327685 BHN327685:BHO327685 BRJ327685:BRK327685 CBF327685:CBG327685 CLB327685:CLC327685 CUX327685:CUY327685 DET327685:DEU327685 DOP327685:DOQ327685 DYL327685:DYM327685 EIH327685:EII327685 ESD327685:ESE327685 FBZ327685:FCA327685 FLV327685:FLW327685 FVR327685:FVS327685 GFN327685:GFO327685 GPJ327685:GPK327685 GZF327685:GZG327685 HJB327685:HJC327685 HSX327685:HSY327685 ICT327685:ICU327685 IMP327685:IMQ327685 IWL327685:IWM327685 JGH327685:JGI327685 JQD327685:JQE327685 JZZ327685:KAA327685 KJV327685:KJW327685 KTR327685:KTS327685 LDN327685:LDO327685 LNJ327685:LNK327685 LXF327685:LXG327685 MHB327685:MHC327685 MQX327685:MQY327685 NAT327685:NAU327685 NKP327685:NKQ327685 NUL327685:NUM327685 OEH327685:OEI327685 OOD327685:OOE327685 OXZ327685:OYA327685 PHV327685:PHW327685 PRR327685:PRS327685 QBN327685:QBO327685 QLJ327685:QLK327685 QVF327685:QVG327685 RFB327685:RFC327685 ROX327685:ROY327685 RYT327685:RYU327685 SIP327685:SIQ327685 SSL327685:SSM327685 TCH327685:TCI327685 TMD327685:TME327685 TVZ327685:TWA327685 UFV327685:UFW327685 UPR327685:UPS327685 UZN327685:UZO327685 VJJ327685:VJK327685 VTF327685:VTG327685 WDB327685:WDC327685 WMX327685:WMY327685 WWT327685:WWU327685 AI393221:AJ393221 KH393221:KI393221 UD393221:UE393221 ADZ393221:AEA393221 ANV393221:ANW393221 AXR393221:AXS393221 BHN393221:BHO393221 BRJ393221:BRK393221 CBF393221:CBG393221 CLB393221:CLC393221 CUX393221:CUY393221 DET393221:DEU393221 DOP393221:DOQ393221 DYL393221:DYM393221 EIH393221:EII393221 ESD393221:ESE393221 FBZ393221:FCA393221 FLV393221:FLW393221 FVR393221:FVS393221 GFN393221:GFO393221 GPJ393221:GPK393221 GZF393221:GZG393221 HJB393221:HJC393221 HSX393221:HSY393221 ICT393221:ICU393221 IMP393221:IMQ393221 IWL393221:IWM393221 JGH393221:JGI393221 JQD393221:JQE393221 JZZ393221:KAA393221 KJV393221:KJW393221 KTR393221:KTS393221 LDN393221:LDO393221 LNJ393221:LNK393221 LXF393221:LXG393221 MHB393221:MHC393221 MQX393221:MQY393221 NAT393221:NAU393221 NKP393221:NKQ393221 NUL393221:NUM393221 OEH393221:OEI393221 OOD393221:OOE393221 OXZ393221:OYA393221 PHV393221:PHW393221 PRR393221:PRS393221 QBN393221:QBO393221 QLJ393221:QLK393221 QVF393221:QVG393221 RFB393221:RFC393221 ROX393221:ROY393221 RYT393221:RYU393221 SIP393221:SIQ393221 SSL393221:SSM393221 TCH393221:TCI393221 TMD393221:TME393221 TVZ393221:TWA393221 UFV393221:UFW393221 UPR393221:UPS393221 UZN393221:UZO393221 VJJ393221:VJK393221 VTF393221:VTG393221 WDB393221:WDC393221 WMX393221:WMY393221 WWT393221:WWU393221 AI458757:AJ458757 KH458757:KI458757 UD458757:UE458757 ADZ458757:AEA458757 ANV458757:ANW458757 AXR458757:AXS458757 BHN458757:BHO458757 BRJ458757:BRK458757 CBF458757:CBG458757 CLB458757:CLC458757 CUX458757:CUY458757 DET458757:DEU458757 DOP458757:DOQ458757 DYL458757:DYM458757 EIH458757:EII458757 ESD458757:ESE458757 FBZ458757:FCA458757 FLV458757:FLW458757 FVR458757:FVS458757 GFN458757:GFO458757 GPJ458757:GPK458757 GZF458757:GZG458757 HJB458757:HJC458757 HSX458757:HSY458757 ICT458757:ICU458757 IMP458757:IMQ458757 IWL458757:IWM458757 JGH458757:JGI458757 JQD458757:JQE458757 JZZ458757:KAA458757 KJV458757:KJW458757 KTR458757:KTS458757 LDN458757:LDO458757 LNJ458757:LNK458757 LXF458757:LXG458757 MHB458757:MHC458757 MQX458757:MQY458757 NAT458757:NAU458757 NKP458757:NKQ458757 NUL458757:NUM458757 OEH458757:OEI458757 OOD458757:OOE458757 OXZ458757:OYA458757 PHV458757:PHW458757 PRR458757:PRS458757 QBN458757:QBO458757 QLJ458757:QLK458757 QVF458757:QVG458757 RFB458757:RFC458757 ROX458757:ROY458757 RYT458757:RYU458757 SIP458757:SIQ458757 SSL458757:SSM458757 TCH458757:TCI458757 TMD458757:TME458757 TVZ458757:TWA458757 UFV458757:UFW458757 UPR458757:UPS458757 UZN458757:UZO458757 VJJ458757:VJK458757 VTF458757:VTG458757 WDB458757:WDC458757 WMX458757:WMY458757 WWT458757:WWU458757 AI524293:AJ524293 KH524293:KI524293 UD524293:UE524293 ADZ524293:AEA524293 ANV524293:ANW524293 AXR524293:AXS524293 BHN524293:BHO524293 BRJ524293:BRK524293 CBF524293:CBG524293 CLB524293:CLC524293 CUX524293:CUY524293 DET524293:DEU524293 DOP524293:DOQ524293 DYL524293:DYM524293 EIH524293:EII524293 ESD524293:ESE524293 FBZ524293:FCA524293 FLV524293:FLW524293 FVR524293:FVS524293 GFN524293:GFO524293 GPJ524293:GPK524293 GZF524293:GZG524293 HJB524293:HJC524293 HSX524293:HSY524293 ICT524293:ICU524293 IMP524293:IMQ524293 IWL524293:IWM524293 JGH524293:JGI524293 JQD524293:JQE524293 JZZ524293:KAA524293 KJV524293:KJW524293 KTR524293:KTS524293 LDN524293:LDO524293 LNJ524293:LNK524293 LXF524293:LXG524293 MHB524293:MHC524293 MQX524293:MQY524293 NAT524293:NAU524293 NKP524293:NKQ524293 NUL524293:NUM524293 OEH524293:OEI524293 OOD524293:OOE524293 OXZ524293:OYA524293 PHV524293:PHW524293 PRR524293:PRS524293 QBN524293:QBO524293 QLJ524293:QLK524293 QVF524293:QVG524293 RFB524293:RFC524293 ROX524293:ROY524293 RYT524293:RYU524293 SIP524293:SIQ524293 SSL524293:SSM524293 TCH524293:TCI524293 TMD524293:TME524293 TVZ524293:TWA524293 UFV524293:UFW524293 UPR524293:UPS524293 UZN524293:UZO524293 VJJ524293:VJK524293 VTF524293:VTG524293 WDB524293:WDC524293 WMX524293:WMY524293 WWT524293:WWU524293 AI589829:AJ589829 KH589829:KI589829 UD589829:UE589829 ADZ589829:AEA589829 ANV589829:ANW589829 AXR589829:AXS589829 BHN589829:BHO589829 BRJ589829:BRK589829 CBF589829:CBG589829 CLB589829:CLC589829 CUX589829:CUY589829 DET589829:DEU589829 DOP589829:DOQ589829 DYL589829:DYM589829 EIH589829:EII589829 ESD589829:ESE589829 FBZ589829:FCA589829 FLV589829:FLW589829 FVR589829:FVS589829 GFN589829:GFO589829 GPJ589829:GPK589829 GZF589829:GZG589829 HJB589829:HJC589829 HSX589829:HSY589829 ICT589829:ICU589829 IMP589829:IMQ589829 IWL589829:IWM589829 JGH589829:JGI589829 JQD589829:JQE589829 JZZ589829:KAA589829 KJV589829:KJW589829 KTR589829:KTS589829 LDN589829:LDO589829 LNJ589829:LNK589829 LXF589829:LXG589829 MHB589829:MHC589829 MQX589829:MQY589829 NAT589829:NAU589829 NKP589829:NKQ589829 NUL589829:NUM589829 OEH589829:OEI589829 OOD589829:OOE589829 OXZ589829:OYA589829 PHV589829:PHW589829 PRR589829:PRS589829 QBN589829:QBO589829 QLJ589829:QLK589829 QVF589829:QVG589829 RFB589829:RFC589829 ROX589829:ROY589829 RYT589829:RYU589829 SIP589829:SIQ589829 SSL589829:SSM589829 TCH589829:TCI589829 TMD589829:TME589829 TVZ589829:TWA589829 UFV589829:UFW589829 UPR589829:UPS589829 UZN589829:UZO589829 VJJ589829:VJK589829 VTF589829:VTG589829 WDB589829:WDC589829 WMX589829:WMY589829 WWT589829:WWU589829 AI655365:AJ655365 KH655365:KI655365 UD655365:UE655365 ADZ655365:AEA655365 ANV655365:ANW655365 AXR655365:AXS655365 BHN655365:BHO655365 BRJ655365:BRK655365 CBF655365:CBG655365 CLB655365:CLC655365 CUX655365:CUY655365 DET655365:DEU655365 DOP655365:DOQ655365 DYL655365:DYM655365 EIH655365:EII655365 ESD655365:ESE655365 FBZ655365:FCA655365 FLV655365:FLW655365 FVR655365:FVS655365 GFN655365:GFO655365 GPJ655365:GPK655365 GZF655365:GZG655365 HJB655365:HJC655365 HSX655365:HSY655365 ICT655365:ICU655365 IMP655365:IMQ655365 IWL655365:IWM655365 JGH655365:JGI655365 JQD655365:JQE655365 JZZ655365:KAA655365 KJV655365:KJW655365 KTR655365:KTS655365 LDN655365:LDO655365 LNJ655365:LNK655365 LXF655365:LXG655365 MHB655365:MHC655365 MQX655365:MQY655365 NAT655365:NAU655365 NKP655365:NKQ655365 NUL655365:NUM655365 OEH655365:OEI655365 OOD655365:OOE655365 OXZ655365:OYA655365 PHV655365:PHW655365 PRR655365:PRS655365 QBN655365:QBO655365 QLJ655365:QLK655365 QVF655365:QVG655365 RFB655365:RFC655365 ROX655365:ROY655365 RYT655365:RYU655365 SIP655365:SIQ655365 SSL655365:SSM655365 TCH655365:TCI655365 TMD655365:TME655365 TVZ655365:TWA655365 UFV655365:UFW655365 UPR655365:UPS655365 UZN655365:UZO655365 VJJ655365:VJK655365 VTF655365:VTG655365 WDB655365:WDC655365 WMX655365:WMY655365 WWT655365:WWU655365 AI720901:AJ720901 KH720901:KI720901 UD720901:UE720901 ADZ720901:AEA720901 ANV720901:ANW720901 AXR720901:AXS720901 BHN720901:BHO720901 BRJ720901:BRK720901 CBF720901:CBG720901 CLB720901:CLC720901 CUX720901:CUY720901 DET720901:DEU720901 DOP720901:DOQ720901 DYL720901:DYM720901 EIH720901:EII720901 ESD720901:ESE720901 FBZ720901:FCA720901 FLV720901:FLW720901 FVR720901:FVS720901 GFN720901:GFO720901 GPJ720901:GPK720901 GZF720901:GZG720901 HJB720901:HJC720901 HSX720901:HSY720901 ICT720901:ICU720901 IMP720901:IMQ720901 IWL720901:IWM720901 JGH720901:JGI720901 JQD720901:JQE720901 JZZ720901:KAA720901 KJV720901:KJW720901 KTR720901:KTS720901 LDN720901:LDO720901 LNJ720901:LNK720901 LXF720901:LXG720901 MHB720901:MHC720901 MQX720901:MQY720901 NAT720901:NAU720901 NKP720901:NKQ720901 NUL720901:NUM720901 OEH720901:OEI720901 OOD720901:OOE720901 OXZ720901:OYA720901 PHV720901:PHW720901 PRR720901:PRS720901 QBN720901:QBO720901 QLJ720901:QLK720901 QVF720901:QVG720901 RFB720901:RFC720901 ROX720901:ROY720901 RYT720901:RYU720901 SIP720901:SIQ720901 SSL720901:SSM720901 TCH720901:TCI720901 TMD720901:TME720901 TVZ720901:TWA720901 UFV720901:UFW720901 UPR720901:UPS720901 UZN720901:UZO720901 VJJ720901:VJK720901 VTF720901:VTG720901 WDB720901:WDC720901 WMX720901:WMY720901 WWT720901:WWU720901 AI786437:AJ786437 KH786437:KI786437 UD786437:UE786437 ADZ786437:AEA786437 ANV786437:ANW786437 AXR786437:AXS786437 BHN786437:BHO786437 BRJ786437:BRK786437 CBF786437:CBG786437 CLB786437:CLC786437 CUX786437:CUY786437 DET786437:DEU786437 DOP786437:DOQ786437 DYL786437:DYM786437 EIH786437:EII786437 ESD786437:ESE786437 FBZ786437:FCA786437 FLV786437:FLW786437 FVR786437:FVS786437 GFN786437:GFO786437 GPJ786437:GPK786437 GZF786437:GZG786437 HJB786437:HJC786437 HSX786437:HSY786437 ICT786437:ICU786437 IMP786437:IMQ786437 IWL786437:IWM786437 JGH786437:JGI786437 JQD786437:JQE786437 JZZ786437:KAA786437 KJV786437:KJW786437 KTR786437:KTS786437 LDN786437:LDO786437 LNJ786437:LNK786437 LXF786437:LXG786437 MHB786437:MHC786437 MQX786437:MQY786437 NAT786437:NAU786437 NKP786437:NKQ786437 NUL786437:NUM786437 OEH786437:OEI786437 OOD786437:OOE786437 OXZ786437:OYA786437 PHV786437:PHW786437 PRR786437:PRS786437 QBN786437:QBO786437 QLJ786437:QLK786437 QVF786437:QVG786437 RFB786437:RFC786437 ROX786437:ROY786437 RYT786437:RYU786437 SIP786437:SIQ786437 SSL786437:SSM786437 TCH786437:TCI786437 TMD786437:TME786437 TVZ786437:TWA786437 UFV786437:UFW786437 UPR786437:UPS786437 UZN786437:UZO786437 VJJ786437:VJK786437 VTF786437:VTG786437 WDB786437:WDC786437 WMX786437:WMY786437 WWT786437:WWU786437 AI851973:AJ851973 KH851973:KI851973 UD851973:UE851973 ADZ851973:AEA851973 ANV851973:ANW851973 AXR851973:AXS851973 BHN851973:BHO851973 BRJ851973:BRK851973 CBF851973:CBG851973 CLB851973:CLC851973 CUX851973:CUY851973 DET851973:DEU851973 DOP851973:DOQ851973 DYL851973:DYM851973 EIH851973:EII851973 ESD851973:ESE851973 FBZ851973:FCA851973 FLV851973:FLW851973 FVR851973:FVS851973 GFN851973:GFO851973 GPJ851973:GPK851973 GZF851973:GZG851973 HJB851973:HJC851973 HSX851973:HSY851973 ICT851973:ICU851973 IMP851973:IMQ851973 IWL851973:IWM851973 JGH851973:JGI851973 JQD851973:JQE851973 JZZ851973:KAA851973 KJV851973:KJW851973 KTR851973:KTS851973 LDN851973:LDO851973 LNJ851973:LNK851973 LXF851973:LXG851973 MHB851973:MHC851973 MQX851973:MQY851973 NAT851973:NAU851973 NKP851973:NKQ851973 NUL851973:NUM851973 OEH851973:OEI851973 OOD851973:OOE851973 OXZ851973:OYA851973 PHV851973:PHW851973 PRR851973:PRS851973 QBN851973:QBO851973 QLJ851973:QLK851973 QVF851973:QVG851973 RFB851973:RFC851973 ROX851973:ROY851973 RYT851973:RYU851973 SIP851973:SIQ851973 SSL851973:SSM851973 TCH851973:TCI851973 TMD851973:TME851973 TVZ851973:TWA851973 UFV851973:UFW851973 UPR851973:UPS851973 UZN851973:UZO851973 VJJ851973:VJK851973 VTF851973:VTG851973 WDB851973:WDC851973 WMX851973:WMY851973 WWT851973:WWU851973 AI917509:AJ917509 KH917509:KI917509 UD917509:UE917509 ADZ917509:AEA917509 ANV917509:ANW917509 AXR917509:AXS917509 BHN917509:BHO917509 BRJ917509:BRK917509 CBF917509:CBG917509 CLB917509:CLC917509 CUX917509:CUY917509 DET917509:DEU917509 DOP917509:DOQ917509 DYL917509:DYM917509 EIH917509:EII917509 ESD917509:ESE917509 FBZ917509:FCA917509 FLV917509:FLW917509 FVR917509:FVS917509 GFN917509:GFO917509 GPJ917509:GPK917509 GZF917509:GZG917509 HJB917509:HJC917509 HSX917509:HSY917509 ICT917509:ICU917509 IMP917509:IMQ917509 IWL917509:IWM917509 JGH917509:JGI917509 JQD917509:JQE917509 JZZ917509:KAA917509 KJV917509:KJW917509 KTR917509:KTS917509 LDN917509:LDO917509 LNJ917509:LNK917509 LXF917509:LXG917509 MHB917509:MHC917509 MQX917509:MQY917509 NAT917509:NAU917509 NKP917509:NKQ917509 NUL917509:NUM917509 OEH917509:OEI917509 OOD917509:OOE917509 OXZ917509:OYA917509 PHV917509:PHW917509 PRR917509:PRS917509 QBN917509:QBO917509 QLJ917509:QLK917509 QVF917509:QVG917509 RFB917509:RFC917509 ROX917509:ROY917509 RYT917509:RYU917509 SIP917509:SIQ917509 SSL917509:SSM917509 TCH917509:TCI917509 TMD917509:TME917509 TVZ917509:TWA917509 UFV917509:UFW917509 UPR917509:UPS917509 UZN917509:UZO917509 VJJ917509:VJK917509 VTF917509:VTG917509 WDB917509:WDC917509 WMX917509:WMY917509 WWT917509:WWU917509 AI983045:AJ983045 KH983045:KI983045 UD983045:UE983045 ADZ983045:AEA983045 ANV983045:ANW983045 AXR983045:AXS983045 BHN983045:BHO983045 BRJ983045:BRK983045 CBF983045:CBG983045 CLB983045:CLC983045 CUX983045:CUY983045 DET983045:DEU983045 DOP983045:DOQ983045 DYL983045:DYM983045 EIH983045:EII983045 ESD983045:ESE983045 FBZ983045:FCA983045 FLV983045:FLW983045 FVR983045:FVS983045 GFN983045:GFO983045 GPJ983045:GPK983045 GZF983045:GZG983045 HJB983045:HJC983045 HSX983045:HSY983045 ICT983045:ICU983045 IMP983045:IMQ983045 IWL983045:IWM983045 JGH983045:JGI983045 JQD983045:JQE983045 JZZ983045:KAA983045 KJV983045:KJW983045 KTR983045:KTS983045 LDN983045:LDO983045 LNJ983045:LNK983045 LXF983045:LXG983045 MHB983045:MHC983045 MQX983045:MQY983045 NAT983045:NAU983045 NKP983045:NKQ983045 NUL983045:NUM983045 OEH983045:OEI983045 OOD983045:OOE983045 OXZ983045:OYA983045 PHV983045:PHW983045 PRR983045:PRS983045 QBN983045:QBO983045 QLJ983045:QLK983045 QVF983045:QVG983045 RFB983045:RFC983045 ROX983045:ROY983045 RYT983045:RYU983045 SIP983045:SIQ983045 SSL983045:SSM983045 TCH983045:TCI983045 TMD983045:TME983045 TVZ983045:TWA983045 UFV983045:UFW983045 UPR983045:UPS983045 UZN983045:UZO983045 VJJ983045:VJK983045 VTF983045:VTG983045 WDB983045:WDC983045 WMX983045:WMY983045 WWT983045:WWU983045 AH5 KJ5:KK5 UF5:UG5 AEB5:AEC5 ANX5:ANY5 AXT5:AXU5 BHP5:BHQ5 BRL5:BRM5 CBH5:CBI5 CLD5:CLE5 CUZ5:CVA5 DEV5:DEW5 DOR5:DOS5 DYN5:DYO5 EIJ5:EIK5 ESF5:ESG5 FCB5:FCC5 FLX5:FLY5 FVT5:FVU5 GFP5:GFQ5 GPL5:GPM5 GZH5:GZI5 HJD5:HJE5 HSZ5:HTA5 ICV5:ICW5 IMR5:IMS5 IWN5:IWO5 JGJ5:JGK5 JQF5:JQG5 KAB5:KAC5 KJX5:KJY5 KTT5:KTU5 LDP5:LDQ5 LNL5:LNM5 LXH5:LXI5 MHD5:MHE5 MQZ5:MRA5 NAV5:NAW5 NKR5:NKS5 NUN5:NUO5 OEJ5:OEK5 OOF5:OOG5 OYB5:OYC5 PHX5:PHY5 PRT5:PRU5 QBP5:QBQ5 QLL5:QLM5 QVH5:QVI5 RFD5:RFE5 ROZ5:RPA5 RYV5:RYW5 SIR5:SIS5 SSN5:SSO5 TCJ5:TCK5 TMF5:TMG5 TWB5:TWC5 UFX5:UFY5 UPT5:UPU5 UZP5:UZQ5 VJL5:VJM5 VTH5:VTI5 WDD5:WDE5 WMZ5:WNA5 WWV5:WWW5 AL65541:AP65541 KK65541:KL65541 UG65541:UH65541 AEC65541:AED65541 ANY65541:ANZ65541 AXU65541:AXV65541 BHQ65541:BHR65541 BRM65541:BRN65541 CBI65541:CBJ65541 CLE65541:CLF65541 CVA65541:CVB65541 DEW65541:DEX65541 DOS65541:DOT65541 DYO65541:DYP65541 EIK65541:EIL65541 ESG65541:ESH65541 FCC65541:FCD65541 FLY65541:FLZ65541 FVU65541:FVV65541 GFQ65541:GFR65541 GPM65541:GPN65541 GZI65541:GZJ65541 HJE65541:HJF65541 HTA65541:HTB65541 ICW65541:ICX65541 IMS65541:IMT65541 IWO65541:IWP65541 JGK65541:JGL65541 JQG65541:JQH65541 KAC65541:KAD65541 KJY65541:KJZ65541 KTU65541:KTV65541 LDQ65541:LDR65541 LNM65541:LNN65541 LXI65541:LXJ65541 MHE65541:MHF65541 MRA65541:MRB65541 NAW65541:NAX65541 NKS65541:NKT65541 NUO65541:NUP65541 OEK65541:OEL65541 OOG65541:OOH65541 OYC65541:OYD65541 PHY65541:PHZ65541 PRU65541:PRV65541 QBQ65541:QBR65541 QLM65541:QLN65541 QVI65541:QVJ65541 RFE65541:RFF65541 RPA65541:RPB65541 RYW65541:RYX65541 SIS65541:SIT65541 SSO65541:SSP65541 TCK65541:TCL65541 TMG65541:TMH65541 TWC65541:TWD65541 UFY65541:UFZ65541 UPU65541:UPV65541 UZQ65541:UZR65541 VJM65541:VJN65541 VTI65541:VTJ65541 WDE65541:WDF65541 WNA65541:WNB65541 WWW65541:WWX65541 AL131077:AP131077 KK131077:KL131077 UG131077:UH131077 AEC131077:AED131077 ANY131077:ANZ131077 AXU131077:AXV131077 BHQ131077:BHR131077 BRM131077:BRN131077 CBI131077:CBJ131077 CLE131077:CLF131077 CVA131077:CVB131077 DEW131077:DEX131077 DOS131077:DOT131077 DYO131077:DYP131077 EIK131077:EIL131077 ESG131077:ESH131077 FCC131077:FCD131077 FLY131077:FLZ131077 FVU131077:FVV131077 GFQ131077:GFR131077 GPM131077:GPN131077 GZI131077:GZJ131077 HJE131077:HJF131077 HTA131077:HTB131077 ICW131077:ICX131077 IMS131077:IMT131077 IWO131077:IWP131077 JGK131077:JGL131077 JQG131077:JQH131077 KAC131077:KAD131077 KJY131077:KJZ131077 KTU131077:KTV131077 LDQ131077:LDR131077 LNM131077:LNN131077 LXI131077:LXJ131077 MHE131077:MHF131077 MRA131077:MRB131077 NAW131077:NAX131077 NKS131077:NKT131077 NUO131077:NUP131077 OEK131077:OEL131077 OOG131077:OOH131077 OYC131077:OYD131077 PHY131077:PHZ131077 PRU131077:PRV131077 QBQ131077:QBR131077 QLM131077:QLN131077 QVI131077:QVJ131077 RFE131077:RFF131077 RPA131077:RPB131077 RYW131077:RYX131077 SIS131077:SIT131077 SSO131077:SSP131077 TCK131077:TCL131077 TMG131077:TMH131077 TWC131077:TWD131077 UFY131077:UFZ131077 UPU131077:UPV131077 UZQ131077:UZR131077 VJM131077:VJN131077 VTI131077:VTJ131077 WDE131077:WDF131077 WNA131077:WNB131077 WWW131077:WWX131077 AL196613:AP196613 KK196613:KL196613 UG196613:UH196613 AEC196613:AED196613 ANY196613:ANZ196613 AXU196613:AXV196613 BHQ196613:BHR196613 BRM196613:BRN196613 CBI196613:CBJ196613 CLE196613:CLF196613 CVA196613:CVB196613 DEW196613:DEX196613 DOS196613:DOT196613 DYO196613:DYP196613 EIK196613:EIL196613 ESG196613:ESH196613 FCC196613:FCD196613 FLY196613:FLZ196613 FVU196613:FVV196613 GFQ196613:GFR196613 GPM196613:GPN196613 GZI196613:GZJ196613 HJE196613:HJF196613 HTA196613:HTB196613 ICW196613:ICX196613 IMS196613:IMT196613 IWO196613:IWP196613 JGK196613:JGL196613 JQG196613:JQH196613 KAC196613:KAD196613 KJY196613:KJZ196613 KTU196613:KTV196613 LDQ196613:LDR196613 LNM196613:LNN196613 LXI196613:LXJ196613 MHE196613:MHF196613 MRA196613:MRB196613 NAW196613:NAX196613 NKS196613:NKT196613 NUO196613:NUP196613 OEK196613:OEL196613 OOG196613:OOH196613 OYC196613:OYD196613 PHY196613:PHZ196613 PRU196613:PRV196613 QBQ196613:QBR196613 QLM196613:QLN196613 QVI196613:QVJ196613 RFE196613:RFF196613 RPA196613:RPB196613 RYW196613:RYX196613 SIS196613:SIT196613 SSO196613:SSP196613 TCK196613:TCL196613 TMG196613:TMH196613 TWC196613:TWD196613 UFY196613:UFZ196613 UPU196613:UPV196613 UZQ196613:UZR196613 VJM196613:VJN196613 VTI196613:VTJ196613 WDE196613:WDF196613 WNA196613:WNB196613 WWW196613:WWX196613 AL262149:AP262149 KK262149:KL262149 UG262149:UH262149 AEC262149:AED262149 ANY262149:ANZ262149 AXU262149:AXV262149 BHQ262149:BHR262149 BRM262149:BRN262149 CBI262149:CBJ262149 CLE262149:CLF262149 CVA262149:CVB262149 DEW262149:DEX262149 DOS262149:DOT262149 DYO262149:DYP262149 EIK262149:EIL262149 ESG262149:ESH262149 FCC262149:FCD262149 FLY262149:FLZ262149 FVU262149:FVV262149 GFQ262149:GFR262149 GPM262149:GPN262149 GZI262149:GZJ262149 HJE262149:HJF262149 HTA262149:HTB262149 ICW262149:ICX262149 IMS262149:IMT262149 IWO262149:IWP262149 JGK262149:JGL262149 JQG262149:JQH262149 KAC262149:KAD262149 KJY262149:KJZ262149 KTU262149:KTV262149 LDQ262149:LDR262149 LNM262149:LNN262149 LXI262149:LXJ262149 MHE262149:MHF262149 MRA262149:MRB262149 NAW262149:NAX262149 NKS262149:NKT262149 NUO262149:NUP262149 OEK262149:OEL262149 OOG262149:OOH262149 OYC262149:OYD262149 PHY262149:PHZ262149 PRU262149:PRV262149 QBQ262149:QBR262149 QLM262149:QLN262149 QVI262149:QVJ262149 RFE262149:RFF262149 RPA262149:RPB262149 RYW262149:RYX262149 SIS262149:SIT262149 SSO262149:SSP262149 TCK262149:TCL262149 TMG262149:TMH262149 TWC262149:TWD262149 UFY262149:UFZ262149 UPU262149:UPV262149 UZQ262149:UZR262149 VJM262149:VJN262149 VTI262149:VTJ262149 WDE262149:WDF262149 WNA262149:WNB262149 WWW262149:WWX262149 AL327685:AP327685 KK327685:KL327685 UG327685:UH327685 AEC327685:AED327685 ANY327685:ANZ327685 AXU327685:AXV327685 BHQ327685:BHR327685 BRM327685:BRN327685 CBI327685:CBJ327685 CLE327685:CLF327685 CVA327685:CVB327685 DEW327685:DEX327685 DOS327685:DOT327685 DYO327685:DYP327685 EIK327685:EIL327685 ESG327685:ESH327685 FCC327685:FCD327685 FLY327685:FLZ327685 FVU327685:FVV327685 GFQ327685:GFR327685 GPM327685:GPN327685 GZI327685:GZJ327685 HJE327685:HJF327685 HTA327685:HTB327685 ICW327685:ICX327685 IMS327685:IMT327685 IWO327685:IWP327685 JGK327685:JGL327685 JQG327685:JQH327685 KAC327685:KAD327685 KJY327685:KJZ327685 KTU327685:KTV327685 LDQ327685:LDR327685 LNM327685:LNN327685 LXI327685:LXJ327685 MHE327685:MHF327685 MRA327685:MRB327685 NAW327685:NAX327685 NKS327685:NKT327685 NUO327685:NUP327685 OEK327685:OEL327685 OOG327685:OOH327685 OYC327685:OYD327685 PHY327685:PHZ327685 PRU327685:PRV327685 QBQ327685:QBR327685 QLM327685:QLN327685 QVI327685:QVJ327685 RFE327685:RFF327685 RPA327685:RPB327685 RYW327685:RYX327685 SIS327685:SIT327685 SSO327685:SSP327685 TCK327685:TCL327685 TMG327685:TMH327685 TWC327685:TWD327685 UFY327685:UFZ327685 UPU327685:UPV327685 UZQ327685:UZR327685 VJM327685:VJN327685 VTI327685:VTJ327685 WDE327685:WDF327685 WNA327685:WNB327685 WWW327685:WWX327685 AL393221:AP393221 KK393221:KL393221 UG393221:UH393221 AEC393221:AED393221 ANY393221:ANZ393221 AXU393221:AXV393221 BHQ393221:BHR393221 BRM393221:BRN393221 CBI393221:CBJ393221 CLE393221:CLF393221 CVA393221:CVB393221 DEW393221:DEX393221 DOS393221:DOT393221 DYO393221:DYP393221 EIK393221:EIL393221 ESG393221:ESH393221 FCC393221:FCD393221 FLY393221:FLZ393221 FVU393221:FVV393221 GFQ393221:GFR393221 GPM393221:GPN393221 GZI393221:GZJ393221 HJE393221:HJF393221 HTA393221:HTB393221 ICW393221:ICX393221 IMS393221:IMT393221 IWO393221:IWP393221 JGK393221:JGL393221 JQG393221:JQH393221 KAC393221:KAD393221 KJY393221:KJZ393221 KTU393221:KTV393221 LDQ393221:LDR393221 LNM393221:LNN393221 LXI393221:LXJ393221 MHE393221:MHF393221 MRA393221:MRB393221 NAW393221:NAX393221 NKS393221:NKT393221 NUO393221:NUP393221 OEK393221:OEL393221 OOG393221:OOH393221 OYC393221:OYD393221 PHY393221:PHZ393221 PRU393221:PRV393221 QBQ393221:QBR393221 QLM393221:QLN393221 QVI393221:QVJ393221 RFE393221:RFF393221 RPA393221:RPB393221 RYW393221:RYX393221 SIS393221:SIT393221 SSO393221:SSP393221 TCK393221:TCL393221 TMG393221:TMH393221 TWC393221:TWD393221 UFY393221:UFZ393221 UPU393221:UPV393221 UZQ393221:UZR393221 VJM393221:VJN393221 VTI393221:VTJ393221 WDE393221:WDF393221 WNA393221:WNB393221 WWW393221:WWX393221 AL458757:AP458757 KK458757:KL458757 UG458757:UH458757 AEC458757:AED458757 ANY458757:ANZ458757 AXU458757:AXV458757 BHQ458757:BHR458757 BRM458757:BRN458757 CBI458757:CBJ458757 CLE458757:CLF458757 CVA458757:CVB458757 DEW458757:DEX458757 DOS458757:DOT458757 DYO458757:DYP458757 EIK458757:EIL458757 ESG458757:ESH458757 FCC458757:FCD458757 FLY458757:FLZ458757 FVU458757:FVV458757 GFQ458757:GFR458757 GPM458757:GPN458757 GZI458757:GZJ458757 HJE458757:HJF458757 HTA458757:HTB458757 ICW458757:ICX458757 IMS458757:IMT458757 IWO458757:IWP458757 JGK458757:JGL458757 JQG458757:JQH458757 KAC458757:KAD458757 KJY458757:KJZ458757 KTU458757:KTV458757 LDQ458757:LDR458757 LNM458757:LNN458757 LXI458757:LXJ458757 MHE458757:MHF458757 MRA458757:MRB458757 NAW458757:NAX458757 NKS458757:NKT458757 NUO458757:NUP458757 OEK458757:OEL458757 OOG458757:OOH458757 OYC458757:OYD458757 PHY458757:PHZ458757 PRU458757:PRV458757 QBQ458757:QBR458757 QLM458757:QLN458757 QVI458757:QVJ458757 RFE458757:RFF458757 RPA458757:RPB458757 RYW458757:RYX458757 SIS458757:SIT458757 SSO458757:SSP458757 TCK458757:TCL458757 TMG458757:TMH458757 TWC458757:TWD458757 UFY458757:UFZ458757 UPU458757:UPV458757 UZQ458757:UZR458757 VJM458757:VJN458757 VTI458757:VTJ458757 WDE458757:WDF458757 WNA458757:WNB458757 WWW458757:WWX458757 AL524293:AP524293 KK524293:KL524293 UG524293:UH524293 AEC524293:AED524293 ANY524293:ANZ524293 AXU524293:AXV524293 BHQ524293:BHR524293 BRM524293:BRN524293 CBI524293:CBJ524293 CLE524293:CLF524293 CVA524293:CVB524293 DEW524293:DEX524293 DOS524293:DOT524293 DYO524293:DYP524293 EIK524293:EIL524293 ESG524293:ESH524293 FCC524293:FCD524293 FLY524293:FLZ524293 FVU524293:FVV524293 GFQ524293:GFR524293 GPM524293:GPN524293 GZI524293:GZJ524293 HJE524293:HJF524293 HTA524293:HTB524293 ICW524293:ICX524293 IMS524293:IMT524293 IWO524293:IWP524293 JGK524293:JGL524293 JQG524293:JQH524293 KAC524293:KAD524293 KJY524293:KJZ524293 KTU524293:KTV524293 LDQ524293:LDR524293 LNM524293:LNN524293 LXI524293:LXJ524293 MHE524293:MHF524293 MRA524293:MRB524293 NAW524293:NAX524293 NKS524293:NKT524293 NUO524293:NUP524293 OEK524293:OEL524293 OOG524293:OOH524293 OYC524293:OYD524293 PHY524293:PHZ524293 PRU524293:PRV524293 QBQ524293:QBR524293 QLM524293:QLN524293 QVI524293:QVJ524293 RFE524293:RFF524293 RPA524293:RPB524293 RYW524293:RYX524293 SIS524293:SIT524293 SSO524293:SSP524293 TCK524293:TCL524293 TMG524293:TMH524293 TWC524293:TWD524293 UFY524293:UFZ524293 UPU524293:UPV524293 UZQ524293:UZR524293 VJM524293:VJN524293 VTI524293:VTJ524293 WDE524293:WDF524293 WNA524293:WNB524293 WWW524293:WWX524293 AL589829:AP589829 KK589829:KL589829 UG589829:UH589829 AEC589829:AED589829 ANY589829:ANZ589829 AXU589829:AXV589829 BHQ589829:BHR589829 BRM589829:BRN589829 CBI589829:CBJ589829 CLE589829:CLF589829 CVA589829:CVB589829 DEW589829:DEX589829 DOS589829:DOT589829 DYO589829:DYP589829 EIK589829:EIL589829 ESG589829:ESH589829 FCC589829:FCD589829 FLY589829:FLZ589829 FVU589829:FVV589829 GFQ589829:GFR589829 GPM589829:GPN589829 GZI589829:GZJ589829 HJE589829:HJF589829 HTA589829:HTB589829 ICW589829:ICX589829 IMS589829:IMT589829 IWO589829:IWP589829 JGK589829:JGL589829 JQG589829:JQH589829 KAC589829:KAD589829 KJY589829:KJZ589829 KTU589829:KTV589829 LDQ589829:LDR589829 LNM589829:LNN589829 LXI589829:LXJ589829 MHE589829:MHF589829 MRA589829:MRB589829 NAW589829:NAX589829 NKS589829:NKT589829 NUO589829:NUP589829 OEK589829:OEL589829 OOG589829:OOH589829 OYC589829:OYD589829 PHY589829:PHZ589829 PRU589829:PRV589829 QBQ589829:QBR589829 QLM589829:QLN589829 QVI589829:QVJ589829 RFE589829:RFF589829 RPA589829:RPB589829 RYW589829:RYX589829 SIS589829:SIT589829 SSO589829:SSP589829 TCK589829:TCL589829 TMG589829:TMH589829 TWC589829:TWD589829 UFY589829:UFZ589829 UPU589829:UPV589829 UZQ589829:UZR589829 VJM589829:VJN589829 VTI589829:VTJ589829 WDE589829:WDF589829 WNA589829:WNB589829 WWW589829:WWX589829 AL655365:AP655365 KK655365:KL655365 UG655365:UH655365 AEC655365:AED655365 ANY655365:ANZ655365 AXU655365:AXV655365 BHQ655365:BHR655365 BRM655365:BRN655365 CBI655365:CBJ655365 CLE655365:CLF655365 CVA655365:CVB655365 DEW655365:DEX655365 DOS655365:DOT655365 DYO655365:DYP655365 EIK655365:EIL655365 ESG655365:ESH655365 FCC655365:FCD655365 FLY655365:FLZ655365 FVU655365:FVV655365 GFQ655365:GFR655365 GPM655365:GPN655365 GZI655365:GZJ655365 HJE655365:HJF655365 HTA655365:HTB655365 ICW655365:ICX655365 IMS655365:IMT655365 IWO655365:IWP655365 JGK655365:JGL655365 JQG655365:JQH655365 KAC655365:KAD655365 KJY655365:KJZ655365 KTU655365:KTV655365 LDQ655365:LDR655365 LNM655365:LNN655365 LXI655365:LXJ655365 MHE655365:MHF655365 MRA655365:MRB655365 NAW655365:NAX655365 NKS655365:NKT655365 NUO655365:NUP655365 OEK655365:OEL655365 OOG655365:OOH655365 OYC655365:OYD655365 PHY655365:PHZ655365 PRU655365:PRV655365 QBQ655365:QBR655365 QLM655365:QLN655365 QVI655365:QVJ655365 RFE655365:RFF655365 RPA655365:RPB655365 RYW655365:RYX655365 SIS655365:SIT655365 SSO655365:SSP655365 TCK655365:TCL655365 TMG655365:TMH655365 TWC655365:TWD655365 UFY655365:UFZ655365 UPU655365:UPV655365 UZQ655365:UZR655365 VJM655365:VJN655365 VTI655365:VTJ655365 WDE655365:WDF655365 WNA655365:WNB655365 WWW655365:WWX655365 AL720901:AP720901 KK720901:KL720901 UG720901:UH720901 AEC720901:AED720901 ANY720901:ANZ720901 AXU720901:AXV720901 BHQ720901:BHR720901 BRM720901:BRN720901 CBI720901:CBJ720901 CLE720901:CLF720901 CVA720901:CVB720901 DEW720901:DEX720901 DOS720901:DOT720901 DYO720901:DYP720901 EIK720901:EIL720901 ESG720901:ESH720901 FCC720901:FCD720901 FLY720901:FLZ720901 FVU720901:FVV720901 GFQ720901:GFR720901 GPM720901:GPN720901 GZI720901:GZJ720901 HJE720901:HJF720901 HTA720901:HTB720901 ICW720901:ICX720901 IMS720901:IMT720901 IWO720901:IWP720901 JGK720901:JGL720901 JQG720901:JQH720901 KAC720901:KAD720901 KJY720901:KJZ720901 KTU720901:KTV720901 LDQ720901:LDR720901 LNM720901:LNN720901 LXI720901:LXJ720901 MHE720901:MHF720901 MRA720901:MRB720901 NAW720901:NAX720901 NKS720901:NKT720901 NUO720901:NUP720901 OEK720901:OEL720901 OOG720901:OOH720901 OYC720901:OYD720901 PHY720901:PHZ720901 PRU720901:PRV720901 QBQ720901:QBR720901 QLM720901:QLN720901 QVI720901:QVJ720901 RFE720901:RFF720901 RPA720901:RPB720901 RYW720901:RYX720901 SIS720901:SIT720901 SSO720901:SSP720901 TCK720901:TCL720901 TMG720901:TMH720901 TWC720901:TWD720901 UFY720901:UFZ720901 UPU720901:UPV720901 UZQ720901:UZR720901 VJM720901:VJN720901 VTI720901:VTJ720901 WDE720901:WDF720901 WNA720901:WNB720901 WWW720901:WWX720901 AL786437:AP786437 KK786437:KL786437 UG786437:UH786437 AEC786437:AED786437 ANY786437:ANZ786437 AXU786437:AXV786437 BHQ786437:BHR786437 BRM786437:BRN786437 CBI786437:CBJ786437 CLE786437:CLF786437 CVA786437:CVB786437 DEW786437:DEX786437 DOS786437:DOT786437 DYO786437:DYP786437 EIK786437:EIL786437 ESG786437:ESH786437 FCC786437:FCD786437 FLY786437:FLZ786437 FVU786437:FVV786437 GFQ786437:GFR786437 GPM786437:GPN786437 GZI786437:GZJ786437 HJE786437:HJF786437 HTA786437:HTB786437 ICW786437:ICX786437 IMS786437:IMT786437 IWO786437:IWP786437 JGK786437:JGL786437 JQG786437:JQH786437 KAC786437:KAD786437 KJY786437:KJZ786437 KTU786437:KTV786437 LDQ786437:LDR786437 LNM786437:LNN786437 LXI786437:LXJ786437 MHE786437:MHF786437 MRA786437:MRB786437 NAW786437:NAX786437 NKS786437:NKT786437 NUO786437:NUP786437 OEK786437:OEL786437 OOG786437:OOH786437 OYC786437:OYD786437 PHY786437:PHZ786437 PRU786437:PRV786437 QBQ786437:QBR786437 QLM786437:QLN786437 QVI786437:QVJ786437 RFE786437:RFF786437 RPA786437:RPB786437 RYW786437:RYX786437 SIS786437:SIT786437 SSO786437:SSP786437 TCK786437:TCL786437 TMG786437:TMH786437 TWC786437:TWD786437 UFY786437:UFZ786437 UPU786437:UPV786437 UZQ786437:UZR786437 VJM786437:VJN786437 VTI786437:VTJ786437 WDE786437:WDF786437 WNA786437:WNB786437 WWW786437:WWX786437 AL851973:AP851973 KK851973:KL851973 UG851973:UH851973 AEC851973:AED851973 ANY851973:ANZ851973 AXU851973:AXV851973 BHQ851973:BHR851973 BRM851973:BRN851973 CBI851973:CBJ851973 CLE851973:CLF851973 CVA851973:CVB851973 DEW851973:DEX851973 DOS851973:DOT851973 DYO851973:DYP851973 EIK851973:EIL851973 ESG851973:ESH851973 FCC851973:FCD851973 FLY851973:FLZ851973 FVU851973:FVV851973 GFQ851973:GFR851973 GPM851973:GPN851973 GZI851973:GZJ851973 HJE851973:HJF851973 HTA851973:HTB851973 ICW851973:ICX851973 IMS851973:IMT851973 IWO851973:IWP851973 JGK851973:JGL851973 JQG851973:JQH851973 KAC851973:KAD851973 KJY851973:KJZ851973 KTU851973:KTV851973 LDQ851973:LDR851973 LNM851973:LNN851973 LXI851973:LXJ851973 MHE851973:MHF851973 MRA851973:MRB851973 NAW851973:NAX851973 NKS851973:NKT851973 NUO851973:NUP851973 OEK851973:OEL851973 OOG851973:OOH851973 OYC851973:OYD851973 PHY851973:PHZ851973 PRU851973:PRV851973 QBQ851973:QBR851973 QLM851973:QLN851973 QVI851973:QVJ851973 RFE851973:RFF851973 RPA851973:RPB851973 RYW851973:RYX851973 SIS851973:SIT851973 SSO851973:SSP851973 TCK851973:TCL851973 TMG851973:TMH851973 TWC851973:TWD851973 UFY851973:UFZ851973 UPU851973:UPV851973 UZQ851973:UZR851973 VJM851973:VJN851973 VTI851973:VTJ851973 WDE851973:WDF851973 WNA851973:WNB851973 WWW851973:WWX851973 AL917509:AP917509 KK917509:KL917509 UG917509:UH917509 AEC917509:AED917509 ANY917509:ANZ917509 AXU917509:AXV917509 BHQ917509:BHR917509 BRM917509:BRN917509 CBI917509:CBJ917509 CLE917509:CLF917509 CVA917509:CVB917509 DEW917509:DEX917509 DOS917509:DOT917509 DYO917509:DYP917509 EIK917509:EIL917509 ESG917509:ESH917509 FCC917509:FCD917509 FLY917509:FLZ917509 FVU917509:FVV917509 GFQ917509:GFR917509 GPM917509:GPN917509 GZI917509:GZJ917509 HJE917509:HJF917509 HTA917509:HTB917509 ICW917509:ICX917509 IMS917509:IMT917509 IWO917509:IWP917509 JGK917509:JGL917509 JQG917509:JQH917509 KAC917509:KAD917509 KJY917509:KJZ917509 KTU917509:KTV917509 LDQ917509:LDR917509 LNM917509:LNN917509 LXI917509:LXJ917509 MHE917509:MHF917509 MRA917509:MRB917509 NAW917509:NAX917509 NKS917509:NKT917509 NUO917509:NUP917509 OEK917509:OEL917509 OOG917509:OOH917509 OYC917509:OYD917509 PHY917509:PHZ917509 PRU917509:PRV917509 QBQ917509:QBR917509 QLM917509:QLN917509 QVI917509:QVJ917509 RFE917509:RFF917509 RPA917509:RPB917509 RYW917509:RYX917509 SIS917509:SIT917509 SSO917509:SSP917509 TCK917509:TCL917509 TMG917509:TMH917509 TWC917509:TWD917509 UFY917509:UFZ917509 UPU917509:UPV917509 UZQ917509:UZR917509 VJM917509:VJN917509 VTI917509:VTJ917509 WDE917509:WDF917509 WNA917509:WNB917509 WWW917509:WWX917509 AL983045:AP983045 KK983045:KL983045 UG983045:UH983045 AEC983045:AED983045 ANY983045:ANZ983045 AXU983045:AXV983045 BHQ983045:BHR983045 BRM983045:BRN983045 CBI983045:CBJ983045 CLE983045:CLF983045 CVA983045:CVB983045 DEW983045:DEX983045 DOS983045:DOT983045 DYO983045:DYP983045 EIK983045:EIL983045 ESG983045:ESH983045 FCC983045:FCD983045 FLY983045:FLZ983045 FVU983045:FVV983045 GFQ983045:GFR983045 GPM983045:GPN983045 GZI983045:GZJ983045 HJE983045:HJF983045 HTA983045:HTB983045 ICW983045:ICX983045 IMS983045:IMT983045 IWO983045:IWP983045 JGK983045:JGL983045 JQG983045:JQH983045 KAC983045:KAD983045 KJY983045:KJZ983045 KTU983045:KTV983045 LDQ983045:LDR983045 LNM983045:LNN983045 LXI983045:LXJ983045 MHE983045:MHF983045 MRA983045:MRB983045 NAW983045:NAX983045 NKS983045:NKT983045 NUO983045:NUP983045 OEK983045:OEL983045 OOG983045:OOH983045 OYC983045:OYD983045 PHY983045:PHZ983045 PRU983045:PRV983045 QBQ983045:QBR983045 QLM983045:QLN983045 QVI983045:QVJ983045 RFE983045:RFF983045 RPA983045:RPB983045 RYW983045:RYX983045 SIS983045:SIT983045 SSO983045:SSP983045 TCK983045:TCL983045 TMG983045:TMH983045 TWC983045:TWD983045 UFY983045:UFZ983045 UPU983045:UPV983045 UZQ983045:UZR983045 VJM983045:VJN983045 VTI983045:VTJ983045 WDE983045:WDF983045 WNA983045:WNB983045 WWW983045:WWX983045 F5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G65541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G131077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G196613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G262149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G327685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G393221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G458757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G524293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G589829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G655365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G720901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G786437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G851973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G917509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G983045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V5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W65541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W131077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W196613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W262149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W327685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W393221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W458757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W524293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W589829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W655365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W720901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W786437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W851973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W917509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W983045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O5:S5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Y65541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Y131077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Y196613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Y262149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Y327685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Y393221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Y458757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Y524293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Y589829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Y655365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Y720901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Y786437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Y851973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Y917509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Y983045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L5:M5 AC5 AJ5</xm:sqref>
        </x14:dataValidation>
        <x14:dataValidation type="list" allowBlank="1" showInputMessage="1" showErrorMessage="1" xr:uid="{00000000-0002-0000-0C00-000002000000}">
          <x14:formula1>
            <xm:f>リスト!$A$3:$A$5</xm:f>
          </x14:formula1>
          <xm:sqref>AH11:AH35 K11:K35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6CE6-3279-41BA-9E07-2E49074DF96C}">
  <sheetPr>
    <tabColor theme="9" tint="0.39997558519241921"/>
    <pageSetUpPr fitToPage="1"/>
  </sheetPr>
  <dimension ref="A1:AP37"/>
  <sheetViews>
    <sheetView showGridLines="0" showZeros="0" view="pageBreakPreview" zoomScaleNormal="100" zoomScaleSheetLayoutView="100" workbookViewId="0">
      <selection activeCell="D10" sqref="D10:S11"/>
    </sheetView>
  </sheetViews>
  <sheetFormatPr defaultRowHeight="13.5"/>
  <cols>
    <col min="1" max="35" width="2.625" style="52" customWidth="1"/>
    <col min="36" max="36" width="3.625" style="425" customWidth="1"/>
    <col min="37" max="42" width="2.625" style="425" customWidth="1"/>
    <col min="43" max="16384" width="9" style="425"/>
  </cols>
  <sheetData>
    <row r="1" spans="1:42" ht="13.5" customHeight="1">
      <c r="A1" s="739" t="s">
        <v>647</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3"/>
      <c r="AK1" s="3"/>
      <c r="AL1" s="3"/>
      <c r="AM1" s="3"/>
    </row>
    <row r="2" spans="1:42" ht="13.5" customHeight="1" thickBo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3"/>
      <c r="AK2" s="3"/>
      <c r="AL2" s="3"/>
      <c r="AM2" s="3"/>
    </row>
    <row r="3" spans="1:42" ht="13.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3"/>
      <c r="AK3" s="592" t="s">
        <v>570</v>
      </c>
      <c r="AL3" s="703"/>
      <c r="AM3" s="703"/>
      <c r="AN3" s="703"/>
      <c r="AO3" s="703"/>
      <c r="AP3" s="593"/>
    </row>
    <row r="4" spans="1:42" ht="13.5" customHeight="1">
      <c r="A4" s="50"/>
      <c r="B4" s="51"/>
      <c r="C4" s="1628" t="s">
        <v>153</v>
      </c>
      <c r="D4" s="1628"/>
      <c r="E4" s="1628"/>
      <c r="F4" s="1628"/>
      <c r="G4" s="1628"/>
      <c r="H4" s="1628"/>
      <c r="I4" s="1628"/>
      <c r="J4" s="1628"/>
      <c r="K4" s="1628"/>
      <c r="L4" s="1628"/>
      <c r="M4" s="1628"/>
      <c r="N4" s="1628"/>
      <c r="O4" s="1628"/>
      <c r="P4" s="1628"/>
      <c r="Q4" s="1628"/>
      <c r="R4" s="1628"/>
      <c r="S4" s="1628"/>
      <c r="T4" s="1628"/>
      <c r="U4" s="1628"/>
      <c r="V4" s="1628"/>
      <c r="W4" s="1628"/>
      <c r="X4" s="1628"/>
      <c r="Y4" s="1628"/>
      <c r="Z4" s="1628"/>
      <c r="AA4" s="1628"/>
      <c r="AB4" s="1628"/>
      <c r="AC4" s="1628"/>
      <c r="AD4" s="1628"/>
      <c r="AE4" s="1628"/>
      <c r="AF4" s="1628"/>
      <c r="AG4" s="1628"/>
      <c r="AH4" s="51"/>
      <c r="AI4" s="51"/>
      <c r="AJ4" s="3"/>
      <c r="AK4" s="594"/>
      <c r="AL4" s="704"/>
      <c r="AM4" s="704"/>
      <c r="AN4" s="704"/>
      <c r="AO4" s="704"/>
      <c r="AP4" s="595"/>
    </row>
    <row r="5" spans="1:42" ht="13.5" customHeight="1" thickBot="1">
      <c r="A5" s="50"/>
      <c r="B5" s="51"/>
      <c r="C5" s="1628"/>
      <c r="D5" s="1628"/>
      <c r="E5" s="1628"/>
      <c r="F5" s="1628"/>
      <c r="G5" s="1628"/>
      <c r="H5" s="1628"/>
      <c r="I5" s="1628"/>
      <c r="J5" s="1628"/>
      <c r="K5" s="1628"/>
      <c r="L5" s="1628"/>
      <c r="M5" s="1628"/>
      <c r="N5" s="1628"/>
      <c r="O5" s="1628"/>
      <c r="P5" s="1628"/>
      <c r="Q5" s="1628"/>
      <c r="R5" s="1628"/>
      <c r="S5" s="1628"/>
      <c r="T5" s="1628"/>
      <c r="U5" s="1628"/>
      <c r="V5" s="1628"/>
      <c r="W5" s="1628"/>
      <c r="X5" s="1628"/>
      <c r="Y5" s="1628"/>
      <c r="Z5" s="1628"/>
      <c r="AA5" s="1628"/>
      <c r="AB5" s="1628"/>
      <c r="AC5" s="1628"/>
      <c r="AD5" s="1628"/>
      <c r="AE5" s="1628"/>
      <c r="AF5" s="1628"/>
      <c r="AG5" s="1628"/>
      <c r="AH5" s="51"/>
      <c r="AI5" s="51"/>
      <c r="AJ5" s="3"/>
      <c r="AK5" s="596"/>
      <c r="AL5" s="705"/>
      <c r="AM5" s="705"/>
      <c r="AN5" s="705"/>
      <c r="AO5" s="705"/>
      <c r="AP5" s="597"/>
    </row>
    <row r="6" spans="1:42" ht="13.5" customHeight="1" thickBot="1">
      <c r="A6" s="50"/>
      <c r="B6" s="51"/>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51"/>
      <c r="AI6" s="51"/>
      <c r="AJ6" s="3"/>
      <c r="AK6" s="3"/>
      <c r="AL6" s="3"/>
      <c r="AM6" s="3"/>
      <c r="AN6" s="426"/>
      <c r="AO6" s="426"/>
      <c r="AP6" s="426"/>
    </row>
    <row r="7" spans="1:42" ht="14.25" thickBot="1">
      <c r="AI7" s="427" t="s">
        <v>896</v>
      </c>
      <c r="AK7" s="592" t="s">
        <v>572</v>
      </c>
      <c r="AL7" s="703"/>
      <c r="AM7" s="703"/>
      <c r="AN7" s="703"/>
      <c r="AO7" s="703"/>
      <c r="AP7" s="593"/>
    </row>
    <row r="8" spans="1:42">
      <c r="A8" s="1223" t="s">
        <v>21</v>
      </c>
      <c r="B8" s="1224"/>
      <c r="C8" s="1629"/>
      <c r="D8" s="1630">
        <f>①【2ヵ月前】利用申込書!D6</f>
        <v>0</v>
      </c>
      <c r="E8" s="1247"/>
      <c r="F8" s="1247"/>
      <c r="G8" s="1247"/>
      <c r="H8" s="1247"/>
      <c r="I8" s="1247"/>
      <c r="J8" s="1247"/>
      <c r="K8" s="1247"/>
      <c r="L8" s="1247"/>
      <c r="M8" s="1247"/>
      <c r="N8" s="1247"/>
      <c r="O8" s="1247"/>
      <c r="P8" s="1247"/>
      <c r="Q8" s="1247"/>
      <c r="R8" s="1247"/>
      <c r="S8" s="1247"/>
      <c r="T8" s="1224" t="s">
        <v>120</v>
      </c>
      <c r="U8" s="1224"/>
      <c r="V8" s="1629"/>
      <c r="W8" s="1631" t="str">
        <f>IFERROR(DATE(①【2ヵ月前】利用申込書!G12,①【2ヵ月前】利用申込書!K12,①【2ヵ月前】利用申込書!N12)," ")</f>
        <v xml:space="preserve"> </v>
      </c>
      <c r="X8" s="1632"/>
      <c r="Y8" s="1632"/>
      <c r="Z8" s="1632"/>
      <c r="AA8" s="1632"/>
      <c r="AB8" s="1633"/>
      <c r="AC8" s="1636" t="s">
        <v>30</v>
      </c>
      <c r="AD8" s="1631" t="str">
        <f>IFERROR(DATE(①【2ヵ月前】利用申込書!G13,①【2ヵ月前】利用申込書!K13,①【2ヵ月前】利用申込書!N13)," ")</f>
        <v xml:space="preserve"> </v>
      </c>
      <c r="AE8" s="1632"/>
      <c r="AF8" s="1632"/>
      <c r="AG8" s="1632"/>
      <c r="AH8" s="1632"/>
      <c r="AI8" s="1637"/>
      <c r="AK8" s="594"/>
      <c r="AL8" s="704"/>
      <c r="AM8" s="704"/>
      <c r="AN8" s="704"/>
      <c r="AO8" s="704"/>
      <c r="AP8" s="595"/>
    </row>
    <row r="9" spans="1:42" ht="14.25" thickBot="1">
      <c r="A9" s="1225"/>
      <c r="B9" s="1226"/>
      <c r="C9" s="1304"/>
      <c r="D9" s="1338"/>
      <c r="E9" s="1249"/>
      <c r="F9" s="1249"/>
      <c r="G9" s="1249"/>
      <c r="H9" s="1249"/>
      <c r="I9" s="1249"/>
      <c r="J9" s="1249"/>
      <c r="K9" s="1249"/>
      <c r="L9" s="1249"/>
      <c r="M9" s="1249"/>
      <c r="N9" s="1249"/>
      <c r="O9" s="1249"/>
      <c r="P9" s="1249"/>
      <c r="Q9" s="1249"/>
      <c r="R9" s="1249"/>
      <c r="S9" s="1249"/>
      <c r="T9" s="1226"/>
      <c r="U9" s="1226"/>
      <c r="V9" s="1304"/>
      <c r="W9" s="1365"/>
      <c r="X9" s="1634"/>
      <c r="Y9" s="1634"/>
      <c r="Z9" s="1634"/>
      <c r="AA9" s="1634"/>
      <c r="AB9" s="1635"/>
      <c r="AC9" s="1337"/>
      <c r="AD9" s="1365"/>
      <c r="AE9" s="1634"/>
      <c r="AF9" s="1634"/>
      <c r="AG9" s="1634"/>
      <c r="AH9" s="1634"/>
      <c r="AI9" s="1638"/>
      <c r="AK9" s="596"/>
      <c r="AL9" s="705"/>
      <c r="AM9" s="705"/>
      <c r="AN9" s="705"/>
      <c r="AO9" s="705"/>
      <c r="AP9" s="597"/>
    </row>
    <row r="10" spans="1:42" ht="13.5" customHeight="1">
      <c r="A10" s="1639" t="s">
        <v>118</v>
      </c>
      <c r="B10" s="1226"/>
      <c r="C10" s="1304"/>
      <c r="D10" s="1338"/>
      <c r="E10" s="1249"/>
      <c r="F10" s="1249"/>
      <c r="G10" s="1249"/>
      <c r="H10" s="1249"/>
      <c r="I10" s="1249"/>
      <c r="J10" s="1249"/>
      <c r="K10" s="1249"/>
      <c r="L10" s="1249"/>
      <c r="M10" s="1249"/>
      <c r="N10" s="1249"/>
      <c r="O10" s="1249"/>
      <c r="P10" s="1249"/>
      <c r="Q10" s="1249"/>
      <c r="R10" s="1249"/>
      <c r="S10" s="1249"/>
      <c r="T10" s="1645" t="s">
        <v>151</v>
      </c>
      <c r="U10" s="1646"/>
      <c r="V10" s="1647"/>
      <c r="W10" s="1338"/>
      <c r="X10" s="1249"/>
      <c r="Y10" s="1249"/>
      <c r="Z10" s="1249"/>
      <c r="AA10" s="1249"/>
      <c r="AB10" s="1249"/>
      <c r="AC10" s="1249"/>
      <c r="AD10" s="1249"/>
      <c r="AE10" s="1249"/>
      <c r="AF10" s="1249"/>
      <c r="AG10" s="1249"/>
      <c r="AH10" s="1249"/>
      <c r="AI10" s="1250"/>
    </row>
    <row r="11" spans="1:42" ht="14.25" thickBot="1">
      <c r="A11" s="1640"/>
      <c r="B11" s="1641"/>
      <c r="C11" s="1642"/>
      <c r="D11" s="1643"/>
      <c r="E11" s="1644"/>
      <c r="F11" s="1644"/>
      <c r="G11" s="1644"/>
      <c r="H11" s="1644"/>
      <c r="I11" s="1644"/>
      <c r="J11" s="1644"/>
      <c r="K11" s="1644"/>
      <c r="L11" s="1644"/>
      <c r="M11" s="1644"/>
      <c r="N11" s="1644"/>
      <c r="O11" s="1644"/>
      <c r="P11" s="1644"/>
      <c r="Q11" s="1644"/>
      <c r="R11" s="1644"/>
      <c r="S11" s="1644"/>
      <c r="T11" s="1648"/>
      <c r="U11" s="1648"/>
      <c r="V11" s="1649"/>
      <c r="W11" s="1643"/>
      <c r="X11" s="1644"/>
      <c r="Y11" s="1644"/>
      <c r="Z11" s="1644"/>
      <c r="AA11" s="1644"/>
      <c r="AB11" s="1644"/>
      <c r="AC11" s="1644"/>
      <c r="AD11" s="1644"/>
      <c r="AE11" s="1644"/>
      <c r="AF11" s="1644"/>
      <c r="AG11" s="1644"/>
      <c r="AH11" s="1644"/>
      <c r="AI11" s="1650"/>
    </row>
    <row r="12" spans="1:42">
      <c r="A12" s="429"/>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8"/>
      <c r="AC12" s="428"/>
      <c r="AD12" s="428"/>
      <c r="AE12" s="428"/>
      <c r="AF12" s="428"/>
      <c r="AG12" s="428"/>
      <c r="AH12" s="428"/>
      <c r="AI12" s="428"/>
    </row>
    <row r="13" spans="1:42" ht="15" customHeight="1" thickBot="1"/>
    <row r="14" spans="1:42" ht="15" customHeight="1">
      <c r="A14" s="1651" t="s">
        <v>121</v>
      </c>
      <c r="B14" s="1653" t="s">
        <v>126</v>
      </c>
      <c r="C14" s="1654"/>
      <c r="D14" s="1654"/>
      <c r="E14" s="1654"/>
      <c r="F14" s="1654"/>
      <c r="G14" s="1654"/>
      <c r="H14" s="1654"/>
      <c r="I14" s="1655"/>
      <c r="J14" s="1653" t="s">
        <v>139</v>
      </c>
      <c r="K14" s="1655"/>
      <c r="L14" s="1659" t="s">
        <v>122</v>
      </c>
      <c r="M14" s="1659"/>
      <c r="N14" s="1659" t="s">
        <v>152</v>
      </c>
      <c r="O14" s="1659"/>
      <c r="P14" s="1659"/>
      <c r="Q14" s="1659"/>
      <c r="R14" s="1659"/>
      <c r="S14" s="1659"/>
      <c r="T14" s="1659"/>
      <c r="U14" s="1659"/>
      <c r="V14" s="1659"/>
      <c r="W14" s="1659"/>
      <c r="X14" s="1659"/>
      <c r="Y14" s="1659"/>
      <c r="Z14" s="1659"/>
      <c r="AA14" s="1659"/>
      <c r="AB14" s="1659"/>
      <c r="AC14" s="1659"/>
      <c r="AD14" s="1659"/>
      <c r="AE14" s="1659"/>
      <c r="AF14" s="1659"/>
      <c r="AG14" s="1659" t="s">
        <v>124</v>
      </c>
      <c r="AH14" s="1659"/>
      <c r="AI14" s="1661"/>
    </row>
    <row r="15" spans="1:42" ht="15" customHeight="1">
      <c r="A15" s="1652"/>
      <c r="B15" s="1656"/>
      <c r="C15" s="1657"/>
      <c r="D15" s="1657"/>
      <c r="E15" s="1657"/>
      <c r="F15" s="1657"/>
      <c r="G15" s="1657"/>
      <c r="H15" s="1657"/>
      <c r="I15" s="1658"/>
      <c r="J15" s="1656"/>
      <c r="K15" s="1658"/>
      <c r="L15" s="1660"/>
      <c r="M15" s="1660"/>
      <c r="N15" s="1660"/>
      <c r="O15" s="1660"/>
      <c r="P15" s="1660"/>
      <c r="Q15" s="1660"/>
      <c r="R15" s="1660"/>
      <c r="S15" s="1660"/>
      <c r="T15" s="1660"/>
      <c r="U15" s="1660"/>
      <c r="V15" s="1660"/>
      <c r="W15" s="1660"/>
      <c r="X15" s="1660"/>
      <c r="Y15" s="1660"/>
      <c r="Z15" s="1660"/>
      <c r="AA15" s="1660"/>
      <c r="AB15" s="1660"/>
      <c r="AC15" s="1660"/>
      <c r="AD15" s="1660"/>
      <c r="AE15" s="1660"/>
      <c r="AF15" s="1660"/>
      <c r="AG15" s="1660"/>
      <c r="AH15" s="1660"/>
      <c r="AI15" s="1662"/>
    </row>
    <row r="16" spans="1:42" ht="24.95" customHeight="1">
      <c r="A16" s="178">
        <v>1</v>
      </c>
      <c r="B16" s="1663"/>
      <c r="C16" s="1664"/>
      <c r="D16" s="1664"/>
      <c r="E16" s="1664"/>
      <c r="F16" s="1664"/>
      <c r="G16" s="1664"/>
      <c r="H16" s="1664"/>
      <c r="I16" s="1664"/>
      <c r="J16" s="1664"/>
      <c r="K16" s="1664"/>
      <c r="L16" s="1665" t="s">
        <v>130</v>
      </c>
      <c r="M16" s="1665"/>
      <c r="N16" s="1664"/>
      <c r="O16" s="1664"/>
      <c r="P16" s="1664"/>
      <c r="Q16" s="1664"/>
      <c r="R16" s="1664"/>
      <c r="S16" s="1664"/>
      <c r="T16" s="1664"/>
      <c r="U16" s="1664"/>
      <c r="V16" s="1664"/>
      <c r="W16" s="1664"/>
      <c r="X16" s="1664"/>
      <c r="Y16" s="1664"/>
      <c r="Z16" s="1664"/>
      <c r="AA16" s="1664"/>
      <c r="AB16" s="1664"/>
      <c r="AC16" s="1664"/>
      <c r="AD16" s="1664"/>
      <c r="AE16" s="1664"/>
      <c r="AF16" s="1664"/>
      <c r="AG16" s="1664" t="s">
        <v>140</v>
      </c>
      <c r="AH16" s="1664"/>
      <c r="AI16" s="1666"/>
    </row>
    <row r="17" spans="1:35" ht="24.95" customHeight="1">
      <c r="A17" s="178">
        <v>2</v>
      </c>
      <c r="B17" s="1667"/>
      <c r="C17" s="1668"/>
      <c r="D17" s="1668"/>
      <c r="E17" s="1668"/>
      <c r="F17" s="1668"/>
      <c r="G17" s="1668"/>
      <c r="H17" s="1668"/>
      <c r="I17" s="1668"/>
      <c r="J17" s="1668"/>
      <c r="K17" s="1668"/>
      <c r="L17" s="1669" t="s">
        <v>130</v>
      </c>
      <c r="M17" s="1669"/>
      <c r="N17" s="1668"/>
      <c r="O17" s="1668"/>
      <c r="P17" s="1668"/>
      <c r="Q17" s="1668"/>
      <c r="R17" s="1668"/>
      <c r="S17" s="1668"/>
      <c r="T17" s="1668"/>
      <c r="U17" s="1668"/>
      <c r="V17" s="1668"/>
      <c r="W17" s="1668"/>
      <c r="X17" s="1668"/>
      <c r="Y17" s="1668"/>
      <c r="Z17" s="1668"/>
      <c r="AA17" s="1668"/>
      <c r="AB17" s="1668"/>
      <c r="AC17" s="1668"/>
      <c r="AD17" s="1668"/>
      <c r="AE17" s="1668"/>
      <c r="AF17" s="1668"/>
      <c r="AG17" s="1668" t="s">
        <v>140</v>
      </c>
      <c r="AH17" s="1668"/>
      <c r="AI17" s="1670"/>
    </row>
    <row r="18" spans="1:35" ht="24.95" customHeight="1">
      <c r="A18" s="178">
        <v>3</v>
      </c>
      <c r="B18" s="1667"/>
      <c r="C18" s="1668"/>
      <c r="D18" s="1668"/>
      <c r="E18" s="1668"/>
      <c r="F18" s="1668"/>
      <c r="G18" s="1668"/>
      <c r="H18" s="1668"/>
      <c r="I18" s="1668"/>
      <c r="J18" s="1668"/>
      <c r="K18" s="1668"/>
      <c r="L18" s="1669" t="s">
        <v>130</v>
      </c>
      <c r="M18" s="1669"/>
      <c r="N18" s="1668"/>
      <c r="O18" s="1668"/>
      <c r="P18" s="1668"/>
      <c r="Q18" s="1668"/>
      <c r="R18" s="1668"/>
      <c r="S18" s="1668"/>
      <c r="T18" s="1668"/>
      <c r="U18" s="1668"/>
      <c r="V18" s="1668"/>
      <c r="W18" s="1668"/>
      <c r="X18" s="1668"/>
      <c r="Y18" s="1668"/>
      <c r="Z18" s="1668"/>
      <c r="AA18" s="1668"/>
      <c r="AB18" s="1668"/>
      <c r="AC18" s="1668"/>
      <c r="AD18" s="1668"/>
      <c r="AE18" s="1668"/>
      <c r="AF18" s="1668"/>
      <c r="AG18" s="1668" t="s">
        <v>140</v>
      </c>
      <c r="AH18" s="1668"/>
      <c r="AI18" s="1670"/>
    </row>
    <row r="19" spans="1:35" ht="24.95" customHeight="1">
      <c r="A19" s="178">
        <v>4</v>
      </c>
      <c r="B19" s="1667"/>
      <c r="C19" s="1668"/>
      <c r="D19" s="1668"/>
      <c r="E19" s="1668"/>
      <c r="F19" s="1668"/>
      <c r="G19" s="1668"/>
      <c r="H19" s="1668"/>
      <c r="I19" s="1668"/>
      <c r="J19" s="1668"/>
      <c r="K19" s="1668"/>
      <c r="L19" s="1669" t="s">
        <v>130</v>
      </c>
      <c r="M19" s="1669"/>
      <c r="N19" s="1668"/>
      <c r="O19" s="1668"/>
      <c r="P19" s="1668"/>
      <c r="Q19" s="1668"/>
      <c r="R19" s="1668"/>
      <c r="S19" s="1668"/>
      <c r="T19" s="1668"/>
      <c r="U19" s="1668"/>
      <c r="V19" s="1668"/>
      <c r="W19" s="1668"/>
      <c r="X19" s="1668"/>
      <c r="Y19" s="1668"/>
      <c r="Z19" s="1668"/>
      <c r="AA19" s="1668"/>
      <c r="AB19" s="1668"/>
      <c r="AC19" s="1668"/>
      <c r="AD19" s="1668"/>
      <c r="AE19" s="1668"/>
      <c r="AF19" s="1668"/>
      <c r="AG19" s="1668" t="s">
        <v>140</v>
      </c>
      <c r="AH19" s="1668"/>
      <c r="AI19" s="1670"/>
    </row>
    <row r="20" spans="1:35" ht="24.95" customHeight="1">
      <c r="A20" s="178">
        <v>5</v>
      </c>
      <c r="B20" s="1667"/>
      <c r="C20" s="1668"/>
      <c r="D20" s="1668"/>
      <c r="E20" s="1668"/>
      <c r="F20" s="1668"/>
      <c r="G20" s="1668"/>
      <c r="H20" s="1668"/>
      <c r="I20" s="1668"/>
      <c r="J20" s="1668"/>
      <c r="K20" s="1668"/>
      <c r="L20" s="1669" t="s">
        <v>130</v>
      </c>
      <c r="M20" s="1669"/>
      <c r="N20" s="1668"/>
      <c r="O20" s="1668"/>
      <c r="P20" s="1668"/>
      <c r="Q20" s="1668"/>
      <c r="R20" s="1668"/>
      <c r="S20" s="1668"/>
      <c r="T20" s="1668"/>
      <c r="U20" s="1668"/>
      <c r="V20" s="1668"/>
      <c r="W20" s="1668"/>
      <c r="X20" s="1668"/>
      <c r="Y20" s="1668"/>
      <c r="Z20" s="1668"/>
      <c r="AA20" s="1668"/>
      <c r="AB20" s="1668"/>
      <c r="AC20" s="1668"/>
      <c r="AD20" s="1668"/>
      <c r="AE20" s="1668"/>
      <c r="AF20" s="1668"/>
      <c r="AG20" s="1668" t="s">
        <v>140</v>
      </c>
      <c r="AH20" s="1668"/>
      <c r="AI20" s="1670"/>
    </row>
    <row r="21" spans="1:35" ht="24.95" customHeight="1">
      <c r="A21" s="178">
        <v>6</v>
      </c>
      <c r="B21" s="1667"/>
      <c r="C21" s="1668"/>
      <c r="D21" s="1668"/>
      <c r="E21" s="1668"/>
      <c r="F21" s="1668"/>
      <c r="G21" s="1668"/>
      <c r="H21" s="1668"/>
      <c r="I21" s="1668"/>
      <c r="J21" s="1668"/>
      <c r="K21" s="1668"/>
      <c r="L21" s="1669" t="s">
        <v>130</v>
      </c>
      <c r="M21" s="1669"/>
      <c r="N21" s="1668"/>
      <c r="O21" s="1668"/>
      <c r="P21" s="1668"/>
      <c r="Q21" s="1668"/>
      <c r="R21" s="1668"/>
      <c r="S21" s="1668"/>
      <c r="T21" s="1668"/>
      <c r="U21" s="1668"/>
      <c r="V21" s="1668"/>
      <c r="W21" s="1668"/>
      <c r="X21" s="1668"/>
      <c r="Y21" s="1668"/>
      <c r="Z21" s="1668"/>
      <c r="AA21" s="1668"/>
      <c r="AB21" s="1668"/>
      <c r="AC21" s="1668"/>
      <c r="AD21" s="1668"/>
      <c r="AE21" s="1668"/>
      <c r="AF21" s="1668"/>
      <c r="AG21" s="1668" t="s">
        <v>140</v>
      </c>
      <c r="AH21" s="1668"/>
      <c r="AI21" s="1670"/>
    </row>
    <row r="22" spans="1:35" ht="24.95" customHeight="1">
      <c r="A22" s="178">
        <v>7</v>
      </c>
      <c r="B22" s="1667"/>
      <c r="C22" s="1668"/>
      <c r="D22" s="1668"/>
      <c r="E22" s="1668"/>
      <c r="F22" s="1668"/>
      <c r="G22" s="1668"/>
      <c r="H22" s="1668"/>
      <c r="I22" s="1668"/>
      <c r="J22" s="1668"/>
      <c r="K22" s="1668"/>
      <c r="L22" s="1669" t="s">
        <v>130</v>
      </c>
      <c r="M22" s="1669"/>
      <c r="N22" s="1668"/>
      <c r="O22" s="1668"/>
      <c r="P22" s="1668"/>
      <c r="Q22" s="1668"/>
      <c r="R22" s="1668"/>
      <c r="S22" s="1668"/>
      <c r="T22" s="1668"/>
      <c r="U22" s="1668"/>
      <c r="V22" s="1668"/>
      <c r="W22" s="1668"/>
      <c r="X22" s="1668"/>
      <c r="Y22" s="1668"/>
      <c r="Z22" s="1668"/>
      <c r="AA22" s="1668"/>
      <c r="AB22" s="1668"/>
      <c r="AC22" s="1668"/>
      <c r="AD22" s="1668"/>
      <c r="AE22" s="1668"/>
      <c r="AF22" s="1668"/>
      <c r="AG22" s="1668" t="s">
        <v>140</v>
      </c>
      <c r="AH22" s="1668"/>
      <c r="AI22" s="1670"/>
    </row>
    <row r="23" spans="1:35" ht="24.95" customHeight="1">
      <c r="A23" s="178">
        <v>8</v>
      </c>
      <c r="B23" s="1667"/>
      <c r="C23" s="1668"/>
      <c r="D23" s="1668"/>
      <c r="E23" s="1668"/>
      <c r="F23" s="1668"/>
      <c r="G23" s="1668"/>
      <c r="H23" s="1668"/>
      <c r="I23" s="1668"/>
      <c r="J23" s="1668"/>
      <c r="K23" s="1668"/>
      <c r="L23" s="1669" t="s">
        <v>130</v>
      </c>
      <c r="M23" s="1669"/>
      <c r="N23" s="1668"/>
      <c r="O23" s="1668"/>
      <c r="P23" s="1668"/>
      <c r="Q23" s="1668"/>
      <c r="R23" s="1668"/>
      <c r="S23" s="1668"/>
      <c r="T23" s="1668"/>
      <c r="U23" s="1668"/>
      <c r="V23" s="1668"/>
      <c r="W23" s="1668"/>
      <c r="X23" s="1668"/>
      <c r="Y23" s="1668"/>
      <c r="Z23" s="1668"/>
      <c r="AA23" s="1668"/>
      <c r="AB23" s="1668"/>
      <c r="AC23" s="1668"/>
      <c r="AD23" s="1668"/>
      <c r="AE23" s="1668"/>
      <c r="AF23" s="1668"/>
      <c r="AG23" s="1668" t="s">
        <v>140</v>
      </c>
      <c r="AH23" s="1668"/>
      <c r="AI23" s="1670"/>
    </row>
    <row r="24" spans="1:35" ht="24.95" customHeight="1">
      <c r="A24" s="178">
        <v>9</v>
      </c>
      <c r="B24" s="1667"/>
      <c r="C24" s="1668"/>
      <c r="D24" s="1668"/>
      <c r="E24" s="1668"/>
      <c r="F24" s="1668"/>
      <c r="G24" s="1668"/>
      <c r="H24" s="1668"/>
      <c r="I24" s="1668"/>
      <c r="J24" s="1668"/>
      <c r="K24" s="1668"/>
      <c r="L24" s="1669" t="s">
        <v>130</v>
      </c>
      <c r="M24" s="1669"/>
      <c r="N24" s="1668"/>
      <c r="O24" s="1668"/>
      <c r="P24" s="1668"/>
      <c r="Q24" s="1668"/>
      <c r="R24" s="1668"/>
      <c r="S24" s="1668"/>
      <c r="T24" s="1668"/>
      <c r="U24" s="1668"/>
      <c r="V24" s="1668"/>
      <c r="W24" s="1668"/>
      <c r="X24" s="1668"/>
      <c r="Y24" s="1668"/>
      <c r="Z24" s="1668"/>
      <c r="AA24" s="1668"/>
      <c r="AB24" s="1668"/>
      <c r="AC24" s="1668"/>
      <c r="AD24" s="1668"/>
      <c r="AE24" s="1668"/>
      <c r="AF24" s="1668"/>
      <c r="AG24" s="1668" t="s">
        <v>140</v>
      </c>
      <c r="AH24" s="1668"/>
      <c r="AI24" s="1670"/>
    </row>
    <row r="25" spans="1:35" ht="24.95" customHeight="1">
      <c r="A25" s="178">
        <v>10</v>
      </c>
      <c r="B25" s="1667"/>
      <c r="C25" s="1668"/>
      <c r="D25" s="1668"/>
      <c r="E25" s="1668"/>
      <c r="F25" s="1668"/>
      <c r="G25" s="1668"/>
      <c r="H25" s="1668"/>
      <c r="I25" s="1668"/>
      <c r="J25" s="1668"/>
      <c r="K25" s="1668"/>
      <c r="L25" s="1669" t="s">
        <v>130</v>
      </c>
      <c r="M25" s="1669"/>
      <c r="N25" s="1668"/>
      <c r="O25" s="1668"/>
      <c r="P25" s="1668"/>
      <c r="Q25" s="1668"/>
      <c r="R25" s="1668"/>
      <c r="S25" s="1668"/>
      <c r="T25" s="1668"/>
      <c r="U25" s="1668"/>
      <c r="V25" s="1668"/>
      <c r="W25" s="1668"/>
      <c r="X25" s="1668"/>
      <c r="Y25" s="1668"/>
      <c r="Z25" s="1668"/>
      <c r="AA25" s="1668"/>
      <c r="AB25" s="1668"/>
      <c r="AC25" s="1668"/>
      <c r="AD25" s="1668"/>
      <c r="AE25" s="1668"/>
      <c r="AF25" s="1668"/>
      <c r="AG25" s="1668" t="s">
        <v>140</v>
      </c>
      <c r="AH25" s="1668"/>
      <c r="AI25" s="1670"/>
    </row>
    <row r="26" spans="1:35" ht="24.95" customHeight="1">
      <c r="A26" s="178">
        <v>11</v>
      </c>
      <c r="B26" s="1667"/>
      <c r="C26" s="1668"/>
      <c r="D26" s="1668"/>
      <c r="E26" s="1668"/>
      <c r="F26" s="1668"/>
      <c r="G26" s="1668"/>
      <c r="H26" s="1668"/>
      <c r="I26" s="1668"/>
      <c r="J26" s="1668"/>
      <c r="K26" s="1668"/>
      <c r="L26" s="1669" t="s">
        <v>130</v>
      </c>
      <c r="M26" s="1669"/>
      <c r="N26" s="1668"/>
      <c r="O26" s="1668"/>
      <c r="P26" s="1668"/>
      <c r="Q26" s="1668"/>
      <c r="R26" s="1668"/>
      <c r="S26" s="1668"/>
      <c r="T26" s="1668"/>
      <c r="U26" s="1668"/>
      <c r="V26" s="1668"/>
      <c r="W26" s="1668"/>
      <c r="X26" s="1668"/>
      <c r="Y26" s="1668"/>
      <c r="Z26" s="1668"/>
      <c r="AA26" s="1668"/>
      <c r="AB26" s="1668"/>
      <c r="AC26" s="1668"/>
      <c r="AD26" s="1668"/>
      <c r="AE26" s="1668"/>
      <c r="AF26" s="1668"/>
      <c r="AG26" s="1668" t="s">
        <v>140</v>
      </c>
      <c r="AH26" s="1668"/>
      <c r="AI26" s="1670"/>
    </row>
    <row r="27" spans="1:35" ht="24.95" customHeight="1">
      <c r="A27" s="178">
        <v>12</v>
      </c>
      <c r="B27" s="1667"/>
      <c r="C27" s="1668"/>
      <c r="D27" s="1668"/>
      <c r="E27" s="1668"/>
      <c r="F27" s="1668"/>
      <c r="G27" s="1668"/>
      <c r="H27" s="1668"/>
      <c r="I27" s="1668"/>
      <c r="J27" s="1668"/>
      <c r="K27" s="1668"/>
      <c r="L27" s="1669" t="s">
        <v>130</v>
      </c>
      <c r="M27" s="1669"/>
      <c r="N27" s="1668"/>
      <c r="O27" s="1668"/>
      <c r="P27" s="1668"/>
      <c r="Q27" s="1668"/>
      <c r="R27" s="1668"/>
      <c r="S27" s="1668"/>
      <c r="T27" s="1668"/>
      <c r="U27" s="1668"/>
      <c r="V27" s="1668"/>
      <c r="W27" s="1668"/>
      <c r="X27" s="1668"/>
      <c r="Y27" s="1668"/>
      <c r="Z27" s="1668"/>
      <c r="AA27" s="1668"/>
      <c r="AB27" s="1668"/>
      <c r="AC27" s="1668"/>
      <c r="AD27" s="1668"/>
      <c r="AE27" s="1668"/>
      <c r="AF27" s="1668"/>
      <c r="AG27" s="1668" t="s">
        <v>140</v>
      </c>
      <c r="AH27" s="1668"/>
      <c r="AI27" s="1670"/>
    </row>
    <row r="28" spans="1:35" ht="24.95" customHeight="1">
      <c r="A28" s="178">
        <v>13</v>
      </c>
      <c r="B28" s="1667"/>
      <c r="C28" s="1668"/>
      <c r="D28" s="1668"/>
      <c r="E28" s="1668"/>
      <c r="F28" s="1668"/>
      <c r="G28" s="1668"/>
      <c r="H28" s="1668"/>
      <c r="I28" s="1668"/>
      <c r="J28" s="1668"/>
      <c r="K28" s="1668"/>
      <c r="L28" s="1669" t="s">
        <v>130</v>
      </c>
      <c r="M28" s="1669"/>
      <c r="N28" s="1668"/>
      <c r="O28" s="1668"/>
      <c r="P28" s="1668"/>
      <c r="Q28" s="1668"/>
      <c r="R28" s="1668"/>
      <c r="S28" s="1668"/>
      <c r="T28" s="1668"/>
      <c r="U28" s="1668"/>
      <c r="V28" s="1668"/>
      <c r="W28" s="1668"/>
      <c r="X28" s="1668"/>
      <c r="Y28" s="1668"/>
      <c r="Z28" s="1668"/>
      <c r="AA28" s="1668"/>
      <c r="AB28" s="1668"/>
      <c r="AC28" s="1668"/>
      <c r="AD28" s="1668"/>
      <c r="AE28" s="1668"/>
      <c r="AF28" s="1668"/>
      <c r="AG28" s="1668" t="s">
        <v>140</v>
      </c>
      <c r="AH28" s="1668"/>
      <c r="AI28" s="1670"/>
    </row>
    <row r="29" spans="1:35" ht="24.95" customHeight="1">
      <c r="A29" s="178">
        <v>14</v>
      </c>
      <c r="B29" s="1667"/>
      <c r="C29" s="1668"/>
      <c r="D29" s="1668"/>
      <c r="E29" s="1668"/>
      <c r="F29" s="1668"/>
      <c r="G29" s="1668"/>
      <c r="H29" s="1668"/>
      <c r="I29" s="1668"/>
      <c r="J29" s="1668"/>
      <c r="K29" s="1668"/>
      <c r="L29" s="1669" t="s">
        <v>130</v>
      </c>
      <c r="M29" s="1669"/>
      <c r="N29" s="1668"/>
      <c r="O29" s="1668"/>
      <c r="P29" s="1668"/>
      <c r="Q29" s="1668"/>
      <c r="R29" s="1668"/>
      <c r="S29" s="1668"/>
      <c r="T29" s="1668"/>
      <c r="U29" s="1668"/>
      <c r="V29" s="1668"/>
      <c r="W29" s="1668"/>
      <c r="X29" s="1668"/>
      <c r="Y29" s="1668"/>
      <c r="Z29" s="1668"/>
      <c r="AA29" s="1668"/>
      <c r="AB29" s="1668"/>
      <c r="AC29" s="1668"/>
      <c r="AD29" s="1668"/>
      <c r="AE29" s="1668"/>
      <c r="AF29" s="1668"/>
      <c r="AG29" s="1668" t="s">
        <v>140</v>
      </c>
      <c r="AH29" s="1668"/>
      <c r="AI29" s="1670"/>
    </row>
    <row r="30" spans="1:35" ht="24.95" customHeight="1">
      <c r="A30" s="178">
        <v>15</v>
      </c>
      <c r="B30" s="1667"/>
      <c r="C30" s="1668"/>
      <c r="D30" s="1668"/>
      <c r="E30" s="1668"/>
      <c r="F30" s="1668"/>
      <c r="G30" s="1668"/>
      <c r="H30" s="1668"/>
      <c r="I30" s="1668"/>
      <c r="J30" s="1668"/>
      <c r="K30" s="1668"/>
      <c r="L30" s="1669" t="s">
        <v>130</v>
      </c>
      <c r="M30" s="1669"/>
      <c r="N30" s="1668"/>
      <c r="O30" s="1668"/>
      <c r="P30" s="1668"/>
      <c r="Q30" s="1668"/>
      <c r="R30" s="1668"/>
      <c r="S30" s="1668"/>
      <c r="T30" s="1668"/>
      <c r="U30" s="1668"/>
      <c r="V30" s="1668"/>
      <c r="W30" s="1668"/>
      <c r="X30" s="1668"/>
      <c r="Y30" s="1668"/>
      <c r="Z30" s="1668"/>
      <c r="AA30" s="1668"/>
      <c r="AB30" s="1668"/>
      <c r="AC30" s="1668"/>
      <c r="AD30" s="1668"/>
      <c r="AE30" s="1668"/>
      <c r="AF30" s="1668"/>
      <c r="AG30" s="1668" t="s">
        <v>140</v>
      </c>
      <c r="AH30" s="1668"/>
      <c r="AI30" s="1670"/>
    </row>
    <row r="31" spans="1:35" ht="24.95" customHeight="1">
      <c r="A31" s="178">
        <v>16</v>
      </c>
      <c r="B31" s="1667"/>
      <c r="C31" s="1668"/>
      <c r="D31" s="1668"/>
      <c r="E31" s="1668"/>
      <c r="F31" s="1668"/>
      <c r="G31" s="1668"/>
      <c r="H31" s="1668"/>
      <c r="I31" s="1668"/>
      <c r="J31" s="1668"/>
      <c r="K31" s="1668"/>
      <c r="L31" s="1669" t="s">
        <v>130</v>
      </c>
      <c r="M31" s="1669"/>
      <c r="N31" s="1668"/>
      <c r="O31" s="1668"/>
      <c r="P31" s="1668"/>
      <c r="Q31" s="1668"/>
      <c r="R31" s="1668"/>
      <c r="S31" s="1668"/>
      <c r="T31" s="1668"/>
      <c r="U31" s="1668"/>
      <c r="V31" s="1668"/>
      <c r="W31" s="1668"/>
      <c r="X31" s="1668"/>
      <c r="Y31" s="1668"/>
      <c r="Z31" s="1668"/>
      <c r="AA31" s="1668"/>
      <c r="AB31" s="1668"/>
      <c r="AC31" s="1668"/>
      <c r="AD31" s="1668"/>
      <c r="AE31" s="1668"/>
      <c r="AF31" s="1668"/>
      <c r="AG31" s="1668" t="s">
        <v>140</v>
      </c>
      <c r="AH31" s="1668"/>
      <c r="AI31" s="1670"/>
    </row>
    <row r="32" spans="1:35" ht="24.95" customHeight="1">
      <c r="A32" s="178">
        <v>17</v>
      </c>
      <c r="B32" s="1667"/>
      <c r="C32" s="1668"/>
      <c r="D32" s="1668"/>
      <c r="E32" s="1668"/>
      <c r="F32" s="1668"/>
      <c r="G32" s="1668"/>
      <c r="H32" s="1668"/>
      <c r="I32" s="1668"/>
      <c r="J32" s="1668"/>
      <c r="K32" s="1668"/>
      <c r="L32" s="1669" t="s">
        <v>130</v>
      </c>
      <c r="M32" s="1669"/>
      <c r="N32" s="1668"/>
      <c r="O32" s="1668"/>
      <c r="P32" s="1668"/>
      <c r="Q32" s="1668"/>
      <c r="R32" s="1668"/>
      <c r="S32" s="1668"/>
      <c r="T32" s="1668"/>
      <c r="U32" s="1668"/>
      <c r="V32" s="1668"/>
      <c r="W32" s="1668"/>
      <c r="X32" s="1668"/>
      <c r="Y32" s="1668"/>
      <c r="Z32" s="1668"/>
      <c r="AA32" s="1668"/>
      <c r="AB32" s="1668"/>
      <c r="AC32" s="1668"/>
      <c r="AD32" s="1668"/>
      <c r="AE32" s="1668"/>
      <c r="AF32" s="1668"/>
      <c r="AG32" s="1668" t="s">
        <v>140</v>
      </c>
      <c r="AH32" s="1668"/>
      <c r="AI32" s="1670"/>
    </row>
    <row r="33" spans="1:35" ht="24.95" customHeight="1">
      <c r="A33" s="178">
        <v>18</v>
      </c>
      <c r="B33" s="1667"/>
      <c r="C33" s="1668"/>
      <c r="D33" s="1668"/>
      <c r="E33" s="1668"/>
      <c r="F33" s="1668"/>
      <c r="G33" s="1668"/>
      <c r="H33" s="1668"/>
      <c r="I33" s="1668"/>
      <c r="J33" s="1668"/>
      <c r="K33" s="1668"/>
      <c r="L33" s="1669" t="s">
        <v>130</v>
      </c>
      <c r="M33" s="1669"/>
      <c r="N33" s="1668"/>
      <c r="O33" s="1668"/>
      <c r="P33" s="1668"/>
      <c r="Q33" s="1668"/>
      <c r="R33" s="1668"/>
      <c r="S33" s="1668"/>
      <c r="T33" s="1668"/>
      <c r="U33" s="1668"/>
      <c r="V33" s="1668"/>
      <c r="W33" s="1668"/>
      <c r="X33" s="1668"/>
      <c r="Y33" s="1668"/>
      <c r="Z33" s="1668"/>
      <c r="AA33" s="1668"/>
      <c r="AB33" s="1668"/>
      <c r="AC33" s="1668"/>
      <c r="AD33" s="1668"/>
      <c r="AE33" s="1668"/>
      <c r="AF33" s="1668"/>
      <c r="AG33" s="1668" t="s">
        <v>140</v>
      </c>
      <c r="AH33" s="1668"/>
      <c r="AI33" s="1670"/>
    </row>
    <row r="34" spans="1:35" ht="24.95" customHeight="1">
      <c r="A34" s="178">
        <v>19</v>
      </c>
      <c r="B34" s="1667"/>
      <c r="C34" s="1668"/>
      <c r="D34" s="1668"/>
      <c r="E34" s="1668"/>
      <c r="F34" s="1668"/>
      <c r="G34" s="1668"/>
      <c r="H34" s="1668"/>
      <c r="I34" s="1668"/>
      <c r="J34" s="1668"/>
      <c r="K34" s="1668"/>
      <c r="L34" s="1669" t="s">
        <v>130</v>
      </c>
      <c r="M34" s="1669"/>
      <c r="N34" s="1668"/>
      <c r="O34" s="1668"/>
      <c r="P34" s="1668"/>
      <c r="Q34" s="1668"/>
      <c r="R34" s="1668"/>
      <c r="S34" s="1668"/>
      <c r="T34" s="1668"/>
      <c r="U34" s="1668"/>
      <c r="V34" s="1668"/>
      <c r="W34" s="1668"/>
      <c r="X34" s="1668"/>
      <c r="Y34" s="1668"/>
      <c r="Z34" s="1668"/>
      <c r="AA34" s="1668"/>
      <c r="AB34" s="1668"/>
      <c r="AC34" s="1668"/>
      <c r="AD34" s="1668"/>
      <c r="AE34" s="1668"/>
      <c r="AF34" s="1668"/>
      <c r="AG34" s="1668" t="s">
        <v>140</v>
      </c>
      <c r="AH34" s="1668"/>
      <c r="AI34" s="1670"/>
    </row>
    <row r="35" spans="1:35" ht="24.95" customHeight="1" thickBot="1">
      <c r="A35" s="179">
        <v>20</v>
      </c>
      <c r="B35" s="1672"/>
      <c r="C35" s="1673"/>
      <c r="D35" s="1673"/>
      <c r="E35" s="1673"/>
      <c r="F35" s="1673"/>
      <c r="G35" s="1673"/>
      <c r="H35" s="1673"/>
      <c r="I35" s="1673"/>
      <c r="J35" s="1673"/>
      <c r="K35" s="1673"/>
      <c r="L35" s="1674" t="s">
        <v>130</v>
      </c>
      <c r="M35" s="1674"/>
      <c r="N35" s="1673"/>
      <c r="O35" s="1673"/>
      <c r="P35" s="1673"/>
      <c r="Q35" s="1673"/>
      <c r="R35" s="1673"/>
      <c r="S35" s="1673"/>
      <c r="T35" s="1673"/>
      <c r="U35" s="1673"/>
      <c r="V35" s="1673"/>
      <c r="W35" s="1673"/>
      <c r="X35" s="1673"/>
      <c r="Y35" s="1673"/>
      <c r="Z35" s="1673"/>
      <c r="AA35" s="1673"/>
      <c r="AB35" s="1673"/>
      <c r="AC35" s="1673"/>
      <c r="AD35" s="1673"/>
      <c r="AE35" s="1673"/>
      <c r="AF35" s="1673"/>
      <c r="AG35" s="1673" t="s">
        <v>140</v>
      </c>
      <c r="AH35" s="1673"/>
      <c r="AI35" s="1675"/>
    </row>
    <row r="36" spans="1:35" ht="15" customHeight="1">
      <c r="A36" s="1671" t="s">
        <v>143</v>
      </c>
      <c r="B36" s="1671"/>
      <c r="C36" s="1671"/>
      <c r="D36" s="1671"/>
      <c r="E36" s="1671"/>
      <c r="F36" s="1671"/>
      <c r="G36" s="1671"/>
      <c r="H36" s="1671"/>
      <c r="I36" s="1671"/>
      <c r="J36" s="1671"/>
      <c r="K36" s="1671"/>
      <c r="L36" s="1671"/>
      <c r="M36" s="1671"/>
      <c r="N36" s="1671"/>
      <c r="O36" s="1671"/>
      <c r="P36" s="1671"/>
      <c r="Q36" s="1671"/>
      <c r="R36" s="1671"/>
      <c r="S36" s="1671"/>
      <c r="T36" s="1671"/>
      <c r="U36" s="1671"/>
      <c r="V36" s="1671"/>
      <c r="W36" s="1671"/>
      <c r="X36" s="1671"/>
      <c r="Y36" s="1671"/>
      <c r="Z36" s="1671"/>
      <c r="AA36" s="1671"/>
      <c r="AB36" s="1671"/>
      <c r="AC36" s="1671"/>
      <c r="AD36" s="1671"/>
      <c r="AE36" s="1671"/>
      <c r="AF36" s="1671"/>
      <c r="AG36" s="1671"/>
      <c r="AH36" s="1671"/>
      <c r="AI36" s="1671"/>
    </row>
    <row r="37" spans="1:35" ht="15" customHeight="1">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row>
  </sheetData>
  <mergeCells count="121">
    <mergeCell ref="A36:AI36"/>
    <mergeCell ref="B34:I34"/>
    <mergeCell ref="J34:K34"/>
    <mergeCell ref="L34:M34"/>
    <mergeCell ref="N34:AF34"/>
    <mergeCell ref="AG34:AI34"/>
    <mergeCell ref="B35:I35"/>
    <mergeCell ref="J35:K35"/>
    <mergeCell ref="L35:M35"/>
    <mergeCell ref="N35:AF35"/>
    <mergeCell ref="AG35:AI35"/>
    <mergeCell ref="B32:I32"/>
    <mergeCell ref="J32:K32"/>
    <mergeCell ref="L32:M32"/>
    <mergeCell ref="N32:AF32"/>
    <mergeCell ref="AG32:AI32"/>
    <mergeCell ref="B33:I33"/>
    <mergeCell ref="J33:K33"/>
    <mergeCell ref="L33:M33"/>
    <mergeCell ref="N33:AF33"/>
    <mergeCell ref="AG33:AI33"/>
    <mergeCell ref="B30:I30"/>
    <mergeCell ref="J30:K30"/>
    <mergeCell ref="L30:M30"/>
    <mergeCell ref="N30:AF30"/>
    <mergeCell ref="AG30:AI30"/>
    <mergeCell ref="B31:I31"/>
    <mergeCell ref="J31:K31"/>
    <mergeCell ref="L31:M31"/>
    <mergeCell ref="N31:AF31"/>
    <mergeCell ref="AG31:AI31"/>
    <mergeCell ref="B28:I28"/>
    <mergeCell ref="J28:K28"/>
    <mergeCell ref="L28:M28"/>
    <mergeCell ref="N28:AF28"/>
    <mergeCell ref="AG28:AI28"/>
    <mergeCell ref="B29:I29"/>
    <mergeCell ref="J29:K29"/>
    <mergeCell ref="L29:M29"/>
    <mergeCell ref="N29:AF29"/>
    <mergeCell ref="AG29:AI29"/>
    <mergeCell ref="B26:I26"/>
    <mergeCell ref="J26:K26"/>
    <mergeCell ref="L26:M26"/>
    <mergeCell ref="N26:AF26"/>
    <mergeCell ref="AG26:AI26"/>
    <mergeCell ref="B27:I27"/>
    <mergeCell ref="J27:K27"/>
    <mergeCell ref="L27:M27"/>
    <mergeCell ref="N27:AF27"/>
    <mergeCell ref="AG27:AI27"/>
    <mergeCell ref="B24:I24"/>
    <mergeCell ref="J24:K24"/>
    <mergeCell ref="L24:M24"/>
    <mergeCell ref="N24:AF24"/>
    <mergeCell ref="AG24:AI24"/>
    <mergeCell ref="B25:I25"/>
    <mergeCell ref="J25:K25"/>
    <mergeCell ref="L25:M25"/>
    <mergeCell ref="N25:AF25"/>
    <mergeCell ref="AG25:AI25"/>
    <mergeCell ref="B22:I22"/>
    <mergeCell ref="J22:K22"/>
    <mergeCell ref="L22:M22"/>
    <mergeCell ref="N22:AF22"/>
    <mergeCell ref="AG22:AI22"/>
    <mergeCell ref="B23:I23"/>
    <mergeCell ref="J23:K23"/>
    <mergeCell ref="L23:M23"/>
    <mergeCell ref="N23:AF23"/>
    <mergeCell ref="AG23:AI23"/>
    <mergeCell ref="B20:I20"/>
    <mergeCell ref="J20:K20"/>
    <mergeCell ref="L20:M20"/>
    <mergeCell ref="N20:AF20"/>
    <mergeCell ref="AG20:AI20"/>
    <mergeCell ref="B21:I21"/>
    <mergeCell ref="J21:K21"/>
    <mergeCell ref="L21:M21"/>
    <mergeCell ref="N21:AF21"/>
    <mergeCell ref="AG21:AI21"/>
    <mergeCell ref="B18:I18"/>
    <mergeCell ref="J18:K18"/>
    <mergeCell ref="L18:M18"/>
    <mergeCell ref="N18:AF18"/>
    <mergeCell ref="AG18:AI18"/>
    <mergeCell ref="B19:I19"/>
    <mergeCell ref="J19:K19"/>
    <mergeCell ref="L19:M19"/>
    <mergeCell ref="N19:AF19"/>
    <mergeCell ref="AG19:AI19"/>
    <mergeCell ref="B16:I16"/>
    <mergeCell ref="J16:K16"/>
    <mergeCell ref="L16:M16"/>
    <mergeCell ref="N16:AF16"/>
    <mergeCell ref="AG16:AI16"/>
    <mergeCell ref="B17:I17"/>
    <mergeCell ref="J17:K17"/>
    <mergeCell ref="L17:M17"/>
    <mergeCell ref="N17:AF17"/>
    <mergeCell ref="AG17:AI17"/>
    <mergeCell ref="A10:C11"/>
    <mergeCell ref="D10:S11"/>
    <mergeCell ref="T10:V11"/>
    <mergeCell ref="W10:AI11"/>
    <mergeCell ref="A14:A15"/>
    <mergeCell ref="B14:I15"/>
    <mergeCell ref="J14:K15"/>
    <mergeCell ref="L14:M15"/>
    <mergeCell ref="N14:AF15"/>
    <mergeCell ref="AG14:AI15"/>
    <mergeCell ref="A1:AI3"/>
    <mergeCell ref="AK3:AP5"/>
    <mergeCell ref="C4:AG5"/>
    <mergeCell ref="AK7:AP9"/>
    <mergeCell ref="A8:C9"/>
    <mergeCell ref="D8:S9"/>
    <mergeCell ref="T8:V9"/>
    <mergeCell ref="W8:AB9"/>
    <mergeCell ref="AC8:AC9"/>
    <mergeCell ref="AD8:AI9"/>
  </mergeCells>
  <phoneticPr fontId="3"/>
  <hyperlinks>
    <hyperlink ref="AK3:AP5" location="目次!B18" display="目次へ" xr:uid="{4FF667F4-78D3-4F5E-9733-8FFDB7A76A7A}"/>
    <hyperlink ref="AK7:AP9" location="①【2ヵ月前】利用申込書!A1" display="利用申込書へ" xr:uid="{2E88B326-643A-4E22-BE19-BFB2A613B8C5}"/>
  </hyperlinks>
  <pageMargins left="0.51181102362204722" right="0.51181102362204722" top="0.55118110236220474" bottom="0.55118110236220474"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3A73-5854-44CE-9ED7-CA514839EAC7}">
  <sheetPr>
    <tabColor theme="9" tint="0.39997558519241921"/>
  </sheetPr>
  <dimension ref="A1:BO70"/>
  <sheetViews>
    <sheetView showGridLines="0" showZeros="0" view="pageBreakPreview" zoomScaleNormal="100" zoomScaleSheetLayoutView="100" workbookViewId="0">
      <selection sqref="A1:BH2"/>
    </sheetView>
  </sheetViews>
  <sheetFormatPr defaultRowHeight="13.5"/>
  <cols>
    <col min="1" max="60" width="2.5" customWidth="1"/>
    <col min="62" max="67" width="2.625" customWidth="1"/>
  </cols>
  <sheetData>
    <row r="1" spans="1:67" ht="15" customHeight="1">
      <c r="A1" s="739" t="s">
        <v>648</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739"/>
      <c r="AP1" s="739"/>
      <c r="AQ1" s="739"/>
      <c r="AR1" s="739"/>
      <c r="AS1" s="739"/>
      <c r="AT1" s="739"/>
      <c r="AU1" s="739"/>
      <c r="AV1" s="739"/>
      <c r="AW1" s="739"/>
      <c r="AX1" s="739"/>
      <c r="AY1" s="739"/>
      <c r="AZ1" s="739"/>
      <c r="BA1" s="739"/>
      <c r="BB1" s="739"/>
      <c r="BC1" s="739"/>
      <c r="BD1" s="739"/>
      <c r="BE1" s="739"/>
      <c r="BF1" s="739"/>
      <c r="BG1" s="739"/>
      <c r="BH1" s="739"/>
      <c r="BJ1" s="3"/>
      <c r="BK1" s="3"/>
      <c r="BL1" s="3"/>
    </row>
    <row r="2" spans="1:67" ht="15" customHeight="1" thickBot="1">
      <c r="A2" s="1863"/>
      <c r="B2" s="1863"/>
      <c r="C2" s="1863"/>
      <c r="D2" s="1863"/>
      <c r="E2" s="1863"/>
      <c r="F2" s="1863"/>
      <c r="G2" s="1863"/>
      <c r="H2" s="1863"/>
      <c r="I2" s="1863"/>
      <c r="J2" s="1863"/>
      <c r="K2" s="1863"/>
      <c r="L2" s="1863"/>
      <c r="M2" s="1863"/>
      <c r="N2" s="1863"/>
      <c r="O2" s="1863"/>
      <c r="P2" s="1863"/>
      <c r="Q2" s="1863"/>
      <c r="R2" s="1863"/>
      <c r="S2" s="1863"/>
      <c r="T2" s="1863"/>
      <c r="U2" s="1863"/>
      <c r="V2" s="1863"/>
      <c r="W2" s="1863"/>
      <c r="X2" s="1863"/>
      <c r="Y2" s="1863"/>
      <c r="Z2" s="1863"/>
      <c r="AA2" s="1863"/>
      <c r="AB2" s="1863"/>
      <c r="AC2" s="1863"/>
      <c r="AD2" s="1863"/>
      <c r="AE2" s="1863"/>
      <c r="AF2" s="1863"/>
      <c r="AG2" s="1863"/>
      <c r="AH2" s="1863"/>
      <c r="AI2" s="1863"/>
      <c r="AJ2" s="1863"/>
      <c r="AK2" s="1863"/>
      <c r="AL2" s="1863"/>
      <c r="AM2" s="1863"/>
      <c r="AN2" s="1863"/>
      <c r="AO2" s="1863"/>
      <c r="AP2" s="1863"/>
      <c r="AQ2" s="1863"/>
      <c r="AR2" s="1863"/>
      <c r="AS2" s="1863"/>
      <c r="AT2" s="1863"/>
      <c r="AU2" s="1863"/>
      <c r="AV2" s="1863"/>
      <c r="AW2" s="1863"/>
      <c r="AX2" s="1863"/>
      <c r="AY2" s="1863"/>
      <c r="AZ2" s="1863"/>
      <c r="BA2" s="1863"/>
      <c r="BB2" s="1863"/>
      <c r="BC2" s="1863"/>
      <c r="BD2" s="1863"/>
      <c r="BE2" s="1863"/>
      <c r="BF2" s="1863"/>
      <c r="BG2" s="1863"/>
      <c r="BH2" s="1863"/>
      <c r="BJ2" s="3"/>
      <c r="BK2" s="3"/>
      <c r="BL2" s="3"/>
    </row>
    <row r="3" spans="1:67" ht="16.899999999999999" customHeight="1">
      <c r="A3" s="913" t="s">
        <v>21</v>
      </c>
      <c r="B3" s="914"/>
      <c r="C3" s="914"/>
      <c r="D3" s="897">
        <f>①【2ヵ月前】利用申込書!D6</f>
        <v>0</v>
      </c>
      <c r="E3" s="897"/>
      <c r="F3" s="897"/>
      <c r="G3" s="897"/>
      <c r="H3" s="897"/>
      <c r="I3" s="897"/>
      <c r="J3" s="897"/>
      <c r="K3" s="897"/>
      <c r="L3" s="897"/>
      <c r="M3" s="897"/>
      <c r="N3" s="897"/>
      <c r="O3" s="897"/>
      <c r="P3" s="897"/>
      <c r="Q3" s="897"/>
      <c r="R3" s="897"/>
      <c r="S3" s="897"/>
      <c r="T3" s="898"/>
      <c r="U3" s="844" t="s">
        <v>51</v>
      </c>
      <c r="V3" s="845"/>
      <c r="W3" s="845"/>
      <c r="X3" s="897">
        <f>①【2ヵ月前】利用申込書!D25</f>
        <v>0</v>
      </c>
      <c r="Y3" s="897"/>
      <c r="Z3" s="897"/>
      <c r="AA3" s="897"/>
      <c r="AB3" s="897"/>
      <c r="AC3" s="897"/>
      <c r="AD3" s="898"/>
      <c r="AE3" s="844" t="s">
        <v>52</v>
      </c>
      <c r="AF3" s="845"/>
      <c r="AG3" s="845"/>
      <c r="AH3" s="897">
        <f>①【2ヵ月前】利用申込書!D31</f>
        <v>0</v>
      </c>
      <c r="AI3" s="897"/>
      <c r="AJ3" s="897"/>
      <c r="AK3" s="897"/>
      <c r="AL3" s="897"/>
      <c r="AM3" s="897"/>
      <c r="AN3" s="897"/>
      <c r="AO3" s="897"/>
      <c r="AP3" s="897"/>
      <c r="AQ3" s="897"/>
      <c r="AR3" s="1864" t="s">
        <v>39</v>
      </c>
      <c r="AS3" s="1865"/>
      <c r="AT3" s="1865"/>
      <c r="AU3" s="1865"/>
      <c r="AV3" s="1850">
        <f>①【2ヵ月前】利用申込書!K12</f>
        <v>0</v>
      </c>
      <c r="AW3" s="1850"/>
      <c r="AX3" s="1850" t="s">
        <v>10</v>
      </c>
      <c r="AY3" s="1850">
        <f>①【2ヵ月前】利用申込書!N12</f>
        <v>0</v>
      </c>
      <c r="AZ3" s="1850"/>
      <c r="BA3" s="1850" t="s">
        <v>11</v>
      </c>
      <c r="BB3" s="1206" t="s">
        <v>30</v>
      </c>
      <c r="BC3" s="1849">
        <f>①【2ヵ月前】利用申込書!K13</f>
        <v>0</v>
      </c>
      <c r="BD3" s="1849"/>
      <c r="BE3" s="1850" t="s">
        <v>10</v>
      </c>
      <c r="BF3" s="1849">
        <f>①【2ヵ月前】利用申込書!N13</f>
        <v>0</v>
      </c>
      <c r="BG3" s="1849"/>
      <c r="BH3" s="1868" t="s">
        <v>11</v>
      </c>
      <c r="BJ3" s="592" t="s">
        <v>570</v>
      </c>
      <c r="BK3" s="703"/>
      <c r="BL3" s="703"/>
      <c r="BM3" s="703"/>
      <c r="BN3" s="703"/>
      <c r="BO3" s="593"/>
    </row>
    <row r="4" spans="1:67" ht="16.899999999999999" customHeight="1">
      <c r="A4" s="915"/>
      <c r="B4" s="916"/>
      <c r="C4" s="916"/>
      <c r="D4" s="850"/>
      <c r="E4" s="850"/>
      <c r="F4" s="850"/>
      <c r="G4" s="850"/>
      <c r="H4" s="850"/>
      <c r="I4" s="850"/>
      <c r="J4" s="850"/>
      <c r="K4" s="850"/>
      <c r="L4" s="850"/>
      <c r="M4" s="850"/>
      <c r="N4" s="850"/>
      <c r="O4" s="850"/>
      <c r="P4" s="850"/>
      <c r="Q4" s="850"/>
      <c r="R4" s="850"/>
      <c r="S4" s="850"/>
      <c r="T4" s="851"/>
      <c r="U4" s="895"/>
      <c r="V4" s="896"/>
      <c r="W4" s="896"/>
      <c r="X4" s="850"/>
      <c r="Y4" s="850"/>
      <c r="Z4" s="850"/>
      <c r="AA4" s="850"/>
      <c r="AB4" s="850"/>
      <c r="AC4" s="850"/>
      <c r="AD4" s="851"/>
      <c r="AE4" s="895"/>
      <c r="AF4" s="896"/>
      <c r="AG4" s="896"/>
      <c r="AH4" s="850"/>
      <c r="AI4" s="850"/>
      <c r="AJ4" s="850"/>
      <c r="AK4" s="850"/>
      <c r="AL4" s="850"/>
      <c r="AM4" s="850"/>
      <c r="AN4" s="850"/>
      <c r="AO4" s="850"/>
      <c r="AP4" s="850"/>
      <c r="AQ4" s="850"/>
      <c r="AR4" s="1866"/>
      <c r="AS4" s="1867"/>
      <c r="AT4" s="1867"/>
      <c r="AU4" s="1867"/>
      <c r="AV4" s="1851"/>
      <c r="AW4" s="1851"/>
      <c r="AX4" s="1851"/>
      <c r="AY4" s="1851"/>
      <c r="AZ4" s="1851"/>
      <c r="BA4" s="1851"/>
      <c r="BB4" s="1187"/>
      <c r="BC4" s="1824"/>
      <c r="BD4" s="1824"/>
      <c r="BE4" s="1851"/>
      <c r="BF4" s="1824"/>
      <c r="BG4" s="1824"/>
      <c r="BH4" s="1869"/>
      <c r="BJ4" s="594"/>
      <c r="BK4" s="704"/>
      <c r="BL4" s="704"/>
      <c r="BM4" s="704"/>
      <c r="BN4" s="704"/>
      <c r="BO4" s="595"/>
    </row>
    <row r="5" spans="1:67" ht="19.899999999999999" customHeight="1" thickBot="1">
      <c r="A5" s="227" t="s">
        <v>586</v>
      </c>
      <c r="BC5" s="413"/>
      <c r="BD5" s="413"/>
      <c r="BE5" s="413"/>
      <c r="BF5" s="413"/>
      <c r="BG5" s="413"/>
      <c r="BH5" s="404" t="s">
        <v>896</v>
      </c>
      <c r="BJ5" s="596"/>
      <c r="BK5" s="705"/>
      <c r="BL5" s="705"/>
      <c r="BM5" s="705"/>
      <c r="BN5" s="705"/>
      <c r="BO5" s="597"/>
    </row>
    <row r="6" spans="1:67" ht="16.149999999999999" customHeight="1" thickBot="1">
      <c r="A6" s="1870" t="s">
        <v>337</v>
      </c>
      <c r="B6" s="1871"/>
      <c r="C6" s="1871"/>
      <c r="D6" s="1871"/>
      <c r="E6" s="1871"/>
      <c r="F6" s="1871"/>
      <c r="G6" s="1871"/>
      <c r="H6" s="1871"/>
      <c r="I6" s="1871"/>
      <c r="J6" s="1871"/>
      <c r="K6" s="1871"/>
      <c r="L6" s="1872"/>
      <c r="M6" s="1870" t="s">
        <v>339</v>
      </c>
      <c r="N6" s="1871"/>
      <c r="O6" s="1871"/>
      <c r="P6" s="1871"/>
      <c r="Q6" s="1871"/>
      <c r="R6" s="1872"/>
      <c r="S6" s="1871" t="s">
        <v>340</v>
      </c>
      <c r="T6" s="1871"/>
      <c r="U6" s="1871"/>
      <c r="V6" s="1871"/>
      <c r="W6" s="1871"/>
      <c r="X6" s="1872"/>
      <c r="Y6" s="214"/>
      <c r="Z6" s="1879" t="s">
        <v>42</v>
      </c>
      <c r="AA6" s="1879"/>
      <c r="AB6" s="1879"/>
      <c r="AC6" s="1879" t="s">
        <v>40</v>
      </c>
      <c r="AD6" s="1879"/>
      <c r="AE6" s="1879"/>
      <c r="AF6" s="1879"/>
      <c r="AG6" s="1879"/>
      <c r="AH6" s="1879"/>
      <c r="AI6" s="1879" t="s">
        <v>41</v>
      </c>
      <c r="AJ6" s="1879"/>
      <c r="AK6" s="1879"/>
      <c r="AL6" s="1879"/>
      <c r="AM6" s="1879"/>
      <c r="AN6" s="1879"/>
      <c r="AO6" s="1880" t="s">
        <v>587</v>
      </c>
      <c r="AP6" s="1880"/>
      <c r="AR6" t="s">
        <v>588</v>
      </c>
      <c r="BJ6" s="3"/>
      <c r="BK6" s="3"/>
      <c r="BL6" s="3"/>
    </row>
    <row r="7" spans="1:67" ht="16.149999999999999" customHeight="1" thickBot="1">
      <c r="A7" s="1873"/>
      <c r="B7" s="1874"/>
      <c r="C7" s="1874"/>
      <c r="D7" s="1874"/>
      <c r="E7" s="1874"/>
      <c r="F7" s="1874"/>
      <c r="G7" s="1874"/>
      <c r="H7" s="1874"/>
      <c r="I7" s="1874"/>
      <c r="J7" s="1874"/>
      <c r="K7" s="1874"/>
      <c r="L7" s="1875"/>
      <c r="M7" s="1876"/>
      <c r="N7" s="1877"/>
      <c r="O7" s="1877"/>
      <c r="P7" s="1877"/>
      <c r="Q7" s="1877"/>
      <c r="R7" s="1878"/>
      <c r="S7" s="1877"/>
      <c r="T7" s="1877"/>
      <c r="U7" s="1877"/>
      <c r="V7" s="1877"/>
      <c r="W7" s="1877"/>
      <c r="X7" s="1878"/>
      <c r="Y7" s="214"/>
      <c r="Z7" s="1879"/>
      <c r="AA7" s="1879"/>
      <c r="AB7" s="1879"/>
      <c r="AC7" s="1852" t="s">
        <v>43</v>
      </c>
      <c r="AD7" s="1852"/>
      <c r="AE7" s="1853"/>
      <c r="AF7" s="1854" t="s">
        <v>44</v>
      </c>
      <c r="AG7" s="1852"/>
      <c r="AH7" s="1852"/>
      <c r="AI7" s="1852" t="s">
        <v>43</v>
      </c>
      <c r="AJ7" s="1852"/>
      <c r="AK7" s="1853"/>
      <c r="AL7" s="1854" t="s">
        <v>44</v>
      </c>
      <c r="AM7" s="1852"/>
      <c r="AN7" s="1852"/>
      <c r="AO7" s="1880"/>
      <c r="AP7" s="1880"/>
      <c r="AR7" t="s">
        <v>589</v>
      </c>
      <c r="BJ7" s="592" t="s">
        <v>572</v>
      </c>
      <c r="BK7" s="703"/>
      <c r="BL7" s="703"/>
      <c r="BM7" s="703"/>
      <c r="BN7" s="703"/>
      <c r="BO7" s="593"/>
    </row>
    <row r="8" spans="1:67" ht="18" customHeight="1">
      <c r="A8" s="1876"/>
      <c r="B8" s="1877"/>
      <c r="C8" s="1877"/>
      <c r="D8" s="1877"/>
      <c r="E8" s="1877"/>
      <c r="F8" s="1877"/>
      <c r="G8" s="1877"/>
      <c r="H8" s="1877"/>
      <c r="I8" s="1877"/>
      <c r="J8" s="1877"/>
      <c r="K8" s="1877"/>
      <c r="L8" s="1878"/>
      <c r="M8" s="1855" t="s">
        <v>341</v>
      </c>
      <c r="N8" s="1856"/>
      <c r="O8" s="1857"/>
      <c r="P8" s="1856" t="s">
        <v>342</v>
      </c>
      <c r="Q8" s="1856"/>
      <c r="R8" s="1858"/>
      <c r="S8" s="1855" t="s">
        <v>341</v>
      </c>
      <c r="T8" s="1856"/>
      <c r="U8" s="1857"/>
      <c r="V8" s="1856" t="s">
        <v>342</v>
      </c>
      <c r="W8" s="1856"/>
      <c r="X8" s="1858"/>
      <c r="Y8" s="214"/>
      <c r="Z8" s="1859" t="s">
        <v>45</v>
      </c>
      <c r="AA8" s="1859"/>
      <c r="AB8" s="1859"/>
      <c r="AC8" s="1860"/>
      <c r="AD8" s="1861"/>
      <c r="AE8" s="1861"/>
      <c r="AF8" s="1861"/>
      <c r="AG8" s="1861"/>
      <c r="AH8" s="1862"/>
      <c r="AI8" s="1860"/>
      <c r="AJ8" s="1861"/>
      <c r="AK8" s="1861"/>
      <c r="AL8" s="1861"/>
      <c r="AM8" s="1861"/>
      <c r="AN8" s="1862"/>
      <c r="AO8" s="1880"/>
      <c r="AP8" s="1880"/>
      <c r="AQ8" s="1709" t="s">
        <v>590</v>
      </c>
      <c r="AR8" s="1710"/>
      <c r="AS8" s="1710"/>
      <c r="AT8" s="1710"/>
      <c r="AU8" s="1710"/>
      <c r="AV8" s="1710"/>
      <c r="AW8" s="1710"/>
      <c r="AX8" s="1710"/>
      <c r="AY8" s="1710"/>
      <c r="AZ8" s="1710"/>
      <c r="BA8" s="1710"/>
      <c r="BB8" s="1710"/>
      <c r="BC8" s="1710"/>
      <c r="BD8" s="1710"/>
      <c r="BE8" s="1710"/>
      <c r="BF8" s="1710"/>
      <c r="BG8" s="1710"/>
      <c r="BH8" s="1711"/>
      <c r="BJ8" s="594"/>
      <c r="BK8" s="704"/>
      <c r="BL8" s="704"/>
      <c r="BM8" s="704"/>
      <c r="BN8" s="704"/>
      <c r="BO8" s="595"/>
    </row>
    <row r="9" spans="1:67" ht="19.149999999999999" customHeight="1" thickBot="1">
      <c r="A9" s="1839" t="s">
        <v>672</v>
      </c>
      <c r="B9" s="1840"/>
      <c r="C9" s="1840"/>
      <c r="D9" s="1840"/>
      <c r="E9" s="1840"/>
      <c r="F9" s="1840"/>
      <c r="G9" s="1840"/>
      <c r="H9" s="1840"/>
      <c r="I9" s="1840"/>
      <c r="J9" s="1840"/>
      <c r="K9" s="1840"/>
      <c r="L9" s="1841"/>
      <c r="M9" s="1842">
        <f>①【2ヵ月前】利用申込書!AI7</f>
        <v>0</v>
      </c>
      <c r="N9" s="1683"/>
      <c r="O9" s="1843"/>
      <c r="P9" s="1682">
        <f>①【2ヵ月前】利用申込書!AL7</f>
        <v>0</v>
      </c>
      <c r="Q9" s="1683"/>
      <c r="R9" s="1684"/>
      <c r="S9" s="1842">
        <f>①【2ヵ月前】利用申込書!AQ7</f>
        <v>0</v>
      </c>
      <c r="T9" s="1683"/>
      <c r="U9" s="1843"/>
      <c r="V9" s="1682">
        <f>①【2ヵ月前】利用申込書!AT7</f>
        <v>0</v>
      </c>
      <c r="W9" s="1683"/>
      <c r="X9" s="1684"/>
      <c r="Y9" s="214"/>
      <c r="Z9" s="1844" t="s">
        <v>46</v>
      </c>
      <c r="AA9" s="1844"/>
      <c r="AB9" s="1844"/>
      <c r="AC9" s="1845"/>
      <c r="AD9" s="1834"/>
      <c r="AE9" s="1834"/>
      <c r="AF9" s="1834"/>
      <c r="AG9" s="1834"/>
      <c r="AH9" s="1835"/>
      <c r="AI9" s="1845"/>
      <c r="AJ9" s="1834"/>
      <c r="AK9" s="1834"/>
      <c r="AL9" s="1834"/>
      <c r="AM9" s="1834"/>
      <c r="AN9" s="1835"/>
      <c r="AO9" s="1880"/>
      <c r="AP9" s="1880"/>
      <c r="AQ9" s="1712"/>
      <c r="AR9" s="1713"/>
      <c r="AS9" s="1713"/>
      <c r="AT9" s="1713"/>
      <c r="AU9" s="1713"/>
      <c r="AV9" s="1713"/>
      <c r="AW9" s="1713"/>
      <c r="AX9" s="1713"/>
      <c r="AY9" s="1713"/>
      <c r="AZ9" s="1713"/>
      <c r="BA9" s="1713"/>
      <c r="BB9" s="1713"/>
      <c r="BC9" s="1713"/>
      <c r="BD9" s="1713"/>
      <c r="BE9" s="1713"/>
      <c r="BF9" s="1713"/>
      <c r="BG9" s="1713"/>
      <c r="BH9" s="1714"/>
      <c r="BJ9" s="596"/>
      <c r="BK9" s="705"/>
      <c r="BL9" s="705"/>
      <c r="BM9" s="705"/>
      <c r="BN9" s="705"/>
      <c r="BO9" s="597"/>
    </row>
    <row r="10" spans="1:67" ht="19.149999999999999" customHeight="1">
      <c r="A10" s="291" t="s">
        <v>671</v>
      </c>
      <c r="B10" s="292"/>
      <c r="C10" s="292"/>
      <c r="D10" s="292"/>
      <c r="E10" s="292"/>
      <c r="F10" s="292"/>
      <c r="G10" s="292"/>
      <c r="H10" s="292"/>
      <c r="I10" s="292"/>
      <c r="J10" s="292"/>
      <c r="K10" s="292"/>
      <c r="L10" s="293"/>
      <c r="M10" s="1842">
        <f>①【2ヵ月前】利用申込書!AI8</f>
        <v>0</v>
      </c>
      <c r="N10" s="1683"/>
      <c r="O10" s="1843"/>
      <c r="P10" s="1682">
        <f>①【2ヵ月前】利用申込書!AL8</f>
        <v>0</v>
      </c>
      <c r="Q10" s="1683"/>
      <c r="R10" s="1684"/>
      <c r="S10" s="1842">
        <f>①【2ヵ月前】利用申込書!AQ8</f>
        <v>0</v>
      </c>
      <c r="T10" s="1683"/>
      <c r="U10" s="1843"/>
      <c r="V10" s="1682">
        <f>①【2ヵ月前】利用申込書!AT8</f>
        <v>0</v>
      </c>
      <c r="W10" s="1683"/>
      <c r="X10" s="1684"/>
      <c r="Y10" s="214"/>
      <c r="Z10" s="1687" t="s">
        <v>669</v>
      </c>
      <c r="AA10" s="1687"/>
      <c r="AB10" s="1687"/>
      <c r="AC10" s="269"/>
      <c r="AD10" s="270"/>
      <c r="AE10" s="272"/>
      <c r="AF10" s="273"/>
      <c r="AG10" s="270"/>
      <c r="AH10" s="271"/>
      <c r="AI10" s="269"/>
      <c r="AJ10" s="270"/>
      <c r="AK10" s="272"/>
      <c r="AL10" s="273"/>
      <c r="AM10" s="270"/>
      <c r="AN10" s="271"/>
      <c r="AO10" s="1880"/>
      <c r="AP10" s="1880"/>
      <c r="AQ10" s="1712"/>
      <c r="AR10" s="1713"/>
      <c r="AS10" s="1713"/>
      <c r="AT10" s="1713"/>
      <c r="AU10" s="1713"/>
      <c r="AV10" s="1713"/>
      <c r="AW10" s="1713"/>
      <c r="AX10" s="1713"/>
      <c r="AY10" s="1713"/>
      <c r="AZ10" s="1713"/>
      <c r="BA10" s="1713"/>
      <c r="BB10" s="1713"/>
      <c r="BC10" s="1713"/>
      <c r="BD10" s="1713"/>
      <c r="BE10" s="1713"/>
      <c r="BF10" s="1713"/>
      <c r="BG10" s="1713"/>
      <c r="BH10" s="1714"/>
      <c r="BJ10" s="267"/>
      <c r="BK10" s="267"/>
      <c r="BL10" s="267"/>
      <c r="BM10" s="267"/>
      <c r="BN10" s="267"/>
      <c r="BO10" s="267"/>
    </row>
    <row r="11" spans="1:67" ht="19.149999999999999" customHeight="1">
      <c r="A11" s="1846" t="s">
        <v>349</v>
      </c>
      <c r="B11" s="1847"/>
      <c r="C11" s="1847"/>
      <c r="D11" s="1847"/>
      <c r="E11" s="1847"/>
      <c r="F11" s="1847"/>
      <c r="G11" s="1847"/>
      <c r="H11" s="1847"/>
      <c r="I11" s="1847"/>
      <c r="J11" s="1847"/>
      <c r="K11" s="1847"/>
      <c r="L11" s="1848"/>
      <c r="M11" s="1800">
        <f>①【2ヵ月前】利用申込書!AI9</f>
        <v>0</v>
      </c>
      <c r="N11" s="1796"/>
      <c r="O11" s="1801"/>
      <c r="P11" s="1795">
        <f>①【2ヵ月前】利用申込書!AL9</f>
        <v>0</v>
      </c>
      <c r="Q11" s="1796"/>
      <c r="R11" s="1797"/>
      <c r="S11" s="1800">
        <f>①【2ヵ月前】利用申込書!AQ9</f>
        <v>0</v>
      </c>
      <c r="T11" s="1796"/>
      <c r="U11" s="1801"/>
      <c r="V11" s="1795">
        <f>①【2ヵ月前】利用申込書!AT9</f>
        <v>0</v>
      </c>
      <c r="W11" s="1796"/>
      <c r="X11" s="1797"/>
      <c r="Y11" s="214"/>
      <c r="Z11" s="1687" t="s">
        <v>47</v>
      </c>
      <c r="AA11" s="1687"/>
      <c r="AB11" s="1687"/>
      <c r="AC11" s="1838"/>
      <c r="AD11" s="1836"/>
      <c r="AE11" s="1836"/>
      <c r="AF11" s="1836"/>
      <c r="AG11" s="1836"/>
      <c r="AH11" s="1837"/>
      <c r="AI11" s="1838"/>
      <c r="AJ11" s="1836"/>
      <c r="AK11" s="1836"/>
      <c r="AL11" s="1836"/>
      <c r="AM11" s="1836"/>
      <c r="AN11" s="1837"/>
      <c r="AO11" s="1880"/>
      <c r="AP11" s="1880"/>
      <c r="AQ11" s="1715"/>
      <c r="AR11" s="1716"/>
      <c r="AS11" s="1716"/>
      <c r="AT11" s="1716"/>
      <c r="AU11" s="1716"/>
      <c r="AV11" s="1716"/>
      <c r="AW11" s="1716"/>
      <c r="AX11" s="1716"/>
      <c r="AY11" s="1716"/>
      <c r="AZ11" s="1716"/>
      <c r="BA11" s="1716"/>
      <c r="BB11" s="1716"/>
      <c r="BC11" s="1716"/>
      <c r="BD11" s="1716"/>
      <c r="BE11" s="1716"/>
      <c r="BF11" s="1716"/>
      <c r="BG11" s="1716"/>
      <c r="BH11" s="1717"/>
    </row>
    <row r="12" spans="1:67" ht="19.149999999999999" customHeight="1">
      <c r="A12" s="1803" t="s">
        <v>350</v>
      </c>
      <c r="B12" s="1804"/>
      <c r="C12" s="1804"/>
      <c r="D12" s="1804"/>
      <c r="E12" s="1804"/>
      <c r="F12" s="1804"/>
      <c r="G12" s="1804"/>
      <c r="H12" s="1804"/>
      <c r="I12" s="1804"/>
      <c r="J12" s="1804"/>
      <c r="K12" s="1804"/>
      <c r="L12" s="1805"/>
      <c r="M12" s="1800">
        <f>①【2ヵ月前】利用申込書!AI10</f>
        <v>0</v>
      </c>
      <c r="N12" s="1796"/>
      <c r="O12" s="1801"/>
      <c r="P12" s="1795">
        <f>①【2ヵ月前】利用申込書!AL10</f>
        <v>0</v>
      </c>
      <c r="Q12" s="1796"/>
      <c r="R12" s="1797"/>
      <c r="S12" s="1800">
        <f>①【2ヵ月前】利用申込書!AQ10</f>
        <v>0</v>
      </c>
      <c r="T12" s="1796"/>
      <c r="U12" s="1801"/>
      <c r="V12" s="1795">
        <f>①【2ヵ月前】利用申込書!AT10</f>
        <v>0</v>
      </c>
      <c r="W12" s="1796"/>
      <c r="X12" s="1797"/>
      <c r="Y12" s="214"/>
      <c r="AO12" s="1880"/>
      <c r="AP12" s="1880"/>
      <c r="AQ12" s="1828" t="s">
        <v>823</v>
      </c>
      <c r="AR12" s="1829"/>
      <c r="AS12" s="1829"/>
      <c r="AT12" s="1829"/>
      <c r="AU12" s="1829"/>
      <c r="AV12" s="1829"/>
      <c r="AW12" s="1830"/>
      <c r="AX12" s="1676" t="s">
        <v>827</v>
      </c>
      <c r="AY12" s="1677"/>
      <c r="AZ12" s="1677"/>
      <c r="BA12" s="1677"/>
      <c r="BB12" s="1677"/>
      <c r="BC12" s="1677"/>
      <c r="BD12" s="1677"/>
      <c r="BE12" s="1677"/>
      <c r="BF12" s="1677"/>
      <c r="BG12" s="1677"/>
      <c r="BH12" s="1678"/>
    </row>
    <row r="13" spans="1:67" ht="19.149999999999999" customHeight="1">
      <c r="A13" s="1803" t="s">
        <v>351</v>
      </c>
      <c r="B13" s="1804"/>
      <c r="C13" s="1804"/>
      <c r="D13" s="1804"/>
      <c r="E13" s="1804"/>
      <c r="F13" s="1804"/>
      <c r="G13" s="1804"/>
      <c r="H13" s="1804"/>
      <c r="I13" s="1804"/>
      <c r="J13" s="1804"/>
      <c r="K13" s="1804"/>
      <c r="L13" s="1805"/>
      <c r="M13" s="1800">
        <f>①【2ヵ月前】利用申込書!AI11</f>
        <v>0</v>
      </c>
      <c r="N13" s="1796"/>
      <c r="O13" s="1801"/>
      <c r="P13" s="1795">
        <f>①【2ヵ月前】利用申込書!AL11</f>
        <v>0</v>
      </c>
      <c r="Q13" s="1796"/>
      <c r="R13" s="1797"/>
      <c r="S13" s="1800">
        <f>①【2ヵ月前】利用申込書!AQ11</f>
        <v>0</v>
      </c>
      <c r="T13" s="1796"/>
      <c r="U13" s="1801"/>
      <c r="V13" s="1795">
        <f>①【2ヵ月前】利用申込書!AT11</f>
        <v>0</v>
      </c>
      <c r="W13" s="1796"/>
      <c r="X13" s="1797"/>
      <c r="Y13" s="214"/>
      <c r="AO13" s="1880"/>
      <c r="AP13" s="1880"/>
      <c r="AQ13" s="1831"/>
      <c r="AR13" s="1832"/>
      <c r="AS13" s="1832"/>
      <c r="AT13" s="1832"/>
      <c r="AU13" s="1832"/>
      <c r="AV13" s="1832"/>
      <c r="AW13" s="1833"/>
      <c r="AX13" s="1679"/>
      <c r="AY13" s="1680"/>
      <c r="AZ13" s="1680"/>
      <c r="BA13" s="1680"/>
      <c r="BB13" s="1680"/>
      <c r="BC13" s="1680"/>
      <c r="BD13" s="1680"/>
      <c r="BE13" s="1680"/>
      <c r="BF13" s="1680"/>
      <c r="BG13" s="1680"/>
      <c r="BH13" s="1681"/>
    </row>
    <row r="14" spans="1:67" ht="19.149999999999999" customHeight="1">
      <c r="A14" s="1803" t="s">
        <v>352</v>
      </c>
      <c r="B14" s="1804"/>
      <c r="C14" s="1804"/>
      <c r="D14" s="1804"/>
      <c r="E14" s="1804"/>
      <c r="F14" s="1804"/>
      <c r="G14" s="1804"/>
      <c r="H14" s="1804"/>
      <c r="I14" s="1804"/>
      <c r="J14" s="1804"/>
      <c r="K14" s="1804"/>
      <c r="L14" s="1805"/>
      <c r="M14" s="1800">
        <f>①【2ヵ月前】利用申込書!AI12</f>
        <v>0</v>
      </c>
      <c r="N14" s="1796"/>
      <c r="O14" s="1801"/>
      <c r="P14" s="1795">
        <f>①【2ヵ月前】利用申込書!AL12</f>
        <v>0</v>
      </c>
      <c r="Q14" s="1796"/>
      <c r="R14" s="1797"/>
      <c r="S14" s="1800">
        <f>①【2ヵ月前】利用申込書!AQ12</f>
        <v>0</v>
      </c>
      <c r="T14" s="1796"/>
      <c r="U14" s="1801"/>
      <c r="V14" s="1795">
        <f>①【2ヵ月前】利用申込書!AT12</f>
        <v>0</v>
      </c>
      <c r="W14" s="1796"/>
      <c r="X14" s="1797"/>
      <c r="Y14" s="214"/>
      <c r="Z14" s="216" t="s">
        <v>48</v>
      </c>
      <c r="AA14" s="1827" t="s">
        <v>935</v>
      </c>
      <c r="AB14" s="1827"/>
      <c r="AC14" s="1827"/>
      <c r="AD14" s="1827"/>
      <c r="AE14" s="1827"/>
      <c r="AF14" s="1827"/>
      <c r="AG14" s="1827"/>
      <c r="AH14" s="1827"/>
      <c r="AI14" s="1827"/>
      <c r="AJ14" s="1827"/>
      <c r="AK14" s="1827"/>
      <c r="AL14" s="1827"/>
      <c r="AM14" s="1827"/>
      <c r="AN14" s="1827"/>
      <c r="AO14" s="1880"/>
      <c r="AP14" s="1880"/>
      <c r="AQ14" s="1735" t="s">
        <v>824</v>
      </c>
      <c r="AR14" s="1736"/>
      <c r="AS14" s="1736"/>
      <c r="AT14" s="1736"/>
      <c r="AU14" s="1736"/>
      <c r="AV14" s="1736"/>
      <c r="AW14" s="1737"/>
      <c r="AX14" s="1741" t="s">
        <v>594</v>
      </c>
      <c r="AY14" s="1742"/>
      <c r="AZ14" s="1742"/>
      <c r="BA14" s="1742"/>
      <c r="BB14" s="1742"/>
      <c r="BC14" s="1742"/>
      <c r="BD14" s="1742"/>
      <c r="BE14" s="1742"/>
      <c r="BF14" s="1742"/>
      <c r="BG14" s="1742"/>
      <c r="BH14" s="1743"/>
    </row>
    <row r="15" spans="1:67" ht="19.149999999999999" customHeight="1">
      <c r="A15" s="1803" t="s">
        <v>353</v>
      </c>
      <c r="B15" s="1804"/>
      <c r="C15" s="1804"/>
      <c r="D15" s="1804"/>
      <c r="E15" s="1804"/>
      <c r="F15" s="1804"/>
      <c r="G15" s="1804"/>
      <c r="H15" s="1804"/>
      <c r="I15" s="1804"/>
      <c r="J15" s="1804"/>
      <c r="K15" s="1804"/>
      <c r="L15" s="1805"/>
      <c r="M15" s="1800">
        <f>①【2ヵ月前】利用申込書!AI13</f>
        <v>0</v>
      </c>
      <c r="N15" s="1796"/>
      <c r="O15" s="1801"/>
      <c r="P15" s="1795">
        <f>①【2ヵ月前】利用申込書!AL13</f>
        <v>0</v>
      </c>
      <c r="Q15" s="1796"/>
      <c r="R15" s="1797"/>
      <c r="S15" s="1800">
        <f>①【2ヵ月前】利用申込書!AQ13</f>
        <v>0</v>
      </c>
      <c r="T15" s="1796"/>
      <c r="U15" s="1801"/>
      <c r="V15" s="1795">
        <f>①【2ヵ月前】利用申込書!AT13</f>
        <v>0</v>
      </c>
      <c r="W15" s="1796"/>
      <c r="X15" s="1797"/>
      <c r="Y15" s="214"/>
      <c r="Z15" s="218"/>
      <c r="AA15" s="1827"/>
      <c r="AB15" s="1827"/>
      <c r="AC15" s="1827"/>
      <c r="AD15" s="1827"/>
      <c r="AE15" s="1827"/>
      <c r="AF15" s="1827"/>
      <c r="AG15" s="1827"/>
      <c r="AH15" s="1827"/>
      <c r="AI15" s="1827"/>
      <c r="AJ15" s="1827"/>
      <c r="AK15" s="1827"/>
      <c r="AL15" s="1827"/>
      <c r="AM15" s="1827"/>
      <c r="AN15" s="1827"/>
      <c r="AO15" s="1880"/>
      <c r="AP15" s="1880"/>
      <c r="AQ15" s="1744" t="s">
        <v>825</v>
      </c>
      <c r="AR15" s="1745"/>
      <c r="AS15" s="1745"/>
      <c r="AT15" s="1745"/>
      <c r="AU15" s="1745"/>
      <c r="AV15" s="1745"/>
      <c r="AW15" s="1745"/>
      <c r="AX15" s="1745"/>
      <c r="AY15" s="1745"/>
      <c r="AZ15" s="1745"/>
      <c r="BA15" s="1745"/>
      <c r="BB15" s="1745"/>
      <c r="BC15" s="1745"/>
      <c r="BD15" s="1745"/>
      <c r="BE15" s="1745"/>
      <c r="BF15" s="1745"/>
      <c r="BG15" s="1745"/>
      <c r="BH15" s="1746"/>
    </row>
    <row r="16" spans="1:67" ht="19.149999999999999" customHeight="1">
      <c r="A16" s="1803" t="s">
        <v>592</v>
      </c>
      <c r="B16" s="1804"/>
      <c r="C16" s="1804"/>
      <c r="D16" s="1804"/>
      <c r="E16" s="1804"/>
      <c r="F16" s="1804"/>
      <c r="G16" s="1804"/>
      <c r="H16" s="1804"/>
      <c r="I16" s="1804"/>
      <c r="J16" s="1804"/>
      <c r="K16" s="1804"/>
      <c r="L16" s="1805"/>
      <c r="M16" s="1800">
        <f>①【2ヵ月前】利用申込書!AI14</f>
        <v>0</v>
      </c>
      <c r="N16" s="1796"/>
      <c r="O16" s="1801"/>
      <c r="P16" s="1795">
        <f>①【2ヵ月前】利用申込書!AL14</f>
        <v>0</v>
      </c>
      <c r="Q16" s="1796"/>
      <c r="R16" s="1797"/>
      <c r="S16" s="1800">
        <f>①【2ヵ月前】利用申込書!AQ14</f>
        <v>0</v>
      </c>
      <c r="T16" s="1796"/>
      <c r="U16" s="1801"/>
      <c r="V16" s="1795">
        <f>①【2ヵ月前】利用申込書!AT14</f>
        <v>0</v>
      </c>
      <c r="W16" s="1796"/>
      <c r="X16" s="1797"/>
      <c r="Y16" s="214"/>
      <c r="Z16" s="219" t="s">
        <v>48</v>
      </c>
      <c r="AA16" s="1822" t="s">
        <v>593</v>
      </c>
      <c r="AB16" s="1822"/>
      <c r="AC16" s="1822"/>
      <c r="AD16" s="1822"/>
      <c r="AE16" s="1822"/>
      <c r="AF16" s="1822"/>
      <c r="AG16" s="1822"/>
      <c r="AH16" s="1822"/>
      <c r="AI16" s="1822"/>
      <c r="AJ16" s="1822"/>
      <c r="AK16" s="1822"/>
      <c r="AL16" s="1822"/>
      <c r="AM16" s="1822"/>
      <c r="AN16" s="1822"/>
      <c r="AO16" s="1880"/>
      <c r="AP16" s="1880"/>
      <c r="AQ16" s="825">
        <v>1</v>
      </c>
      <c r="AR16" s="826"/>
      <c r="AS16" s="852" t="s">
        <v>186</v>
      </c>
      <c r="AT16" s="852"/>
      <c r="AU16" s="852"/>
      <c r="AV16" s="217" t="s">
        <v>12</v>
      </c>
      <c r="AW16" s="477"/>
      <c r="AX16" s="477"/>
      <c r="AY16" s="1826" t="s">
        <v>591</v>
      </c>
      <c r="AZ16" s="1826"/>
      <c r="BA16" s="1826"/>
      <c r="BB16" s="6"/>
      <c r="BC16" s="6"/>
      <c r="BD16" s="6"/>
      <c r="BE16" s="6"/>
      <c r="BF16" s="6"/>
      <c r="BG16" s="6"/>
      <c r="BH16" s="283"/>
    </row>
    <row r="17" spans="1:60" ht="19.149999999999999" customHeight="1">
      <c r="A17" s="1803" t="s">
        <v>355</v>
      </c>
      <c r="B17" s="1804"/>
      <c r="C17" s="1804"/>
      <c r="D17" s="1804"/>
      <c r="E17" s="1804"/>
      <c r="F17" s="1804"/>
      <c r="G17" s="1804"/>
      <c r="H17" s="1804"/>
      <c r="I17" s="1804"/>
      <c r="J17" s="1804"/>
      <c r="K17" s="1804"/>
      <c r="L17" s="1805"/>
      <c r="M17" s="1800">
        <f>①【2ヵ月前】利用申込書!AI15</f>
        <v>0</v>
      </c>
      <c r="N17" s="1796"/>
      <c r="O17" s="1801"/>
      <c r="P17" s="1795">
        <f>①【2ヵ月前】利用申込書!AL15</f>
        <v>0</v>
      </c>
      <c r="Q17" s="1796"/>
      <c r="R17" s="1797"/>
      <c r="S17" s="1800">
        <f>①【2ヵ月前】利用申込書!AQ15</f>
        <v>0</v>
      </c>
      <c r="T17" s="1796"/>
      <c r="U17" s="1801"/>
      <c r="V17" s="1795">
        <f>①【2ヵ月前】利用申込書!AT15</f>
        <v>0</v>
      </c>
      <c r="W17" s="1796"/>
      <c r="X17" s="1797"/>
      <c r="Y17" s="214"/>
      <c r="Z17" s="219"/>
      <c r="AA17" s="1822"/>
      <c r="AB17" s="1822"/>
      <c r="AC17" s="1822"/>
      <c r="AD17" s="1822"/>
      <c r="AE17" s="1822"/>
      <c r="AF17" s="1822"/>
      <c r="AG17" s="1822"/>
      <c r="AH17" s="1822"/>
      <c r="AI17" s="1822"/>
      <c r="AJ17" s="1822"/>
      <c r="AK17" s="1822"/>
      <c r="AL17" s="1822"/>
      <c r="AM17" s="1822"/>
      <c r="AN17" s="1822"/>
      <c r="AO17" s="1880"/>
      <c r="AP17" s="1880"/>
      <c r="AQ17" s="825">
        <v>2</v>
      </c>
      <c r="AR17" s="826"/>
      <c r="AS17" s="852" t="s">
        <v>185</v>
      </c>
      <c r="AT17" s="852"/>
      <c r="AU17" s="852"/>
      <c r="AV17" s="852"/>
      <c r="AW17" s="852"/>
      <c r="AX17" s="852"/>
      <c r="AY17" s="852"/>
      <c r="AZ17" s="852"/>
      <c r="BA17" s="852"/>
      <c r="BH17" s="282"/>
    </row>
    <row r="18" spans="1:60" ht="19.149999999999999" customHeight="1">
      <c r="A18" s="1806" t="s">
        <v>344</v>
      </c>
      <c r="B18" s="1807"/>
      <c r="C18" s="1807"/>
      <c r="D18" s="1798" t="s">
        <v>356</v>
      </c>
      <c r="E18" s="1798"/>
      <c r="F18" s="1798"/>
      <c r="G18" s="1798"/>
      <c r="H18" s="1798"/>
      <c r="I18" s="1798"/>
      <c r="J18" s="1798"/>
      <c r="K18" s="1798"/>
      <c r="L18" s="1799"/>
      <c r="M18" s="1800">
        <f>①【2ヵ月前】利用申込書!AI16</f>
        <v>0</v>
      </c>
      <c r="N18" s="1796"/>
      <c r="O18" s="1801"/>
      <c r="P18" s="1795">
        <f>①【2ヵ月前】利用申込書!AL16</f>
        <v>0</v>
      </c>
      <c r="Q18" s="1796"/>
      <c r="R18" s="1797"/>
      <c r="S18" s="1800">
        <f>①【2ヵ月前】利用申込書!AQ16</f>
        <v>0</v>
      </c>
      <c r="T18" s="1796"/>
      <c r="U18" s="1801"/>
      <c r="V18" s="1795">
        <f>①【2ヵ月前】利用申込書!AT16</f>
        <v>0</v>
      </c>
      <c r="W18" s="1796"/>
      <c r="X18" s="1797"/>
      <c r="Y18" s="214"/>
      <c r="Z18" t="s">
        <v>48</v>
      </c>
      <c r="AA18" s="1802" t="s">
        <v>596</v>
      </c>
      <c r="AB18" s="1802"/>
      <c r="AC18" s="1802"/>
      <c r="AD18" s="1802"/>
      <c r="AE18" s="1802"/>
      <c r="AF18" s="1802"/>
      <c r="AG18" s="1802"/>
      <c r="AH18" s="1802"/>
      <c r="AI18" s="1802"/>
      <c r="AJ18" s="1802"/>
      <c r="AK18" s="1802"/>
      <c r="AL18" s="1802"/>
      <c r="AM18" s="1802"/>
      <c r="AN18" s="1802"/>
      <c r="AO18" s="1880"/>
      <c r="AP18" s="1880"/>
      <c r="AQ18" s="1823">
        <v>3</v>
      </c>
      <c r="AR18" s="1824"/>
      <c r="AS18" s="1825" t="s">
        <v>188</v>
      </c>
      <c r="AT18" s="1825"/>
      <c r="AU18" s="1825"/>
      <c r="AV18" s="1825"/>
      <c r="AW18" s="1825"/>
      <c r="AX18" s="1825"/>
      <c r="AY18" s="1825"/>
      <c r="AZ18" s="1825"/>
      <c r="BA18" s="1825"/>
      <c r="BB18" s="354"/>
      <c r="BC18" s="354"/>
      <c r="BD18" s="354"/>
      <c r="BE18" s="354"/>
      <c r="BF18" s="354"/>
      <c r="BG18" s="354"/>
      <c r="BH18" s="355"/>
    </row>
    <row r="19" spans="1:60" ht="19.149999999999999" customHeight="1">
      <c r="A19" s="1806"/>
      <c r="B19" s="1807"/>
      <c r="C19" s="1807"/>
      <c r="D19" s="1798" t="s">
        <v>623</v>
      </c>
      <c r="E19" s="1798"/>
      <c r="F19" s="1798"/>
      <c r="G19" s="1798"/>
      <c r="H19" s="1798"/>
      <c r="I19" s="1798"/>
      <c r="J19" s="1798"/>
      <c r="K19" s="1798"/>
      <c r="L19" s="1799"/>
      <c r="M19" s="1800">
        <f>①【2ヵ月前】利用申込書!AI17</f>
        <v>0</v>
      </c>
      <c r="N19" s="1796"/>
      <c r="O19" s="1801"/>
      <c r="P19" s="1795">
        <f>①【2ヵ月前】利用申込書!AL17</f>
        <v>0</v>
      </c>
      <c r="Q19" s="1796"/>
      <c r="R19" s="1797"/>
      <c r="S19" s="1800">
        <f>①【2ヵ月前】利用申込書!AQ17</f>
        <v>0</v>
      </c>
      <c r="T19" s="1796"/>
      <c r="U19" s="1801"/>
      <c r="V19" s="1795">
        <f>①【2ヵ月前】利用申込書!AT17</f>
        <v>0</v>
      </c>
      <c r="W19" s="1796"/>
      <c r="X19" s="1797"/>
      <c r="Y19" s="214"/>
      <c r="AA19" s="1802"/>
      <c r="AB19" s="1802"/>
      <c r="AC19" s="1802"/>
      <c r="AD19" s="1802"/>
      <c r="AE19" s="1802"/>
      <c r="AF19" s="1802"/>
      <c r="AG19" s="1802"/>
      <c r="AH19" s="1802"/>
      <c r="AI19" s="1802"/>
      <c r="AJ19" s="1802"/>
      <c r="AK19" s="1802"/>
      <c r="AL19" s="1802"/>
      <c r="AM19" s="1802"/>
      <c r="AN19" s="1802"/>
      <c r="AO19" s="1880"/>
      <c r="AP19" s="1880"/>
      <c r="AQ19" s="1810" t="s">
        <v>826</v>
      </c>
      <c r="AR19" s="1811"/>
      <c r="AS19" s="1811"/>
      <c r="AT19" s="1811"/>
      <c r="AU19" s="1811"/>
      <c r="AV19" s="1811"/>
      <c r="AW19" s="1811"/>
      <c r="AX19" s="1811"/>
      <c r="AY19" s="1811"/>
      <c r="AZ19" s="1811"/>
      <c r="BA19" s="1811"/>
      <c r="BB19" s="1811"/>
      <c r="BC19" s="1811"/>
      <c r="BD19" s="1811"/>
      <c r="BE19" s="1811"/>
      <c r="BF19" s="1811"/>
      <c r="BG19" s="1811"/>
      <c r="BH19" s="1812"/>
    </row>
    <row r="20" spans="1:60" ht="19.149999999999999" customHeight="1" thickBot="1">
      <c r="A20" s="1808"/>
      <c r="B20" s="1809"/>
      <c r="C20" s="1809"/>
      <c r="D20" s="1813" t="s">
        <v>595</v>
      </c>
      <c r="E20" s="1813"/>
      <c r="F20" s="1813"/>
      <c r="G20" s="1813"/>
      <c r="H20" s="1813"/>
      <c r="I20" s="1813"/>
      <c r="J20" s="1813"/>
      <c r="K20" s="1813"/>
      <c r="L20" s="1814"/>
      <c r="M20" s="1815">
        <f>①【2ヵ月前】利用申込書!AI18</f>
        <v>0</v>
      </c>
      <c r="N20" s="1816"/>
      <c r="O20" s="1817"/>
      <c r="P20" s="1818">
        <f>①【2ヵ月前】利用申込書!AL18</f>
        <v>0</v>
      </c>
      <c r="Q20" s="1816"/>
      <c r="R20" s="1819"/>
      <c r="S20" s="1820">
        <f>①【2ヵ月前】利用申込書!AQ18</f>
        <v>0</v>
      </c>
      <c r="T20" s="1775"/>
      <c r="U20" s="1821"/>
      <c r="V20" s="1774">
        <f>①【2ヵ月前】利用申込書!AT18</f>
        <v>0</v>
      </c>
      <c r="W20" s="1775"/>
      <c r="X20" s="1776"/>
      <c r="Y20" s="214"/>
      <c r="Z20" t="s">
        <v>32</v>
      </c>
      <c r="AA20" s="1777" t="s">
        <v>597</v>
      </c>
      <c r="AB20" s="1777"/>
      <c r="AC20" s="1777"/>
      <c r="AD20" s="1777"/>
      <c r="AE20" s="1777"/>
      <c r="AF20" s="1777"/>
      <c r="AG20" s="1777"/>
      <c r="AH20" s="1777"/>
      <c r="AI20" s="1777"/>
      <c r="AJ20" s="1777"/>
      <c r="AK20" s="1777"/>
      <c r="AL20" s="1777"/>
      <c r="AM20" s="1777"/>
      <c r="AN20" s="1777"/>
      <c r="AO20" s="1880"/>
      <c r="AP20" s="1880"/>
      <c r="AQ20" s="215"/>
      <c r="AS20" t="s">
        <v>694</v>
      </c>
      <c r="AW20" s="1895" t="s">
        <v>897</v>
      </c>
      <c r="AX20" s="1895"/>
      <c r="AY20" s="1895"/>
      <c r="AZ20" s="1895"/>
      <c r="BA20" s="1895"/>
      <c r="BB20" s="1895"/>
      <c r="BC20" s="1895"/>
      <c r="BD20" s="826"/>
      <c r="BE20" s="826"/>
      <c r="BF20" s="826"/>
      <c r="BG20" s="826"/>
      <c r="BH20" s="827"/>
    </row>
    <row r="21" spans="1:60" ht="19.149999999999999" customHeight="1" thickTop="1" thickBot="1">
      <c r="A21" s="1685" t="s">
        <v>670</v>
      </c>
      <c r="B21" s="1685"/>
      <c r="C21" s="1685"/>
      <c r="D21" s="1685"/>
      <c r="E21" s="1685"/>
      <c r="F21" s="1685"/>
      <c r="G21" s="1685"/>
      <c r="H21" s="1685"/>
      <c r="I21" s="1685"/>
      <c r="J21" s="1685"/>
      <c r="K21" s="1685"/>
      <c r="L21" s="1685"/>
      <c r="M21" s="1686" t="str">
        <f>①【2ヵ月前】利用申込書!AI19</f>
        <v/>
      </c>
      <c r="N21" s="1686"/>
      <c r="O21" s="663"/>
      <c r="P21" s="546" t="str">
        <f>①【2ヵ月前】利用申込書!AL19</f>
        <v/>
      </c>
      <c r="Q21" s="546"/>
      <c r="R21" s="546"/>
      <c r="S21" s="546" t="str">
        <f>①【2ヵ月前】利用申込書!AQ19</f>
        <v/>
      </c>
      <c r="T21" s="546"/>
      <c r="U21" s="546"/>
      <c r="V21" s="642" t="str">
        <f>①【2ヵ月前】利用申込書!AT19</f>
        <v/>
      </c>
      <c r="W21" s="1686"/>
      <c r="X21" s="1686"/>
      <c r="Y21" s="214"/>
      <c r="AA21" s="268"/>
      <c r="AB21" s="268"/>
      <c r="AC21" s="268"/>
      <c r="AD21" s="268"/>
      <c r="AE21" s="268"/>
      <c r="AF21" s="268"/>
      <c r="AG21" s="268"/>
      <c r="AH21" s="268"/>
      <c r="AI21" s="268"/>
      <c r="AJ21" s="268"/>
      <c r="AK21" s="268"/>
      <c r="AL21" s="268"/>
      <c r="AM21" s="268"/>
      <c r="AN21" s="268"/>
      <c r="AO21" s="274"/>
      <c r="AP21" s="274"/>
      <c r="AQ21" s="220"/>
      <c r="AR21" s="221"/>
      <c r="AS21" s="1881" t="s">
        <v>700</v>
      </c>
      <c r="AT21" s="1881"/>
      <c r="AU21" s="1881"/>
      <c r="AV21" s="1881"/>
      <c r="AW21" s="1881"/>
      <c r="AX21" s="1881"/>
      <c r="AY21" s="1881"/>
      <c r="AZ21" s="1881"/>
      <c r="BA21" s="1881"/>
      <c r="BB21" s="284"/>
      <c r="BC21" s="221"/>
      <c r="BD21" s="1718"/>
      <c r="BE21" s="1719"/>
      <c r="BF21" s="1719"/>
      <c r="BG21" s="1719"/>
      <c r="BH21" s="1720"/>
    </row>
    <row r="22" spans="1:60" ht="15" customHeight="1" thickBot="1">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3"/>
      <c r="AB22" s="222"/>
      <c r="AC22" s="222"/>
      <c r="AD22" s="222"/>
      <c r="AE22" s="222"/>
      <c r="AF22" s="222"/>
      <c r="AG22" s="222"/>
      <c r="AH22" s="222"/>
      <c r="AI22" s="222"/>
      <c r="AJ22" s="222"/>
      <c r="AK22" s="222"/>
      <c r="AL22" s="222"/>
      <c r="AM22" s="222"/>
      <c r="AN22" s="222"/>
      <c r="AO22" s="222"/>
      <c r="AP22" s="222"/>
      <c r="AQ22" s="1762"/>
      <c r="AR22" s="1762"/>
      <c r="AS22" s="1762"/>
      <c r="AT22" s="1762"/>
      <c r="AU22" s="1762"/>
      <c r="AV22" s="1762"/>
      <c r="AW22" s="1762"/>
      <c r="AX22" s="1762"/>
      <c r="AY22" s="1762"/>
      <c r="AZ22" s="1762"/>
      <c r="BA22" s="1762"/>
      <c r="BB22" s="1762"/>
      <c r="BC22" s="1762"/>
      <c r="BD22" s="1762"/>
      <c r="BE22" s="1762"/>
      <c r="BF22" s="1762"/>
      <c r="BG22" s="1762"/>
      <c r="BH22" s="1762"/>
    </row>
    <row r="23" spans="1:60" ht="10.15" customHeight="1">
      <c r="AA23" s="4"/>
      <c r="AQ23" s="225"/>
      <c r="AR23" s="226"/>
      <c r="AS23" s="226"/>
      <c r="AT23" s="226"/>
      <c r="AU23" s="226"/>
      <c r="AV23" s="226"/>
      <c r="AW23" s="226"/>
      <c r="AX23" s="226"/>
      <c r="AY23" s="225"/>
      <c r="AZ23" s="225"/>
      <c r="BA23" s="225"/>
      <c r="BB23" s="225"/>
      <c r="BC23" s="225"/>
      <c r="BD23" s="225"/>
      <c r="BE23" s="225"/>
      <c r="BF23" s="225"/>
      <c r="BG23" s="225"/>
      <c r="BH23" s="225"/>
    </row>
    <row r="24" spans="1:60" ht="23.45" customHeight="1" thickBot="1">
      <c r="A24" s="1882" t="s">
        <v>598</v>
      </c>
      <c r="B24" s="1883"/>
      <c r="C24" s="1883"/>
      <c r="D24" s="1883"/>
      <c r="E24" s="1791" t="s">
        <v>599</v>
      </c>
      <c r="F24" s="1791"/>
      <c r="G24" s="1791"/>
      <c r="H24" s="1791"/>
      <c r="I24" s="1791"/>
      <c r="J24" s="1791"/>
      <c r="K24" s="1791"/>
      <c r="L24" s="1791"/>
      <c r="M24" s="1791"/>
      <c r="N24" s="1791"/>
      <c r="O24" s="1791"/>
      <c r="P24" s="1791"/>
      <c r="Q24" s="1791"/>
      <c r="R24" s="1791"/>
      <c r="S24" s="1791"/>
      <c r="T24" s="1791"/>
      <c r="U24" s="1791"/>
      <c r="V24" s="1791"/>
      <c r="W24" s="1791"/>
      <c r="X24" s="1791"/>
      <c r="Y24" s="1791"/>
      <c r="Z24" s="1791"/>
      <c r="AA24" s="1791"/>
      <c r="AB24" s="1791"/>
      <c r="AC24" s="1791"/>
      <c r="AD24" s="1791"/>
      <c r="AE24" s="1791"/>
      <c r="AF24" s="1791"/>
      <c r="AG24" s="1791"/>
      <c r="AH24" s="1791"/>
      <c r="AI24" s="1791"/>
      <c r="AJ24" s="1791"/>
      <c r="AK24" s="1791"/>
      <c r="AL24" s="1791"/>
      <c r="AM24" s="1791"/>
      <c r="AN24" s="224"/>
      <c r="AO24" s="1770" t="s">
        <v>600</v>
      </c>
      <c r="AP24" s="1770"/>
      <c r="AR24" s="1771" t="s">
        <v>695</v>
      </c>
      <c r="AS24" s="1771"/>
      <c r="AT24" s="1771"/>
      <c r="AU24" s="1771"/>
      <c r="AV24" s="1771"/>
      <c r="AW24" s="1771"/>
      <c r="AX24" s="1771"/>
      <c r="AY24" s="201"/>
      <c r="AZ24" s="201"/>
      <c r="BA24" s="201"/>
      <c r="BB24" s="201"/>
      <c r="BC24" s="414"/>
      <c r="BD24" s="414"/>
      <c r="BE24" s="414"/>
      <c r="BF24" s="414"/>
      <c r="BG24" s="414"/>
      <c r="BH24" s="414"/>
    </row>
    <row r="25" spans="1:60" ht="15" thickBot="1">
      <c r="A25" s="1884" t="s">
        <v>601</v>
      </c>
      <c r="B25" s="1885"/>
      <c r="C25" s="1885"/>
      <c r="D25" s="1886"/>
      <c r="E25" s="1792" t="s">
        <v>34</v>
      </c>
      <c r="F25" s="1793"/>
      <c r="G25" s="1793"/>
      <c r="H25" s="1793"/>
      <c r="I25" s="1793"/>
      <c r="J25" s="1793"/>
      <c r="K25" s="1793"/>
      <c r="L25" s="1793"/>
      <c r="M25" s="1793"/>
      <c r="N25" s="1793"/>
      <c r="O25" s="1793"/>
      <c r="P25" s="1794"/>
      <c r="Q25" s="1778" t="s">
        <v>35</v>
      </c>
      <c r="R25" s="1779"/>
      <c r="S25" s="1779"/>
      <c r="T25" s="1779"/>
      <c r="U25" s="1779"/>
      <c r="V25" s="1779"/>
      <c r="W25" s="1779"/>
      <c r="X25" s="1779"/>
      <c r="Y25" s="1779"/>
      <c r="Z25" s="1779"/>
      <c r="AA25" s="1779"/>
      <c r="AB25" s="1780"/>
      <c r="AC25" s="1778" t="s">
        <v>36</v>
      </c>
      <c r="AD25" s="1779"/>
      <c r="AE25" s="1779"/>
      <c r="AF25" s="1779"/>
      <c r="AG25" s="1779"/>
      <c r="AH25" s="1779"/>
      <c r="AI25" s="1779"/>
      <c r="AJ25" s="1779"/>
      <c r="AK25" s="1779"/>
      <c r="AL25" s="1779"/>
      <c r="AM25" s="1779"/>
      <c r="AN25" s="1781"/>
      <c r="AO25" s="1770"/>
      <c r="AP25" s="1770"/>
      <c r="AR25" s="56" t="s">
        <v>602</v>
      </c>
      <c r="AS25" s="52"/>
      <c r="AT25" s="52"/>
      <c r="AU25" s="52"/>
      <c r="AV25" s="52"/>
      <c r="AW25" s="52"/>
      <c r="AX25" s="52"/>
      <c r="AY25" s="52"/>
      <c r="AZ25" s="52"/>
      <c r="BA25" s="52"/>
      <c r="BB25" s="52"/>
      <c r="BC25" s="52"/>
      <c r="BD25" s="52"/>
      <c r="BE25" s="52"/>
      <c r="BF25" s="52"/>
      <c r="BG25" s="52"/>
      <c r="BH25" s="52"/>
    </row>
    <row r="26" spans="1:60" ht="39.950000000000003" customHeight="1">
      <c r="A26" s="1887"/>
      <c r="B26" s="1888"/>
      <c r="C26" s="1888"/>
      <c r="D26" s="1889"/>
      <c r="E26" s="1782" t="s">
        <v>693</v>
      </c>
      <c r="F26" s="1783"/>
      <c r="G26" s="1783"/>
      <c r="H26" s="1784" t="s">
        <v>692</v>
      </c>
      <c r="I26" s="1785"/>
      <c r="J26" s="1785"/>
      <c r="K26" s="1789" t="s">
        <v>37</v>
      </c>
      <c r="L26" s="1789"/>
      <c r="M26" s="1789"/>
      <c r="N26" s="1786" t="s">
        <v>38</v>
      </c>
      <c r="O26" s="1787"/>
      <c r="P26" s="1788"/>
      <c r="Q26" s="1782" t="s">
        <v>693</v>
      </c>
      <c r="R26" s="1783"/>
      <c r="S26" s="1783"/>
      <c r="T26" s="1784" t="s">
        <v>692</v>
      </c>
      <c r="U26" s="1785"/>
      <c r="V26" s="1785"/>
      <c r="W26" s="1789" t="s">
        <v>37</v>
      </c>
      <c r="X26" s="1789"/>
      <c r="Y26" s="1789"/>
      <c r="Z26" s="1786" t="s">
        <v>38</v>
      </c>
      <c r="AA26" s="1787"/>
      <c r="AB26" s="1788"/>
      <c r="AC26" s="1782" t="s">
        <v>693</v>
      </c>
      <c r="AD26" s="1783"/>
      <c r="AE26" s="1783"/>
      <c r="AF26" s="1784" t="s">
        <v>692</v>
      </c>
      <c r="AG26" s="1785"/>
      <c r="AH26" s="1785"/>
      <c r="AI26" s="1789" t="s">
        <v>37</v>
      </c>
      <c r="AJ26" s="1789"/>
      <c r="AK26" s="1789"/>
      <c r="AL26" s="1786" t="s">
        <v>38</v>
      </c>
      <c r="AM26" s="1787"/>
      <c r="AN26" s="1790"/>
      <c r="AO26" s="1770"/>
      <c r="AP26" s="1770"/>
      <c r="AQ26" s="1768"/>
      <c r="AR26" s="1769"/>
      <c r="AS26" s="1763" t="s">
        <v>619</v>
      </c>
      <c r="AT26" s="1764"/>
      <c r="AU26" s="1890" t="s">
        <v>618</v>
      </c>
      <c r="AV26" s="1891"/>
      <c r="AW26" s="1891"/>
      <c r="AX26" s="1891"/>
      <c r="AY26" s="1891"/>
      <c r="AZ26" s="1891"/>
      <c r="BA26" s="1891"/>
      <c r="BB26" s="1892"/>
      <c r="BC26" s="1765" t="s">
        <v>603</v>
      </c>
      <c r="BD26" s="1766"/>
      <c r="BE26" s="1766"/>
      <c r="BF26" s="1766"/>
      <c r="BG26" s="1766"/>
      <c r="BH26" s="1767"/>
    </row>
    <row r="27" spans="1:60" ht="18.399999999999999" customHeight="1">
      <c r="A27" s="1747" t="str">
        <f>③【2ヵ月前】食事注文票!A17</f>
        <v xml:space="preserve"> </v>
      </c>
      <c r="B27" s="1748"/>
      <c r="C27" s="1748"/>
      <c r="D27" s="1749"/>
      <c r="E27" s="1695">
        <f>③【2ヵ月前】食事注文票!F17</f>
        <v>0</v>
      </c>
      <c r="F27" s="882"/>
      <c r="G27" s="1696"/>
      <c r="H27" s="1699">
        <f>③【2ヵ月前】食事注文票!H17</f>
        <v>0</v>
      </c>
      <c r="I27" s="1699"/>
      <c r="J27" s="1699"/>
      <c r="K27" s="1699">
        <f>③【2ヵ月前】食事注文票!J17</f>
        <v>0</v>
      </c>
      <c r="L27" s="1699"/>
      <c r="M27" s="1699"/>
      <c r="N27" s="1701">
        <f>③【2ヵ月前】食事注文票!M17</f>
        <v>0</v>
      </c>
      <c r="O27" s="882"/>
      <c r="P27" s="1702"/>
      <c r="Q27" s="1695">
        <f>③【2ヵ月前】食事注文票!P17</f>
        <v>0</v>
      </c>
      <c r="R27" s="882"/>
      <c r="S27" s="1696"/>
      <c r="T27" s="1699">
        <f>③【2ヵ月前】食事注文票!R17</f>
        <v>0</v>
      </c>
      <c r="U27" s="1699"/>
      <c r="V27" s="1699"/>
      <c r="W27" s="1699">
        <f>③【2ヵ月前】食事注文票!T17</f>
        <v>0</v>
      </c>
      <c r="X27" s="1699"/>
      <c r="Y27" s="1699"/>
      <c r="Z27" s="1701">
        <f>③【2ヵ月前】食事注文票!W17</f>
        <v>0</v>
      </c>
      <c r="AA27" s="882"/>
      <c r="AB27" s="1702"/>
      <c r="AC27" s="1695">
        <f>③【2ヵ月前】食事注文票!Z17</f>
        <v>0</v>
      </c>
      <c r="AD27" s="882"/>
      <c r="AE27" s="1696"/>
      <c r="AF27" s="1699">
        <f>③【2ヵ月前】食事注文票!AB17</f>
        <v>0</v>
      </c>
      <c r="AG27" s="1699"/>
      <c r="AH27" s="1699"/>
      <c r="AI27" s="1699">
        <f>③【2ヵ月前】食事注文票!AD17</f>
        <v>0</v>
      </c>
      <c r="AJ27" s="1699"/>
      <c r="AK27" s="1699"/>
      <c r="AL27" s="1701">
        <f>③【2ヵ月前】食事注文票!AG17</f>
        <v>0</v>
      </c>
      <c r="AM27" s="882"/>
      <c r="AN27" s="883"/>
      <c r="AO27" s="1770"/>
      <c r="AP27" s="1770"/>
      <c r="AQ27" s="1761" t="s">
        <v>613</v>
      </c>
      <c r="AR27" s="1753"/>
      <c r="AS27" s="1752"/>
      <c r="AT27" s="1754"/>
      <c r="AU27" s="1752"/>
      <c r="AV27" s="1753"/>
      <c r="AW27" s="1753"/>
      <c r="AX27" s="1753"/>
      <c r="AY27" s="1753"/>
      <c r="AZ27" s="1753"/>
      <c r="BA27" s="1753"/>
      <c r="BB27" s="1754"/>
      <c r="BC27" s="1422"/>
      <c r="BD27" s="1232"/>
      <c r="BE27" s="1232"/>
      <c r="BF27" s="1232"/>
      <c r="BG27" s="1232"/>
      <c r="BH27" s="1233"/>
    </row>
    <row r="28" spans="1:60" ht="18.399999999999999" customHeight="1">
      <c r="A28" s="1692"/>
      <c r="B28" s="1693"/>
      <c r="C28" s="1693"/>
      <c r="D28" s="1694"/>
      <c r="E28" s="1697"/>
      <c r="F28" s="885"/>
      <c r="G28" s="1698"/>
      <c r="H28" s="1700"/>
      <c r="I28" s="1700"/>
      <c r="J28" s="1700"/>
      <c r="K28" s="1700"/>
      <c r="L28" s="1700"/>
      <c r="M28" s="1700"/>
      <c r="N28" s="1688"/>
      <c r="O28" s="885"/>
      <c r="P28" s="1689"/>
      <c r="Q28" s="1697"/>
      <c r="R28" s="885"/>
      <c r="S28" s="1698"/>
      <c r="T28" s="1700"/>
      <c r="U28" s="1700"/>
      <c r="V28" s="1700"/>
      <c r="W28" s="1700"/>
      <c r="X28" s="1700"/>
      <c r="Y28" s="1700"/>
      <c r="Z28" s="1688"/>
      <c r="AA28" s="885"/>
      <c r="AB28" s="1689"/>
      <c r="AC28" s="1697"/>
      <c r="AD28" s="885"/>
      <c r="AE28" s="1698"/>
      <c r="AF28" s="1700"/>
      <c r="AG28" s="1700"/>
      <c r="AH28" s="1700"/>
      <c r="AI28" s="1700"/>
      <c r="AJ28" s="1700"/>
      <c r="AK28" s="1700"/>
      <c r="AL28" s="1688"/>
      <c r="AM28" s="885"/>
      <c r="AN28" s="886"/>
      <c r="AO28" s="1770"/>
      <c r="AP28" s="1770"/>
      <c r="AQ28" s="1724"/>
      <c r="AR28" s="1725"/>
      <c r="AS28" s="1755"/>
      <c r="AT28" s="1756"/>
      <c r="AU28" s="1755"/>
      <c r="AV28" s="1725"/>
      <c r="AW28" s="1725"/>
      <c r="AX28" s="1725"/>
      <c r="AY28" s="1725"/>
      <c r="AZ28" s="1725"/>
      <c r="BA28" s="1725"/>
      <c r="BB28" s="1756"/>
      <c r="BC28" s="1383"/>
      <c r="BD28" s="1759"/>
      <c r="BE28" s="1759"/>
      <c r="BF28" s="1759"/>
      <c r="BG28" s="1759"/>
      <c r="BH28" s="1760"/>
    </row>
    <row r="29" spans="1:60" ht="18.399999999999999" customHeight="1">
      <c r="A29" s="1692" t="str">
        <f>③【2ヵ月前】食事注文票!A19</f>
        <v xml:space="preserve"> </v>
      </c>
      <c r="B29" s="1693"/>
      <c r="C29" s="1693"/>
      <c r="D29" s="1694"/>
      <c r="E29" s="1697">
        <f>③【2ヵ月前】食事注文票!F19</f>
        <v>0</v>
      </c>
      <c r="F29" s="885"/>
      <c r="G29" s="1698"/>
      <c r="H29" s="1700">
        <f>③【2ヵ月前】食事注文票!H19</f>
        <v>0</v>
      </c>
      <c r="I29" s="1700"/>
      <c r="J29" s="1700"/>
      <c r="K29" s="1700">
        <f>③【2ヵ月前】食事注文票!J19</f>
        <v>0</v>
      </c>
      <c r="L29" s="1700"/>
      <c r="M29" s="1700"/>
      <c r="N29" s="1688">
        <f>③【2ヵ月前】食事注文票!M19</f>
        <v>0</v>
      </c>
      <c r="O29" s="885"/>
      <c r="P29" s="1689"/>
      <c r="Q29" s="1697">
        <f>③【2ヵ月前】食事注文票!P19</f>
        <v>0</v>
      </c>
      <c r="R29" s="885"/>
      <c r="S29" s="1698"/>
      <c r="T29" s="1700">
        <f>③【2ヵ月前】食事注文票!R19</f>
        <v>0</v>
      </c>
      <c r="U29" s="1700"/>
      <c r="V29" s="1700"/>
      <c r="W29" s="1700">
        <f>③【2ヵ月前】食事注文票!T19</f>
        <v>0</v>
      </c>
      <c r="X29" s="1700"/>
      <c r="Y29" s="1700"/>
      <c r="Z29" s="1688">
        <f>③【2ヵ月前】食事注文票!W19</f>
        <v>0</v>
      </c>
      <c r="AA29" s="885"/>
      <c r="AB29" s="1689"/>
      <c r="AC29" s="1697">
        <f>③【2ヵ月前】食事注文票!Z19</f>
        <v>0</v>
      </c>
      <c r="AD29" s="885"/>
      <c r="AE29" s="1698"/>
      <c r="AF29" s="1700">
        <f>③【2ヵ月前】食事注文票!AB19</f>
        <v>0</v>
      </c>
      <c r="AG29" s="1700"/>
      <c r="AH29" s="1700"/>
      <c r="AI29" s="1700">
        <f>③【2ヵ月前】食事注文票!AD19</f>
        <v>0</v>
      </c>
      <c r="AJ29" s="1700"/>
      <c r="AK29" s="1700"/>
      <c r="AL29" s="1688">
        <f>③【2ヵ月前】食事注文票!AG19</f>
        <v>0</v>
      </c>
      <c r="AM29" s="885"/>
      <c r="AN29" s="886"/>
      <c r="AO29" s="1770"/>
      <c r="AP29" s="1770"/>
      <c r="AQ29" s="1750" t="s">
        <v>614</v>
      </c>
      <c r="AR29" s="1751"/>
      <c r="AS29" s="1757"/>
      <c r="AT29" s="1758"/>
      <c r="AU29" s="1757"/>
      <c r="AV29" s="1751"/>
      <c r="AW29" s="1751"/>
      <c r="AX29" s="1751"/>
      <c r="AY29" s="1751"/>
      <c r="AZ29" s="1751"/>
      <c r="BA29" s="1751"/>
      <c r="BB29" s="1758"/>
      <c r="BC29" s="884"/>
      <c r="BD29" s="885"/>
      <c r="BE29" s="885"/>
      <c r="BF29" s="885"/>
      <c r="BG29" s="885"/>
      <c r="BH29" s="886"/>
    </row>
    <row r="30" spans="1:60" ht="18.399999999999999" customHeight="1">
      <c r="A30" s="1692"/>
      <c r="B30" s="1693"/>
      <c r="C30" s="1693"/>
      <c r="D30" s="1694"/>
      <c r="E30" s="1697"/>
      <c r="F30" s="885"/>
      <c r="G30" s="1698"/>
      <c r="H30" s="1700"/>
      <c r="I30" s="1700"/>
      <c r="J30" s="1700"/>
      <c r="K30" s="1700"/>
      <c r="L30" s="1700"/>
      <c r="M30" s="1700"/>
      <c r="N30" s="1688"/>
      <c r="O30" s="885"/>
      <c r="P30" s="1689"/>
      <c r="Q30" s="1697"/>
      <c r="R30" s="885"/>
      <c r="S30" s="1698"/>
      <c r="T30" s="1700"/>
      <c r="U30" s="1700"/>
      <c r="V30" s="1700"/>
      <c r="W30" s="1700"/>
      <c r="X30" s="1700"/>
      <c r="Y30" s="1700"/>
      <c r="Z30" s="1688"/>
      <c r="AA30" s="885"/>
      <c r="AB30" s="1689"/>
      <c r="AC30" s="1697"/>
      <c r="AD30" s="885"/>
      <c r="AE30" s="1698"/>
      <c r="AF30" s="1700"/>
      <c r="AG30" s="1700"/>
      <c r="AH30" s="1700"/>
      <c r="AI30" s="1700"/>
      <c r="AJ30" s="1700"/>
      <c r="AK30" s="1700"/>
      <c r="AL30" s="1688"/>
      <c r="AM30" s="885"/>
      <c r="AN30" s="886"/>
      <c r="AO30" s="1770"/>
      <c r="AP30" s="1770"/>
      <c r="AQ30" s="1750"/>
      <c r="AR30" s="1751"/>
      <c r="AS30" s="1757"/>
      <c r="AT30" s="1758"/>
      <c r="AU30" s="1757"/>
      <c r="AV30" s="1751"/>
      <c r="AW30" s="1751"/>
      <c r="AX30" s="1751"/>
      <c r="AY30" s="1751"/>
      <c r="AZ30" s="1751"/>
      <c r="BA30" s="1751"/>
      <c r="BB30" s="1758"/>
      <c r="BC30" s="884"/>
      <c r="BD30" s="885"/>
      <c r="BE30" s="885"/>
      <c r="BF30" s="885"/>
      <c r="BG30" s="885"/>
      <c r="BH30" s="886"/>
    </row>
    <row r="31" spans="1:60" ht="18.399999999999999" customHeight="1">
      <c r="A31" s="1692" t="str">
        <f>③【2ヵ月前】食事注文票!A21</f>
        <v xml:space="preserve"> </v>
      </c>
      <c r="B31" s="1693"/>
      <c r="C31" s="1693"/>
      <c r="D31" s="1694"/>
      <c r="E31" s="1695">
        <f>③【2ヵ月前】食事注文票!F21</f>
        <v>0</v>
      </c>
      <c r="F31" s="882"/>
      <c r="G31" s="1696"/>
      <c r="H31" s="1699">
        <f>③【2ヵ月前】食事注文票!H21</f>
        <v>0</v>
      </c>
      <c r="I31" s="1699"/>
      <c r="J31" s="1699"/>
      <c r="K31" s="1699">
        <f>③【2ヵ月前】食事注文票!J21</f>
        <v>0</v>
      </c>
      <c r="L31" s="1699"/>
      <c r="M31" s="1699"/>
      <c r="N31" s="1701">
        <f>③【2ヵ月前】食事注文票!M21</f>
        <v>0</v>
      </c>
      <c r="O31" s="882"/>
      <c r="P31" s="1702"/>
      <c r="Q31" s="1695">
        <f>③【2ヵ月前】食事注文票!P21</f>
        <v>0</v>
      </c>
      <c r="R31" s="882"/>
      <c r="S31" s="1696"/>
      <c r="T31" s="1699">
        <f>③【2ヵ月前】食事注文票!R21</f>
        <v>0</v>
      </c>
      <c r="U31" s="1699"/>
      <c r="V31" s="1699"/>
      <c r="W31" s="1699">
        <f>③【2ヵ月前】食事注文票!T21</f>
        <v>0</v>
      </c>
      <c r="X31" s="1699"/>
      <c r="Y31" s="1699"/>
      <c r="Z31" s="1701">
        <f>③【2ヵ月前】食事注文票!W21</f>
        <v>0</v>
      </c>
      <c r="AA31" s="882"/>
      <c r="AB31" s="1702"/>
      <c r="AC31" s="1695">
        <f>③【2ヵ月前】食事注文票!Z21</f>
        <v>0</v>
      </c>
      <c r="AD31" s="882"/>
      <c r="AE31" s="1696"/>
      <c r="AF31" s="1699">
        <f>③【2ヵ月前】食事注文票!AB21</f>
        <v>0</v>
      </c>
      <c r="AG31" s="1699"/>
      <c r="AH31" s="1699"/>
      <c r="AI31" s="1699">
        <f>③【2ヵ月前】食事注文票!AD21</f>
        <v>0</v>
      </c>
      <c r="AJ31" s="1699"/>
      <c r="AK31" s="1699"/>
      <c r="AL31" s="1701">
        <f>③【2ヵ月前】食事注文票!AG21</f>
        <v>0</v>
      </c>
      <c r="AM31" s="882"/>
      <c r="AN31" s="883"/>
      <c r="AO31" s="1770"/>
      <c r="AP31" s="1770"/>
      <c r="AQ31" s="1750" t="s">
        <v>615</v>
      </c>
      <c r="AR31" s="1751"/>
      <c r="AS31" s="1757"/>
      <c r="AT31" s="1758"/>
      <c r="AU31" s="1757"/>
      <c r="AV31" s="1751"/>
      <c r="AW31" s="1751"/>
      <c r="AX31" s="1751"/>
      <c r="AY31" s="1751"/>
      <c r="AZ31" s="1751"/>
      <c r="BA31" s="1751"/>
      <c r="BB31" s="1758"/>
      <c r="BC31" s="884"/>
      <c r="BD31" s="885"/>
      <c r="BE31" s="885"/>
      <c r="BF31" s="885"/>
      <c r="BG31" s="885"/>
      <c r="BH31" s="886"/>
    </row>
    <row r="32" spans="1:60" ht="18.399999999999999" customHeight="1">
      <c r="A32" s="1692"/>
      <c r="B32" s="1693"/>
      <c r="C32" s="1693"/>
      <c r="D32" s="1694"/>
      <c r="E32" s="1697"/>
      <c r="F32" s="885"/>
      <c r="G32" s="1698"/>
      <c r="H32" s="1700"/>
      <c r="I32" s="1700"/>
      <c r="J32" s="1700"/>
      <c r="K32" s="1700"/>
      <c r="L32" s="1700"/>
      <c r="M32" s="1700"/>
      <c r="N32" s="1688"/>
      <c r="O32" s="885"/>
      <c r="P32" s="1689"/>
      <c r="Q32" s="1697"/>
      <c r="R32" s="885"/>
      <c r="S32" s="1698"/>
      <c r="T32" s="1700"/>
      <c r="U32" s="1700"/>
      <c r="V32" s="1700"/>
      <c r="W32" s="1700"/>
      <c r="X32" s="1700"/>
      <c r="Y32" s="1700"/>
      <c r="Z32" s="1688"/>
      <c r="AA32" s="885"/>
      <c r="AB32" s="1689"/>
      <c r="AC32" s="1697"/>
      <c r="AD32" s="885"/>
      <c r="AE32" s="1698"/>
      <c r="AF32" s="1700"/>
      <c r="AG32" s="1700"/>
      <c r="AH32" s="1700"/>
      <c r="AI32" s="1700"/>
      <c r="AJ32" s="1700"/>
      <c r="AK32" s="1700"/>
      <c r="AL32" s="1688"/>
      <c r="AM32" s="885"/>
      <c r="AN32" s="886"/>
      <c r="AO32" s="1770"/>
      <c r="AP32" s="1770"/>
      <c r="AQ32" s="1750"/>
      <c r="AR32" s="1751"/>
      <c r="AS32" s="1757"/>
      <c r="AT32" s="1758"/>
      <c r="AU32" s="1757"/>
      <c r="AV32" s="1751"/>
      <c r="AW32" s="1751"/>
      <c r="AX32" s="1751"/>
      <c r="AY32" s="1751"/>
      <c r="AZ32" s="1751"/>
      <c r="BA32" s="1751"/>
      <c r="BB32" s="1758"/>
      <c r="BC32" s="884"/>
      <c r="BD32" s="885"/>
      <c r="BE32" s="885"/>
      <c r="BF32" s="885"/>
      <c r="BG32" s="885"/>
      <c r="BH32" s="886"/>
    </row>
    <row r="33" spans="1:60" ht="18.399999999999999" customHeight="1">
      <c r="A33" s="1692" t="str">
        <f>③【2ヵ月前】食事注文票!A23</f>
        <v xml:space="preserve"> </v>
      </c>
      <c r="B33" s="1693"/>
      <c r="C33" s="1693"/>
      <c r="D33" s="1694"/>
      <c r="E33" s="1697">
        <f>③【2ヵ月前】食事注文票!F23</f>
        <v>0</v>
      </c>
      <c r="F33" s="885"/>
      <c r="G33" s="1698"/>
      <c r="H33" s="1700">
        <f>③【2ヵ月前】食事注文票!H23</f>
        <v>0</v>
      </c>
      <c r="I33" s="1700"/>
      <c r="J33" s="1700"/>
      <c r="K33" s="1700">
        <f>③【2ヵ月前】食事注文票!J23</f>
        <v>0</v>
      </c>
      <c r="L33" s="1700"/>
      <c r="M33" s="1700"/>
      <c r="N33" s="1688">
        <f>③【2ヵ月前】食事注文票!M23</f>
        <v>0</v>
      </c>
      <c r="O33" s="885"/>
      <c r="P33" s="1689"/>
      <c r="Q33" s="1697">
        <f>③【2ヵ月前】食事注文票!P23</f>
        <v>0</v>
      </c>
      <c r="R33" s="885"/>
      <c r="S33" s="1698"/>
      <c r="T33" s="1700">
        <f>③【2ヵ月前】食事注文票!R23</f>
        <v>0</v>
      </c>
      <c r="U33" s="1700"/>
      <c r="V33" s="1700"/>
      <c r="W33" s="1700">
        <f>③【2ヵ月前】食事注文票!T23</f>
        <v>0</v>
      </c>
      <c r="X33" s="1700"/>
      <c r="Y33" s="1700"/>
      <c r="Z33" s="1688">
        <f>③【2ヵ月前】食事注文票!W23</f>
        <v>0</v>
      </c>
      <c r="AA33" s="885"/>
      <c r="AB33" s="1689"/>
      <c r="AC33" s="1697">
        <f>③【2ヵ月前】食事注文票!Z23</f>
        <v>0</v>
      </c>
      <c r="AD33" s="885"/>
      <c r="AE33" s="1698"/>
      <c r="AF33" s="1700">
        <f>③【2ヵ月前】食事注文票!AB23</f>
        <v>0</v>
      </c>
      <c r="AG33" s="1700"/>
      <c r="AH33" s="1700"/>
      <c r="AI33" s="1700">
        <f>③【2ヵ月前】食事注文票!AD23</f>
        <v>0</v>
      </c>
      <c r="AJ33" s="1700"/>
      <c r="AK33" s="1700"/>
      <c r="AL33" s="1688">
        <f>③【2ヵ月前】食事注文票!AG23</f>
        <v>0</v>
      </c>
      <c r="AM33" s="885"/>
      <c r="AN33" s="886"/>
      <c r="AO33" s="1770"/>
      <c r="AP33" s="1770"/>
      <c r="AQ33" s="1724" t="s">
        <v>616</v>
      </c>
      <c r="AR33" s="1725"/>
      <c r="AS33" s="1755"/>
      <c r="AT33" s="1756"/>
      <c r="AU33" s="1755"/>
      <c r="AV33" s="1725"/>
      <c r="AW33" s="1725"/>
      <c r="AX33" s="1725"/>
      <c r="AY33" s="1725"/>
      <c r="AZ33" s="1725"/>
      <c r="BA33" s="1725"/>
      <c r="BB33" s="1756"/>
      <c r="BC33" s="1407"/>
      <c r="BD33" s="1704"/>
      <c r="BE33" s="1704"/>
      <c r="BF33" s="1704"/>
      <c r="BG33" s="1704"/>
      <c r="BH33" s="1705"/>
    </row>
    <row r="34" spans="1:60" ht="18.399999999999999" customHeight="1" thickBot="1">
      <c r="A34" s="1728"/>
      <c r="B34" s="1729"/>
      <c r="C34" s="1729"/>
      <c r="D34" s="1730"/>
      <c r="E34" s="1721"/>
      <c r="F34" s="929"/>
      <c r="G34" s="1722"/>
      <c r="H34" s="1723"/>
      <c r="I34" s="1723"/>
      <c r="J34" s="1723"/>
      <c r="K34" s="1723"/>
      <c r="L34" s="1723"/>
      <c r="M34" s="1723"/>
      <c r="N34" s="1690"/>
      <c r="O34" s="929"/>
      <c r="P34" s="1691"/>
      <c r="Q34" s="1721"/>
      <c r="R34" s="929"/>
      <c r="S34" s="1722"/>
      <c r="T34" s="1723"/>
      <c r="U34" s="1723"/>
      <c r="V34" s="1723"/>
      <c r="W34" s="1723"/>
      <c r="X34" s="1723"/>
      <c r="Y34" s="1723"/>
      <c r="Z34" s="1690"/>
      <c r="AA34" s="929"/>
      <c r="AB34" s="1691"/>
      <c r="AC34" s="1721"/>
      <c r="AD34" s="929"/>
      <c r="AE34" s="1722"/>
      <c r="AF34" s="1723"/>
      <c r="AG34" s="1723"/>
      <c r="AH34" s="1723"/>
      <c r="AI34" s="1723"/>
      <c r="AJ34" s="1723"/>
      <c r="AK34" s="1723"/>
      <c r="AL34" s="1690"/>
      <c r="AM34" s="929"/>
      <c r="AN34" s="930"/>
      <c r="AO34" s="1770"/>
      <c r="AP34" s="1770"/>
      <c r="AQ34" s="1726"/>
      <c r="AR34" s="1727"/>
      <c r="AS34" s="1772"/>
      <c r="AT34" s="1773"/>
      <c r="AU34" s="1772"/>
      <c r="AV34" s="1727"/>
      <c r="AW34" s="1727"/>
      <c r="AX34" s="1727"/>
      <c r="AY34" s="1727"/>
      <c r="AZ34" s="1727"/>
      <c r="BA34" s="1727"/>
      <c r="BB34" s="1773"/>
      <c r="BC34" s="1706"/>
      <c r="BD34" s="1707"/>
      <c r="BE34" s="1707"/>
      <c r="BF34" s="1707"/>
      <c r="BG34" s="1707"/>
      <c r="BH34" s="1708"/>
    </row>
    <row r="35" spans="1:60" ht="13.9" customHeight="1">
      <c r="A35" s="1734" t="s">
        <v>612</v>
      </c>
      <c r="B35" s="1734"/>
      <c r="C35" s="1734"/>
      <c r="D35" s="1734"/>
      <c r="E35" s="1734"/>
      <c r="F35" s="1734"/>
      <c r="G35" s="1734"/>
      <c r="H35" s="1734"/>
      <c r="I35" s="1734"/>
      <c r="J35" s="1734"/>
      <c r="K35" s="1734"/>
      <c r="L35" s="1734"/>
      <c r="M35" s="1734"/>
      <c r="N35" s="1734"/>
      <c r="O35" s="1734"/>
      <c r="P35" s="1734"/>
      <c r="Q35" s="1734"/>
      <c r="R35" s="1734"/>
      <c r="S35" s="1734"/>
      <c r="T35" s="1734"/>
      <c r="U35" s="1734"/>
      <c r="V35" s="1734"/>
      <c r="W35" s="1734"/>
      <c r="X35" s="1734"/>
      <c r="Y35" s="1734"/>
      <c r="Z35" s="1734"/>
      <c r="AA35" s="1734"/>
      <c r="AB35" s="1734"/>
      <c r="AC35" s="1734"/>
      <c r="AD35" s="1734"/>
      <c r="AE35" s="1734"/>
      <c r="AF35" s="1734"/>
      <c r="AG35" s="1734"/>
      <c r="AH35" s="1734"/>
      <c r="AI35" s="1734"/>
      <c r="AJ35" s="1734"/>
      <c r="AK35" s="1734"/>
      <c r="AL35" s="1734"/>
      <c r="AM35" s="1734"/>
      <c r="AN35" s="1734"/>
      <c r="AO35" s="1734"/>
      <c r="AP35" s="1734"/>
      <c r="AQ35" s="1734"/>
      <c r="AR35" s="1734"/>
      <c r="AS35" s="1734"/>
      <c r="AT35" s="1734"/>
      <c r="AU35" s="1734"/>
      <c r="AV35" s="1734"/>
      <c r="AW35" s="1734"/>
      <c r="AX35" s="1734"/>
      <c r="AY35" s="1734"/>
      <c r="AZ35" s="1734"/>
      <c r="BA35" s="1734"/>
      <c r="BB35" s="1734"/>
      <c r="BC35" s="1734"/>
      <c r="BD35" s="1734"/>
      <c r="BE35" s="1734"/>
      <c r="BF35" s="1734"/>
      <c r="BG35" s="1734"/>
      <c r="BH35" s="1734"/>
    </row>
    <row r="36" spans="1:60" ht="14.25" thickBot="1">
      <c r="AR36" s="52"/>
    </row>
    <row r="37" spans="1:60" ht="19.149999999999999" customHeight="1">
      <c r="A37" s="1709" t="s">
        <v>604</v>
      </c>
      <c r="B37" s="1710"/>
      <c r="C37" s="1710"/>
      <c r="D37" s="1710"/>
      <c r="E37" s="1710"/>
      <c r="F37" s="1710"/>
      <c r="G37" s="1710"/>
      <c r="H37" s="1710"/>
      <c r="I37" s="1710"/>
      <c r="J37" s="1710"/>
      <c r="K37" s="1710"/>
      <c r="L37" s="1710"/>
      <c r="M37" s="1710"/>
      <c r="N37" s="1710"/>
      <c r="O37" s="1710"/>
      <c r="P37" s="1710"/>
      <c r="Q37" s="1710"/>
      <c r="R37" s="1711"/>
      <c r="V37" s="1709" t="s">
        <v>605</v>
      </c>
      <c r="W37" s="1710"/>
      <c r="X37" s="1710"/>
      <c r="Y37" s="1710"/>
      <c r="Z37" s="1710"/>
      <c r="AA37" s="1710"/>
      <c r="AB37" s="1710"/>
      <c r="AC37" s="1710"/>
      <c r="AD37" s="1710"/>
      <c r="AE37" s="1710"/>
      <c r="AF37" s="1710"/>
      <c r="AG37" s="1710"/>
      <c r="AH37" s="1710"/>
      <c r="AI37" s="1710"/>
      <c r="AJ37" s="1710"/>
      <c r="AK37" s="1710"/>
      <c r="AL37" s="1710"/>
      <c r="AM37" s="1711"/>
      <c r="AQ37" s="1709" t="s">
        <v>606</v>
      </c>
      <c r="AR37" s="1710"/>
      <c r="AS37" s="1710"/>
      <c r="AT37" s="1710"/>
      <c r="AU37" s="1710"/>
      <c r="AV37" s="1710"/>
      <c r="AW37" s="1710"/>
      <c r="AX37" s="1710"/>
      <c r="AY37" s="1710"/>
      <c r="AZ37" s="1710"/>
      <c r="BA37" s="1710"/>
      <c r="BB37" s="1710"/>
      <c r="BC37" s="1710"/>
      <c r="BD37" s="1710"/>
      <c r="BE37" s="1710"/>
      <c r="BF37" s="1710"/>
      <c r="BG37" s="1710"/>
      <c r="BH37" s="1711"/>
    </row>
    <row r="38" spans="1:60" ht="19.149999999999999" customHeight="1">
      <c r="A38" s="1712"/>
      <c r="B38" s="1713"/>
      <c r="C38" s="1713"/>
      <c r="D38" s="1713"/>
      <c r="E38" s="1713"/>
      <c r="F38" s="1713"/>
      <c r="G38" s="1713"/>
      <c r="H38" s="1713"/>
      <c r="I38" s="1713"/>
      <c r="J38" s="1713"/>
      <c r="K38" s="1713"/>
      <c r="L38" s="1713"/>
      <c r="M38" s="1713"/>
      <c r="N38" s="1713"/>
      <c r="O38" s="1713"/>
      <c r="P38" s="1713"/>
      <c r="Q38" s="1713"/>
      <c r="R38" s="1714"/>
      <c r="V38" s="1712"/>
      <c r="W38" s="1713"/>
      <c r="X38" s="1713"/>
      <c r="Y38" s="1713"/>
      <c r="Z38" s="1713"/>
      <c r="AA38" s="1713"/>
      <c r="AB38" s="1713"/>
      <c r="AC38" s="1713"/>
      <c r="AD38" s="1713"/>
      <c r="AE38" s="1713"/>
      <c r="AF38" s="1713"/>
      <c r="AG38" s="1713"/>
      <c r="AH38" s="1713"/>
      <c r="AI38" s="1713"/>
      <c r="AJ38" s="1713"/>
      <c r="AK38" s="1713"/>
      <c r="AL38" s="1713"/>
      <c r="AM38" s="1714"/>
      <c r="AQ38" s="1712"/>
      <c r="AR38" s="1713"/>
      <c r="AS38" s="1713"/>
      <c r="AT38" s="1713"/>
      <c r="AU38" s="1713"/>
      <c r="AV38" s="1713"/>
      <c r="AW38" s="1713"/>
      <c r="AX38" s="1713"/>
      <c r="AY38" s="1713"/>
      <c r="AZ38" s="1713"/>
      <c r="BA38" s="1713"/>
      <c r="BB38" s="1713"/>
      <c r="BC38" s="1713"/>
      <c r="BD38" s="1713"/>
      <c r="BE38" s="1713"/>
      <c r="BF38" s="1713"/>
      <c r="BG38" s="1713"/>
      <c r="BH38" s="1714"/>
    </row>
    <row r="39" spans="1:60" ht="19.149999999999999" customHeight="1">
      <c r="A39" s="1715"/>
      <c r="B39" s="1716"/>
      <c r="C39" s="1716"/>
      <c r="D39" s="1716"/>
      <c r="E39" s="1716"/>
      <c r="F39" s="1716"/>
      <c r="G39" s="1716"/>
      <c r="H39" s="1716"/>
      <c r="I39" s="1716"/>
      <c r="J39" s="1716"/>
      <c r="K39" s="1716"/>
      <c r="L39" s="1716"/>
      <c r="M39" s="1716"/>
      <c r="N39" s="1716"/>
      <c r="O39" s="1716"/>
      <c r="P39" s="1716"/>
      <c r="Q39" s="1716"/>
      <c r="R39" s="1717"/>
      <c r="V39" s="1715"/>
      <c r="W39" s="1716"/>
      <c r="X39" s="1716"/>
      <c r="Y39" s="1716"/>
      <c r="Z39" s="1716"/>
      <c r="AA39" s="1716"/>
      <c r="AB39" s="1716"/>
      <c r="AC39" s="1716"/>
      <c r="AD39" s="1716"/>
      <c r="AE39" s="1716"/>
      <c r="AF39" s="1716"/>
      <c r="AG39" s="1716"/>
      <c r="AH39" s="1716"/>
      <c r="AI39" s="1716"/>
      <c r="AJ39" s="1716"/>
      <c r="AK39" s="1716"/>
      <c r="AL39" s="1716"/>
      <c r="AM39" s="1717"/>
      <c r="AQ39" s="1715"/>
      <c r="AR39" s="1716"/>
      <c r="AS39" s="1716"/>
      <c r="AT39" s="1716"/>
      <c r="AU39" s="1716"/>
      <c r="AV39" s="1716"/>
      <c r="AW39" s="1716"/>
      <c r="AX39" s="1716"/>
      <c r="AY39" s="1716"/>
      <c r="AZ39" s="1716"/>
      <c r="BA39" s="1716"/>
      <c r="BB39" s="1716"/>
      <c r="BC39" s="1716"/>
      <c r="BD39" s="1716"/>
      <c r="BE39" s="1716"/>
      <c r="BF39" s="1716"/>
      <c r="BG39" s="1716"/>
      <c r="BH39" s="1717"/>
    </row>
    <row r="40" spans="1:60" ht="19.149999999999999" customHeight="1">
      <c r="A40" s="1828" t="s">
        <v>823</v>
      </c>
      <c r="B40" s="1829"/>
      <c r="C40" s="1829"/>
      <c r="D40" s="1829"/>
      <c r="E40" s="1829"/>
      <c r="F40" s="1829"/>
      <c r="G40" s="1830"/>
      <c r="H40" s="1676" t="s">
        <v>827</v>
      </c>
      <c r="I40" s="1677"/>
      <c r="J40" s="1677"/>
      <c r="K40" s="1677"/>
      <c r="L40" s="1677"/>
      <c r="M40" s="1677"/>
      <c r="N40" s="1677"/>
      <c r="O40" s="1677"/>
      <c r="P40" s="1677"/>
      <c r="Q40" s="1677"/>
      <c r="R40" s="1678"/>
      <c r="S40" s="377"/>
      <c r="T40" s="377"/>
      <c r="U40" s="377"/>
      <c r="V40" s="1828" t="s">
        <v>823</v>
      </c>
      <c r="W40" s="1829"/>
      <c r="X40" s="1829"/>
      <c r="Y40" s="1829"/>
      <c r="Z40" s="1829"/>
      <c r="AA40" s="1829"/>
      <c r="AB40" s="1830"/>
      <c r="AC40" s="1676" t="s">
        <v>827</v>
      </c>
      <c r="AD40" s="1677"/>
      <c r="AE40" s="1677"/>
      <c r="AF40" s="1677"/>
      <c r="AG40" s="1677"/>
      <c r="AH40" s="1677"/>
      <c r="AI40" s="1677"/>
      <c r="AJ40" s="1677"/>
      <c r="AK40" s="1677"/>
      <c r="AL40" s="1677"/>
      <c r="AM40" s="1678"/>
      <c r="AN40" s="377"/>
      <c r="AO40" s="377"/>
      <c r="AP40" s="377"/>
      <c r="AQ40" s="1828" t="s">
        <v>823</v>
      </c>
      <c r="AR40" s="1829"/>
      <c r="AS40" s="1829"/>
      <c r="AT40" s="1829"/>
      <c r="AU40" s="1829"/>
      <c r="AV40" s="1829"/>
      <c r="AW40" s="1830"/>
      <c r="AX40" s="1676" t="s">
        <v>827</v>
      </c>
      <c r="AY40" s="1677"/>
      <c r="AZ40" s="1677"/>
      <c r="BA40" s="1677"/>
      <c r="BB40" s="1677"/>
      <c r="BC40" s="1677"/>
      <c r="BD40" s="1677"/>
      <c r="BE40" s="1677"/>
      <c r="BF40" s="1677"/>
      <c r="BG40" s="1677"/>
      <c r="BH40" s="1678"/>
    </row>
    <row r="41" spans="1:60" ht="19.149999999999999" customHeight="1">
      <c r="A41" s="1831"/>
      <c r="B41" s="1832"/>
      <c r="C41" s="1832"/>
      <c r="D41" s="1832"/>
      <c r="E41" s="1832"/>
      <c r="F41" s="1832"/>
      <c r="G41" s="1833"/>
      <c r="H41" s="1679"/>
      <c r="I41" s="1680"/>
      <c r="J41" s="1680"/>
      <c r="K41" s="1680"/>
      <c r="L41" s="1680"/>
      <c r="M41" s="1680"/>
      <c r="N41" s="1680"/>
      <c r="O41" s="1680"/>
      <c r="P41" s="1680"/>
      <c r="Q41" s="1680"/>
      <c r="R41" s="1681"/>
      <c r="S41" s="377"/>
      <c r="T41" s="377"/>
      <c r="U41" s="377"/>
      <c r="V41" s="1831"/>
      <c r="W41" s="1832"/>
      <c r="X41" s="1832"/>
      <c r="Y41" s="1832"/>
      <c r="Z41" s="1832"/>
      <c r="AA41" s="1832"/>
      <c r="AB41" s="1833"/>
      <c r="AC41" s="1679"/>
      <c r="AD41" s="1680"/>
      <c r="AE41" s="1680"/>
      <c r="AF41" s="1680"/>
      <c r="AG41" s="1680"/>
      <c r="AH41" s="1680"/>
      <c r="AI41" s="1680"/>
      <c r="AJ41" s="1680"/>
      <c r="AK41" s="1680"/>
      <c r="AL41" s="1680"/>
      <c r="AM41" s="1681"/>
      <c r="AN41" s="377"/>
      <c r="AO41" s="377"/>
      <c r="AP41" s="377"/>
      <c r="AQ41" s="1831"/>
      <c r="AR41" s="1832"/>
      <c r="AS41" s="1832"/>
      <c r="AT41" s="1832"/>
      <c r="AU41" s="1832"/>
      <c r="AV41" s="1832"/>
      <c r="AW41" s="1833"/>
      <c r="AX41" s="1679"/>
      <c r="AY41" s="1680"/>
      <c r="AZ41" s="1680"/>
      <c r="BA41" s="1680"/>
      <c r="BB41" s="1680"/>
      <c r="BC41" s="1680"/>
      <c r="BD41" s="1680"/>
      <c r="BE41" s="1680"/>
      <c r="BF41" s="1680"/>
      <c r="BG41" s="1680"/>
      <c r="BH41" s="1681"/>
    </row>
    <row r="42" spans="1:60" ht="19.149999999999999" customHeight="1">
      <c r="A42" s="1735" t="s">
        <v>824</v>
      </c>
      <c r="B42" s="1736"/>
      <c r="C42" s="1736"/>
      <c r="D42" s="1736"/>
      <c r="E42" s="1736"/>
      <c r="F42" s="1736"/>
      <c r="G42" s="1737"/>
      <c r="H42" s="1741" t="s">
        <v>594</v>
      </c>
      <c r="I42" s="1742"/>
      <c r="J42" s="1742"/>
      <c r="K42" s="1742"/>
      <c r="L42" s="1742"/>
      <c r="M42" s="1742"/>
      <c r="N42" s="1742"/>
      <c r="O42" s="1742"/>
      <c r="P42" s="1742"/>
      <c r="Q42" s="1742"/>
      <c r="R42" s="1743"/>
      <c r="V42" s="1735" t="s">
        <v>824</v>
      </c>
      <c r="W42" s="1736"/>
      <c r="X42" s="1736"/>
      <c r="Y42" s="1736"/>
      <c r="Z42" s="1736"/>
      <c r="AA42" s="1736"/>
      <c r="AB42" s="1737"/>
      <c r="AC42" s="1741" t="s">
        <v>594</v>
      </c>
      <c r="AD42" s="1742"/>
      <c r="AE42" s="1742"/>
      <c r="AF42" s="1742"/>
      <c r="AG42" s="1742"/>
      <c r="AH42" s="1742"/>
      <c r="AI42" s="1742"/>
      <c r="AJ42" s="1742"/>
      <c r="AK42" s="1742"/>
      <c r="AL42" s="1742"/>
      <c r="AM42" s="1743"/>
      <c r="AQ42" s="1735" t="s">
        <v>824</v>
      </c>
      <c r="AR42" s="1736"/>
      <c r="AS42" s="1736"/>
      <c r="AT42" s="1736"/>
      <c r="AU42" s="1736"/>
      <c r="AV42" s="1736"/>
      <c r="AW42" s="1737"/>
      <c r="AX42" s="1741" t="s">
        <v>594</v>
      </c>
      <c r="AY42" s="1742"/>
      <c r="AZ42" s="1742"/>
      <c r="BA42" s="1742"/>
      <c r="BB42" s="1742"/>
      <c r="BC42" s="1742"/>
      <c r="BD42" s="1742"/>
      <c r="BE42" s="1742"/>
      <c r="BF42" s="1742"/>
      <c r="BG42" s="1742"/>
      <c r="BH42" s="1743"/>
    </row>
    <row r="43" spans="1:60" ht="19.149999999999999" customHeight="1">
      <c r="A43" s="1744" t="s">
        <v>825</v>
      </c>
      <c r="B43" s="1745"/>
      <c r="C43" s="1745"/>
      <c r="D43" s="1745"/>
      <c r="E43" s="1745"/>
      <c r="F43" s="1745"/>
      <c r="G43" s="1745"/>
      <c r="H43" s="1745"/>
      <c r="I43" s="1745"/>
      <c r="J43" s="1745"/>
      <c r="K43" s="1745"/>
      <c r="L43" s="1745"/>
      <c r="M43" s="1745"/>
      <c r="N43" s="1745"/>
      <c r="O43" s="1745"/>
      <c r="P43" s="1745"/>
      <c r="Q43" s="1745"/>
      <c r="R43" s="1746"/>
      <c r="V43" s="1744" t="s">
        <v>825</v>
      </c>
      <c r="W43" s="1745"/>
      <c r="X43" s="1745"/>
      <c r="Y43" s="1745"/>
      <c r="Z43" s="1745"/>
      <c r="AA43" s="1745"/>
      <c r="AB43" s="1745"/>
      <c r="AC43" s="1745"/>
      <c r="AD43" s="1745"/>
      <c r="AE43" s="1745"/>
      <c r="AF43" s="1745"/>
      <c r="AG43" s="1745"/>
      <c r="AH43" s="1745"/>
      <c r="AI43" s="1745"/>
      <c r="AJ43" s="1745"/>
      <c r="AK43" s="1745"/>
      <c r="AL43" s="1745"/>
      <c r="AM43" s="1746"/>
      <c r="AQ43" s="1744" t="s">
        <v>825</v>
      </c>
      <c r="AR43" s="1745"/>
      <c r="AS43" s="1745"/>
      <c r="AT43" s="1745"/>
      <c r="AU43" s="1745"/>
      <c r="AV43" s="1745"/>
      <c r="AW43" s="1745"/>
      <c r="AX43" s="1745"/>
      <c r="AY43" s="1745"/>
      <c r="AZ43" s="1745"/>
      <c r="BA43" s="1745"/>
      <c r="BB43" s="1745"/>
      <c r="BC43" s="1745"/>
      <c r="BD43" s="1745"/>
      <c r="BE43" s="1745"/>
      <c r="BF43" s="1745"/>
      <c r="BG43" s="1745"/>
      <c r="BH43" s="1746"/>
    </row>
    <row r="44" spans="1:60" ht="19.149999999999999" customHeight="1">
      <c r="A44" s="825">
        <v>1</v>
      </c>
      <c r="B44" s="826"/>
      <c r="C44" s="852" t="s">
        <v>186</v>
      </c>
      <c r="D44" s="852"/>
      <c r="E44" s="852"/>
      <c r="F44" s="217" t="s">
        <v>12</v>
      </c>
      <c r="G44" s="477"/>
      <c r="H44" s="477"/>
      <c r="I44" s="1826" t="s">
        <v>591</v>
      </c>
      <c r="J44" s="1826"/>
      <c r="K44" s="1826"/>
      <c r="L44" s="6"/>
      <c r="M44" s="6"/>
      <c r="N44" s="6"/>
      <c r="O44" s="6"/>
      <c r="P44" s="6"/>
      <c r="Q44" s="6"/>
      <c r="R44" s="283"/>
      <c r="V44" s="825">
        <v>1</v>
      </c>
      <c r="W44" s="826"/>
      <c r="X44" s="852" t="s">
        <v>186</v>
      </c>
      <c r="Y44" s="852"/>
      <c r="Z44" s="852"/>
      <c r="AA44" s="217" t="s">
        <v>12</v>
      </c>
      <c r="AB44" s="477"/>
      <c r="AC44" s="477"/>
      <c r="AD44" s="1826" t="s">
        <v>591</v>
      </c>
      <c r="AE44" s="1826"/>
      <c r="AF44" s="1826"/>
      <c r="AG44" s="6"/>
      <c r="AH44" s="6"/>
      <c r="AI44" s="6"/>
      <c r="AJ44" s="6"/>
      <c r="AK44" s="6"/>
      <c r="AL44" s="6"/>
      <c r="AM44" s="283"/>
      <c r="AQ44" s="825">
        <v>1</v>
      </c>
      <c r="AR44" s="826"/>
      <c r="AS44" s="852" t="s">
        <v>186</v>
      </c>
      <c r="AT44" s="852"/>
      <c r="AU44" s="852"/>
      <c r="AV44" s="217" t="s">
        <v>12</v>
      </c>
      <c r="AW44" s="477"/>
      <c r="AX44" s="477"/>
      <c r="AY44" s="1826" t="s">
        <v>591</v>
      </c>
      <c r="AZ44" s="1826"/>
      <c r="BA44" s="1826"/>
      <c r="BB44" s="6"/>
      <c r="BC44" s="6"/>
      <c r="BD44" s="6"/>
      <c r="BE44" s="6"/>
      <c r="BF44" s="6"/>
      <c r="BG44" s="6"/>
      <c r="BH44" s="283"/>
    </row>
    <row r="45" spans="1:60" ht="19.149999999999999" customHeight="1">
      <c r="A45" s="825">
        <v>2</v>
      </c>
      <c r="B45" s="826"/>
      <c r="C45" s="852" t="s">
        <v>185</v>
      </c>
      <c r="D45" s="852"/>
      <c r="E45" s="852"/>
      <c r="F45" s="852"/>
      <c r="G45" s="852"/>
      <c r="H45" s="852"/>
      <c r="I45" s="852"/>
      <c r="J45" s="852"/>
      <c r="K45" s="852"/>
      <c r="R45" s="282"/>
      <c r="V45" s="825">
        <v>2</v>
      </c>
      <c r="W45" s="826"/>
      <c r="X45" s="852" t="s">
        <v>185</v>
      </c>
      <c r="Y45" s="852"/>
      <c r="Z45" s="852"/>
      <c r="AA45" s="852"/>
      <c r="AB45" s="852"/>
      <c r="AC45" s="852"/>
      <c r="AD45" s="852"/>
      <c r="AE45" s="852"/>
      <c r="AF45" s="852"/>
      <c r="AM45" s="282"/>
      <c r="AQ45" s="825">
        <v>2</v>
      </c>
      <c r="AR45" s="826"/>
      <c r="AS45" s="852" t="s">
        <v>185</v>
      </c>
      <c r="AT45" s="852"/>
      <c r="AU45" s="852"/>
      <c r="AV45" s="852"/>
      <c r="AW45" s="852"/>
      <c r="AX45" s="852"/>
      <c r="AY45" s="852"/>
      <c r="AZ45" s="852"/>
      <c r="BA45" s="852"/>
      <c r="BH45" s="282"/>
    </row>
    <row r="46" spans="1:60" ht="19.149999999999999" customHeight="1">
      <c r="A46" s="825">
        <v>3</v>
      </c>
      <c r="B46" s="826"/>
      <c r="C46" s="852" t="s">
        <v>709</v>
      </c>
      <c r="D46" s="852"/>
      <c r="E46" s="852"/>
      <c r="F46" s="852"/>
      <c r="G46" s="852"/>
      <c r="H46" s="852"/>
      <c r="I46" s="852"/>
      <c r="J46" s="852"/>
      <c r="K46" s="852"/>
      <c r="R46" s="282"/>
      <c r="V46" s="825">
        <v>3</v>
      </c>
      <c r="W46" s="826"/>
      <c r="X46" s="852" t="s">
        <v>709</v>
      </c>
      <c r="Y46" s="852"/>
      <c r="Z46" s="852"/>
      <c r="AA46" s="852"/>
      <c r="AB46" s="852"/>
      <c r="AC46" s="852"/>
      <c r="AD46" s="852"/>
      <c r="AE46" s="852"/>
      <c r="AF46" s="852"/>
      <c r="AM46" s="282"/>
      <c r="AQ46" s="825">
        <v>3</v>
      </c>
      <c r="AR46" s="826"/>
      <c r="AS46" s="852" t="s">
        <v>709</v>
      </c>
      <c r="AT46" s="852"/>
      <c r="AU46" s="852"/>
      <c r="AV46" s="852"/>
      <c r="AW46" s="852"/>
      <c r="AX46" s="852"/>
      <c r="AY46" s="852"/>
      <c r="AZ46" s="852"/>
      <c r="BA46" s="852"/>
      <c r="BH46" s="282"/>
    </row>
    <row r="47" spans="1:60" ht="19.149999999999999" customHeight="1">
      <c r="A47" s="1738" t="s">
        <v>826</v>
      </c>
      <c r="B47" s="1739"/>
      <c r="C47" s="1739"/>
      <c r="D47" s="1739"/>
      <c r="E47" s="1739"/>
      <c r="F47" s="1739"/>
      <c r="G47" s="1739"/>
      <c r="H47" s="1739"/>
      <c r="I47" s="1739"/>
      <c r="J47" s="1739"/>
      <c r="K47" s="1739"/>
      <c r="L47" s="1739"/>
      <c r="M47" s="1739"/>
      <c r="N47" s="1739"/>
      <c r="O47" s="1739"/>
      <c r="P47" s="1739"/>
      <c r="Q47" s="1739"/>
      <c r="R47" s="1740"/>
      <c r="V47" s="1738" t="s">
        <v>826</v>
      </c>
      <c r="W47" s="1739"/>
      <c r="X47" s="1739"/>
      <c r="Y47" s="1739"/>
      <c r="Z47" s="1739"/>
      <c r="AA47" s="1739"/>
      <c r="AB47" s="1739"/>
      <c r="AC47" s="1739"/>
      <c r="AD47" s="1739"/>
      <c r="AE47" s="1739"/>
      <c r="AF47" s="1739"/>
      <c r="AG47" s="1739"/>
      <c r="AH47" s="1739"/>
      <c r="AI47" s="1739"/>
      <c r="AJ47" s="1739"/>
      <c r="AK47" s="1739"/>
      <c r="AL47" s="1739"/>
      <c r="AM47" s="1740"/>
      <c r="AQ47" s="1738" t="s">
        <v>826</v>
      </c>
      <c r="AR47" s="1739"/>
      <c r="AS47" s="1739"/>
      <c r="AT47" s="1739"/>
      <c r="AU47" s="1739"/>
      <c r="AV47" s="1739"/>
      <c r="AW47" s="1739"/>
      <c r="AX47" s="1739"/>
      <c r="AY47" s="1739"/>
      <c r="AZ47" s="1739"/>
      <c r="BA47" s="1739"/>
      <c r="BB47" s="1739"/>
      <c r="BC47" s="1739"/>
      <c r="BD47" s="1739"/>
      <c r="BE47" s="1739"/>
      <c r="BF47" s="1739"/>
      <c r="BG47" s="1739"/>
      <c r="BH47" s="1740"/>
    </row>
    <row r="48" spans="1:60" ht="19.149999999999999" customHeight="1">
      <c r="A48" s="215"/>
      <c r="C48" t="s">
        <v>694</v>
      </c>
      <c r="G48" s="1893" t="s">
        <v>897</v>
      </c>
      <c r="H48" s="1894"/>
      <c r="I48" s="1894"/>
      <c r="J48" s="1894"/>
      <c r="K48" s="1894"/>
      <c r="L48" s="1894"/>
      <c r="N48" s="826"/>
      <c r="O48" s="826"/>
      <c r="P48" s="826"/>
      <c r="Q48" s="826"/>
      <c r="R48" s="827"/>
      <c r="V48" s="215"/>
      <c r="X48" t="s">
        <v>694</v>
      </c>
      <c r="AB48" s="1893" t="s">
        <v>897</v>
      </c>
      <c r="AC48" s="1894"/>
      <c r="AD48" s="1894"/>
      <c r="AE48" s="1894"/>
      <c r="AF48" s="1894"/>
      <c r="AG48" s="1894"/>
      <c r="AI48" s="826"/>
      <c r="AJ48" s="826"/>
      <c r="AK48" s="826"/>
      <c r="AL48" s="826"/>
      <c r="AM48" s="827"/>
      <c r="AQ48" s="215"/>
      <c r="AS48" t="s">
        <v>694</v>
      </c>
      <c r="AW48" s="1893" t="s">
        <v>897</v>
      </c>
      <c r="AX48" s="1894"/>
      <c r="AY48" s="1894"/>
      <c r="AZ48" s="1894"/>
      <c r="BA48" s="1894"/>
      <c r="BB48" s="1894"/>
      <c r="BD48" s="826"/>
      <c r="BE48" s="826"/>
      <c r="BF48" s="826"/>
      <c r="BG48" s="826"/>
      <c r="BH48" s="827"/>
    </row>
    <row r="49" spans="1:60" ht="19.149999999999999" customHeight="1" thickBot="1">
      <c r="A49" s="220"/>
      <c r="B49" s="221"/>
      <c r="C49" s="1881" t="s">
        <v>700</v>
      </c>
      <c r="D49" s="1881"/>
      <c r="E49" s="1881"/>
      <c r="F49" s="1881"/>
      <c r="G49" s="1881"/>
      <c r="H49" s="1881"/>
      <c r="I49" s="1881"/>
      <c r="J49" s="1881"/>
      <c r="K49" s="1881"/>
      <c r="L49" s="284"/>
      <c r="M49" s="221"/>
      <c r="N49" s="1718"/>
      <c r="O49" s="1719"/>
      <c r="P49" s="1719"/>
      <c r="Q49" s="1719"/>
      <c r="R49" s="1720"/>
      <c r="V49" s="220"/>
      <c r="W49" s="221"/>
      <c r="X49" s="1881" t="s">
        <v>700</v>
      </c>
      <c r="Y49" s="1881"/>
      <c r="Z49" s="1881"/>
      <c r="AA49" s="1881"/>
      <c r="AB49" s="1881"/>
      <c r="AC49" s="1881"/>
      <c r="AD49" s="1881"/>
      <c r="AE49" s="1881"/>
      <c r="AF49" s="1881"/>
      <c r="AG49" s="284"/>
      <c r="AH49" s="221"/>
      <c r="AI49" s="1718"/>
      <c r="AJ49" s="1719"/>
      <c r="AK49" s="1719"/>
      <c r="AL49" s="1719"/>
      <c r="AM49" s="1720"/>
      <c r="AQ49" s="220"/>
      <c r="AR49" s="221"/>
      <c r="AS49" s="1881" t="s">
        <v>700</v>
      </c>
      <c r="AT49" s="1881"/>
      <c r="AU49" s="1881"/>
      <c r="AV49" s="1881"/>
      <c r="AW49" s="1881"/>
      <c r="AX49" s="1881"/>
      <c r="AY49" s="1881"/>
      <c r="AZ49" s="1881"/>
      <c r="BA49" s="1881"/>
      <c r="BB49" s="284"/>
      <c r="BC49" s="221"/>
      <c r="BD49" s="1718"/>
      <c r="BE49" s="1719"/>
      <c r="BF49" s="1719"/>
      <c r="BG49" s="1719"/>
      <c r="BH49" s="1720"/>
    </row>
    <row r="50" spans="1:60" ht="10.9" customHeight="1"/>
    <row r="51" spans="1:60" ht="10.9" customHeight="1" thickBot="1"/>
    <row r="52" spans="1:60" ht="19.149999999999999" customHeight="1">
      <c r="A52" s="1709" t="s">
        <v>607</v>
      </c>
      <c r="B52" s="1710"/>
      <c r="C52" s="1710"/>
      <c r="D52" s="1710"/>
      <c r="E52" s="1710"/>
      <c r="F52" s="1710"/>
      <c r="G52" s="1710"/>
      <c r="H52" s="1710"/>
      <c r="I52" s="1710"/>
      <c r="J52" s="1710"/>
      <c r="K52" s="1710"/>
      <c r="L52" s="1710"/>
      <c r="M52" s="1710"/>
      <c r="N52" s="1710"/>
      <c r="O52" s="1710"/>
      <c r="P52" s="1710"/>
      <c r="Q52" s="1710"/>
      <c r="R52" s="1711"/>
      <c r="V52" s="1709" t="s">
        <v>608</v>
      </c>
      <c r="W52" s="1710"/>
      <c r="X52" s="1710"/>
      <c r="Y52" s="1710"/>
      <c r="Z52" s="1710"/>
      <c r="AA52" s="1710"/>
      <c r="AB52" s="1710"/>
      <c r="AC52" s="1710"/>
      <c r="AD52" s="1710"/>
      <c r="AE52" s="1710"/>
      <c r="AF52" s="1710"/>
      <c r="AG52" s="1710"/>
      <c r="AH52" s="1710"/>
      <c r="AI52" s="1710"/>
      <c r="AJ52" s="1710"/>
      <c r="AK52" s="1710"/>
      <c r="AL52" s="1710"/>
      <c r="AM52" s="1711"/>
      <c r="AQ52" s="1709" t="s">
        <v>609</v>
      </c>
      <c r="AR52" s="1710"/>
      <c r="AS52" s="1710"/>
      <c r="AT52" s="1710"/>
      <c r="AU52" s="1710"/>
      <c r="AV52" s="1710"/>
      <c r="AW52" s="1710"/>
      <c r="AX52" s="1710"/>
      <c r="AY52" s="1710"/>
      <c r="AZ52" s="1710"/>
      <c r="BA52" s="1710"/>
      <c r="BB52" s="1710"/>
      <c r="BC52" s="1710"/>
      <c r="BD52" s="1710"/>
      <c r="BE52" s="1710"/>
      <c r="BF52" s="1710"/>
      <c r="BG52" s="1710"/>
      <c r="BH52" s="1711"/>
    </row>
    <row r="53" spans="1:60" ht="19.149999999999999" customHeight="1">
      <c r="A53" s="1712"/>
      <c r="B53" s="1713"/>
      <c r="C53" s="1713"/>
      <c r="D53" s="1713"/>
      <c r="E53" s="1713"/>
      <c r="F53" s="1713"/>
      <c r="G53" s="1713"/>
      <c r="H53" s="1713"/>
      <c r="I53" s="1713"/>
      <c r="J53" s="1713"/>
      <c r="K53" s="1713"/>
      <c r="L53" s="1713"/>
      <c r="M53" s="1713"/>
      <c r="N53" s="1713"/>
      <c r="O53" s="1713"/>
      <c r="P53" s="1713"/>
      <c r="Q53" s="1713"/>
      <c r="R53" s="1714"/>
      <c r="V53" s="1712"/>
      <c r="W53" s="1713"/>
      <c r="X53" s="1713"/>
      <c r="Y53" s="1713"/>
      <c r="Z53" s="1713"/>
      <c r="AA53" s="1713"/>
      <c r="AB53" s="1713"/>
      <c r="AC53" s="1713"/>
      <c r="AD53" s="1713"/>
      <c r="AE53" s="1713"/>
      <c r="AF53" s="1713"/>
      <c r="AG53" s="1713"/>
      <c r="AH53" s="1713"/>
      <c r="AI53" s="1713"/>
      <c r="AJ53" s="1713"/>
      <c r="AK53" s="1713"/>
      <c r="AL53" s="1713"/>
      <c r="AM53" s="1714"/>
      <c r="AQ53" s="1712"/>
      <c r="AR53" s="1713"/>
      <c r="AS53" s="1713"/>
      <c r="AT53" s="1713"/>
      <c r="AU53" s="1713"/>
      <c r="AV53" s="1713"/>
      <c r="AW53" s="1713"/>
      <c r="AX53" s="1713"/>
      <c r="AY53" s="1713"/>
      <c r="AZ53" s="1713"/>
      <c r="BA53" s="1713"/>
      <c r="BB53" s="1713"/>
      <c r="BC53" s="1713"/>
      <c r="BD53" s="1713"/>
      <c r="BE53" s="1713"/>
      <c r="BF53" s="1713"/>
      <c r="BG53" s="1713"/>
      <c r="BH53" s="1714"/>
    </row>
    <row r="54" spans="1:60" ht="19.149999999999999" customHeight="1">
      <c r="A54" s="1715"/>
      <c r="B54" s="1716"/>
      <c r="C54" s="1716"/>
      <c r="D54" s="1716"/>
      <c r="E54" s="1716"/>
      <c r="F54" s="1716"/>
      <c r="G54" s="1716"/>
      <c r="H54" s="1716"/>
      <c r="I54" s="1716"/>
      <c r="J54" s="1716"/>
      <c r="K54" s="1716"/>
      <c r="L54" s="1716"/>
      <c r="M54" s="1716"/>
      <c r="N54" s="1716"/>
      <c r="O54" s="1716"/>
      <c r="P54" s="1716"/>
      <c r="Q54" s="1716"/>
      <c r="R54" s="1717"/>
      <c r="V54" s="1715"/>
      <c r="W54" s="1716"/>
      <c r="X54" s="1716"/>
      <c r="Y54" s="1716"/>
      <c r="Z54" s="1716"/>
      <c r="AA54" s="1716"/>
      <c r="AB54" s="1716"/>
      <c r="AC54" s="1716"/>
      <c r="AD54" s="1716"/>
      <c r="AE54" s="1716"/>
      <c r="AF54" s="1716"/>
      <c r="AG54" s="1716"/>
      <c r="AH54" s="1716"/>
      <c r="AI54" s="1716"/>
      <c r="AJ54" s="1716"/>
      <c r="AK54" s="1716"/>
      <c r="AL54" s="1716"/>
      <c r="AM54" s="1717"/>
      <c r="AQ54" s="1715"/>
      <c r="AR54" s="1716"/>
      <c r="AS54" s="1716"/>
      <c r="AT54" s="1716"/>
      <c r="AU54" s="1716"/>
      <c r="AV54" s="1716"/>
      <c r="AW54" s="1716"/>
      <c r="AX54" s="1716"/>
      <c r="AY54" s="1716"/>
      <c r="AZ54" s="1716"/>
      <c r="BA54" s="1716"/>
      <c r="BB54" s="1716"/>
      <c r="BC54" s="1716"/>
      <c r="BD54" s="1716"/>
      <c r="BE54" s="1716"/>
      <c r="BF54" s="1716"/>
      <c r="BG54" s="1716"/>
      <c r="BH54" s="1717"/>
    </row>
    <row r="55" spans="1:60" ht="19.149999999999999" customHeight="1">
      <c r="A55" s="1828" t="s">
        <v>823</v>
      </c>
      <c r="B55" s="1829"/>
      <c r="C55" s="1829"/>
      <c r="D55" s="1829"/>
      <c r="E55" s="1829"/>
      <c r="F55" s="1829"/>
      <c r="G55" s="1830"/>
      <c r="H55" s="1676" t="s">
        <v>827</v>
      </c>
      <c r="I55" s="1677"/>
      <c r="J55" s="1677"/>
      <c r="K55" s="1677"/>
      <c r="L55" s="1677"/>
      <c r="M55" s="1677"/>
      <c r="N55" s="1677"/>
      <c r="O55" s="1677"/>
      <c r="P55" s="1677"/>
      <c r="Q55" s="1677"/>
      <c r="R55" s="1678"/>
      <c r="S55" s="377"/>
      <c r="T55" s="377"/>
      <c r="U55" s="377"/>
      <c r="V55" s="1828" t="s">
        <v>823</v>
      </c>
      <c r="W55" s="1829"/>
      <c r="X55" s="1829"/>
      <c r="Y55" s="1829"/>
      <c r="Z55" s="1829"/>
      <c r="AA55" s="1829"/>
      <c r="AB55" s="1830"/>
      <c r="AC55" s="1676" t="s">
        <v>827</v>
      </c>
      <c r="AD55" s="1677"/>
      <c r="AE55" s="1677"/>
      <c r="AF55" s="1677"/>
      <c r="AG55" s="1677"/>
      <c r="AH55" s="1677"/>
      <c r="AI55" s="1677"/>
      <c r="AJ55" s="1677"/>
      <c r="AK55" s="1677"/>
      <c r="AL55" s="1677"/>
      <c r="AM55" s="1678"/>
      <c r="AN55" s="377"/>
      <c r="AO55" s="377"/>
      <c r="AP55" s="377"/>
      <c r="AQ55" s="1828" t="s">
        <v>823</v>
      </c>
      <c r="AR55" s="1829"/>
      <c r="AS55" s="1829"/>
      <c r="AT55" s="1829"/>
      <c r="AU55" s="1829"/>
      <c r="AV55" s="1829"/>
      <c r="AW55" s="1830"/>
      <c r="AX55" s="1676" t="s">
        <v>827</v>
      </c>
      <c r="AY55" s="1677"/>
      <c r="AZ55" s="1677"/>
      <c r="BA55" s="1677"/>
      <c r="BB55" s="1677"/>
      <c r="BC55" s="1677"/>
      <c r="BD55" s="1677"/>
      <c r="BE55" s="1677"/>
      <c r="BF55" s="1677"/>
      <c r="BG55" s="1677"/>
      <c r="BH55" s="1678"/>
    </row>
    <row r="56" spans="1:60" ht="19.149999999999999" customHeight="1">
      <c r="A56" s="1831"/>
      <c r="B56" s="1832"/>
      <c r="C56" s="1832"/>
      <c r="D56" s="1832"/>
      <c r="E56" s="1832"/>
      <c r="F56" s="1832"/>
      <c r="G56" s="1833"/>
      <c r="H56" s="1679"/>
      <c r="I56" s="1680"/>
      <c r="J56" s="1680"/>
      <c r="K56" s="1680"/>
      <c r="L56" s="1680"/>
      <c r="M56" s="1680"/>
      <c r="N56" s="1680"/>
      <c r="O56" s="1680"/>
      <c r="P56" s="1680"/>
      <c r="Q56" s="1680"/>
      <c r="R56" s="1681"/>
      <c r="S56" s="377"/>
      <c r="T56" s="377"/>
      <c r="U56" s="377"/>
      <c r="V56" s="1831"/>
      <c r="W56" s="1832"/>
      <c r="X56" s="1832"/>
      <c r="Y56" s="1832"/>
      <c r="Z56" s="1832"/>
      <c r="AA56" s="1832"/>
      <c r="AB56" s="1833"/>
      <c r="AC56" s="1679"/>
      <c r="AD56" s="1680"/>
      <c r="AE56" s="1680"/>
      <c r="AF56" s="1680"/>
      <c r="AG56" s="1680"/>
      <c r="AH56" s="1680"/>
      <c r="AI56" s="1680"/>
      <c r="AJ56" s="1680"/>
      <c r="AK56" s="1680"/>
      <c r="AL56" s="1680"/>
      <c r="AM56" s="1681"/>
      <c r="AN56" s="377"/>
      <c r="AO56" s="377"/>
      <c r="AP56" s="377"/>
      <c r="AQ56" s="1831"/>
      <c r="AR56" s="1832"/>
      <c r="AS56" s="1832"/>
      <c r="AT56" s="1832"/>
      <c r="AU56" s="1832"/>
      <c r="AV56" s="1832"/>
      <c r="AW56" s="1833"/>
      <c r="AX56" s="1679"/>
      <c r="AY56" s="1680"/>
      <c r="AZ56" s="1680"/>
      <c r="BA56" s="1680"/>
      <c r="BB56" s="1680"/>
      <c r="BC56" s="1680"/>
      <c r="BD56" s="1680"/>
      <c r="BE56" s="1680"/>
      <c r="BF56" s="1680"/>
      <c r="BG56" s="1680"/>
      <c r="BH56" s="1681"/>
    </row>
    <row r="57" spans="1:60" ht="19.149999999999999" customHeight="1">
      <c r="A57" s="1735" t="s">
        <v>824</v>
      </c>
      <c r="B57" s="1736"/>
      <c r="C57" s="1736"/>
      <c r="D57" s="1736"/>
      <c r="E57" s="1736"/>
      <c r="F57" s="1736"/>
      <c r="G57" s="1737"/>
      <c r="H57" s="1741" t="s">
        <v>594</v>
      </c>
      <c r="I57" s="1742"/>
      <c r="J57" s="1742"/>
      <c r="K57" s="1742"/>
      <c r="L57" s="1742"/>
      <c r="M57" s="1742"/>
      <c r="N57" s="1742"/>
      <c r="O57" s="1742"/>
      <c r="P57" s="1742"/>
      <c r="Q57" s="1742"/>
      <c r="R57" s="1743"/>
      <c r="V57" s="1735" t="s">
        <v>824</v>
      </c>
      <c r="W57" s="1736"/>
      <c r="X57" s="1736"/>
      <c r="Y57" s="1736"/>
      <c r="Z57" s="1736"/>
      <c r="AA57" s="1736"/>
      <c r="AB57" s="1737"/>
      <c r="AC57" s="1741" t="s">
        <v>594</v>
      </c>
      <c r="AD57" s="1742"/>
      <c r="AE57" s="1742"/>
      <c r="AF57" s="1742"/>
      <c r="AG57" s="1742"/>
      <c r="AH57" s="1742"/>
      <c r="AI57" s="1742"/>
      <c r="AJ57" s="1742"/>
      <c r="AK57" s="1742"/>
      <c r="AL57" s="1742"/>
      <c r="AM57" s="1743"/>
      <c r="AQ57" s="1735" t="s">
        <v>824</v>
      </c>
      <c r="AR57" s="1736"/>
      <c r="AS57" s="1736"/>
      <c r="AT57" s="1736"/>
      <c r="AU57" s="1736"/>
      <c r="AV57" s="1736"/>
      <c r="AW57" s="1737"/>
      <c r="AX57" s="1741" t="s">
        <v>594</v>
      </c>
      <c r="AY57" s="1742"/>
      <c r="AZ57" s="1742"/>
      <c r="BA57" s="1742"/>
      <c r="BB57" s="1742"/>
      <c r="BC57" s="1742"/>
      <c r="BD57" s="1742"/>
      <c r="BE57" s="1742"/>
      <c r="BF57" s="1742"/>
      <c r="BG57" s="1742"/>
      <c r="BH57" s="1743"/>
    </row>
    <row r="58" spans="1:60" ht="19.149999999999999" customHeight="1">
      <c r="A58" s="1744" t="s">
        <v>825</v>
      </c>
      <c r="B58" s="1745"/>
      <c r="C58" s="1745"/>
      <c r="D58" s="1745"/>
      <c r="E58" s="1745"/>
      <c r="F58" s="1745"/>
      <c r="G58" s="1745"/>
      <c r="H58" s="1745"/>
      <c r="I58" s="1745"/>
      <c r="J58" s="1745"/>
      <c r="K58" s="1745"/>
      <c r="L58" s="1745"/>
      <c r="M58" s="1745"/>
      <c r="N58" s="1745"/>
      <c r="O58" s="1745"/>
      <c r="P58" s="1745"/>
      <c r="Q58" s="1745"/>
      <c r="R58" s="1746"/>
      <c r="V58" s="1744" t="s">
        <v>825</v>
      </c>
      <c r="W58" s="1745"/>
      <c r="X58" s="1745"/>
      <c r="Y58" s="1745"/>
      <c r="Z58" s="1745"/>
      <c r="AA58" s="1745"/>
      <c r="AB58" s="1745"/>
      <c r="AC58" s="1745"/>
      <c r="AD58" s="1745"/>
      <c r="AE58" s="1745"/>
      <c r="AF58" s="1745"/>
      <c r="AG58" s="1745"/>
      <c r="AH58" s="1745"/>
      <c r="AI58" s="1745"/>
      <c r="AJ58" s="1745"/>
      <c r="AK58" s="1745"/>
      <c r="AL58" s="1745"/>
      <c r="AM58" s="1746"/>
      <c r="AQ58" s="1744" t="s">
        <v>825</v>
      </c>
      <c r="AR58" s="1745"/>
      <c r="AS58" s="1745"/>
      <c r="AT58" s="1745"/>
      <c r="AU58" s="1745"/>
      <c r="AV58" s="1745"/>
      <c r="AW58" s="1745"/>
      <c r="AX58" s="1745"/>
      <c r="AY58" s="1745"/>
      <c r="AZ58" s="1745"/>
      <c r="BA58" s="1745"/>
      <c r="BB58" s="1745"/>
      <c r="BC58" s="1745"/>
      <c r="BD58" s="1745"/>
      <c r="BE58" s="1745"/>
      <c r="BF58" s="1745"/>
      <c r="BG58" s="1745"/>
      <c r="BH58" s="1746"/>
    </row>
    <row r="59" spans="1:60" ht="19.149999999999999" customHeight="1">
      <c r="A59" s="825">
        <v>1</v>
      </c>
      <c r="B59" s="826"/>
      <c r="C59" s="852" t="s">
        <v>186</v>
      </c>
      <c r="D59" s="852"/>
      <c r="E59" s="852"/>
      <c r="F59" s="217" t="s">
        <v>12</v>
      </c>
      <c r="G59" s="477"/>
      <c r="H59" s="477"/>
      <c r="I59" s="1826" t="s">
        <v>591</v>
      </c>
      <c r="J59" s="1826"/>
      <c r="K59" s="1826"/>
      <c r="L59" s="6"/>
      <c r="M59" s="6"/>
      <c r="N59" s="6"/>
      <c r="O59" s="6"/>
      <c r="P59" s="6"/>
      <c r="Q59" s="6"/>
      <c r="R59" s="283"/>
      <c r="V59" s="825">
        <v>1</v>
      </c>
      <c r="W59" s="826"/>
      <c r="X59" s="852" t="s">
        <v>186</v>
      </c>
      <c r="Y59" s="852"/>
      <c r="Z59" s="852"/>
      <c r="AA59" s="217" t="s">
        <v>12</v>
      </c>
      <c r="AB59" s="477"/>
      <c r="AC59" s="477"/>
      <c r="AD59" s="1826" t="s">
        <v>591</v>
      </c>
      <c r="AE59" s="1826"/>
      <c r="AF59" s="1826"/>
      <c r="AG59" s="6"/>
      <c r="AH59" s="6"/>
      <c r="AI59" s="6"/>
      <c r="AJ59" s="6"/>
      <c r="AK59" s="6"/>
      <c r="AL59" s="6"/>
      <c r="AM59" s="283"/>
      <c r="AQ59" s="825">
        <v>1</v>
      </c>
      <c r="AR59" s="826"/>
      <c r="AS59" s="852" t="s">
        <v>186</v>
      </c>
      <c r="AT59" s="852"/>
      <c r="AU59" s="852"/>
      <c r="AV59" s="217" t="s">
        <v>12</v>
      </c>
      <c r="AW59" s="477"/>
      <c r="AX59" s="477"/>
      <c r="AY59" s="1826" t="s">
        <v>591</v>
      </c>
      <c r="AZ59" s="1826"/>
      <c r="BA59" s="1826"/>
      <c r="BB59" s="6"/>
      <c r="BC59" s="6"/>
      <c r="BD59" s="6"/>
      <c r="BE59" s="6"/>
      <c r="BF59" s="6"/>
      <c r="BG59" s="6"/>
      <c r="BH59" s="283"/>
    </row>
    <row r="60" spans="1:60" ht="19.149999999999999" customHeight="1">
      <c r="A60" s="825">
        <v>2</v>
      </c>
      <c r="B60" s="826"/>
      <c r="C60" s="852" t="s">
        <v>185</v>
      </c>
      <c r="D60" s="852"/>
      <c r="E60" s="852"/>
      <c r="F60" s="852"/>
      <c r="G60" s="852"/>
      <c r="H60" s="852"/>
      <c r="I60" s="852"/>
      <c r="J60" s="852"/>
      <c r="K60" s="852"/>
      <c r="R60" s="282"/>
      <c r="V60" s="825">
        <v>2</v>
      </c>
      <c r="W60" s="826"/>
      <c r="X60" s="852" t="s">
        <v>185</v>
      </c>
      <c r="Y60" s="852"/>
      <c r="Z60" s="852"/>
      <c r="AA60" s="852"/>
      <c r="AB60" s="852"/>
      <c r="AC60" s="852"/>
      <c r="AD60" s="852"/>
      <c r="AE60" s="852"/>
      <c r="AF60" s="852"/>
      <c r="AM60" s="282"/>
      <c r="AQ60" s="825">
        <v>2</v>
      </c>
      <c r="AR60" s="826"/>
      <c r="AS60" s="852" t="s">
        <v>185</v>
      </c>
      <c r="AT60" s="852"/>
      <c r="AU60" s="852"/>
      <c r="AV60" s="852"/>
      <c r="AW60" s="852"/>
      <c r="AX60" s="852"/>
      <c r="AY60" s="852"/>
      <c r="AZ60" s="852"/>
      <c r="BA60" s="852"/>
      <c r="BH60" s="282"/>
    </row>
    <row r="61" spans="1:60" ht="19.149999999999999" customHeight="1">
      <c r="A61" s="825">
        <v>3</v>
      </c>
      <c r="B61" s="826"/>
      <c r="C61" s="852" t="s">
        <v>709</v>
      </c>
      <c r="D61" s="852"/>
      <c r="E61" s="852"/>
      <c r="F61" s="852"/>
      <c r="G61" s="852"/>
      <c r="H61" s="852"/>
      <c r="I61" s="852"/>
      <c r="J61" s="852"/>
      <c r="K61" s="852"/>
      <c r="R61" s="282"/>
      <c r="V61" s="825">
        <v>3</v>
      </c>
      <c r="W61" s="826"/>
      <c r="X61" s="852" t="s">
        <v>709</v>
      </c>
      <c r="Y61" s="852"/>
      <c r="Z61" s="852"/>
      <c r="AA61" s="852"/>
      <c r="AB61" s="852"/>
      <c r="AC61" s="852"/>
      <c r="AD61" s="852"/>
      <c r="AE61" s="852"/>
      <c r="AF61" s="852"/>
      <c r="AM61" s="282"/>
      <c r="AQ61" s="825">
        <v>3</v>
      </c>
      <c r="AR61" s="826"/>
      <c r="AS61" s="852" t="s">
        <v>709</v>
      </c>
      <c r="AT61" s="852"/>
      <c r="AU61" s="852"/>
      <c r="AV61" s="852"/>
      <c r="AW61" s="852"/>
      <c r="AX61" s="852"/>
      <c r="AY61" s="852"/>
      <c r="AZ61" s="852"/>
      <c r="BA61" s="852"/>
      <c r="BH61" s="282"/>
    </row>
    <row r="62" spans="1:60" ht="19.149999999999999" customHeight="1">
      <c r="A62" s="1738" t="s">
        <v>826</v>
      </c>
      <c r="B62" s="1739"/>
      <c r="C62" s="1739"/>
      <c r="D62" s="1739"/>
      <c r="E62" s="1739"/>
      <c r="F62" s="1739"/>
      <c r="G62" s="1739"/>
      <c r="H62" s="1739"/>
      <c r="I62" s="1739"/>
      <c r="J62" s="1739"/>
      <c r="K62" s="1739"/>
      <c r="L62" s="1739"/>
      <c r="M62" s="1739"/>
      <c r="N62" s="1739"/>
      <c r="O62" s="1739"/>
      <c r="P62" s="1739"/>
      <c r="Q62" s="1739"/>
      <c r="R62" s="1740"/>
      <c r="V62" s="1738" t="s">
        <v>826</v>
      </c>
      <c r="W62" s="1739"/>
      <c r="X62" s="1739"/>
      <c r="Y62" s="1739"/>
      <c r="Z62" s="1739"/>
      <c r="AA62" s="1739"/>
      <c r="AB62" s="1739"/>
      <c r="AC62" s="1739"/>
      <c r="AD62" s="1739"/>
      <c r="AE62" s="1739"/>
      <c r="AF62" s="1739"/>
      <c r="AG62" s="1739"/>
      <c r="AH62" s="1739"/>
      <c r="AI62" s="1739"/>
      <c r="AJ62" s="1739"/>
      <c r="AK62" s="1739"/>
      <c r="AL62" s="1739"/>
      <c r="AM62" s="1740"/>
      <c r="AQ62" s="1738" t="s">
        <v>826</v>
      </c>
      <c r="AR62" s="1739"/>
      <c r="AS62" s="1739"/>
      <c r="AT62" s="1739"/>
      <c r="AU62" s="1739"/>
      <c r="AV62" s="1739"/>
      <c r="AW62" s="1739"/>
      <c r="AX62" s="1739"/>
      <c r="AY62" s="1739"/>
      <c r="AZ62" s="1739"/>
      <c r="BA62" s="1739"/>
      <c r="BB62" s="1739"/>
      <c r="BC62" s="1739"/>
      <c r="BD62" s="1739"/>
      <c r="BE62" s="1739"/>
      <c r="BF62" s="1739"/>
      <c r="BG62" s="1739"/>
      <c r="BH62" s="1740"/>
    </row>
    <row r="63" spans="1:60" ht="19.149999999999999" customHeight="1">
      <c r="A63" s="215"/>
      <c r="C63" t="s">
        <v>694</v>
      </c>
      <c r="G63" s="1893" t="s">
        <v>897</v>
      </c>
      <c r="H63" s="1894"/>
      <c r="I63" s="1894"/>
      <c r="J63" s="1894"/>
      <c r="K63" s="1894"/>
      <c r="L63" s="1894"/>
      <c r="N63" s="826"/>
      <c r="O63" s="826"/>
      <c r="P63" s="826"/>
      <c r="Q63" s="826"/>
      <c r="R63" s="827"/>
      <c r="V63" s="215"/>
      <c r="X63" t="s">
        <v>694</v>
      </c>
      <c r="AB63" s="1893" t="s">
        <v>897</v>
      </c>
      <c r="AC63" s="1894"/>
      <c r="AD63" s="1894"/>
      <c r="AE63" s="1894"/>
      <c r="AF63" s="1894"/>
      <c r="AG63" s="1894"/>
      <c r="AI63" s="826"/>
      <c r="AJ63" s="826"/>
      <c r="AK63" s="826"/>
      <c r="AL63" s="826"/>
      <c r="AM63" s="827"/>
      <c r="AQ63" s="215"/>
      <c r="AS63" t="s">
        <v>694</v>
      </c>
      <c r="AW63" s="1893" t="s">
        <v>897</v>
      </c>
      <c r="AX63" s="1894"/>
      <c r="AY63" s="1894"/>
      <c r="AZ63" s="1894"/>
      <c r="BA63" s="1894"/>
      <c r="BB63" s="1894"/>
      <c r="BD63" s="826"/>
      <c r="BE63" s="826"/>
      <c r="BF63" s="826"/>
      <c r="BG63" s="826"/>
      <c r="BH63" s="827"/>
    </row>
    <row r="64" spans="1:60" ht="19.149999999999999" customHeight="1" thickBot="1">
      <c r="A64" s="220"/>
      <c r="B64" s="221"/>
      <c r="C64" s="1881" t="s">
        <v>700</v>
      </c>
      <c r="D64" s="1881"/>
      <c r="E64" s="1881"/>
      <c r="F64" s="1881"/>
      <c r="G64" s="1881"/>
      <c r="H64" s="1881"/>
      <c r="I64" s="1881"/>
      <c r="J64" s="1881"/>
      <c r="K64" s="1881"/>
      <c r="L64" s="284"/>
      <c r="M64" s="221"/>
      <c r="N64" s="1718"/>
      <c r="O64" s="1719"/>
      <c r="P64" s="1719"/>
      <c r="Q64" s="1719"/>
      <c r="R64" s="1720"/>
      <c r="V64" s="220"/>
      <c r="W64" s="221"/>
      <c r="X64" s="1881" t="s">
        <v>700</v>
      </c>
      <c r="Y64" s="1881"/>
      <c r="Z64" s="1881"/>
      <c r="AA64" s="1881"/>
      <c r="AB64" s="1881"/>
      <c r="AC64" s="1881"/>
      <c r="AD64" s="1881"/>
      <c r="AE64" s="1881"/>
      <c r="AF64" s="1881"/>
      <c r="AG64" s="284"/>
      <c r="AH64" s="221"/>
      <c r="AI64" s="1718"/>
      <c r="AJ64" s="1719"/>
      <c r="AK64" s="1719"/>
      <c r="AL64" s="1719"/>
      <c r="AM64" s="1720"/>
      <c r="AQ64" s="220"/>
      <c r="AR64" s="221"/>
      <c r="AS64" s="1881" t="s">
        <v>700</v>
      </c>
      <c r="AT64" s="1881"/>
      <c r="AU64" s="1881"/>
      <c r="AV64" s="1881"/>
      <c r="AW64" s="1881"/>
      <c r="AX64" s="1881"/>
      <c r="AY64" s="1881"/>
      <c r="AZ64" s="1881"/>
      <c r="BA64" s="1881"/>
      <c r="BB64" s="284"/>
      <c r="BC64" s="221"/>
      <c r="BD64" s="1718"/>
      <c r="BE64" s="1719"/>
      <c r="BF64" s="1719"/>
      <c r="BG64" s="1719"/>
      <c r="BH64" s="1720"/>
    </row>
    <row r="65" spans="1:60">
      <c r="AQ65" s="1703" t="s">
        <v>610</v>
      </c>
      <c r="AR65" s="1703"/>
      <c r="AS65" s="1703"/>
      <c r="AT65" s="1703"/>
      <c r="AU65" s="1703"/>
      <c r="AV65" s="1703"/>
      <c r="AW65" s="1703"/>
      <c r="AX65" s="1703"/>
      <c r="AY65" s="1703"/>
      <c r="AZ65" s="1703"/>
      <c r="BA65" s="1703"/>
      <c r="BB65" s="1703"/>
      <c r="BC65" s="1703"/>
      <c r="BD65" s="1703"/>
      <c r="BE65" s="1703"/>
      <c r="BF65" s="1703"/>
      <c r="BG65" s="1703"/>
      <c r="BH65" s="1703"/>
    </row>
    <row r="66" spans="1:60" ht="10.15" customHeight="1" thickBot="1">
      <c r="AQ66" s="225"/>
      <c r="AR66" s="225"/>
      <c r="AS66" s="225"/>
      <c r="AT66" s="225"/>
      <c r="AU66" s="225"/>
      <c r="AV66" s="225"/>
      <c r="AW66" s="225"/>
      <c r="AX66" s="225"/>
      <c r="AY66" s="225"/>
      <c r="AZ66" s="225"/>
      <c r="BA66" s="225"/>
      <c r="BB66" s="225"/>
      <c r="BC66" s="225"/>
      <c r="BD66" s="225"/>
      <c r="BE66" s="225"/>
      <c r="BF66" s="225"/>
      <c r="BG66" s="225"/>
      <c r="BH66" s="225"/>
    </row>
    <row r="67" spans="1:60" ht="13.9" customHeight="1">
      <c r="A67" s="1731" t="s">
        <v>611</v>
      </c>
      <c r="B67" s="1732"/>
      <c r="C67" s="1733"/>
      <c r="D67" s="823"/>
      <c r="E67" s="823"/>
      <c r="F67" s="823"/>
      <c r="G67" s="823"/>
      <c r="H67" s="823"/>
      <c r="I67" s="823"/>
      <c r="J67" s="823"/>
      <c r="K67" s="823"/>
      <c r="L67" s="823"/>
      <c r="M67" s="823"/>
      <c r="N67" s="823"/>
      <c r="O67" s="823"/>
      <c r="P67" s="823"/>
      <c r="Q67" s="823"/>
      <c r="R67" s="823"/>
      <c r="S67" s="823"/>
      <c r="T67" s="823"/>
      <c r="U67" s="823"/>
      <c r="V67" s="823"/>
      <c r="W67" s="823"/>
      <c r="X67" s="823"/>
      <c r="Y67" s="823"/>
      <c r="Z67" s="823"/>
      <c r="AA67" s="823"/>
      <c r="AB67" s="823"/>
      <c r="AC67" s="823"/>
      <c r="AD67" s="823"/>
      <c r="AE67" s="823"/>
      <c r="AF67" s="823"/>
      <c r="AG67" s="823"/>
      <c r="AH67" s="823"/>
      <c r="AI67" s="823"/>
      <c r="AJ67" s="823"/>
      <c r="AK67" s="823"/>
      <c r="AL67" s="823"/>
      <c r="AM67" s="823"/>
      <c r="AN67" s="823"/>
      <c r="AO67" s="823"/>
      <c r="AP67" s="823"/>
      <c r="AQ67" s="823"/>
      <c r="AR67" s="823"/>
      <c r="AS67" s="823"/>
      <c r="AT67" s="823"/>
      <c r="AU67" s="823"/>
      <c r="AV67" s="823"/>
      <c r="AW67" s="823"/>
      <c r="AX67" s="823"/>
      <c r="AY67" s="823"/>
      <c r="AZ67" s="823"/>
      <c r="BA67" s="823"/>
      <c r="BB67" s="823"/>
      <c r="BC67" s="823"/>
      <c r="BD67" s="823"/>
      <c r="BE67" s="823"/>
      <c r="BF67" s="823"/>
      <c r="BG67" s="824"/>
      <c r="BH67" s="215"/>
    </row>
    <row r="68" spans="1:60" ht="13.9" customHeight="1">
      <c r="A68" s="1731"/>
      <c r="B68" s="1732"/>
      <c r="C68" s="825"/>
      <c r="D68" s="826"/>
      <c r="E68" s="826"/>
      <c r="F68" s="826"/>
      <c r="G68" s="826"/>
      <c r="H68" s="826"/>
      <c r="I68" s="826"/>
      <c r="J68" s="826"/>
      <c r="K68" s="826"/>
      <c r="L68" s="826"/>
      <c r="M68" s="826"/>
      <c r="N68" s="826"/>
      <c r="O68" s="826"/>
      <c r="P68" s="826"/>
      <c r="Q68" s="826"/>
      <c r="R68" s="826"/>
      <c r="S68" s="826"/>
      <c r="T68" s="826"/>
      <c r="U68" s="826"/>
      <c r="V68" s="826"/>
      <c r="W68" s="826"/>
      <c r="X68" s="826"/>
      <c r="Y68" s="826"/>
      <c r="Z68" s="826"/>
      <c r="AA68" s="826"/>
      <c r="AB68" s="826"/>
      <c r="AC68" s="826"/>
      <c r="AD68" s="826"/>
      <c r="AE68" s="826"/>
      <c r="AF68" s="826"/>
      <c r="AG68" s="826"/>
      <c r="AH68" s="826"/>
      <c r="AI68" s="826"/>
      <c r="AJ68" s="826"/>
      <c r="AK68" s="826"/>
      <c r="AL68" s="826"/>
      <c r="AM68" s="826"/>
      <c r="AN68" s="826"/>
      <c r="AO68" s="826"/>
      <c r="AP68" s="826"/>
      <c r="AQ68" s="826"/>
      <c r="AR68" s="826"/>
      <c r="AS68" s="826"/>
      <c r="AT68" s="826"/>
      <c r="AU68" s="826"/>
      <c r="AV68" s="826"/>
      <c r="AW68" s="826"/>
      <c r="AX68" s="826"/>
      <c r="AY68" s="826"/>
      <c r="AZ68" s="826"/>
      <c r="BA68" s="826"/>
      <c r="BB68" s="826"/>
      <c r="BC68" s="826"/>
      <c r="BD68" s="826"/>
      <c r="BE68" s="826"/>
      <c r="BF68" s="826"/>
      <c r="BG68" s="827"/>
    </row>
    <row r="69" spans="1:60" ht="13.9" customHeight="1">
      <c r="A69" s="1732"/>
      <c r="B69" s="1732"/>
      <c r="C69" s="825"/>
      <c r="D69" s="826"/>
      <c r="E69" s="826"/>
      <c r="F69" s="826"/>
      <c r="G69" s="826"/>
      <c r="H69" s="826"/>
      <c r="I69" s="826"/>
      <c r="J69" s="826"/>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6"/>
      <c r="AL69" s="826"/>
      <c r="AM69" s="826"/>
      <c r="AN69" s="826"/>
      <c r="AO69" s="826"/>
      <c r="AP69" s="826"/>
      <c r="AQ69" s="826"/>
      <c r="AR69" s="826"/>
      <c r="AS69" s="826"/>
      <c r="AT69" s="826"/>
      <c r="AU69" s="826"/>
      <c r="AV69" s="826"/>
      <c r="AW69" s="826"/>
      <c r="AX69" s="826"/>
      <c r="AY69" s="826"/>
      <c r="AZ69" s="826"/>
      <c r="BA69" s="826"/>
      <c r="BB69" s="826"/>
      <c r="BC69" s="826"/>
      <c r="BD69" s="826"/>
      <c r="BE69" s="826"/>
      <c r="BF69" s="826"/>
      <c r="BG69" s="827"/>
    </row>
    <row r="70" spans="1:60" ht="13.9" customHeight="1" thickBot="1">
      <c r="A70" s="1732"/>
      <c r="B70" s="1732"/>
      <c r="C70" s="828"/>
      <c r="D70" s="829"/>
      <c r="E70" s="829"/>
      <c r="F70" s="829"/>
      <c r="G70" s="829"/>
      <c r="H70" s="829"/>
      <c r="I70" s="829"/>
      <c r="J70" s="829"/>
      <c r="K70" s="829"/>
      <c r="L70" s="829"/>
      <c r="M70" s="829"/>
      <c r="N70" s="829"/>
      <c r="O70" s="829"/>
      <c r="P70" s="829"/>
      <c r="Q70" s="829"/>
      <c r="R70" s="829"/>
      <c r="S70" s="829"/>
      <c r="T70" s="829"/>
      <c r="U70" s="829"/>
      <c r="V70" s="829"/>
      <c r="W70" s="829"/>
      <c r="X70" s="829"/>
      <c r="Y70" s="829"/>
      <c r="Z70" s="829"/>
      <c r="AA70" s="829"/>
      <c r="AB70" s="829"/>
      <c r="AC70" s="829"/>
      <c r="AD70" s="829"/>
      <c r="AE70" s="829"/>
      <c r="AF70" s="829"/>
      <c r="AG70" s="829"/>
      <c r="AH70" s="829"/>
      <c r="AI70" s="829"/>
      <c r="AJ70" s="829"/>
      <c r="AK70" s="829"/>
      <c r="AL70" s="829"/>
      <c r="AM70" s="829"/>
      <c r="AN70" s="829"/>
      <c r="AO70" s="829"/>
      <c r="AP70" s="829"/>
      <c r="AQ70" s="829"/>
      <c r="AR70" s="829"/>
      <c r="AS70" s="829"/>
      <c r="AT70" s="829"/>
      <c r="AU70" s="829"/>
      <c r="AV70" s="829"/>
      <c r="AW70" s="829"/>
      <c r="AX70" s="829"/>
      <c r="AY70" s="829"/>
      <c r="AZ70" s="829"/>
      <c r="BA70" s="829"/>
      <c r="BB70" s="829"/>
      <c r="BC70" s="829"/>
      <c r="BD70" s="829"/>
      <c r="BE70" s="829"/>
      <c r="BF70" s="829"/>
      <c r="BG70" s="830"/>
    </row>
  </sheetData>
  <mergeCells count="356">
    <mergeCell ref="AW20:BC20"/>
    <mergeCell ref="AX42:BH42"/>
    <mergeCell ref="AQ40:AW41"/>
    <mergeCell ref="A55:G56"/>
    <mergeCell ref="V55:AB56"/>
    <mergeCell ref="AS49:BA49"/>
    <mergeCell ref="C64:K64"/>
    <mergeCell ref="X64:AF64"/>
    <mergeCell ref="AS64:BA64"/>
    <mergeCell ref="AW63:BB63"/>
    <mergeCell ref="G59:H59"/>
    <mergeCell ref="I59:K59"/>
    <mergeCell ref="AQ55:AW56"/>
    <mergeCell ref="A62:R62"/>
    <mergeCell ref="G63:L63"/>
    <mergeCell ref="N63:R63"/>
    <mergeCell ref="AC57:AM57"/>
    <mergeCell ref="V58:AM58"/>
    <mergeCell ref="V59:W59"/>
    <mergeCell ref="X59:Z59"/>
    <mergeCell ref="AB59:AC59"/>
    <mergeCell ref="AD59:AF59"/>
    <mergeCell ref="V60:W60"/>
    <mergeCell ref="X60:AF60"/>
    <mergeCell ref="V61:W61"/>
    <mergeCell ref="X61:AF61"/>
    <mergeCell ref="V62:AM62"/>
    <mergeCell ref="BD63:BH63"/>
    <mergeCell ref="AX57:BH57"/>
    <mergeCell ref="AQ58:BH58"/>
    <mergeCell ref="AQ59:AR59"/>
    <mergeCell ref="AS59:AU59"/>
    <mergeCell ref="AW59:AX59"/>
    <mergeCell ref="AY59:BA59"/>
    <mergeCell ref="AQ60:AR60"/>
    <mergeCell ref="AS60:BA60"/>
    <mergeCell ref="AQ61:AR61"/>
    <mergeCell ref="AS61:BA61"/>
    <mergeCell ref="AB63:AG63"/>
    <mergeCell ref="AI63:AM63"/>
    <mergeCell ref="H57:R57"/>
    <mergeCell ref="A58:R58"/>
    <mergeCell ref="A59:B59"/>
    <mergeCell ref="C59:E59"/>
    <mergeCell ref="A60:B60"/>
    <mergeCell ref="C60:K60"/>
    <mergeCell ref="A61:B61"/>
    <mergeCell ref="C61:K61"/>
    <mergeCell ref="A45:B45"/>
    <mergeCell ref="C45:K45"/>
    <mergeCell ref="A46:B46"/>
    <mergeCell ref="C46:K46"/>
    <mergeCell ref="C49:K49"/>
    <mergeCell ref="X49:AF49"/>
    <mergeCell ref="AS45:BA45"/>
    <mergeCell ref="AQ46:AR46"/>
    <mergeCell ref="AS46:BA46"/>
    <mergeCell ref="AQ47:BH47"/>
    <mergeCell ref="AW48:BB48"/>
    <mergeCell ref="BD48:BH48"/>
    <mergeCell ref="A47:R47"/>
    <mergeCell ref="G48:L48"/>
    <mergeCell ref="N48:R48"/>
    <mergeCell ref="AQ45:AR45"/>
    <mergeCell ref="V45:W45"/>
    <mergeCell ref="X45:AF45"/>
    <mergeCell ref="V46:W46"/>
    <mergeCell ref="X46:AF46"/>
    <mergeCell ref="V47:AM47"/>
    <mergeCell ref="AB48:AG48"/>
    <mergeCell ref="AI48:AM48"/>
    <mergeCell ref="AS44:AU44"/>
    <mergeCell ref="AW44:AX44"/>
    <mergeCell ref="AY44:BA44"/>
    <mergeCell ref="AS21:BA21"/>
    <mergeCell ref="A24:D24"/>
    <mergeCell ref="A25:D26"/>
    <mergeCell ref="T26:V26"/>
    <mergeCell ref="C44:E44"/>
    <mergeCell ref="G44:H44"/>
    <mergeCell ref="I44:K44"/>
    <mergeCell ref="AC42:AM42"/>
    <mergeCell ref="V43:AM43"/>
    <mergeCell ref="V44:W44"/>
    <mergeCell ref="X44:Z44"/>
    <mergeCell ref="AB44:AC44"/>
    <mergeCell ref="AD44:AF44"/>
    <mergeCell ref="W26:Y26"/>
    <mergeCell ref="K26:M26"/>
    <mergeCell ref="E27:G28"/>
    <mergeCell ref="N26:P26"/>
    <mergeCell ref="Q26:S26"/>
    <mergeCell ref="AU26:BB26"/>
    <mergeCell ref="A40:G41"/>
    <mergeCell ref="V40:AB41"/>
    <mergeCell ref="BJ3:BO5"/>
    <mergeCell ref="BJ7:BO9"/>
    <mergeCell ref="A1:BH2"/>
    <mergeCell ref="A3:C4"/>
    <mergeCell ref="D3:T4"/>
    <mergeCell ref="U3:W4"/>
    <mergeCell ref="X3:AD4"/>
    <mergeCell ref="AE3:AG4"/>
    <mergeCell ref="AH3:AQ4"/>
    <mergeCell ref="AR3:AU4"/>
    <mergeCell ref="AV3:AW4"/>
    <mergeCell ref="AX3:AX4"/>
    <mergeCell ref="BH3:BH4"/>
    <mergeCell ref="A6:L8"/>
    <mergeCell ref="M6:R7"/>
    <mergeCell ref="S6:X7"/>
    <mergeCell ref="Z6:AB7"/>
    <mergeCell ref="AC6:AH6"/>
    <mergeCell ref="AI6:AN6"/>
    <mergeCell ref="AO6:AP20"/>
    <mergeCell ref="AC7:AE7"/>
    <mergeCell ref="AF7:AH7"/>
    <mergeCell ref="AY3:AZ4"/>
    <mergeCell ref="BA3:BA4"/>
    <mergeCell ref="BB3:BB4"/>
    <mergeCell ref="BC3:BD4"/>
    <mergeCell ref="BE3:BE4"/>
    <mergeCell ref="BF3:BG4"/>
    <mergeCell ref="AI7:AK7"/>
    <mergeCell ref="AL7:AN7"/>
    <mergeCell ref="M8:O8"/>
    <mergeCell ref="P8:R8"/>
    <mergeCell ref="S8:U8"/>
    <mergeCell ref="V8:X8"/>
    <mergeCell ref="Z8:AB8"/>
    <mergeCell ref="AC8:AE8"/>
    <mergeCell ref="AF8:AH8"/>
    <mergeCell ref="AI8:AK8"/>
    <mergeCell ref="AL8:AN8"/>
    <mergeCell ref="AQ8:BH8"/>
    <mergeCell ref="AL9:AN9"/>
    <mergeCell ref="AQ9:BH11"/>
    <mergeCell ref="AL11:AN11"/>
    <mergeCell ref="AC11:AE11"/>
    <mergeCell ref="A9:L9"/>
    <mergeCell ref="M9:O9"/>
    <mergeCell ref="P9:R9"/>
    <mergeCell ref="S9:U9"/>
    <mergeCell ref="V9:X9"/>
    <mergeCell ref="Z9:AB9"/>
    <mergeCell ref="AC9:AE9"/>
    <mergeCell ref="AF9:AH9"/>
    <mergeCell ref="AI9:AK9"/>
    <mergeCell ref="AF11:AH11"/>
    <mergeCell ref="AI11:AK11"/>
    <mergeCell ref="A11:L11"/>
    <mergeCell ref="M11:O11"/>
    <mergeCell ref="P11:R11"/>
    <mergeCell ref="S11:U11"/>
    <mergeCell ref="V11:X11"/>
    <mergeCell ref="Z10:AB10"/>
    <mergeCell ref="M10:O10"/>
    <mergeCell ref="P10:R10"/>
    <mergeCell ref="S10:U10"/>
    <mergeCell ref="A12:L12"/>
    <mergeCell ref="M12:O12"/>
    <mergeCell ref="P12:R12"/>
    <mergeCell ref="S12:U12"/>
    <mergeCell ref="V12:X12"/>
    <mergeCell ref="AX14:BH14"/>
    <mergeCell ref="AQ15:BH15"/>
    <mergeCell ref="AQ14:AW14"/>
    <mergeCell ref="A14:L14"/>
    <mergeCell ref="M14:O14"/>
    <mergeCell ref="P14:R14"/>
    <mergeCell ref="S14:U14"/>
    <mergeCell ref="V14:X14"/>
    <mergeCell ref="AA14:AN15"/>
    <mergeCell ref="A13:L13"/>
    <mergeCell ref="M13:O13"/>
    <mergeCell ref="P13:R13"/>
    <mergeCell ref="S13:U13"/>
    <mergeCell ref="V13:X13"/>
    <mergeCell ref="A15:L15"/>
    <mergeCell ref="M15:O15"/>
    <mergeCell ref="P15:R15"/>
    <mergeCell ref="S15:U15"/>
    <mergeCell ref="AQ12:AW13"/>
    <mergeCell ref="AS17:BA17"/>
    <mergeCell ref="A16:L16"/>
    <mergeCell ref="M16:O16"/>
    <mergeCell ref="P16:R16"/>
    <mergeCell ref="S16:U16"/>
    <mergeCell ref="V16:X16"/>
    <mergeCell ref="AA16:AN17"/>
    <mergeCell ref="AQ18:AR18"/>
    <mergeCell ref="AS18:BA18"/>
    <mergeCell ref="AQ16:AR16"/>
    <mergeCell ref="AS16:AU16"/>
    <mergeCell ref="AW16:AX16"/>
    <mergeCell ref="AY16:BA16"/>
    <mergeCell ref="V15:X15"/>
    <mergeCell ref="AQ17:AR17"/>
    <mergeCell ref="D18:L18"/>
    <mergeCell ref="M18:O18"/>
    <mergeCell ref="P18:R18"/>
    <mergeCell ref="S18:U18"/>
    <mergeCell ref="V18:X18"/>
    <mergeCell ref="AA18:AN19"/>
    <mergeCell ref="A17:L17"/>
    <mergeCell ref="M17:O17"/>
    <mergeCell ref="P17:R17"/>
    <mergeCell ref="S17:U17"/>
    <mergeCell ref="V17:X17"/>
    <mergeCell ref="M19:O19"/>
    <mergeCell ref="P19:R19"/>
    <mergeCell ref="S19:U19"/>
    <mergeCell ref="V19:X19"/>
    <mergeCell ref="A18:C20"/>
    <mergeCell ref="D19:L19"/>
    <mergeCell ref="AQ19:BH19"/>
    <mergeCell ref="D20:L20"/>
    <mergeCell ref="M20:O20"/>
    <mergeCell ref="P20:R20"/>
    <mergeCell ref="S20:U20"/>
    <mergeCell ref="AU33:BB34"/>
    <mergeCell ref="Z27:AB28"/>
    <mergeCell ref="BC31:BH32"/>
    <mergeCell ref="AC31:AE32"/>
    <mergeCell ref="AF31:AH32"/>
    <mergeCell ref="AI31:AK32"/>
    <mergeCell ref="AL31:AN32"/>
    <mergeCell ref="AQ31:AR32"/>
    <mergeCell ref="AS31:AT32"/>
    <mergeCell ref="AU31:BB32"/>
    <mergeCell ref="Z31:AB32"/>
    <mergeCell ref="Z29:AB30"/>
    <mergeCell ref="V20:X20"/>
    <mergeCell ref="AA20:AN20"/>
    <mergeCell ref="Q25:AB25"/>
    <mergeCell ref="AC25:AN25"/>
    <mergeCell ref="E26:G26"/>
    <mergeCell ref="H26:J26"/>
    <mergeCell ref="Z26:AB26"/>
    <mergeCell ref="AC26:AE26"/>
    <mergeCell ref="AF26:AH26"/>
    <mergeCell ref="AI26:AK26"/>
    <mergeCell ref="AL26:AN26"/>
    <mergeCell ref="E24:AM24"/>
    <mergeCell ref="E25:P25"/>
    <mergeCell ref="BD20:BH20"/>
    <mergeCell ref="AC29:AE30"/>
    <mergeCell ref="AF29:AH30"/>
    <mergeCell ref="AI29:AK30"/>
    <mergeCell ref="AL29:AN30"/>
    <mergeCell ref="AQ29:AR30"/>
    <mergeCell ref="AU27:BB28"/>
    <mergeCell ref="AS29:AT30"/>
    <mergeCell ref="AU29:BB30"/>
    <mergeCell ref="AS27:AT28"/>
    <mergeCell ref="BC27:BH28"/>
    <mergeCell ref="AC27:AE28"/>
    <mergeCell ref="AF27:AH28"/>
    <mergeCell ref="AI27:AK28"/>
    <mergeCell ref="AL27:AN28"/>
    <mergeCell ref="AQ27:AR28"/>
    <mergeCell ref="BD21:BH21"/>
    <mergeCell ref="AQ22:BH22"/>
    <mergeCell ref="AS26:AT26"/>
    <mergeCell ref="BC26:BH26"/>
    <mergeCell ref="AQ26:AR26"/>
    <mergeCell ref="AO24:AP34"/>
    <mergeCell ref="AR24:AX24"/>
    <mergeCell ref="AS33:AT34"/>
    <mergeCell ref="A27:D28"/>
    <mergeCell ref="A29:D30"/>
    <mergeCell ref="E29:G30"/>
    <mergeCell ref="H29:J30"/>
    <mergeCell ref="K29:M30"/>
    <mergeCell ref="N29:P30"/>
    <mergeCell ref="Q29:S30"/>
    <mergeCell ref="T29:V30"/>
    <mergeCell ref="W29:Y30"/>
    <mergeCell ref="H27:J28"/>
    <mergeCell ref="K27:M28"/>
    <mergeCell ref="N27:P28"/>
    <mergeCell ref="Q27:S28"/>
    <mergeCell ref="T27:V28"/>
    <mergeCell ref="W27:Y28"/>
    <mergeCell ref="A67:B70"/>
    <mergeCell ref="C67:BG70"/>
    <mergeCell ref="A35:BH35"/>
    <mergeCell ref="N64:R64"/>
    <mergeCell ref="AI64:AM64"/>
    <mergeCell ref="A57:G57"/>
    <mergeCell ref="V57:AB57"/>
    <mergeCell ref="AQ57:AW57"/>
    <mergeCell ref="AQ62:BH62"/>
    <mergeCell ref="BD64:BH64"/>
    <mergeCell ref="A42:G42"/>
    <mergeCell ref="V42:AB42"/>
    <mergeCell ref="AQ42:AW42"/>
    <mergeCell ref="BD49:BH49"/>
    <mergeCell ref="A52:R52"/>
    <mergeCell ref="AQ37:BH37"/>
    <mergeCell ref="A38:R39"/>
    <mergeCell ref="V38:AM39"/>
    <mergeCell ref="AQ38:BH39"/>
    <mergeCell ref="H42:R42"/>
    <mergeCell ref="A43:R43"/>
    <mergeCell ref="A44:B44"/>
    <mergeCell ref="AQ43:BH43"/>
    <mergeCell ref="AQ44:AR44"/>
    <mergeCell ref="AQ65:BH65"/>
    <mergeCell ref="BC33:BH34"/>
    <mergeCell ref="V52:AM52"/>
    <mergeCell ref="AQ52:BH52"/>
    <mergeCell ref="A53:R54"/>
    <mergeCell ref="V53:AM54"/>
    <mergeCell ref="AQ53:BH54"/>
    <mergeCell ref="N49:R49"/>
    <mergeCell ref="AI49:AM49"/>
    <mergeCell ref="A37:R37"/>
    <mergeCell ref="V37:AM37"/>
    <mergeCell ref="AC33:AE34"/>
    <mergeCell ref="AF33:AH34"/>
    <mergeCell ref="AI33:AK34"/>
    <mergeCell ref="AL33:AN34"/>
    <mergeCell ref="AQ33:AR34"/>
    <mergeCell ref="A33:D34"/>
    <mergeCell ref="E33:G34"/>
    <mergeCell ref="H33:J34"/>
    <mergeCell ref="K33:M34"/>
    <mergeCell ref="N33:P34"/>
    <mergeCell ref="Q33:S34"/>
    <mergeCell ref="T33:V34"/>
    <mergeCell ref="W33:Y34"/>
    <mergeCell ref="AX12:BH13"/>
    <mergeCell ref="H40:R41"/>
    <mergeCell ref="AC40:AM41"/>
    <mergeCell ref="AX40:BH41"/>
    <mergeCell ref="H55:R56"/>
    <mergeCell ref="AC55:AM56"/>
    <mergeCell ref="AX55:BH56"/>
    <mergeCell ref="V10:X10"/>
    <mergeCell ref="A21:L21"/>
    <mergeCell ref="M21:O21"/>
    <mergeCell ref="P21:R21"/>
    <mergeCell ref="S21:U21"/>
    <mergeCell ref="V21:X21"/>
    <mergeCell ref="Z11:AB11"/>
    <mergeCell ref="BC29:BH30"/>
    <mergeCell ref="Z33:AB34"/>
    <mergeCell ref="A31:D32"/>
    <mergeCell ref="E31:G32"/>
    <mergeCell ref="H31:J32"/>
    <mergeCell ref="K31:M32"/>
    <mergeCell ref="N31:P32"/>
    <mergeCell ref="Q31:S32"/>
    <mergeCell ref="T31:V32"/>
    <mergeCell ref="W31:Y32"/>
  </mergeCells>
  <phoneticPr fontId="3"/>
  <conditionalFormatting sqref="A44:B44">
    <cfRule type="cellIs" dxfId="34" priority="57" operator="equal">
      <formula>"①"</formula>
    </cfRule>
  </conditionalFormatting>
  <conditionalFormatting sqref="A45:B45">
    <cfRule type="cellIs" dxfId="33" priority="56" operator="equal">
      <formula>"②"</formula>
    </cfRule>
  </conditionalFormatting>
  <conditionalFormatting sqref="A46:B46">
    <cfRule type="cellIs" dxfId="32" priority="55" operator="equal">
      <formula>"③"</formula>
    </cfRule>
  </conditionalFormatting>
  <conditionalFormatting sqref="A59:B59">
    <cfRule type="cellIs" dxfId="31" priority="42" operator="equal">
      <formula>"①"</formula>
    </cfRule>
  </conditionalFormatting>
  <conditionalFormatting sqref="A60:B60">
    <cfRule type="cellIs" dxfId="30" priority="41" operator="equal">
      <formula>"②"</formula>
    </cfRule>
  </conditionalFormatting>
  <conditionalFormatting sqref="A61:B61">
    <cfRule type="cellIs" dxfId="29" priority="40" operator="equal">
      <formula>"③"</formula>
    </cfRule>
  </conditionalFormatting>
  <conditionalFormatting sqref="H40">
    <cfRule type="cellIs" dxfId="28" priority="26" operator="equal">
      <formula>"有"</formula>
    </cfRule>
  </conditionalFormatting>
  <conditionalFormatting sqref="H42">
    <cfRule type="cellIs" dxfId="27" priority="53" operator="equal">
      <formula>"有"</formula>
    </cfRule>
  </conditionalFormatting>
  <conditionalFormatting sqref="H55">
    <cfRule type="cellIs" dxfId="26" priority="23" operator="equal">
      <formula>"有"</formula>
    </cfRule>
  </conditionalFormatting>
  <conditionalFormatting sqref="H57">
    <cfRule type="cellIs" dxfId="25" priority="38" operator="equal">
      <formula>"有"</formula>
    </cfRule>
  </conditionalFormatting>
  <conditionalFormatting sqref="V44:W44">
    <cfRule type="cellIs" dxfId="24" priority="52" operator="equal">
      <formula>"①"</formula>
    </cfRule>
  </conditionalFormatting>
  <conditionalFormatting sqref="V45:W45">
    <cfRule type="cellIs" dxfId="23" priority="51" operator="equal">
      <formula>"②"</formula>
    </cfRule>
  </conditionalFormatting>
  <conditionalFormatting sqref="V46:W46">
    <cfRule type="cellIs" dxfId="22" priority="50" operator="equal">
      <formula>"③"</formula>
    </cfRule>
  </conditionalFormatting>
  <conditionalFormatting sqref="V59:W59">
    <cfRule type="cellIs" dxfId="21" priority="37" operator="equal">
      <formula>"①"</formula>
    </cfRule>
  </conditionalFormatting>
  <conditionalFormatting sqref="V60:W60">
    <cfRule type="cellIs" dxfId="20" priority="36" operator="equal">
      <formula>"②"</formula>
    </cfRule>
  </conditionalFormatting>
  <conditionalFormatting sqref="V61:W61">
    <cfRule type="cellIs" dxfId="19" priority="35" operator="equal">
      <formula>"③"</formula>
    </cfRule>
  </conditionalFormatting>
  <conditionalFormatting sqref="AC40">
    <cfRule type="cellIs" dxfId="18" priority="25" operator="equal">
      <formula>"有"</formula>
    </cfRule>
  </conditionalFormatting>
  <conditionalFormatting sqref="AC42">
    <cfRule type="cellIs" dxfId="17" priority="48" operator="equal">
      <formula>"有"</formula>
    </cfRule>
  </conditionalFormatting>
  <conditionalFormatting sqref="AC55">
    <cfRule type="cellIs" dxfId="16" priority="22" operator="equal">
      <formula>"有"</formula>
    </cfRule>
  </conditionalFormatting>
  <conditionalFormatting sqref="AC57">
    <cfRule type="cellIs" dxfId="15" priority="33" operator="equal">
      <formula>"有"</formula>
    </cfRule>
  </conditionalFormatting>
  <conditionalFormatting sqref="AQ16:AR16">
    <cfRule type="cellIs" dxfId="14" priority="100" operator="equal">
      <formula>"①"</formula>
    </cfRule>
  </conditionalFormatting>
  <conditionalFormatting sqref="AQ17:AR17">
    <cfRule type="cellIs" dxfId="13" priority="99" operator="equal">
      <formula>"②"</formula>
    </cfRule>
  </conditionalFormatting>
  <conditionalFormatting sqref="AQ18:AR18">
    <cfRule type="cellIs" dxfId="12" priority="97" operator="equal">
      <formula>"③"</formula>
    </cfRule>
  </conditionalFormatting>
  <conditionalFormatting sqref="AQ44:AR44">
    <cfRule type="cellIs" dxfId="11" priority="47" operator="equal">
      <formula>"①"</formula>
    </cfRule>
  </conditionalFormatting>
  <conditionalFormatting sqref="AQ45:AR45">
    <cfRule type="cellIs" dxfId="10" priority="46" operator="equal">
      <formula>"②"</formula>
    </cfRule>
  </conditionalFormatting>
  <conditionalFormatting sqref="AQ46:AR46">
    <cfRule type="cellIs" dxfId="9" priority="45" operator="equal">
      <formula>"③"</formula>
    </cfRule>
  </conditionalFormatting>
  <conditionalFormatting sqref="AQ59:AR59">
    <cfRule type="cellIs" dxfId="8" priority="32" operator="equal">
      <formula>"①"</formula>
    </cfRule>
  </conditionalFormatting>
  <conditionalFormatting sqref="AQ60:AR60">
    <cfRule type="cellIs" dxfId="7" priority="31" operator="equal">
      <formula>"②"</formula>
    </cfRule>
  </conditionalFormatting>
  <conditionalFormatting sqref="AQ61:AR61">
    <cfRule type="cellIs" dxfId="6" priority="30" operator="equal">
      <formula>"③"</formula>
    </cfRule>
  </conditionalFormatting>
  <conditionalFormatting sqref="AX12">
    <cfRule type="cellIs" dxfId="5" priority="27" operator="equal">
      <formula>"有"</formula>
    </cfRule>
  </conditionalFormatting>
  <conditionalFormatting sqref="AX14">
    <cfRule type="cellIs" dxfId="4" priority="64" operator="equal">
      <formula>"有"</formula>
    </cfRule>
  </conditionalFormatting>
  <conditionalFormatting sqref="AX40">
    <cfRule type="cellIs" dxfId="3" priority="24" operator="equal">
      <formula>"有"</formula>
    </cfRule>
  </conditionalFormatting>
  <conditionalFormatting sqref="AX42">
    <cfRule type="cellIs" dxfId="2" priority="43" operator="equal">
      <formula>"有"</formula>
    </cfRule>
  </conditionalFormatting>
  <conditionalFormatting sqref="AX55">
    <cfRule type="cellIs" dxfId="1" priority="21" operator="equal">
      <formula>"有"</formula>
    </cfRule>
  </conditionalFormatting>
  <conditionalFormatting sqref="AX57">
    <cfRule type="cellIs" dxfId="0" priority="28" operator="equal">
      <formula>"有"</formula>
    </cfRule>
  </conditionalFormatting>
  <hyperlinks>
    <hyperlink ref="BJ3:BO5" location="目次!B18" display="目次へ" xr:uid="{B338AAA5-D6BA-46CD-8FE3-A9C0BC7366D6}"/>
    <hyperlink ref="BJ7:BO9" location="①【2ヵ月前】利用申込書!A1" display="利用申込書へ" xr:uid="{05A4ABC2-7A0B-4C0D-B159-0ECC8FF47FDC}"/>
  </hyperlinks>
  <pageMargins left="0.19685039370078741" right="0.19685039370078741" top="0.39370078740157483" bottom="0.19685039370078741" header="0.31496062992125984" footer="0.31496062992125984"/>
  <pageSetup paperSize="9" scale="94" orientation="landscape"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33" r:id="rId4" name="Check Box 5">
              <controlPr defaultSize="0" autoFill="0" autoLine="0" autoPict="0">
                <anchor moveWithCells="1">
                  <from>
                    <xdr:col>54</xdr:col>
                    <xdr:colOff>28575</xdr:colOff>
                    <xdr:row>25</xdr:row>
                    <xdr:rowOff>390525</xdr:rowOff>
                  </from>
                  <to>
                    <xdr:col>59</xdr:col>
                    <xdr:colOff>133350</xdr:colOff>
                    <xdr:row>27</xdr:row>
                    <xdr:rowOff>133350</xdr:rowOff>
                  </to>
                </anchor>
              </controlPr>
            </control>
          </mc:Choice>
        </mc:AlternateContent>
        <mc:AlternateContent xmlns:mc="http://schemas.openxmlformats.org/markup-compatibility/2006">
          <mc:Choice Requires="x14">
            <control shapeId="48134" r:id="rId5" name="Check Box 6">
              <controlPr defaultSize="0" autoFill="0" autoLine="0" autoPict="0">
                <anchor moveWithCells="1">
                  <from>
                    <xdr:col>54</xdr:col>
                    <xdr:colOff>28575</xdr:colOff>
                    <xdr:row>26</xdr:row>
                    <xdr:rowOff>152400</xdr:rowOff>
                  </from>
                  <to>
                    <xdr:col>58</xdr:col>
                    <xdr:colOff>133350</xdr:colOff>
                    <xdr:row>28</xdr:row>
                    <xdr:rowOff>57150</xdr:rowOff>
                  </to>
                </anchor>
              </controlPr>
            </control>
          </mc:Choice>
        </mc:AlternateContent>
        <mc:AlternateContent xmlns:mc="http://schemas.openxmlformats.org/markup-compatibility/2006">
          <mc:Choice Requires="x14">
            <control shapeId="48140" r:id="rId6" name="Check Box 12">
              <controlPr defaultSize="0" autoFill="0" autoLine="0" autoPict="0">
                <anchor moveWithCells="1">
                  <from>
                    <xdr:col>54</xdr:col>
                    <xdr:colOff>28575</xdr:colOff>
                    <xdr:row>27</xdr:row>
                    <xdr:rowOff>180975</xdr:rowOff>
                  </from>
                  <to>
                    <xdr:col>59</xdr:col>
                    <xdr:colOff>133350</xdr:colOff>
                    <xdr:row>29</xdr:row>
                    <xdr:rowOff>57150</xdr:rowOff>
                  </to>
                </anchor>
              </controlPr>
            </control>
          </mc:Choice>
        </mc:AlternateContent>
        <mc:AlternateContent xmlns:mc="http://schemas.openxmlformats.org/markup-compatibility/2006">
          <mc:Choice Requires="x14">
            <control shapeId="48141" r:id="rId7" name="Check Box 13">
              <controlPr defaultSize="0" autoFill="0" autoLine="0" autoPict="0">
                <anchor moveWithCells="1">
                  <from>
                    <xdr:col>54</xdr:col>
                    <xdr:colOff>28575</xdr:colOff>
                    <xdr:row>28</xdr:row>
                    <xdr:rowOff>209550</xdr:rowOff>
                  </from>
                  <to>
                    <xdr:col>58</xdr:col>
                    <xdr:colOff>133350</xdr:colOff>
                    <xdr:row>30</xdr:row>
                    <xdr:rowOff>9525</xdr:rowOff>
                  </to>
                </anchor>
              </controlPr>
            </control>
          </mc:Choice>
        </mc:AlternateContent>
        <mc:AlternateContent xmlns:mc="http://schemas.openxmlformats.org/markup-compatibility/2006">
          <mc:Choice Requires="x14">
            <control shapeId="48142" r:id="rId8" name="Check Box 14">
              <controlPr defaultSize="0" autoFill="0" autoLine="0" autoPict="0">
                <anchor moveWithCells="1">
                  <from>
                    <xdr:col>54</xdr:col>
                    <xdr:colOff>28575</xdr:colOff>
                    <xdr:row>29</xdr:row>
                    <xdr:rowOff>180975</xdr:rowOff>
                  </from>
                  <to>
                    <xdr:col>59</xdr:col>
                    <xdr:colOff>133350</xdr:colOff>
                    <xdr:row>31</xdr:row>
                    <xdr:rowOff>57150</xdr:rowOff>
                  </to>
                </anchor>
              </controlPr>
            </control>
          </mc:Choice>
        </mc:AlternateContent>
        <mc:AlternateContent xmlns:mc="http://schemas.openxmlformats.org/markup-compatibility/2006">
          <mc:Choice Requires="x14">
            <control shapeId="48143" r:id="rId9" name="Check Box 15">
              <controlPr defaultSize="0" autoFill="0" autoLine="0" autoPict="0">
                <anchor moveWithCells="1">
                  <from>
                    <xdr:col>54</xdr:col>
                    <xdr:colOff>28575</xdr:colOff>
                    <xdr:row>30</xdr:row>
                    <xdr:rowOff>209550</xdr:rowOff>
                  </from>
                  <to>
                    <xdr:col>58</xdr:col>
                    <xdr:colOff>133350</xdr:colOff>
                    <xdr:row>32</xdr:row>
                    <xdr:rowOff>9525</xdr:rowOff>
                  </to>
                </anchor>
              </controlPr>
            </control>
          </mc:Choice>
        </mc:AlternateContent>
        <mc:AlternateContent xmlns:mc="http://schemas.openxmlformats.org/markup-compatibility/2006">
          <mc:Choice Requires="x14">
            <control shapeId="48185" r:id="rId10" name="Check Box 57">
              <controlPr defaultSize="0" autoFill="0" autoLine="0" autoPict="0">
                <anchor moveWithCells="1">
                  <from>
                    <xdr:col>0</xdr:col>
                    <xdr:colOff>57150</xdr:colOff>
                    <xdr:row>46</xdr:row>
                    <xdr:rowOff>142875</xdr:rowOff>
                  </from>
                  <to>
                    <xdr:col>1</xdr:col>
                    <xdr:colOff>152400</xdr:colOff>
                    <xdr:row>48</xdr:row>
                    <xdr:rowOff>38100</xdr:rowOff>
                  </to>
                </anchor>
              </controlPr>
            </control>
          </mc:Choice>
        </mc:AlternateContent>
        <mc:AlternateContent xmlns:mc="http://schemas.openxmlformats.org/markup-compatibility/2006">
          <mc:Choice Requires="x14">
            <control shapeId="48187" r:id="rId11" name="Check Box 59">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188" r:id="rId12" name="Check Box 60">
              <controlPr defaultSize="0" autoFill="0" autoLine="0" autoPict="0">
                <anchor moveWithCells="1">
                  <from>
                    <xdr:col>21</xdr:col>
                    <xdr:colOff>57150</xdr:colOff>
                    <xdr:row>46</xdr:row>
                    <xdr:rowOff>142875</xdr:rowOff>
                  </from>
                  <to>
                    <xdr:col>22</xdr:col>
                    <xdr:colOff>152400</xdr:colOff>
                    <xdr:row>48</xdr:row>
                    <xdr:rowOff>38100</xdr:rowOff>
                  </to>
                </anchor>
              </controlPr>
            </control>
          </mc:Choice>
        </mc:AlternateContent>
        <mc:AlternateContent xmlns:mc="http://schemas.openxmlformats.org/markup-compatibility/2006">
          <mc:Choice Requires="x14">
            <control shapeId="48190" r:id="rId13" name="Check Box 62">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191" r:id="rId14" name="Check Box 63">
              <controlPr defaultSize="0" autoFill="0" autoLine="0" autoPict="0">
                <anchor moveWithCells="1">
                  <from>
                    <xdr:col>42</xdr:col>
                    <xdr:colOff>57150</xdr:colOff>
                    <xdr:row>46</xdr:row>
                    <xdr:rowOff>142875</xdr:rowOff>
                  </from>
                  <to>
                    <xdr:col>43</xdr:col>
                    <xdr:colOff>152400</xdr:colOff>
                    <xdr:row>48</xdr:row>
                    <xdr:rowOff>38100</xdr:rowOff>
                  </to>
                </anchor>
              </controlPr>
            </control>
          </mc:Choice>
        </mc:AlternateContent>
        <mc:AlternateContent xmlns:mc="http://schemas.openxmlformats.org/markup-compatibility/2006">
          <mc:Choice Requires="x14">
            <control shapeId="48193" r:id="rId15" name="Check Box 65">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94" r:id="rId16" name="Check Box 66">
              <controlPr defaultSize="0" autoFill="0" autoLine="0" autoPict="0">
                <anchor moveWithCells="1">
                  <from>
                    <xdr:col>0</xdr:col>
                    <xdr:colOff>57150</xdr:colOff>
                    <xdr:row>61</xdr:row>
                    <xdr:rowOff>142875</xdr:rowOff>
                  </from>
                  <to>
                    <xdr:col>1</xdr:col>
                    <xdr:colOff>152400</xdr:colOff>
                    <xdr:row>63</xdr:row>
                    <xdr:rowOff>38100</xdr:rowOff>
                  </to>
                </anchor>
              </controlPr>
            </control>
          </mc:Choice>
        </mc:AlternateContent>
        <mc:AlternateContent xmlns:mc="http://schemas.openxmlformats.org/markup-compatibility/2006">
          <mc:Choice Requires="x14">
            <control shapeId="48196" r:id="rId17" name="Check Box 68">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197" r:id="rId18" name="Check Box 69">
              <controlPr defaultSize="0" autoFill="0" autoLine="0" autoPict="0">
                <anchor moveWithCells="1">
                  <from>
                    <xdr:col>21</xdr:col>
                    <xdr:colOff>57150</xdr:colOff>
                    <xdr:row>61</xdr:row>
                    <xdr:rowOff>142875</xdr:rowOff>
                  </from>
                  <to>
                    <xdr:col>22</xdr:col>
                    <xdr:colOff>152400</xdr:colOff>
                    <xdr:row>63</xdr:row>
                    <xdr:rowOff>38100</xdr:rowOff>
                  </to>
                </anchor>
              </controlPr>
            </control>
          </mc:Choice>
        </mc:AlternateContent>
        <mc:AlternateContent xmlns:mc="http://schemas.openxmlformats.org/markup-compatibility/2006">
          <mc:Choice Requires="x14">
            <control shapeId="48199" r:id="rId19" name="Check Box 71">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00" r:id="rId20" name="Check Box 72">
              <controlPr defaultSize="0" autoFill="0" autoLine="0" autoPict="0">
                <anchor moveWithCells="1">
                  <from>
                    <xdr:col>42</xdr:col>
                    <xdr:colOff>57150</xdr:colOff>
                    <xdr:row>61</xdr:row>
                    <xdr:rowOff>142875</xdr:rowOff>
                  </from>
                  <to>
                    <xdr:col>43</xdr:col>
                    <xdr:colOff>152400</xdr:colOff>
                    <xdr:row>63</xdr:row>
                    <xdr:rowOff>38100</xdr:rowOff>
                  </to>
                </anchor>
              </controlPr>
            </control>
          </mc:Choice>
        </mc:AlternateContent>
        <mc:AlternateContent xmlns:mc="http://schemas.openxmlformats.org/markup-compatibility/2006">
          <mc:Choice Requires="x14">
            <control shapeId="48205" r:id="rId21" name="Check Box 77">
              <controlPr defaultSize="0" autoFill="0" autoLine="0" autoPict="0">
                <anchor moveWithCells="1">
                  <from>
                    <xdr:col>0</xdr:col>
                    <xdr:colOff>57150</xdr:colOff>
                    <xdr:row>47</xdr:row>
                    <xdr:rowOff>123825</xdr:rowOff>
                  </from>
                  <to>
                    <xdr:col>1</xdr:col>
                    <xdr:colOff>180975</xdr:colOff>
                    <xdr:row>49</xdr:row>
                    <xdr:rowOff>19050</xdr:rowOff>
                  </to>
                </anchor>
              </controlPr>
            </control>
          </mc:Choice>
        </mc:AlternateContent>
        <mc:AlternateContent xmlns:mc="http://schemas.openxmlformats.org/markup-compatibility/2006">
          <mc:Choice Requires="x14">
            <control shapeId="48208" r:id="rId22" name="Check Box 80">
              <controlPr defaultSize="0" autoFill="0" autoLine="0" autoPict="0">
                <anchor moveWithCells="1">
                  <from>
                    <xdr:col>21</xdr:col>
                    <xdr:colOff>57150</xdr:colOff>
                    <xdr:row>47</xdr:row>
                    <xdr:rowOff>123825</xdr:rowOff>
                  </from>
                  <to>
                    <xdr:col>22</xdr:col>
                    <xdr:colOff>180975</xdr:colOff>
                    <xdr:row>49</xdr:row>
                    <xdr:rowOff>19050</xdr:rowOff>
                  </to>
                </anchor>
              </controlPr>
            </control>
          </mc:Choice>
        </mc:AlternateContent>
        <mc:AlternateContent xmlns:mc="http://schemas.openxmlformats.org/markup-compatibility/2006">
          <mc:Choice Requires="x14">
            <control shapeId="48211" r:id="rId23" name="Check Box 83">
              <controlPr defaultSize="0" autoFill="0" autoLine="0" autoPict="0">
                <anchor moveWithCells="1">
                  <from>
                    <xdr:col>42</xdr:col>
                    <xdr:colOff>57150</xdr:colOff>
                    <xdr:row>47</xdr:row>
                    <xdr:rowOff>123825</xdr:rowOff>
                  </from>
                  <to>
                    <xdr:col>43</xdr:col>
                    <xdr:colOff>180975</xdr:colOff>
                    <xdr:row>49</xdr:row>
                    <xdr:rowOff>19050</xdr:rowOff>
                  </to>
                </anchor>
              </controlPr>
            </control>
          </mc:Choice>
        </mc:AlternateContent>
        <mc:AlternateContent xmlns:mc="http://schemas.openxmlformats.org/markup-compatibility/2006">
          <mc:Choice Requires="x14">
            <control shapeId="48214" r:id="rId24" name="Check Box 86">
              <controlPr defaultSize="0" autoFill="0" autoLine="0" autoPict="0">
                <anchor moveWithCells="1">
                  <from>
                    <xdr:col>0</xdr:col>
                    <xdr:colOff>57150</xdr:colOff>
                    <xdr:row>62</xdr:row>
                    <xdr:rowOff>123825</xdr:rowOff>
                  </from>
                  <to>
                    <xdr:col>1</xdr:col>
                    <xdr:colOff>180975</xdr:colOff>
                    <xdr:row>64</xdr:row>
                    <xdr:rowOff>19050</xdr:rowOff>
                  </to>
                </anchor>
              </controlPr>
            </control>
          </mc:Choice>
        </mc:AlternateContent>
        <mc:AlternateContent xmlns:mc="http://schemas.openxmlformats.org/markup-compatibility/2006">
          <mc:Choice Requires="x14">
            <control shapeId="48217" r:id="rId25" name="Check Box 89">
              <controlPr defaultSize="0" autoFill="0" autoLine="0" autoPict="0">
                <anchor moveWithCells="1">
                  <from>
                    <xdr:col>21</xdr:col>
                    <xdr:colOff>57150</xdr:colOff>
                    <xdr:row>62</xdr:row>
                    <xdr:rowOff>123825</xdr:rowOff>
                  </from>
                  <to>
                    <xdr:col>22</xdr:col>
                    <xdr:colOff>180975</xdr:colOff>
                    <xdr:row>64</xdr:row>
                    <xdr:rowOff>19050</xdr:rowOff>
                  </to>
                </anchor>
              </controlPr>
            </control>
          </mc:Choice>
        </mc:AlternateContent>
        <mc:AlternateContent xmlns:mc="http://schemas.openxmlformats.org/markup-compatibility/2006">
          <mc:Choice Requires="x14">
            <control shapeId="48220" r:id="rId26" name="Check Box 92">
              <controlPr defaultSize="0" autoFill="0" autoLine="0" autoPict="0">
                <anchor moveWithCells="1">
                  <from>
                    <xdr:col>42</xdr:col>
                    <xdr:colOff>57150</xdr:colOff>
                    <xdr:row>62</xdr:row>
                    <xdr:rowOff>123825</xdr:rowOff>
                  </from>
                  <to>
                    <xdr:col>43</xdr:col>
                    <xdr:colOff>180975</xdr:colOff>
                    <xdr:row>64</xdr:row>
                    <xdr:rowOff>19050</xdr:rowOff>
                  </to>
                </anchor>
              </controlPr>
            </control>
          </mc:Choice>
        </mc:AlternateContent>
        <mc:AlternateContent xmlns:mc="http://schemas.openxmlformats.org/markup-compatibility/2006">
          <mc:Choice Requires="x14">
            <control shapeId="48130" r:id="rId27" name="Check Box 2">
              <controlPr defaultSize="0" autoFill="0" autoLine="0" autoPict="0">
                <anchor moveWithCells="1">
                  <from>
                    <xdr:col>49</xdr:col>
                    <xdr:colOff>57150</xdr:colOff>
                    <xdr:row>22</xdr:row>
                    <xdr:rowOff>28575</xdr:rowOff>
                  </from>
                  <to>
                    <xdr:col>53</xdr:col>
                    <xdr:colOff>95250</xdr:colOff>
                    <xdr:row>24</xdr:row>
                    <xdr:rowOff>95250</xdr:rowOff>
                  </to>
                </anchor>
              </controlPr>
            </control>
          </mc:Choice>
        </mc:AlternateContent>
        <mc:AlternateContent xmlns:mc="http://schemas.openxmlformats.org/markup-compatibility/2006">
          <mc:Choice Requires="x14">
            <control shapeId="48131" r:id="rId28" name="Check Box 3">
              <controlPr defaultSize="0" autoFill="0" autoLine="0" autoPict="0">
                <anchor moveWithCells="1">
                  <from>
                    <xdr:col>42</xdr:col>
                    <xdr:colOff>19050</xdr:colOff>
                    <xdr:row>23</xdr:row>
                    <xdr:rowOff>209550</xdr:rowOff>
                  </from>
                  <to>
                    <xdr:col>43</xdr:col>
                    <xdr:colOff>123825</xdr:colOff>
                    <xdr:row>25</xdr:row>
                    <xdr:rowOff>95250</xdr:rowOff>
                  </to>
                </anchor>
              </controlPr>
            </control>
          </mc:Choice>
        </mc:AlternateContent>
        <mc:AlternateContent xmlns:mc="http://schemas.openxmlformats.org/markup-compatibility/2006">
          <mc:Choice Requires="x14">
            <control shapeId="48132" r:id="rId29" name="Check Box 4">
              <controlPr defaultSize="0" autoFill="0" autoLine="0" autoPict="0">
                <anchor moveWithCells="1">
                  <from>
                    <xdr:col>42</xdr:col>
                    <xdr:colOff>19050</xdr:colOff>
                    <xdr:row>22</xdr:row>
                    <xdr:rowOff>152400</xdr:rowOff>
                  </from>
                  <to>
                    <xdr:col>43</xdr:col>
                    <xdr:colOff>123825</xdr:colOff>
                    <xdr:row>24</xdr:row>
                    <xdr:rowOff>66675</xdr:rowOff>
                  </to>
                </anchor>
              </controlPr>
            </control>
          </mc:Choice>
        </mc:AlternateContent>
        <mc:AlternateContent xmlns:mc="http://schemas.openxmlformats.org/markup-compatibility/2006">
          <mc:Choice Requires="x14">
            <control shapeId="48135" r:id="rId30" name="Check Box 7">
              <controlPr defaultSize="0" autoFill="0" autoLine="0" autoPict="0">
                <anchor moveWithCells="1">
                  <from>
                    <xdr:col>41</xdr:col>
                    <xdr:colOff>161925</xdr:colOff>
                    <xdr:row>4</xdr:row>
                    <xdr:rowOff>190500</xdr:rowOff>
                  </from>
                  <to>
                    <xdr:col>43</xdr:col>
                    <xdr:colOff>95250</xdr:colOff>
                    <xdr:row>6</xdr:row>
                    <xdr:rowOff>104775</xdr:rowOff>
                  </to>
                </anchor>
              </controlPr>
            </control>
          </mc:Choice>
        </mc:AlternateContent>
        <mc:AlternateContent xmlns:mc="http://schemas.openxmlformats.org/markup-compatibility/2006">
          <mc:Choice Requires="x14">
            <control shapeId="48136" r:id="rId31" name="Check Box 8">
              <controlPr defaultSize="0" autoFill="0" autoLine="0" autoPict="0">
                <anchor moveWithCells="1">
                  <from>
                    <xdr:col>41</xdr:col>
                    <xdr:colOff>161925</xdr:colOff>
                    <xdr:row>5</xdr:row>
                    <xdr:rowOff>171450</xdr:rowOff>
                  </from>
                  <to>
                    <xdr:col>43</xdr:col>
                    <xdr:colOff>38100</xdr:colOff>
                    <xdr:row>7</xdr:row>
                    <xdr:rowOff>57150</xdr:rowOff>
                  </to>
                </anchor>
              </controlPr>
            </control>
          </mc:Choice>
        </mc:AlternateContent>
        <mc:AlternateContent xmlns:mc="http://schemas.openxmlformats.org/markup-compatibility/2006">
          <mc:Choice Requires="x14">
            <control shapeId="48138" r:id="rId32" name="Check Box 10">
              <controlPr defaultSize="0" autoFill="0" autoLine="0" autoPict="0">
                <anchor moveWithCells="1">
                  <from>
                    <xdr:col>42</xdr:col>
                    <xdr:colOff>57150</xdr:colOff>
                    <xdr:row>18</xdr:row>
                    <xdr:rowOff>142875</xdr:rowOff>
                  </from>
                  <to>
                    <xdr:col>43</xdr:col>
                    <xdr:colOff>152400</xdr:colOff>
                    <xdr:row>20</xdr:row>
                    <xdr:rowOff>38100</xdr:rowOff>
                  </to>
                </anchor>
              </controlPr>
            </control>
          </mc:Choice>
        </mc:AlternateContent>
        <mc:AlternateContent xmlns:mc="http://schemas.openxmlformats.org/markup-compatibility/2006">
          <mc:Choice Requires="x14">
            <control shapeId="48202" r:id="rId33" name="Check Box 74">
              <controlPr defaultSize="0" autoFill="0" autoLine="0" autoPict="0">
                <anchor moveWithCells="1">
                  <from>
                    <xdr:col>42</xdr:col>
                    <xdr:colOff>57150</xdr:colOff>
                    <xdr:row>19</xdr:row>
                    <xdr:rowOff>123825</xdr:rowOff>
                  </from>
                  <to>
                    <xdr:col>43</xdr:col>
                    <xdr:colOff>180975</xdr:colOff>
                    <xdr:row>21</xdr:row>
                    <xdr:rowOff>19050</xdr:rowOff>
                  </to>
                </anchor>
              </controlPr>
            </control>
          </mc:Choice>
        </mc:AlternateContent>
        <mc:AlternateContent xmlns:mc="http://schemas.openxmlformats.org/markup-compatibility/2006">
          <mc:Choice Requires="x14">
            <control shapeId="2" r:id="rId34" name="Check Box 16">
              <controlPr defaultSize="0" autoFill="0" autoLine="0" autoPict="0">
                <anchor moveWithCells="1" sizeWithCells="1">
                  <from>
                    <xdr:col>54</xdr:col>
                    <xdr:colOff>28575</xdr:colOff>
                    <xdr:row>31</xdr:row>
                    <xdr:rowOff>180975</xdr:rowOff>
                  </from>
                  <to>
                    <xdr:col>59</xdr:col>
                    <xdr:colOff>133350</xdr:colOff>
                    <xdr:row>33</xdr:row>
                    <xdr:rowOff>57150</xdr:rowOff>
                  </to>
                </anchor>
              </controlPr>
            </control>
          </mc:Choice>
        </mc:AlternateContent>
        <mc:AlternateContent xmlns:mc="http://schemas.openxmlformats.org/markup-compatibility/2006">
          <mc:Choice Requires="x14">
            <control shapeId="3" r:id="rId35" name="Check Box 17">
              <controlPr defaultSize="0" autoFill="0" autoLine="0" autoPict="0">
                <anchor moveWithCells="1" sizeWithCells="1">
                  <from>
                    <xdr:col>54</xdr:col>
                    <xdr:colOff>28575</xdr:colOff>
                    <xdr:row>32</xdr:row>
                    <xdr:rowOff>200025</xdr:rowOff>
                  </from>
                  <to>
                    <xdr:col>58</xdr:col>
                    <xdr:colOff>123825</xdr:colOff>
                    <xdr:row>34</xdr:row>
                    <xdr:rowOff>0</xdr:rowOff>
                  </to>
                </anchor>
              </controlPr>
            </control>
          </mc:Choice>
        </mc:AlternateContent>
        <mc:AlternateContent xmlns:mc="http://schemas.openxmlformats.org/markup-compatibility/2006">
          <mc:Choice Requires="x14">
            <control shapeId="48222" r:id="rId36" name="Check Box 94">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223" r:id="rId37" name="Check Box 95">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224" r:id="rId38" name="Check Box 96">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25" r:id="rId39" name="Check Box 97">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226" r:id="rId40" name="Check Box 98">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37" r:id="rId41" name="Check Box 9">
              <controlPr defaultSize="0" autoFill="0" autoLine="0" autoPict="0">
                <anchor moveWithCells="1">
                  <from>
                    <xdr:col>47</xdr:col>
                    <xdr:colOff>0</xdr:colOff>
                    <xdr:row>18</xdr:row>
                    <xdr:rowOff>142875</xdr:rowOff>
                  </from>
                  <to>
                    <xdr:col>48</xdr:col>
                    <xdr:colOff>95250</xdr:colOff>
                    <xdr:row>20</xdr:row>
                    <xdr:rowOff>38100</xdr:rowOff>
                  </to>
                </anchor>
              </controlPr>
            </control>
          </mc:Choice>
        </mc:AlternateContent>
        <mc:AlternateContent xmlns:mc="http://schemas.openxmlformats.org/markup-compatibility/2006">
          <mc:Choice Requires="x14">
            <control shapeId="48129" r:id="rId42" name="Check Box 1">
              <controlPr defaultSize="0" autoFill="0" autoLine="0" autoPict="0">
                <anchor moveWithCells="1">
                  <from>
                    <xdr:col>53</xdr:col>
                    <xdr:colOff>28575</xdr:colOff>
                    <xdr:row>22</xdr:row>
                    <xdr:rowOff>85725</xdr:rowOff>
                  </from>
                  <to>
                    <xdr:col>58</xdr:col>
                    <xdr:colOff>180975</xdr:colOff>
                    <xdr:row>24</xdr:row>
                    <xdr:rowOff>38100</xdr:rowOff>
                  </to>
                </anchor>
              </controlPr>
            </control>
          </mc:Choice>
        </mc:AlternateContent>
        <mc:AlternateContent xmlns:mc="http://schemas.openxmlformats.org/markup-compatibility/2006">
          <mc:Choice Requires="x14">
            <control shapeId="48184" r:id="rId43" name="Check Box 56">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mc:AlternateContent xmlns:mc="http://schemas.openxmlformats.org/markup-compatibility/2006">
          <mc:Choice Requires="x14">
            <control shapeId="48221" r:id="rId44" name="Check Box 93">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B2706AB-0E02-4B5F-B50D-34FE87916B7C}">
          <x14:formula1>
            <xm:f>リスト!$M$3:$M$5</xm:f>
          </x14:formula1>
          <xm:sqref>AC57 H57 AX14 H42 AC42 AX42 AX57</xm:sqref>
        </x14:dataValidation>
        <x14:dataValidation type="list" allowBlank="1" showInputMessage="1" showErrorMessage="1" xr:uid="{40D2EF81-514D-46DD-A8FC-1424493DC3C3}">
          <x14:formula1>
            <xm:f>リスト!$R$3:$R$4</xm:f>
          </x14:formula1>
          <xm:sqref>AQ16:AR16 V59:W59 A44:B44 V44:W44 AQ44:AR44 A59:B59 AQ59:AR59</xm:sqref>
        </x14:dataValidation>
        <x14:dataValidation type="list" allowBlank="1" showInputMessage="1" showErrorMessage="1" xr:uid="{45FA722A-ECCF-4C7F-8536-C1C35E5C93B9}">
          <x14:formula1>
            <xm:f>リスト!$S$3:$S$4</xm:f>
          </x14:formula1>
          <xm:sqref>AQ17:AR17 V60:W60 A45:B45 V45:W45 AQ45:AR45 A60:B60 AQ60:AR60</xm:sqref>
        </x14:dataValidation>
        <x14:dataValidation type="list" allowBlank="1" showInputMessage="1" showErrorMessage="1" xr:uid="{B9BF91E9-67BD-4C95-9734-F559F07A8636}">
          <x14:formula1>
            <xm:f>リスト!$T$3:$T$4</xm:f>
          </x14:formula1>
          <xm:sqref>AQ18:AR18 V61:W61 A46:B46 V46:W46 AQ46:AR46 A61:B61 AQ61:AR61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sheetPr>
  <dimension ref="A1:AG128"/>
  <sheetViews>
    <sheetView showZeros="0" view="pageBreakPreview" zoomScale="115" zoomScaleNormal="100" zoomScaleSheetLayoutView="115" workbookViewId="0">
      <selection activeCell="F35" sqref="A35:XFD35"/>
    </sheetView>
  </sheetViews>
  <sheetFormatPr defaultRowHeight="13.5"/>
  <cols>
    <col min="1" max="14" width="2.625" style="52" customWidth="1"/>
    <col min="15" max="18" width="3.625" style="52" customWidth="1"/>
    <col min="19" max="33" width="2.625" style="52" customWidth="1"/>
    <col min="34" max="149" width="2.625" customWidth="1"/>
  </cols>
  <sheetData>
    <row r="1" spans="1:33">
      <c r="A1" s="1182" t="s">
        <v>898</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row>
    <row r="2" spans="1:33">
      <c r="A2" s="1182"/>
      <c r="B2" s="1182"/>
      <c r="C2" s="1182"/>
      <c r="D2" s="1182"/>
      <c r="E2" s="1182"/>
      <c r="F2" s="1182"/>
      <c r="G2" s="1182"/>
      <c r="H2" s="1182"/>
      <c r="I2" s="1182"/>
      <c r="J2" s="1182"/>
      <c r="K2" s="1182"/>
      <c r="L2" s="1182"/>
      <c r="M2" s="1182"/>
      <c r="N2" s="1182"/>
      <c r="O2" s="1182"/>
      <c r="P2" s="1182"/>
      <c r="Q2" s="1182"/>
      <c r="R2" s="1182"/>
      <c r="S2" s="1182"/>
      <c r="T2" s="1182"/>
      <c r="U2" s="1182"/>
      <c r="V2" s="1182"/>
      <c r="W2" s="1182"/>
      <c r="X2" s="1182"/>
      <c r="Y2" s="1182"/>
      <c r="Z2" s="1182"/>
      <c r="AA2" s="1182"/>
      <c r="AB2" s="1182"/>
      <c r="AC2" s="1182"/>
      <c r="AD2" s="1182"/>
      <c r="AE2" s="1182"/>
      <c r="AF2" s="1182"/>
      <c r="AG2" s="1182"/>
    </row>
    <row r="3" spans="1:33">
      <c r="A3" s="2259" t="s">
        <v>494</v>
      </c>
      <c r="B3" s="2259"/>
      <c r="C3" s="2259"/>
      <c r="D3" s="2259"/>
      <c r="E3" s="2259"/>
      <c r="F3" s="2259"/>
      <c r="G3" s="2259"/>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59"/>
    </row>
    <row r="4" spans="1:33" ht="14.25" thickBot="1">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74"/>
    </row>
    <row r="5" spans="1:33" ht="14.25" thickBot="1">
      <c r="A5" s="2023" t="s">
        <v>495</v>
      </c>
      <c r="B5" s="1896"/>
      <c r="C5" s="1896"/>
      <c r="D5" s="1896"/>
      <c r="E5" s="1896"/>
      <c r="F5" s="1896"/>
      <c r="G5" s="1896"/>
      <c r="H5" s="1896"/>
      <c r="I5" s="1896"/>
      <c r="J5" s="1896"/>
      <c r="K5" s="1896"/>
      <c r="L5" s="1896" t="s">
        <v>496</v>
      </c>
      <c r="M5" s="1896"/>
      <c r="N5" s="1896"/>
      <c r="O5" s="1896" t="s">
        <v>497</v>
      </c>
      <c r="P5" s="1896"/>
      <c r="Q5" s="1896"/>
      <c r="R5" s="1896" t="s">
        <v>498</v>
      </c>
      <c r="S5" s="1896"/>
      <c r="T5" s="1896"/>
      <c r="U5" s="1896"/>
      <c r="V5" s="1896" t="s">
        <v>205</v>
      </c>
      <c r="W5" s="1896"/>
      <c r="X5" s="1896"/>
      <c r="Y5" s="1896"/>
      <c r="Z5" s="1896"/>
      <c r="AA5" s="1896"/>
      <c r="AB5" s="1896"/>
      <c r="AC5" s="1896"/>
      <c r="AD5" s="1896"/>
      <c r="AE5" s="1896"/>
      <c r="AF5" s="1896"/>
      <c r="AG5" s="1897"/>
    </row>
    <row r="6" spans="1:33" ht="14.25" thickBot="1">
      <c r="A6" s="1901" t="s">
        <v>877</v>
      </c>
      <c r="B6" s="1902"/>
      <c r="C6" s="1902"/>
      <c r="D6" s="1902"/>
      <c r="E6" s="1902"/>
      <c r="F6" s="1902"/>
      <c r="G6" s="1902"/>
      <c r="H6" s="1902"/>
      <c r="I6" s="1902"/>
      <c r="J6" s="1902"/>
      <c r="K6" s="1902"/>
      <c r="L6" s="1927"/>
      <c r="M6" s="1927"/>
      <c r="N6" s="1927"/>
      <c r="O6" s="1927"/>
      <c r="P6" s="1927"/>
      <c r="Q6" s="1927"/>
      <c r="R6" s="1927"/>
      <c r="S6" s="1927"/>
      <c r="T6" s="1927"/>
      <c r="U6" s="1927"/>
      <c r="V6" s="1927"/>
      <c r="W6" s="1927"/>
      <c r="X6" s="1927"/>
      <c r="Y6" s="1927"/>
      <c r="Z6" s="1927"/>
      <c r="AA6" s="1927"/>
      <c r="AB6" s="1927"/>
      <c r="AC6" s="1927"/>
      <c r="AD6" s="1927"/>
      <c r="AE6" s="1927"/>
      <c r="AF6" s="1927"/>
      <c r="AG6" s="2051"/>
    </row>
    <row r="7" spans="1:33">
      <c r="A7" s="2260" t="s">
        <v>674</v>
      </c>
      <c r="B7" s="2261"/>
      <c r="C7" s="2261"/>
      <c r="D7" s="2261"/>
      <c r="E7" s="2261"/>
      <c r="F7" s="2261"/>
      <c r="G7" s="2261"/>
      <c r="H7" s="2261"/>
      <c r="I7" s="2261"/>
      <c r="J7" s="2261"/>
      <c r="K7" s="2262"/>
      <c r="L7" s="2087">
        <v>300</v>
      </c>
      <c r="M7" s="2087"/>
      <c r="N7" s="2087"/>
      <c r="O7" s="2039"/>
      <c r="P7" s="2039"/>
      <c r="Q7" s="2039"/>
      <c r="R7" s="2039">
        <f>L7*O7</f>
        <v>0</v>
      </c>
      <c r="S7" s="2039"/>
      <c r="T7" s="2039"/>
      <c r="U7" s="2039"/>
      <c r="V7" s="1958" t="s">
        <v>673</v>
      </c>
      <c r="W7" s="1959"/>
      <c r="X7" s="1959"/>
      <c r="Y7" s="1959"/>
      <c r="Z7" s="1959"/>
      <c r="AA7" s="1959"/>
      <c r="AB7" s="1959"/>
      <c r="AC7" s="1959"/>
      <c r="AD7" s="1959"/>
      <c r="AE7" s="1959"/>
      <c r="AF7" s="1959"/>
      <c r="AG7" s="1960"/>
    </row>
    <row r="8" spans="1:33">
      <c r="A8" s="1947" t="s">
        <v>675</v>
      </c>
      <c r="B8" s="1948"/>
      <c r="C8" s="1948"/>
      <c r="D8" s="1948"/>
      <c r="E8" s="1948"/>
      <c r="F8" s="1948"/>
      <c r="G8" s="1948"/>
      <c r="H8" s="1948"/>
      <c r="I8" s="1948"/>
      <c r="J8" s="1948"/>
      <c r="K8" s="1949"/>
      <c r="L8" s="1956">
        <v>600</v>
      </c>
      <c r="M8" s="1956"/>
      <c r="N8" s="1956"/>
      <c r="O8" s="1957"/>
      <c r="P8" s="1957"/>
      <c r="Q8" s="1957"/>
      <c r="R8" s="1957">
        <f>L8*O8</f>
        <v>0</v>
      </c>
      <c r="S8" s="1957"/>
      <c r="T8" s="1957"/>
      <c r="U8" s="1957"/>
      <c r="V8" s="1961"/>
      <c r="W8" s="482"/>
      <c r="X8" s="482"/>
      <c r="Y8" s="482"/>
      <c r="Z8" s="482"/>
      <c r="AA8" s="482"/>
      <c r="AB8" s="482"/>
      <c r="AC8" s="482"/>
      <c r="AD8" s="482"/>
      <c r="AE8" s="482"/>
      <c r="AF8" s="482"/>
      <c r="AG8" s="483"/>
    </row>
    <row r="9" spans="1:33">
      <c r="A9" s="1950" t="s">
        <v>676</v>
      </c>
      <c r="B9" s="1951"/>
      <c r="C9" s="1951"/>
      <c r="D9" s="1951"/>
      <c r="E9" s="1951"/>
      <c r="F9" s="1951"/>
      <c r="G9" s="1951"/>
      <c r="H9" s="1951"/>
      <c r="I9" s="1951"/>
      <c r="J9" s="1951"/>
      <c r="K9" s="1952"/>
      <c r="L9" s="1965">
        <v>1200</v>
      </c>
      <c r="M9" s="1965"/>
      <c r="N9" s="1965"/>
      <c r="O9" s="1906"/>
      <c r="P9" s="1906"/>
      <c r="Q9" s="1906"/>
      <c r="R9" s="1906">
        <f>L9*O9</f>
        <v>0</v>
      </c>
      <c r="S9" s="1906"/>
      <c r="T9" s="1906"/>
      <c r="U9" s="1906"/>
      <c r="V9" s="1961"/>
      <c r="W9" s="482"/>
      <c r="X9" s="482"/>
      <c r="Y9" s="482"/>
      <c r="Z9" s="482"/>
      <c r="AA9" s="482"/>
      <c r="AB9" s="482"/>
      <c r="AC9" s="482"/>
      <c r="AD9" s="482"/>
      <c r="AE9" s="482"/>
      <c r="AF9" s="482"/>
      <c r="AG9" s="483"/>
    </row>
    <row r="10" spans="1:33" ht="14.25" thickBot="1">
      <c r="A10" s="1953" t="s">
        <v>677</v>
      </c>
      <c r="B10" s="1954"/>
      <c r="C10" s="1954"/>
      <c r="D10" s="1954"/>
      <c r="E10" s="1954"/>
      <c r="F10" s="1954"/>
      <c r="G10" s="1954"/>
      <c r="H10" s="1954"/>
      <c r="I10" s="1954"/>
      <c r="J10" s="1954"/>
      <c r="K10" s="1955"/>
      <c r="L10" s="1966">
        <v>2500</v>
      </c>
      <c r="M10" s="1966"/>
      <c r="N10" s="1966"/>
      <c r="O10" s="1967"/>
      <c r="P10" s="1967"/>
      <c r="Q10" s="1967"/>
      <c r="R10" s="1968">
        <f>L10*O10</f>
        <v>0</v>
      </c>
      <c r="S10" s="1968"/>
      <c r="T10" s="1968"/>
      <c r="U10" s="1968"/>
      <c r="V10" s="1962"/>
      <c r="W10" s="1963"/>
      <c r="X10" s="1963"/>
      <c r="Y10" s="1963"/>
      <c r="Z10" s="1963"/>
      <c r="AA10" s="1963"/>
      <c r="AB10" s="1963"/>
      <c r="AC10" s="1963"/>
      <c r="AD10" s="1963"/>
      <c r="AE10" s="1963"/>
      <c r="AF10" s="1963"/>
      <c r="AG10" s="1964"/>
    </row>
    <row r="11" spans="1:33" ht="14.25" thickBot="1">
      <c r="A11" s="1901" t="s">
        <v>878</v>
      </c>
      <c r="B11" s="1902"/>
      <c r="C11" s="1902"/>
      <c r="D11" s="1902"/>
      <c r="E11" s="1902"/>
      <c r="F11" s="1902"/>
      <c r="G11" s="1902"/>
      <c r="H11" s="1902"/>
      <c r="I11" s="1902"/>
      <c r="J11" s="1902"/>
      <c r="K11" s="1902"/>
      <c r="L11" s="1902"/>
      <c r="M11" s="1902"/>
      <c r="N11" s="1902"/>
      <c r="O11" s="1928" t="s">
        <v>879</v>
      </c>
      <c r="P11" s="1929"/>
      <c r="Q11" s="1929"/>
      <c r="R11" s="1929"/>
      <c r="S11" s="1929"/>
      <c r="T11" s="1929"/>
      <c r="U11" s="1929"/>
      <c r="V11" s="1929"/>
      <c r="W11" s="1929"/>
      <c r="X11" s="1929"/>
      <c r="Y11" s="1929"/>
      <c r="Z11" s="1929"/>
      <c r="AA11" s="1929"/>
      <c r="AB11" s="1929"/>
      <c r="AC11" s="1929"/>
      <c r="AD11" s="1929"/>
      <c r="AE11" s="1929"/>
      <c r="AF11" s="1929"/>
      <c r="AG11" s="1930"/>
    </row>
    <row r="12" spans="1:33" ht="53.25" customHeight="1" thickBot="1">
      <c r="A12" s="1944" t="s">
        <v>880</v>
      </c>
      <c r="B12" s="1945"/>
      <c r="C12" s="1945"/>
      <c r="D12" s="1945"/>
      <c r="E12" s="1945"/>
      <c r="F12" s="1945"/>
      <c r="G12" s="1945"/>
      <c r="H12" s="1945"/>
      <c r="I12" s="1945"/>
      <c r="J12" s="1945"/>
      <c r="K12" s="1946"/>
      <c r="L12" s="1906">
        <v>500</v>
      </c>
      <c r="M12" s="1906"/>
      <c r="N12" s="1906"/>
      <c r="O12" s="1906"/>
      <c r="P12" s="1906"/>
      <c r="Q12" s="1906"/>
      <c r="R12" s="1906">
        <f>L12*O12</f>
        <v>0</v>
      </c>
      <c r="S12" s="1906"/>
      <c r="T12" s="1906"/>
      <c r="U12" s="1906"/>
      <c r="V12" s="1898" t="s">
        <v>881</v>
      </c>
      <c r="W12" s="1899"/>
      <c r="X12" s="1899"/>
      <c r="Y12" s="1899"/>
      <c r="Z12" s="1899"/>
      <c r="AA12" s="1899"/>
      <c r="AB12" s="1899"/>
      <c r="AC12" s="1899"/>
      <c r="AD12" s="1899"/>
      <c r="AE12" s="1899"/>
      <c r="AF12" s="1899"/>
      <c r="AG12" s="1900"/>
    </row>
    <row r="13" spans="1:33" ht="14.25" thickBot="1">
      <c r="A13" s="1901" t="s">
        <v>882</v>
      </c>
      <c r="B13" s="1902"/>
      <c r="C13" s="1902"/>
      <c r="D13" s="1902"/>
      <c r="E13" s="1902"/>
      <c r="F13" s="1902"/>
      <c r="G13" s="1902"/>
      <c r="H13" s="1902"/>
      <c r="I13" s="1902"/>
      <c r="J13" s="1902"/>
      <c r="K13" s="1902"/>
      <c r="L13" s="1903"/>
      <c r="M13" s="1904"/>
      <c r="N13" s="1904"/>
      <c r="O13" s="1904"/>
      <c r="P13" s="1904"/>
      <c r="Q13" s="1904"/>
      <c r="R13" s="1904"/>
      <c r="S13" s="1904"/>
      <c r="T13" s="1904"/>
      <c r="U13" s="1904"/>
      <c r="V13" s="1904"/>
      <c r="W13" s="1904"/>
      <c r="X13" s="1904"/>
      <c r="Y13" s="1904"/>
      <c r="Z13" s="1904"/>
      <c r="AA13" s="1904"/>
      <c r="AB13" s="1904"/>
      <c r="AC13" s="1904"/>
      <c r="AD13" s="1904"/>
      <c r="AE13" s="1904"/>
      <c r="AF13" s="1904"/>
      <c r="AG13" s="1905"/>
    </row>
    <row r="14" spans="1:33">
      <c r="A14" s="1931" t="s">
        <v>674</v>
      </c>
      <c r="B14" s="1932"/>
      <c r="C14" s="1932"/>
      <c r="D14" s="1932"/>
      <c r="E14" s="1932"/>
      <c r="F14" s="1932"/>
      <c r="G14" s="1932"/>
      <c r="H14" s="1932"/>
      <c r="I14" s="1932"/>
      <c r="J14" s="1932"/>
      <c r="K14" s="1933"/>
      <c r="L14" s="1906">
        <v>100</v>
      </c>
      <c r="M14" s="1906"/>
      <c r="N14" s="1906"/>
      <c r="O14" s="1906"/>
      <c r="P14" s="1906"/>
      <c r="Q14" s="1906"/>
      <c r="R14" s="1906">
        <f>L14*O14</f>
        <v>0</v>
      </c>
      <c r="S14" s="1906"/>
      <c r="T14" s="1906"/>
      <c r="U14" s="1906"/>
      <c r="V14" s="1934" t="s">
        <v>910</v>
      </c>
      <c r="W14" s="1935"/>
      <c r="X14" s="1935"/>
      <c r="Y14" s="1935"/>
      <c r="Z14" s="1935"/>
      <c r="AA14" s="1935"/>
      <c r="AB14" s="1935"/>
      <c r="AC14" s="1935"/>
      <c r="AD14" s="1935"/>
      <c r="AE14" s="1935"/>
      <c r="AF14" s="1935"/>
      <c r="AG14" s="1936"/>
    </row>
    <row r="15" spans="1:33">
      <c r="A15" s="1941" t="s">
        <v>675</v>
      </c>
      <c r="B15" s="1942"/>
      <c r="C15" s="1942"/>
      <c r="D15" s="1942"/>
      <c r="E15" s="1942"/>
      <c r="F15" s="1942"/>
      <c r="G15" s="1942"/>
      <c r="H15" s="1942"/>
      <c r="I15" s="1942"/>
      <c r="J15" s="1942"/>
      <c r="K15" s="1943"/>
      <c r="L15" s="1907">
        <v>100</v>
      </c>
      <c r="M15" s="1907"/>
      <c r="N15" s="1907"/>
      <c r="O15" s="1907"/>
      <c r="P15" s="1907"/>
      <c r="Q15" s="1907"/>
      <c r="R15" s="1907">
        <f>L15*O15</f>
        <v>0</v>
      </c>
      <c r="S15" s="1907"/>
      <c r="T15" s="1907"/>
      <c r="U15" s="1907"/>
      <c r="V15" s="1937"/>
      <c r="W15" s="1935"/>
      <c r="X15" s="1935"/>
      <c r="Y15" s="1935"/>
      <c r="Z15" s="1935"/>
      <c r="AA15" s="1935"/>
      <c r="AB15" s="1935"/>
      <c r="AC15" s="1935"/>
      <c r="AD15" s="1935"/>
      <c r="AE15" s="1935"/>
      <c r="AF15" s="1935"/>
      <c r="AG15" s="1936"/>
    </row>
    <row r="16" spans="1:33">
      <c r="A16" s="1913" t="s">
        <v>676</v>
      </c>
      <c r="B16" s="1914"/>
      <c r="C16" s="1914"/>
      <c r="D16" s="1914"/>
      <c r="E16" s="1914"/>
      <c r="F16" s="1914"/>
      <c r="G16" s="1914"/>
      <c r="H16" s="1914"/>
      <c r="I16" s="1914"/>
      <c r="J16" s="1914"/>
      <c r="K16" s="1915"/>
      <c r="L16" s="1906">
        <v>200</v>
      </c>
      <c r="M16" s="1906"/>
      <c r="N16" s="1906"/>
      <c r="O16" s="1906"/>
      <c r="P16" s="1906"/>
      <c r="Q16" s="1906"/>
      <c r="R16" s="1906">
        <f>L16*O16</f>
        <v>0</v>
      </c>
      <c r="S16" s="1906"/>
      <c r="T16" s="1906"/>
      <c r="U16" s="1906"/>
      <c r="V16" s="1937"/>
      <c r="W16" s="1935"/>
      <c r="X16" s="1935"/>
      <c r="Y16" s="1935"/>
      <c r="Z16" s="1935"/>
      <c r="AA16" s="1935"/>
      <c r="AB16" s="1935"/>
      <c r="AC16" s="1935"/>
      <c r="AD16" s="1935"/>
      <c r="AE16" s="1935"/>
      <c r="AF16" s="1935"/>
      <c r="AG16" s="1936"/>
    </row>
    <row r="17" spans="1:33" ht="14.25" thickBot="1">
      <c r="A17" s="1916" t="s">
        <v>677</v>
      </c>
      <c r="B17" s="1917"/>
      <c r="C17" s="1917"/>
      <c r="D17" s="1917"/>
      <c r="E17" s="1917"/>
      <c r="F17" s="1917"/>
      <c r="G17" s="1917"/>
      <c r="H17" s="1917"/>
      <c r="I17" s="1917"/>
      <c r="J17" s="1917"/>
      <c r="K17" s="1918"/>
      <c r="L17" s="1919">
        <v>300</v>
      </c>
      <c r="M17" s="1919"/>
      <c r="N17" s="1919"/>
      <c r="O17" s="1919"/>
      <c r="P17" s="1919"/>
      <c r="Q17" s="1919"/>
      <c r="R17" s="1907">
        <f>L17*O17</f>
        <v>0</v>
      </c>
      <c r="S17" s="1907"/>
      <c r="T17" s="1907"/>
      <c r="U17" s="1907"/>
      <c r="V17" s="1938"/>
      <c r="W17" s="1939"/>
      <c r="X17" s="1939"/>
      <c r="Y17" s="1939"/>
      <c r="Z17" s="1939"/>
      <c r="AA17" s="1939"/>
      <c r="AB17" s="1939"/>
      <c r="AC17" s="1939"/>
      <c r="AD17" s="1939"/>
      <c r="AE17" s="1939"/>
      <c r="AF17" s="1939"/>
      <c r="AG17" s="1940"/>
    </row>
    <row r="18" spans="1:33" ht="14.25" thickBot="1">
      <c r="A18" s="1926" t="s">
        <v>499</v>
      </c>
      <c r="B18" s="1927"/>
      <c r="C18" s="1927"/>
      <c r="D18" s="1927"/>
      <c r="E18" s="1927"/>
      <c r="F18" s="1927"/>
      <c r="G18" s="1927"/>
      <c r="H18" s="1927"/>
      <c r="I18" s="1927"/>
      <c r="J18" s="1927"/>
      <c r="K18" s="1927"/>
      <c r="L18" s="2252"/>
      <c r="M18" s="2252"/>
      <c r="N18" s="2252"/>
      <c r="O18" s="2252"/>
      <c r="P18" s="2252"/>
      <c r="Q18" s="2252"/>
      <c r="R18" s="2252"/>
      <c r="S18" s="2252"/>
      <c r="T18" s="2252"/>
      <c r="U18" s="2252"/>
      <c r="V18" s="2253"/>
      <c r="W18" s="2253"/>
      <c r="X18" s="2253"/>
      <c r="Y18" s="2253"/>
      <c r="Z18" s="2253"/>
      <c r="AA18" s="2253"/>
      <c r="AB18" s="2253"/>
      <c r="AC18" s="2253"/>
      <c r="AD18" s="2253"/>
      <c r="AE18" s="2253"/>
      <c r="AF18" s="2253"/>
      <c r="AG18" s="2254"/>
    </row>
    <row r="19" spans="1:33">
      <c r="A19" s="2242" t="s">
        <v>500</v>
      </c>
      <c r="B19" s="2243"/>
      <c r="C19" s="2243"/>
      <c r="D19" s="2243"/>
      <c r="E19" s="2243"/>
      <c r="F19" s="2243"/>
      <c r="G19" s="2243"/>
      <c r="H19" s="2243"/>
      <c r="I19" s="2243"/>
      <c r="J19" s="2243"/>
      <c r="K19" s="2243"/>
      <c r="L19" s="2244">
        <v>10000</v>
      </c>
      <c r="M19" s="2244"/>
      <c r="N19" s="2244"/>
      <c r="O19" s="1906"/>
      <c r="P19" s="1906"/>
      <c r="Q19" s="1906"/>
      <c r="R19" s="1906">
        <f>L19*O19</f>
        <v>0</v>
      </c>
      <c r="S19" s="1906"/>
      <c r="T19" s="1906"/>
      <c r="U19" s="1906"/>
      <c r="V19" s="2255" t="s">
        <v>530</v>
      </c>
      <c r="W19" s="2255"/>
      <c r="X19" s="2255"/>
      <c r="Y19" s="2255"/>
      <c r="Z19" s="2255"/>
      <c r="AA19" s="2255"/>
      <c r="AB19" s="2255"/>
      <c r="AC19" s="2255"/>
      <c r="AD19" s="2255"/>
      <c r="AE19" s="2255"/>
      <c r="AF19" s="2255"/>
      <c r="AG19" s="2256"/>
    </row>
    <row r="20" spans="1:33">
      <c r="A20" s="2232" t="s">
        <v>840</v>
      </c>
      <c r="B20" s="2233"/>
      <c r="C20" s="2233"/>
      <c r="D20" s="2233"/>
      <c r="E20" s="2233"/>
      <c r="F20" s="2233"/>
      <c r="G20" s="2233"/>
      <c r="H20" s="2233"/>
      <c r="I20" s="2233"/>
      <c r="J20" s="2233"/>
      <c r="K20" s="2233"/>
      <c r="L20" s="2234">
        <v>10000</v>
      </c>
      <c r="M20" s="2234"/>
      <c r="N20" s="2234"/>
      <c r="O20" s="1957"/>
      <c r="P20" s="1957"/>
      <c r="Q20" s="1957"/>
      <c r="R20" s="1957">
        <f>L20*O20</f>
        <v>0</v>
      </c>
      <c r="S20" s="1957"/>
      <c r="T20" s="1957"/>
      <c r="U20" s="1957"/>
      <c r="V20" s="2257" t="s">
        <v>530</v>
      </c>
      <c r="W20" s="2257"/>
      <c r="X20" s="2257"/>
      <c r="Y20" s="2257"/>
      <c r="Z20" s="2257"/>
      <c r="AA20" s="2257"/>
      <c r="AB20" s="2257"/>
      <c r="AC20" s="2257"/>
      <c r="AD20" s="2257"/>
      <c r="AE20" s="2257"/>
      <c r="AF20" s="2257"/>
      <c r="AG20" s="2258"/>
    </row>
    <row r="21" spans="1:33" ht="14.25" thickBot="1">
      <c r="A21" s="1920" t="s">
        <v>501</v>
      </c>
      <c r="B21" s="1921"/>
      <c r="C21" s="1921"/>
      <c r="D21" s="1921"/>
      <c r="E21" s="1921"/>
      <c r="F21" s="1921"/>
      <c r="G21" s="1921"/>
      <c r="H21" s="1921"/>
      <c r="I21" s="1921"/>
      <c r="J21" s="1921"/>
      <c r="K21" s="1921"/>
      <c r="L21" s="1922">
        <v>6000</v>
      </c>
      <c r="M21" s="1922"/>
      <c r="N21" s="1922"/>
      <c r="O21" s="1923"/>
      <c r="P21" s="1923"/>
      <c r="Q21" s="1923"/>
      <c r="R21" s="1906">
        <f t="shared" ref="R21" si="0">L21*O21</f>
        <v>0</v>
      </c>
      <c r="S21" s="1906"/>
      <c r="T21" s="1906"/>
      <c r="U21" s="1906"/>
      <c r="V21" s="1924" t="s">
        <v>531</v>
      </c>
      <c r="W21" s="1924"/>
      <c r="X21" s="1924"/>
      <c r="Y21" s="1924"/>
      <c r="Z21" s="1924"/>
      <c r="AA21" s="1924"/>
      <c r="AB21" s="1924"/>
      <c r="AC21" s="1924"/>
      <c r="AD21" s="1924"/>
      <c r="AE21" s="1924"/>
      <c r="AF21" s="1924"/>
      <c r="AG21" s="1925"/>
    </row>
    <row r="22" spans="1:33" ht="14.25" thickBot="1">
      <c r="A22" s="1901" t="s">
        <v>883</v>
      </c>
      <c r="B22" s="1902"/>
      <c r="C22" s="1902"/>
      <c r="D22" s="1902"/>
      <c r="E22" s="1902"/>
      <c r="F22" s="1902"/>
      <c r="G22" s="1902"/>
      <c r="H22" s="1902"/>
      <c r="I22" s="1902"/>
      <c r="J22" s="1902"/>
      <c r="K22" s="1902"/>
      <c r="L22" s="1908"/>
      <c r="M22" s="1908"/>
      <c r="N22" s="1908"/>
      <c r="O22" s="1908"/>
      <c r="P22" s="1908"/>
      <c r="Q22" s="1908"/>
      <c r="R22" s="1909"/>
      <c r="S22" s="1909"/>
      <c r="T22" s="1909"/>
      <c r="U22" s="1909"/>
      <c r="V22" s="1910" t="s">
        <v>884</v>
      </c>
      <c r="W22" s="1911"/>
      <c r="X22" s="1911"/>
      <c r="Y22" s="1911"/>
      <c r="Z22" s="1911"/>
      <c r="AA22" s="1911"/>
      <c r="AB22" s="1911"/>
      <c r="AC22" s="1911"/>
      <c r="AD22" s="1911"/>
      <c r="AE22" s="1911"/>
      <c r="AF22" s="1911"/>
      <c r="AG22" s="1912"/>
    </row>
    <row r="23" spans="1:33">
      <c r="A23" s="2242" t="s">
        <v>885</v>
      </c>
      <c r="B23" s="2243"/>
      <c r="C23" s="2243"/>
      <c r="D23" s="2243"/>
      <c r="E23" s="2243"/>
      <c r="F23" s="2243"/>
      <c r="G23" s="2243"/>
      <c r="H23" s="2243"/>
      <c r="I23" s="2243"/>
      <c r="J23" s="2243"/>
      <c r="K23" s="2243"/>
      <c r="L23" s="2244"/>
      <c r="M23" s="2244"/>
      <c r="N23" s="2244"/>
      <c r="O23" s="1906"/>
      <c r="P23" s="1906"/>
      <c r="Q23" s="2245"/>
      <c r="R23" s="2246"/>
      <c r="S23" s="2247"/>
      <c r="T23" s="2247"/>
      <c r="U23" s="2248"/>
      <c r="V23" s="2249" t="s">
        <v>886</v>
      </c>
      <c r="W23" s="2250"/>
      <c r="X23" s="2250"/>
      <c r="Y23" s="2250"/>
      <c r="Z23" s="2250"/>
      <c r="AA23" s="2250"/>
      <c r="AB23" s="2250"/>
      <c r="AC23" s="2250"/>
      <c r="AD23" s="2250"/>
      <c r="AE23" s="2250"/>
      <c r="AF23" s="2250"/>
      <c r="AG23" s="2251"/>
    </row>
    <row r="24" spans="1:33" ht="14.25" thickBot="1">
      <c r="A24" s="2232" t="s">
        <v>887</v>
      </c>
      <c r="B24" s="2233"/>
      <c r="C24" s="2233"/>
      <c r="D24" s="2233"/>
      <c r="E24" s="2233"/>
      <c r="F24" s="2233"/>
      <c r="G24" s="2233"/>
      <c r="H24" s="2233"/>
      <c r="I24" s="2233"/>
      <c r="J24" s="2233"/>
      <c r="K24" s="2233"/>
      <c r="L24" s="2234"/>
      <c r="M24" s="2234"/>
      <c r="N24" s="2234"/>
      <c r="O24" s="1957"/>
      <c r="P24" s="1957"/>
      <c r="Q24" s="2235"/>
      <c r="R24" s="2236">
        <v>0</v>
      </c>
      <c r="S24" s="2237"/>
      <c r="T24" s="2237"/>
      <c r="U24" s="2238"/>
      <c r="V24" s="2239"/>
      <c r="W24" s="2240"/>
      <c r="X24" s="2240"/>
      <c r="Y24" s="2240"/>
      <c r="Z24" s="2240"/>
      <c r="AA24" s="2240"/>
      <c r="AB24" s="2240"/>
      <c r="AC24" s="2240"/>
      <c r="AD24" s="2240"/>
      <c r="AE24" s="2240"/>
      <c r="AF24" s="2240"/>
      <c r="AG24" s="2241"/>
    </row>
    <row r="25" spans="1:33" ht="15" thickTop="1" thickBot="1">
      <c r="A25" s="2012" t="s">
        <v>502</v>
      </c>
      <c r="B25" s="2013"/>
      <c r="C25" s="2013"/>
      <c r="D25" s="2013"/>
      <c r="E25" s="2013"/>
      <c r="F25" s="2013"/>
      <c r="G25" s="2013"/>
      <c r="H25" s="2013"/>
      <c r="I25" s="2013"/>
      <c r="J25" s="2013"/>
      <c r="K25" s="2013"/>
      <c r="L25" s="2013"/>
      <c r="M25" s="2013"/>
      <c r="N25" s="2013"/>
      <c r="O25" s="2013"/>
      <c r="P25" s="2013"/>
      <c r="Q25" s="2013"/>
      <c r="R25" s="829"/>
      <c r="S25" s="829"/>
      <c r="T25" s="829"/>
      <c r="U25" s="829"/>
      <c r="V25" s="2229">
        <f>SUM(R7:U10,R12,R14:U17,R19:U21,R23:U24)</f>
        <v>0</v>
      </c>
      <c r="W25" s="2230"/>
      <c r="X25" s="2230"/>
      <c r="Y25" s="2230"/>
      <c r="Z25" s="2230"/>
      <c r="AA25" s="2230"/>
      <c r="AB25" s="2230"/>
      <c r="AC25" s="2230"/>
      <c r="AD25" s="2230"/>
      <c r="AE25" s="2230"/>
      <c r="AF25" s="2230"/>
      <c r="AG25" s="2231"/>
    </row>
    <row r="26" spans="1:33">
      <c r="A26" s="16"/>
      <c r="B26" s="16"/>
      <c r="C26" s="16"/>
      <c r="D26" s="16"/>
      <c r="E26" s="16"/>
      <c r="F26" s="16"/>
      <c r="G26" s="16"/>
      <c r="H26" s="16"/>
      <c r="I26" s="16"/>
      <c r="J26" s="16"/>
      <c r="K26" s="16"/>
      <c r="L26" s="16"/>
      <c r="M26" s="16"/>
      <c r="N26" s="16"/>
      <c r="O26" s="16"/>
      <c r="P26" s="16"/>
      <c r="Q26" s="16"/>
      <c r="R26" s="16"/>
      <c r="S26" s="16"/>
      <c r="T26" s="16"/>
      <c r="U26" s="16"/>
      <c r="V26" s="393"/>
      <c r="W26" s="235"/>
      <c r="X26" s="235"/>
      <c r="Y26" s="235"/>
      <c r="Z26" s="235"/>
      <c r="AA26" s="235"/>
      <c r="AB26" s="235"/>
      <c r="AC26" s="235"/>
      <c r="AD26" s="235"/>
      <c r="AE26" s="235"/>
      <c r="AF26" s="235"/>
      <c r="AG26" s="235"/>
    </row>
    <row r="27" spans="1:33" ht="14.25" thickBot="1">
      <c r="A27" s="16"/>
      <c r="B27" s="16"/>
      <c r="C27" s="16"/>
      <c r="D27" s="16"/>
      <c r="E27" s="16"/>
      <c r="F27" s="16"/>
      <c r="G27" s="16"/>
      <c r="H27" s="16"/>
      <c r="I27" s="16"/>
      <c r="J27" s="16"/>
      <c r="K27" s="16"/>
      <c r="L27" s="16"/>
      <c r="M27" s="16"/>
      <c r="N27" s="16"/>
      <c r="O27" s="16"/>
      <c r="P27" s="16"/>
      <c r="Q27" s="16"/>
      <c r="R27" s="16"/>
      <c r="S27" s="16"/>
      <c r="T27" s="16"/>
      <c r="U27" s="16"/>
      <c r="V27" s="393"/>
      <c r="W27" s="235"/>
      <c r="X27" s="235"/>
      <c r="Y27" s="235"/>
      <c r="Z27" s="235"/>
      <c r="AA27" s="235"/>
      <c r="AB27" s="235"/>
      <c r="AC27" s="235"/>
      <c r="AD27" s="235"/>
      <c r="AE27" s="235"/>
      <c r="AF27" s="235"/>
      <c r="AG27" s="235"/>
    </row>
    <row r="28" spans="1:33" ht="14.25" thickBot="1">
      <c r="A28" s="2023" t="s">
        <v>495</v>
      </c>
      <c r="B28" s="1896"/>
      <c r="C28" s="1896"/>
      <c r="D28" s="1896"/>
      <c r="E28" s="1896"/>
      <c r="F28" s="1896"/>
      <c r="G28" s="1896"/>
      <c r="H28" s="1896"/>
      <c r="I28" s="1896"/>
      <c r="J28" s="1896"/>
      <c r="K28" s="1896"/>
      <c r="L28" s="1896" t="s">
        <v>496</v>
      </c>
      <c r="M28" s="1896"/>
      <c r="N28" s="1896"/>
      <c r="O28" s="1896" t="s">
        <v>497</v>
      </c>
      <c r="P28" s="1896"/>
      <c r="Q28" s="1896"/>
      <c r="R28" s="1896" t="s">
        <v>498</v>
      </c>
      <c r="S28" s="1896"/>
      <c r="T28" s="1896"/>
      <c r="U28" s="1896"/>
      <c r="V28" s="1896" t="s">
        <v>205</v>
      </c>
      <c r="W28" s="1896"/>
      <c r="X28" s="1896"/>
      <c r="Y28" s="1896"/>
      <c r="Z28" s="1896"/>
      <c r="AA28" s="1896"/>
      <c r="AB28" s="1896"/>
      <c r="AC28" s="1896"/>
      <c r="AD28" s="1896"/>
      <c r="AE28" s="1896"/>
      <c r="AF28" s="1896"/>
      <c r="AG28" s="1897"/>
    </row>
    <row r="29" spans="1:33" ht="14.25" thickBot="1">
      <c r="A29" s="1926" t="s">
        <v>503</v>
      </c>
      <c r="B29" s="1927"/>
      <c r="C29" s="1927"/>
      <c r="D29" s="1927"/>
      <c r="E29" s="1927"/>
      <c r="F29" s="1927"/>
      <c r="G29" s="1927"/>
      <c r="H29" s="1927"/>
      <c r="I29" s="1927"/>
      <c r="J29" s="1927"/>
      <c r="K29" s="1927"/>
      <c r="L29" s="1927"/>
      <c r="M29" s="1927"/>
      <c r="N29" s="1927"/>
      <c r="O29" s="1927"/>
      <c r="P29" s="1927"/>
      <c r="Q29" s="1927"/>
      <c r="R29" s="1927"/>
      <c r="S29" s="1927"/>
      <c r="T29" s="1927"/>
      <c r="U29" s="1927"/>
      <c r="V29" s="1927"/>
      <c r="W29" s="1927"/>
      <c r="X29" s="1927"/>
      <c r="Y29" s="1927"/>
      <c r="Z29" s="1927"/>
      <c r="AA29" s="1927"/>
      <c r="AB29" s="1927"/>
      <c r="AC29" s="1927"/>
      <c r="AD29" s="1927"/>
      <c r="AE29" s="1927"/>
      <c r="AF29" s="1927"/>
      <c r="AG29" s="2051"/>
    </row>
    <row r="30" spans="1:33">
      <c r="A30" s="2224" t="s">
        <v>25</v>
      </c>
      <c r="B30" s="2225"/>
      <c r="C30" s="2225"/>
      <c r="D30" s="2225"/>
      <c r="E30" s="2226"/>
      <c r="F30" s="2227" t="s">
        <v>691</v>
      </c>
      <c r="G30" s="2227"/>
      <c r="H30" s="2227"/>
      <c r="I30" s="2227"/>
      <c r="J30" s="2227"/>
      <c r="K30" s="2228"/>
      <c r="L30" s="2087">
        <v>430</v>
      </c>
      <c r="M30" s="2087"/>
      <c r="N30" s="2087"/>
      <c r="O30" s="2039">
        <f>SUM(③【2ヵ月前】食事注文票!H17:I28)</f>
        <v>0</v>
      </c>
      <c r="P30" s="2039"/>
      <c r="Q30" s="2039"/>
      <c r="R30" s="2039">
        <f t="shared" ref="R30:R38" si="1">L30*O30</f>
        <v>0</v>
      </c>
      <c r="S30" s="2039"/>
      <c r="T30" s="2039"/>
      <c r="U30" s="2039"/>
      <c r="V30" s="2214" t="s">
        <v>702</v>
      </c>
      <c r="W30" s="2215"/>
      <c r="X30" s="2215"/>
      <c r="Y30" s="2215"/>
      <c r="Z30" s="2215"/>
      <c r="AA30" s="2215"/>
      <c r="AB30" s="2215"/>
      <c r="AC30" s="2215"/>
      <c r="AD30" s="2215"/>
      <c r="AE30" s="2215"/>
      <c r="AF30" s="2215"/>
      <c r="AG30" s="2216"/>
    </row>
    <row r="31" spans="1:33">
      <c r="A31" s="2111"/>
      <c r="B31" s="2112"/>
      <c r="C31" s="2112"/>
      <c r="D31" s="2112"/>
      <c r="E31" s="2113"/>
      <c r="F31" s="2212" t="s">
        <v>37</v>
      </c>
      <c r="G31" s="2212"/>
      <c r="H31" s="2212"/>
      <c r="I31" s="2212"/>
      <c r="J31" s="2212"/>
      <c r="K31" s="2213"/>
      <c r="L31" s="2090">
        <v>530</v>
      </c>
      <c r="M31" s="2090"/>
      <c r="N31" s="2090"/>
      <c r="O31" s="2162">
        <f>SUM(③【2ヵ月前】食事注文票!I17:K28)</f>
        <v>0</v>
      </c>
      <c r="P31" s="2162"/>
      <c r="Q31" s="2162"/>
      <c r="R31" s="2162">
        <f t="shared" si="1"/>
        <v>0</v>
      </c>
      <c r="S31" s="2162"/>
      <c r="T31" s="2162"/>
      <c r="U31" s="2162"/>
      <c r="V31" s="2217"/>
      <c r="W31" s="2218"/>
      <c r="X31" s="2218"/>
      <c r="Y31" s="2218"/>
      <c r="Z31" s="2218"/>
      <c r="AA31" s="2218"/>
      <c r="AB31" s="2218"/>
      <c r="AC31" s="2218"/>
      <c r="AD31" s="2218"/>
      <c r="AE31" s="2218"/>
      <c r="AF31" s="2218"/>
      <c r="AG31" s="2219"/>
    </row>
    <row r="32" spans="1:33">
      <c r="A32" s="2111"/>
      <c r="B32" s="2112"/>
      <c r="C32" s="2112"/>
      <c r="D32" s="2112"/>
      <c r="E32" s="2113"/>
      <c r="F32" s="2112" t="s">
        <v>38</v>
      </c>
      <c r="G32" s="2112"/>
      <c r="H32" s="2112"/>
      <c r="I32" s="2112"/>
      <c r="J32" s="2112"/>
      <c r="K32" s="2113"/>
      <c r="L32" s="1922">
        <v>620</v>
      </c>
      <c r="M32" s="1922"/>
      <c r="N32" s="1922"/>
      <c r="O32" s="1923">
        <f>SUM(③【2ヵ月前】食事注文票!L17:O28)</f>
        <v>0</v>
      </c>
      <c r="P32" s="1923"/>
      <c r="Q32" s="1923"/>
      <c r="R32" s="1923">
        <f t="shared" si="1"/>
        <v>0</v>
      </c>
      <c r="S32" s="1923"/>
      <c r="T32" s="1923"/>
      <c r="U32" s="1923"/>
      <c r="V32" s="2217"/>
      <c r="W32" s="2218"/>
      <c r="X32" s="2218"/>
      <c r="Y32" s="2218"/>
      <c r="Z32" s="2218"/>
      <c r="AA32" s="2218"/>
      <c r="AB32" s="2218"/>
      <c r="AC32" s="2218"/>
      <c r="AD32" s="2218"/>
      <c r="AE32" s="2218"/>
      <c r="AF32" s="2218"/>
      <c r="AG32" s="2219"/>
    </row>
    <row r="33" spans="1:33">
      <c r="A33" s="2111" t="s">
        <v>26</v>
      </c>
      <c r="B33" s="2112"/>
      <c r="C33" s="2112"/>
      <c r="D33" s="2112"/>
      <c r="E33" s="2113"/>
      <c r="F33" s="2098" t="s">
        <v>691</v>
      </c>
      <c r="G33" s="2098"/>
      <c r="H33" s="2098"/>
      <c r="I33" s="2098"/>
      <c r="J33" s="2098"/>
      <c r="K33" s="2223"/>
      <c r="L33" s="2090">
        <v>580</v>
      </c>
      <c r="M33" s="2090"/>
      <c r="N33" s="2090"/>
      <c r="O33" s="2162">
        <f>SUM(③【2ヵ月前】食事注文票!R17:S28)</f>
        <v>0</v>
      </c>
      <c r="P33" s="2162"/>
      <c r="Q33" s="2162"/>
      <c r="R33" s="2162">
        <f t="shared" si="1"/>
        <v>0</v>
      </c>
      <c r="S33" s="2162"/>
      <c r="T33" s="2162"/>
      <c r="U33" s="2162"/>
      <c r="V33" s="2217"/>
      <c r="W33" s="2218"/>
      <c r="X33" s="2218"/>
      <c r="Y33" s="2218"/>
      <c r="Z33" s="2218"/>
      <c r="AA33" s="2218"/>
      <c r="AB33" s="2218"/>
      <c r="AC33" s="2218"/>
      <c r="AD33" s="2218"/>
      <c r="AE33" s="2218"/>
      <c r="AF33" s="2218"/>
      <c r="AG33" s="2219"/>
    </row>
    <row r="34" spans="1:33">
      <c r="A34" s="2111"/>
      <c r="B34" s="2112"/>
      <c r="C34" s="2112"/>
      <c r="D34" s="2112"/>
      <c r="E34" s="2113"/>
      <c r="F34" s="2112" t="s">
        <v>37</v>
      </c>
      <c r="G34" s="2112"/>
      <c r="H34" s="2112"/>
      <c r="I34" s="2112"/>
      <c r="J34" s="2112"/>
      <c r="K34" s="2113"/>
      <c r="L34" s="1922">
        <v>720</v>
      </c>
      <c r="M34" s="1922"/>
      <c r="N34" s="1922"/>
      <c r="O34" s="1923">
        <f>SUM(③【2ヵ月前】食事注文票!S17:U28)</f>
        <v>0</v>
      </c>
      <c r="P34" s="1923"/>
      <c r="Q34" s="1923"/>
      <c r="R34" s="1923">
        <f t="shared" si="1"/>
        <v>0</v>
      </c>
      <c r="S34" s="1923"/>
      <c r="T34" s="1923"/>
      <c r="U34" s="1923"/>
      <c r="V34" s="2217"/>
      <c r="W34" s="2218"/>
      <c r="X34" s="2218"/>
      <c r="Y34" s="2218"/>
      <c r="Z34" s="2218"/>
      <c r="AA34" s="2218"/>
      <c r="AB34" s="2218"/>
      <c r="AC34" s="2218"/>
      <c r="AD34" s="2218"/>
      <c r="AE34" s="2218"/>
      <c r="AF34" s="2218"/>
      <c r="AG34" s="2219"/>
    </row>
    <row r="35" spans="1:33">
      <c r="A35" s="2111"/>
      <c r="B35" s="2112"/>
      <c r="C35" s="2112"/>
      <c r="D35" s="2112"/>
      <c r="E35" s="2113"/>
      <c r="F35" s="2212" t="s">
        <v>38</v>
      </c>
      <c r="G35" s="2212"/>
      <c r="H35" s="2212"/>
      <c r="I35" s="2212"/>
      <c r="J35" s="2212"/>
      <c r="K35" s="2213"/>
      <c r="L35" s="2090">
        <v>840</v>
      </c>
      <c r="M35" s="2090"/>
      <c r="N35" s="2090"/>
      <c r="O35" s="2162">
        <f>SUM(③【2ヵ月前】食事注文票!V17:Y28)</f>
        <v>0</v>
      </c>
      <c r="P35" s="2162"/>
      <c r="Q35" s="2162"/>
      <c r="R35" s="2162">
        <f t="shared" si="1"/>
        <v>0</v>
      </c>
      <c r="S35" s="2162"/>
      <c r="T35" s="2162"/>
      <c r="U35" s="2162"/>
      <c r="V35" s="2217"/>
      <c r="W35" s="2218"/>
      <c r="X35" s="2218"/>
      <c r="Y35" s="2218"/>
      <c r="Z35" s="2218"/>
      <c r="AA35" s="2218"/>
      <c r="AB35" s="2218"/>
      <c r="AC35" s="2218"/>
      <c r="AD35" s="2218"/>
      <c r="AE35" s="2218"/>
      <c r="AF35" s="2218"/>
      <c r="AG35" s="2219"/>
    </row>
    <row r="36" spans="1:33">
      <c r="A36" s="2111" t="s">
        <v>27</v>
      </c>
      <c r="B36" s="2112"/>
      <c r="C36" s="2112"/>
      <c r="D36" s="2112"/>
      <c r="E36" s="2113"/>
      <c r="F36" s="2210" t="s">
        <v>691</v>
      </c>
      <c r="G36" s="2210"/>
      <c r="H36" s="2210"/>
      <c r="I36" s="2210"/>
      <c r="J36" s="2210"/>
      <c r="K36" s="2211"/>
      <c r="L36" s="1922">
        <v>680</v>
      </c>
      <c r="M36" s="1922"/>
      <c r="N36" s="1922"/>
      <c r="O36" s="1923">
        <f>SUM(③【2ヵ月前】食事注文票!AB17:AC28)</f>
        <v>0</v>
      </c>
      <c r="P36" s="1923"/>
      <c r="Q36" s="1923"/>
      <c r="R36" s="1923">
        <f t="shared" si="1"/>
        <v>0</v>
      </c>
      <c r="S36" s="1923"/>
      <c r="T36" s="1923"/>
      <c r="U36" s="1923"/>
      <c r="V36" s="2217"/>
      <c r="W36" s="2218"/>
      <c r="X36" s="2218"/>
      <c r="Y36" s="2218"/>
      <c r="Z36" s="2218"/>
      <c r="AA36" s="2218"/>
      <c r="AB36" s="2218"/>
      <c r="AC36" s="2218"/>
      <c r="AD36" s="2218"/>
      <c r="AE36" s="2218"/>
      <c r="AF36" s="2218"/>
      <c r="AG36" s="2219"/>
    </row>
    <row r="37" spans="1:33">
      <c r="A37" s="2111"/>
      <c r="B37" s="2112"/>
      <c r="C37" s="2112"/>
      <c r="D37" s="2112"/>
      <c r="E37" s="2113"/>
      <c r="F37" s="2212" t="s">
        <v>37</v>
      </c>
      <c r="G37" s="2212"/>
      <c r="H37" s="2212"/>
      <c r="I37" s="2212"/>
      <c r="J37" s="2212"/>
      <c r="K37" s="2213"/>
      <c r="L37" s="2090">
        <v>850</v>
      </c>
      <c r="M37" s="2090"/>
      <c r="N37" s="2090"/>
      <c r="O37" s="2162">
        <f>SUM(③【2ヵ月前】食事注文票!AC17:AE28)</f>
        <v>0</v>
      </c>
      <c r="P37" s="2162"/>
      <c r="Q37" s="2162"/>
      <c r="R37" s="2162">
        <f t="shared" si="1"/>
        <v>0</v>
      </c>
      <c r="S37" s="2162"/>
      <c r="T37" s="2162"/>
      <c r="U37" s="2162"/>
      <c r="V37" s="2217"/>
      <c r="W37" s="2218"/>
      <c r="X37" s="2218"/>
      <c r="Y37" s="2218"/>
      <c r="Z37" s="2218"/>
      <c r="AA37" s="2218"/>
      <c r="AB37" s="2218"/>
      <c r="AC37" s="2218"/>
      <c r="AD37" s="2218"/>
      <c r="AE37" s="2218"/>
      <c r="AF37" s="2218"/>
      <c r="AG37" s="2219"/>
    </row>
    <row r="38" spans="1:33" ht="14.25" thickBot="1">
      <c r="A38" s="2207"/>
      <c r="B38" s="2208"/>
      <c r="C38" s="2208"/>
      <c r="D38" s="2208"/>
      <c r="E38" s="2209"/>
      <c r="F38" s="2208" t="s">
        <v>38</v>
      </c>
      <c r="G38" s="2208"/>
      <c r="H38" s="2208"/>
      <c r="I38" s="2208"/>
      <c r="J38" s="2208"/>
      <c r="K38" s="2209"/>
      <c r="L38" s="2202">
        <v>960</v>
      </c>
      <c r="M38" s="2202"/>
      <c r="N38" s="2202"/>
      <c r="O38" s="2203">
        <f>SUM(③【2ヵ月前】食事注文票!AF17:AI28)</f>
        <v>0</v>
      </c>
      <c r="P38" s="2203"/>
      <c r="Q38" s="2203"/>
      <c r="R38" s="2204">
        <f t="shared" si="1"/>
        <v>0</v>
      </c>
      <c r="S38" s="2204"/>
      <c r="T38" s="2204"/>
      <c r="U38" s="2204"/>
      <c r="V38" s="2220"/>
      <c r="W38" s="2221"/>
      <c r="X38" s="2221"/>
      <c r="Y38" s="2221"/>
      <c r="Z38" s="2221"/>
      <c r="AA38" s="2221"/>
      <c r="AB38" s="2221"/>
      <c r="AC38" s="2221"/>
      <c r="AD38" s="2221"/>
      <c r="AE38" s="2221"/>
      <c r="AF38" s="2221"/>
      <c r="AG38" s="2222"/>
    </row>
    <row r="39" spans="1:33" ht="15" thickTop="1" thickBot="1">
      <c r="A39" s="2012" t="s">
        <v>504</v>
      </c>
      <c r="B39" s="2013"/>
      <c r="C39" s="2013"/>
      <c r="D39" s="2013"/>
      <c r="E39" s="2013"/>
      <c r="F39" s="2013"/>
      <c r="G39" s="2013"/>
      <c r="H39" s="2013"/>
      <c r="I39" s="2013"/>
      <c r="J39" s="2013"/>
      <c r="K39" s="2013"/>
      <c r="L39" s="2013"/>
      <c r="M39" s="2013"/>
      <c r="N39" s="2013"/>
      <c r="O39" s="2013"/>
      <c r="P39" s="2013"/>
      <c r="Q39" s="2013"/>
      <c r="R39" s="2013"/>
      <c r="S39" s="2013"/>
      <c r="T39" s="2013"/>
      <c r="U39" s="2013"/>
      <c r="V39" s="2036">
        <f>SUM(R30:U38)</f>
        <v>0</v>
      </c>
      <c r="W39" s="2037"/>
      <c r="X39" s="2037"/>
      <c r="Y39" s="2037"/>
      <c r="Z39" s="2037"/>
      <c r="AA39" s="2037"/>
      <c r="AB39" s="2037"/>
      <c r="AC39" s="2037"/>
      <c r="AD39" s="2037"/>
      <c r="AE39" s="2037"/>
      <c r="AF39" s="2037"/>
      <c r="AG39" s="2038"/>
    </row>
    <row r="40" spans="1:33">
      <c r="A40" s="341"/>
      <c r="B40" s="341"/>
      <c r="C40" s="341"/>
      <c r="D40" s="341"/>
      <c r="E40" s="341"/>
      <c r="F40" s="341"/>
      <c r="G40" s="341"/>
      <c r="H40" s="341"/>
      <c r="I40" s="341"/>
      <c r="J40" s="341"/>
      <c r="K40" s="341"/>
      <c r="L40" s="341"/>
      <c r="M40" s="341"/>
      <c r="N40" s="341"/>
      <c r="O40" s="341"/>
      <c r="P40" s="341"/>
      <c r="Q40" s="341"/>
      <c r="R40" s="341"/>
      <c r="S40" s="341"/>
      <c r="T40" s="341"/>
      <c r="U40" s="341"/>
      <c r="V40" s="342"/>
      <c r="W40" s="16"/>
      <c r="X40" s="16"/>
      <c r="Y40" s="16"/>
      <c r="Z40" s="16"/>
      <c r="AA40" s="16"/>
      <c r="AB40" s="16"/>
      <c r="AC40" s="16"/>
      <c r="AD40" s="16"/>
      <c r="AE40" s="16"/>
      <c r="AF40" s="16"/>
      <c r="AG40" s="16"/>
    </row>
    <row r="41" spans="1:33" ht="14.25" thickBot="1">
      <c r="A41" s="343"/>
      <c r="B41" s="343"/>
      <c r="C41" s="343"/>
      <c r="D41" s="343"/>
      <c r="E41" s="343"/>
      <c r="F41" s="343"/>
      <c r="G41" s="343"/>
      <c r="H41" s="343"/>
      <c r="I41" s="343"/>
      <c r="J41" s="343"/>
      <c r="K41" s="343"/>
      <c r="L41" s="343"/>
      <c r="M41" s="343"/>
      <c r="N41" s="343"/>
      <c r="O41" s="343"/>
      <c r="P41" s="343"/>
      <c r="Q41" s="343"/>
      <c r="R41" s="343"/>
      <c r="S41" s="343"/>
      <c r="T41" s="343"/>
      <c r="U41" s="343"/>
      <c r="V41" s="342"/>
      <c r="W41" s="16"/>
      <c r="X41" s="16"/>
      <c r="Y41" s="16"/>
      <c r="Z41" s="16"/>
      <c r="AA41" s="16"/>
      <c r="AB41" s="16"/>
      <c r="AC41" s="16"/>
      <c r="AD41" s="16"/>
      <c r="AE41" s="16"/>
      <c r="AF41" s="16"/>
      <c r="AG41" s="16"/>
    </row>
    <row r="42" spans="1:33" ht="14.25" thickBot="1">
      <c r="A42" s="2023" t="s">
        <v>495</v>
      </c>
      <c r="B42" s="1896"/>
      <c r="C42" s="1896"/>
      <c r="D42" s="1896"/>
      <c r="E42" s="1896"/>
      <c r="F42" s="1896"/>
      <c r="G42" s="1896"/>
      <c r="H42" s="1896"/>
      <c r="I42" s="1896"/>
      <c r="J42" s="1896"/>
      <c r="K42" s="1896"/>
      <c r="L42" s="1896" t="s">
        <v>496</v>
      </c>
      <c r="M42" s="1896"/>
      <c r="N42" s="1896"/>
      <c r="O42" s="1896" t="s">
        <v>497</v>
      </c>
      <c r="P42" s="1896"/>
      <c r="Q42" s="1896"/>
      <c r="R42" s="1896" t="s">
        <v>498</v>
      </c>
      <c r="S42" s="1896"/>
      <c r="T42" s="1896"/>
      <c r="U42" s="1896"/>
      <c r="V42" s="1896" t="s">
        <v>205</v>
      </c>
      <c r="W42" s="1896"/>
      <c r="X42" s="1896"/>
      <c r="Y42" s="1896"/>
      <c r="Z42" s="1896"/>
      <c r="AA42" s="1896"/>
      <c r="AB42" s="1896"/>
      <c r="AC42" s="1896"/>
      <c r="AD42" s="1896"/>
      <c r="AE42" s="1896"/>
      <c r="AF42" s="1896"/>
      <c r="AG42" s="1897"/>
    </row>
    <row r="43" spans="1:33" ht="14.25" thickBot="1">
      <c r="A43" s="1926" t="s">
        <v>23</v>
      </c>
      <c r="B43" s="1927"/>
      <c r="C43" s="1927"/>
      <c r="D43" s="1927"/>
      <c r="E43" s="1927"/>
      <c r="F43" s="1927"/>
      <c r="G43" s="1927"/>
      <c r="H43" s="1927"/>
      <c r="I43" s="1927"/>
      <c r="J43" s="1927"/>
      <c r="K43" s="1927"/>
      <c r="L43" s="1927"/>
      <c r="M43" s="1927"/>
      <c r="N43" s="1927"/>
      <c r="O43" s="1927"/>
      <c r="P43" s="1927"/>
      <c r="Q43" s="1927"/>
      <c r="R43" s="1927"/>
      <c r="S43" s="1927"/>
      <c r="T43" s="1927"/>
      <c r="U43" s="1927"/>
      <c r="V43" s="2205"/>
      <c r="W43" s="2205"/>
      <c r="X43" s="2205"/>
      <c r="Y43" s="2205"/>
      <c r="Z43" s="2205"/>
      <c r="AA43" s="2205"/>
      <c r="AB43" s="2205"/>
      <c r="AC43" s="2205"/>
      <c r="AD43" s="2205"/>
      <c r="AE43" s="2205"/>
      <c r="AF43" s="2205"/>
      <c r="AG43" s="2206"/>
    </row>
    <row r="44" spans="1:33">
      <c r="A44" s="2196" t="s">
        <v>63</v>
      </c>
      <c r="B44" s="2197"/>
      <c r="C44" s="2197"/>
      <c r="D44" s="2197"/>
      <c r="E44" s="2197"/>
      <c r="F44" s="2197"/>
      <c r="G44" s="2197"/>
      <c r="H44" s="2197"/>
      <c r="I44" s="2197"/>
      <c r="J44" s="2197"/>
      <c r="K44" s="2197"/>
      <c r="L44" s="2198">
        <v>700</v>
      </c>
      <c r="M44" s="2198"/>
      <c r="N44" s="2198"/>
      <c r="O44" s="2199">
        <f>③【2ヵ月前】食事注文票!AW24</f>
        <v>0</v>
      </c>
      <c r="P44" s="2199"/>
      <c r="Q44" s="2199"/>
      <c r="R44" s="2199">
        <f t="shared" ref="R44:R61" si="2">L44*O44</f>
        <v>0</v>
      </c>
      <c r="S44" s="2199"/>
      <c r="T44" s="2199"/>
      <c r="U44" s="2199"/>
      <c r="V44" s="2200"/>
      <c r="W44" s="2200"/>
      <c r="X44" s="2200"/>
      <c r="Y44" s="2200"/>
      <c r="Z44" s="2200"/>
      <c r="AA44" s="2200"/>
      <c r="AB44" s="2200"/>
      <c r="AC44" s="2200"/>
      <c r="AD44" s="2200"/>
      <c r="AE44" s="2200"/>
      <c r="AF44" s="2200"/>
      <c r="AG44" s="2201"/>
    </row>
    <row r="45" spans="1:33">
      <c r="A45" s="2192" t="s">
        <v>505</v>
      </c>
      <c r="B45" s="2007"/>
      <c r="C45" s="2007"/>
      <c r="D45" s="2007"/>
      <c r="E45" s="2007"/>
      <c r="F45" s="2007"/>
      <c r="G45" s="2007"/>
      <c r="H45" s="2007"/>
      <c r="I45" s="2007"/>
      <c r="J45" s="2007"/>
      <c r="K45" s="2007"/>
      <c r="L45" s="1988">
        <v>700</v>
      </c>
      <c r="M45" s="1988"/>
      <c r="N45" s="1988"/>
      <c r="O45" s="2002">
        <f>③【2ヵ月前】食事注文票!AW25</f>
        <v>0</v>
      </c>
      <c r="P45" s="2002"/>
      <c r="Q45" s="2002"/>
      <c r="R45" s="2002">
        <f t="shared" si="2"/>
        <v>0</v>
      </c>
      <c r="S45" s="2002"/>
      <c r="T45" s="2002"/>
      <c r="U45" s="2002"/>
      <c r="V45" s="2184"/>
      <c r="W45" s="2184"/>
      <c r="X45" s="2184"/>
      <c r="Y45" s="2184"/>
      <c r="Z45" s="2184"/>
      <c r="AA45" s="2184"/>
      <c r="AB45" s="2184"/>
      <c r="AC45" s="2184"/>
      <c r="AD45" s="2184"/>
      <c r="AE45" s="2184"/>
      <c r="AF45" s="2184"/>
      <c r="AG45" s="2185"/>
    </row>
    <row r="46" spans="1:33">
      <c r="A46" s="2193" t="s">
        <v>506</v>
      </c>
      <c r="B46" s="2115"/>
      <c r="C46" s="2115"/>
      <c r="D46" s="2115"/>
      <c r="E46" s="2115"/>
      <c r="F46" s="2115"/>
      <c r="G46" s="2115"/>
      <c r="H46" s="2115"/>
      <c r="I46" s="2115"/>
      <c r="J46" s="2115"/>
      <c r="K46" s="2115"/>
      <c r="L46" s="2003">
        <v>700</v>
      </c>
      <c r="M46" s="2003"/>
      <c r="N46" s="2003"/>
      <c r="O46" s="1989">
        <f>③【2ヵ月前】食事注文票!AW27</f>
        <v>0</v>
      </c>
      <c r="P46" s="1989"/>
      <c r="Q46" s="1989"/>
      <c r="R46" s="1989">
        <f t="shared" si="2"/>
        <v>0</v>
      </c>
      <c r="S46" s="1989"/>
      <c r="T46" s="1989"/>
      <c r="U46" s="1989"/>
      <c r="V46" s="1980"/>
      <c r="W46" s="1980"/>
      <c r="X46" s="1980"/>
      <c r="Y46" s="1980"/>
      <c r="Z46" s="1980"/>
      <c r="AA46" s="1980"/>
      <c r="AB46" s="1980"/>
      <c r="AC46" s="1980"/>
      <c r="AD46" s="1980"/>
      <c r="AE46" s="1980"/>
      <c r="AF46" s="1980"/>
      <c r="AG46" s="1981"/>
    </row>
    <row r="47" spans="1:33">
      <c r="A47" s="2192" t="s">
        <v>65</v>
      </c>
      <c r="B47" s="2007"/>
      <c r="C47" s="2007"/>
      <c r="D47" s="2007"/>
      <c r="E47" s="2007"/>
      <c r="F47" s="2007"/>
      <c r="G47" s="2007"/>
      <c r="H47" s="2007"/>
      <c r="I47" s="2007"/>
      <c r="J47" s="2007"/>
      <c r="K47" s="2007"/>
      <c r="L47" s="1988">
        <v>700</v>
      </c>
      <c r="M47" s="1988"/>
      <c r="N47" s="1988"/>
      <c r="O47" s="2002">
        <f>③【2ヵ月前】食事注文票!AW28</f>
        <v>0</v>
      </c>
      <c r="P47" s="2002"/>
      <c r="Q47" s="2002"/>
      <c r="R47" s="2002">
        <f t="shared" si="2"/>
        <v>0</v>
      </c>
      <c r="S47" s="2002"/>
      <c r="T47" s="2002"/>
      <c r="U47" s="2002"/>
      <c r="V47" s="2184"/>
      <c r="W47" s="2184"/>
      <c r="X47" s="2184"/>
      <c r="Y47" s="2184"/>
      <c r="Z47" s="2184"/>
      <c r="AA47" s="2184"/>
      <c r="AB47" s="2184"/>
      <c r="AC47" s="2184"/>
      <c r="AD47" s="2184"/>
      <c r="AE47" s="2184"/>
      <c r="AF47" s="2184"/>
      <c r="AG47" s="2185"/>
    </row>
    <row r="48" spans="1:33">
      <c r="A48" s="2193" t="s">
        <v>66</v>
      </c>
      <c r="B48" s="2115"/>
      <c r="C48" s="2115"/>
      <c r="D48" s="2115"/>
      <c r="E48" s="2115"/>
      <c r="F48" s="2115"/>
      <c r="G48" s="2115"/>
      <c r="H48" s="2115"/>
      <c r="I48" s="2115"/>
      <c r="J48" s="2115"/>
      <c r="K48" s="2115"/>
      <c r="L48" s="2003">
        <v>700</v>
      </c>
      <c r="M48" s="2003"/>
      <c r="N48" s="2003"/>
      <c r="O48" s="1989">
        <f>③【2ヵ月前】食事注文票!AW29</f>
        <v>0</v>
      </c>
      <c r="P48" s="1989"/>
      <c r="Q48" s="1989"/>
      <c r="R48" s="1989">
        <f t="shared" si="2"/>
        <v>0</v>
      </c>
      <c r="S48" s="1989"/>
      <c r="T48" s="1989"/>
      <c r="U48" s="1989"/>
      <c r="V48" s="1980"/>
      <c r="W48" s="1980"/>
      <c r="X48" s="1980"/>
      <c r="Y48" s="1980"/>
      <c r="Z48" s="1980"/>
      <c r="AA48" s="1980"/>
      <c r="AB48" s="1980"/>
      <c r="AC48" s="1980"/>
      <c r="AD48" s="1980"/>
      <c r="AE48" s="1980"/>
      <c r="AF48" s="1980"/>
      <c r="AG48" s="1981"/>
    </row>
    <row r="49" spans="1:33">
      <c r="A49" s="2192" t="s">
        <v>67</v>
      </c>
      <c r="B49" s="2007"/>
      <c r="C49" s="2007"/>
      <c r="D49" s="2007"/>
      <c r="E49" s="2007"/>
      <c r="F49" s="2007"/>
      <c r="G49" s="2007"/>
      <c r="H49" s="2007"/>
      <c r="I49" s="2007"/>
      <c r="J49" s="2007"/>
      <c r="K49" s="2007"/>
      <c r="L49" s="1988">
        <v>700</v>
      </c>
      <c r="M49" s="1988"/>
      <c r="N49" s="1988"/>
      <c r="O49" s="2002"/>
      <c r="P49" s="2002"/>
      <c r="Q49" s="2002"/>
      <c r="R49" s="2002">
        <f t="shared" ref="R49" si="3">L49*O49</f>
        <v>0</v>
      </c>
      <c r="S49" s="2002"/>
      <c r="T49" s="2002"/>
      <c r="U49" s="2002"/>
      <c r="V49" s="2184"/>
      <c r="W49" s="2184"/>
      <c r="X49" s="2184"/>
      <c r="Y49" s="2184"/>
      <c r="Z49" s="2184"/>
      <c r="AA49" s="2184"/>
      <c r="AB49" s="2184"/>
      <c r="AC49" s="2184"/>
      <c r="AD49" s="2184"/>
      <c r="AE49" s="2184"/>
      <c r="AF49" s="2184"/>
      <c r="AG49" s="2185"/>
    </row>
    <row r="50" spans="1:33">
      <c r="A50" s="2193" t="s">
        <v>68</v>
      </c>
      <c r="B50" s="2115"/>
      <c r="C50" s="2115"/>
      <c r="D50" s="2115"/>
      <c r="E50" s="2115"/>
      <c r="F50" s="2115"/>
      <c r="G50" s="2115"/>
      <c r="H50" s="2115"/>
      <c r="I50" s="2115"/>
      <c r="J50" s="2115"/>
      <c r="K50" s="2115"/>
      <c r="L50" s="2003">
        <v>700</v>
      </c>
      <c r="M50" s="2003"/>
      <c r="N50" s="2003"/>
      <c r="O50" s="1989">
        <f>③【2ヵ月前】食事注文票!AW32</f>
        <v>0</v>
      </c>
      <c r="P50" s="1989"/>
      <c r="Q50" s="1989"/>
      <c r="R50" s="1989">
        <f t="shared" si="2"/>
        <v>0</v>
      </c>
      <c r="S50" s="1989"/>
      <c r="T50" s="1989"/>
      <c r="U50" s="1989"/>
      <c r="V50" s="1980"/>
      <c r="W50" s="1980"/>
      <c r="X50" s="1980"/>
      <c r="Y50" s="1980"/>
      <c r="Z50" s="1980"/>
      <c r="AA50" s="1980"/>
      <c r="AB50" s="1980"/>
      <c r="AC50" s="1980"/>
      <c r="AD50" s="1980"/>
      <c r="AE50" s="1980"/>
      <c r="AF50" s="1980"/>
      <c r="AG50" s="1981"/>
    </row>
    <row r="51" spans="1:33">
      <c r="A51" s="2194" t="s">
        <v>507</v>
      </c>
      <c r="B51" s="2195"/>
      <c r="C51" s="2195"/>
      <c r="D51" s="2195"/>
      <c r="E51" s="2195"/>
      <c r="F51" s="2195"/>
      <c r="G51" s="2195"/>
      <c r="H51" s="2195"/>
      <c r="I51" s="2195"/>
      <c r="J51" s="2195"/>
      <c r="K51" s="2195"/>
      <c r="L51" s="1988">
        <v>400</v>
      </c>
      <c r="M51" s="1988"/>
      <c r="N51" s="1988"/>
      <c r="O51" s="2002">
        <f>③【2ヵ月前】食事注文票!AW34</f>
        <v>0</v>
      </c>
      <c r="P51" s="2002"/>
      <c r="Q51" s="2002"/>
      <c r="R51" s="2002">
        <f t="shared" si="2"/>
        <v>0</v>
      </c>
      <c r="S51" s="2002"/>
      <c r="T51" s="2002"/>
      <c r="U51" s="2002"/>
      <c r="V51" s="2184"/>
      <c r="W51" s="2184"/>
      <c r="X51" s="2184"/>
      <c r="Y51" s="2184"/>
      <c r="Z51" s="2184"/>
      <c r="AA51" s="2184"/>
      <c r="AB51" s="2184"/>
      <c r="AC51" s="2184"/>
      <c r="AD51" s="2184"/>
      <c r="AE51" s="2184"/>
      <c r="AF51" s="2184"/>
      <c r="AG51" s="2185"/>
    </row>
    <row r="52" spans="1:33">
      <c r="A52" s="2014" t="s">
        <v>538</v>
      </c>
      <c r="B52" s="1991"/>
      <c r="C52" s="1991"/>
      <c r="D52" s="1991"/>
      <c r="E52" s="1991"/>
      <c r="F52" s="1991"/>
      <c r="G52" s="1991"/>
      <c r="H52" s="1991"/>
      <c r="I52" s="1991"/>
      <c r="J52" s="1991"/>
      <c r="K52" s="2015"/>
      <c r="L52" s="2003">
        <v>1100</v>
      </c>
      <c r="M52" s="2003"/>
      <c r="N52" s="2003"/>
      <c r="O52" s="1989">
        <f>③【2ヵ月前】食事注文票!AW35</f>
        <v>0</v>
      </c>
      <c r="P52" s="1989"/>
      <c r="Q52" s="1989"/>
      <c r="R52" s="1989">
        <f t="shared" si="2"/>
        <v>0</v>
      </c>
      <c r="S52" s="1989"/>
      <c r="T52" s="1989"/>
      <c r="U52" s="1989"/>
      <c r="V52" s="1980" t="s">
        <v>888</v>
      </c>
      <c r="W52" s="1980"/>
      <c r="X52" s="1980"/>
      <c r="Y52" s="1980"/>
      <c r="Z52" s="1980"/>
      <c r="AA52" s="1980"/>
      <c r="AB52" s="1980"/>
      <c r="AC52" s="1980"/>
      <c r="AD52" s="1980"/>
      <c r="AE52" s="1980"/>
      <c r="AF52" s="1980"/>
      <c r="AG52" s="1981"/>
    </row>
    <row r="53" spans="1:33">
      <c r="A53" s="2034" t="s">
        <v>539</v>
      </c>
      <c r="B53" s="2000"/>
      <c r="C53" s="2000"/>
      <c r="D53" s="2000"/>
      <c r="E53" s="2000"/>
      <c r="F53" s="2000"/>
      <c r="G53" s="2000"/>
      <c r="H53" s="2000"/>
      <c r="I53" s="2000"/>
      <c r="J53" s="2000"/>
      <c r="K53" s="2035"/>
      <c r="L53" s="1988">
        <v>800</v>
      </c>
      <c r="M53" s="1988"/>
      <c r="N53" s="1988"/>
      <c r="O53" s="2002">
        <f>③【2ヵ月前】食事注文票!AW36</f>
        <v>0</v>
      </c>
      <c r="P53" s="2002"/>
      <c r="Q53" s="2002"/>
      <c r="R53" s="2002">
        <f t="shared" si="2"/>
        <v>0</v>
      </c>
      <c r="S53" s="2002"/>
      <c r="T53" s="2002"/>
      <c r="U53" s="2002"/>
      <c r="V53" s="2184" t="s">
        <v>532</v>
      </c>
      <c r="W53" s="2184"/>
      <c r="X53" s="2184"/>
      <c r="Y53" s="2184"/>
      <c r="Z53" s="2184"/>
      <c r="AA53" s="2184"/>
      <c r="AB53" s="2184"/>
      <c r="AC53" s="2184"/>
      <c r="AD53" s="2184"/>
      <c r="AE53" s="2184"/>
      <c r="AF53" s="2184"/>
      <c r="AG53" s="2185"/>
    </row>
    <row r="54" spans="1:33">
      <c r="A54" s="2014" t="s">
        <v>688</v>
      </c>
      <c r="B54" s="1991"/>
      <c r="C54" s="1991"/>
      <c r="D54" s="1991"/>
      <c r="E54" s="1991"/>
      <c r="F54" s="1991"/>
      <c r="G54" s="1991"/>
      <c r="H54" s="1991"/>
      <c r="I54" s="1991"/>
      <c r="J54" s="1991"/>
      <c r="K54" s="2015"/>
      <c r="L54" s="2003">
        <v>800</v>
      </c>
      <c r="M54" s="2003"/>
      <c r="N54" s="2003"/>
      <c r="O54" s="1989">
        <f>③【2ヵ月前】食事注文票!AW37</f>
        <v>0</v>
      </c>
      <c r="P54" s="1989"/>
      <c r="Q54" s="1989"/>
      <c r="R54" s="1989">
        <f t="shared" si="2"/>
        <v>0</v>
      </c>
      <c r="S54" s="1989"/>
      <c r="T54" s="1989"/>
      <c r="U54" s="1989"/>
      <c r="V54" s="1980" t="s">
        <v>532</v>
      </c>
      <c r="W54" s="1980"/>
      <c r="X54" s="1980"/>
      <c r="Y54" s="1980"/>
      <c r="Z54" s="1980"/>
      <c r="AA54" s="1980"/>
      <c r="AB54" s="1980"/>
      <c r="AC54" s="1980"/>
      <c r="AD54" s="1980"/>
      <c r="AE54" s="1980"/>
      <c r="AF54" s="1980"/>
      <c r="AG54" s="1981"/>
    </row>
    <row r="55" spans="1:33">
      <c r="A55" s="2186" t="s">
        <v>690</v>
      </c>
      <c r="B55" s="2187"/>
      <c r="C55" s="2187"/>
      <c r="D55" s="2187"/>
      <c r="E55" s="2007" t="s">
        <v>540</v>
      </c>
      <c r="F55" s="2007"/>
      <c r="G55" s="2007"/>
      <c r="H55" s="2007"/>
      <c r="I55" s="2007"/>
      <c r="J55" s="2007"/>
      <c r="K55" s="2007"/>
      <c r="L55" s="1988">
        <v>100</v>
      </c>
      <c r="M55" s="1988"/>
      <c r="N55" s="1988"/>
      <c r="O55" s="2002">
        <f>④【2ヵ月前】追加食材・補助食注文票!N10</f>
        <v>0</v>
      </c>
      <c r="P55" s="2002"/>
      <c r="Q55" s="2002"/>
      <c r="R55" s="2002">
        <f t="shared" si="2"/>
        <v>0</v>
      </c>
      <c r="S55" s="2002"/>
      <c r="T55" s="2002"/>
      <c r="U55" s="2002"/>
      <c r="V55" s="2184"/>
      <c r="W55" s="2184"/>
      <c r="X55" s="2184"/>
      <c r="Y55" s="2184"/>
      <c r="Z55" s="2184"/>
      <c r="AA55" s="2184"/>
      <c r="AB55" s="2184"/>
      <c r="AC55" s="2184"/>
      <c r="AD55" s="2184"/>
      <c r="AE55" s="2184"/>
      <c r="AF55" s="2184"/>
      <c r="AG55" s="2185"/>
    </row>
    <row r="56" spans="1:33">
      <c r="A56" s="2188"/>
      <c r="B56" s="2189"/>
      <c r="C56" s="2189"/>
      <c r="D56" s="2189"/>
      <c r="E56" s="2115" t="s">
        <v>541</v>
      </c>
      <c r="F56" s="2115"/>
      <c r="G56" s="2115"/>
      <c r="H56" s="2115"/>
      <c r="I56" s="2115"/>
      <c r="J56" s="2115"/>
      <c r="K56" s="2115"/>
      <c r="L56" s="2003">
        <v>1600</v>
      </c>
      <c r="M56" s="2003"/>
      <c r="N56" s="2003"/>
      <c r="O56" s="1989">
        <f>④【2ヵ月前】追加食材・補助食注文票!N14</f>
        <v>0</v>
      </c>
      <c r="P56" s="1989"/>
      <c r="Q56" s="1989"/>
      <c r="R56" s="1989">
        <f t="shared" si="2"/>
        <v>0</v>
      </c>
      <c r="S56" s="1989"/>
      <c r="T56" s="1989"/>
      <c r="U56" s="1989"/>
      <c r="V56" s="1980"/>
      <c r="W56" s="1980"/>
      <c r="X56" s="1980"/>
      <c r="Y56" s="1980"/>
      <c r="Z56" s="1980"/>
      <c r="AA56" s="1980"/>
      <c r="AB56" s="1980"/>
      <c r="AC56" s="1980"/>
      <c r="AD56" s="1980"/>
      <c r="AE56" s="1980"/>
      <c r="AF56" s="1980"/>
      <c r="AG56" s="1981"/>
    </row>
    <row r="57" spans="1:33">
      <c r="A57" s="2188"/>
      <c r="B57" s="2189"/>
      <c r="C57" s="2189"/>
      <c r="D57" s="2189"/>
      <c r="E57" s="2007" t="s">
        <v>542</v>
      </c>
      <c r="F57" s="2007"/>
      <c r="G57" s="2007"/>
      <c r="H57" s="2007"/>
      <c r="I57" s="2007"/>
      <c r="J57" s="2007"/>
      <c r="K57" s="2007"/>
      <c r="L57" s="1988">
        <v>1000</v>
      </c>
      <c r="M57" s="1988"/>
      <c r="N57" s="1988"/>
      <c r="O57" s="2002">
        <f>④【2ヵ月前】追加食材・補助食注文票!N12</f>
        <v>0</v>
      </c>
      <c r="P57" s="2002"/>
      <c r="Q57" s="2002"/>
      <c r="R57" s="2002">
        <f t="shared" si="2"/>
        <v>0</v>
      </c>
      <c r="S57" s="2002"/>
      <c r="T57" s="2002"/>
      <c r="U57" s="2002"/>
      <c r="V57" s="2184"/>
      <c r="W57" s="2184"/>
      <c r="X57" s="2184"/>
      <c r="Y57" s="2184"/>
      <c r="Z57" s="2184"/>
      <c r="AA57" s="2184"/>
      <c r="AB57" s="2184"/>
      <c r="AC57" s="2184"/>
      <c r="AD57" s="2184"/>
      <c r="AE57" s="2184"/>
      <c r="AF57" s="2184"/>
      <c r="AG57" s="2185"/>
    </row>
    <row r="58" spans="1:33">
      <c r="A58" s="2188"/>
      <c r="B58" s="2189"/>
      <c r="C58" s="2189"/>
      <c r="D58" s="2189"/>
      <c r="E58" s="2115" t="s">
        <v>689</v>
      </c>
      <c r="F58" s="2115"/>
      <c r="G58" s="2115"/>
      <c r="H58" s="2115"/>
      <c r="I58" s="2115"/>
      <c r="J58" s="2115"/>
      <c r="K58" s="2115"/>
      <c r="L58" s="2003">
        <v>1000</v>
      </c>
      <c r="M58" s="2003"/>
      <c r="N58" s="2003"/>
      <c r="O58" s="1989">
        <f>④【2ヵ月前】追加食材・補助食注文票!N13</f>
        <v>0</v>
      </c>
      <c r="P58" s="1989"/>
      <c r="Q58" s="1989"/>
      <c r="R58" s="1989">
        <f t="shared" si="2"/>
        <v>0</v>
      </c>
      <c r="S58" s="1989"/>
      <c r="T58" s="1989"/>
      <c r="U58" s="1989"/>
      <c r="V58" s="1980"/>
      <c r="W58" s="1980"/>
      <c r="X58" s="1980"/>
      <c r="Y58" s="1980"/>
      <c r="Z58" s="1980"/>
      <c r="AA58" s="1980"/>
      <c r="AB58" s="1980"/>
      <c r="AC58" s="1980"/>
      <c r="AD58" s="1980"/>
      <c r="AE58" s="1980"/>
      <c r="AF58" s="1980"/>
      <c r="AG58" s="1981"/>
    </row>
    <row r="59" spans="1:33">
      <c r="A59" s="2188"/>
      <c r="B59" s="2189"/>
      <c r="C59" s="2189"/>
      <c r="D59" s="2189"/>
      <c r="E59" s="2007" t="s">
        <v>543</v>
      </c>
      <c r="F59" s="2007"/>
      <c r="G59" s="2007"/>
      <c r="H59" s="2007"/>
      <c r="I59" s="2007"/>
      <c r="J59" s="2007"/>
      <c r="K59" s="2007"/>
      <c r="L59" s="1988">
        <v>350</v>
      </c>
      <c r="M59" s="1988"/>
      <c r="N59" s="1988"/>
      <c r="O59" s="2002">
        <f>④【2ヵ月前】追加食材・補助食注文票!N11</f>
        <v>0</v>
      </c>
      <c r="P59" s="2002"/>
      <c r="Q59" s="2002"/>
      <c r="R59" s="2002">
        <f t="shared" si="2"/>
        <v>0</v>
      </c>
      <c r="S59" s="2002"/>
      <c r="T59" s="2002"/>
      <c r="U59" s="2002"/>
      <c r="V59" s="2184"/>
      <c r="W59" s="2184"/>
      <c r="X59" s="2184"/>
      <c r="Y59" s="2184"/>
      <c r="Z59" s="2184"/>
      <c r="AA59" s="2184"/>
      <c r="AB59" s="2184"/>
      <c r="AC59" s="2184"/>
      <c r="AD59" s="2184"/>
      <c r="AE59" s="2184"/>
      <c r="AF59" s="2184"/>
      <c r="AG59" s="2185"/>
    </row>
    <row r="60" spans="1:33">
      <c r="A60" s="2188"/>
      <c r="B60" s="2189"/>
      <c r="C60" s="2189"/>
      <c r="D60" s="2189"/>
      <c r="E60" s="1990" t="s">
        <v>686</v>
      </c>
      <c r="F60" s="1991"/>
      <c r="G60" s="1991"/>
      <c r="H60" s="1991"/>
      <c r="I60" s="1991"/>
      <c r="J60" s="1991"/>
      <c r="K60" s="2015"/>
      <c r="L60" s="2003">
        <v>60</v>
      </c>
      <c r="M60" s="2003"/>
      <c r="N60" s="2003"/>
      <c r="O60" s="1989">
        <f>④【2ヵ月前】追加食材・補助食注文票!N15</f>
        <v>0</v>
      </c>
      <c r="P60" s="1989"/>
      <c r="Q60" s="1989"/>
      <c r="R60" s="1989">
        <f>L60*O60</f>
        <v>0</v>
      </c>
      <c r="S60" s="1989"/>
      <c r="T60" s="1989"/>
      <c r="U60" s="1989"/>
      <c r="V60" s="1980"/>
      <c r="W60" s="1980"/>
      <c r="X60" s="1980"/>
      <c r="Y60" s="1980"/>
      <c r="Z60" s="1980"/>
      <c r="AA60" s="1980"/>
      <c r="AB60" s="1980"/>
      <c r="AC60" s="1980"/>
      <c r="AD60" s="1980"/>
      <c r="AE60" s="1980"/>
      <c r="AF60" s="1980"/>
      <c r="AG60" s="1981"/>
    </row>
    <row r="61" spans="1:33">
      <c r="A61" s="2190"/>
      <c r="B61" s="2191"/>
      <c r="C61" s="2191"/>
      <c r="D61" s="2191"/>
      <c r="E61" s="1999" t="s">
        <v>687</v>
      </c>
      <c r="F61" s="2000"/>
      <c r="G61" s="2000"/>
      <c r="H61" s="2000"/>
      <c r="I61" s="2000"/>
      <c r="J61" s="2000"/>
      <c r="K61" s="2035"/>
      <c r="L61" s="1988">
        <v>60</v>
      </c>
      <c r="M61" s="1988"/>
      <c r="N61" s="1988"/>
      <c r="O61" s="2002">
        <f>④【2ヵ月前】追加食材・補助食注文票!N16</f>
        <v>0</v>
      </c>
      <c r="P61" s="2002"/>
      <c r="Q61" s="2002"/>
      <c r="R61" s="2002">
        <f t="shared" si="2"/>
        <v>0</v>
      </c>
      <c r="S61" s="2002"/>
      <c r="T61" s="2002"/>
      <c r="U61" s="2002"/>
      <c r="V61" s="2184"/>
      <c r="W61" s="2184"/>
      <c r="X61" s="2184"/>
      <c r="Y61" s="2184"/>
      <c r="Z61" s="2184"/>
      <c r="AA61" s="2184"/>
      <c r="AB61" s="2184"/>
      <c r="AC61" s="2184"/>
      <c r="AD61" s="2184"/>
      <c r="AE61" s="2184"/>
      <c r="AF61" s="2184"/>
      <c r="AG61" s="2185"/>
    </row>
    <row r="62" spans="1:33">
      <c r="A62" s="2014" t="s">
        <v>627</v>
      </c>
      <c r="B62" s="1991"/>
      <c r="C62" s="1991"/>
      <c r="D62" s="1991"/>
      <c r="E62" s="1991"/>
      <c r="F62" s="1991"/>
      <c r="G62" s="1991"/>
      <c r="H62" s="1991"/>
      <c r="I62" s="1991"/>
      <c r="J62" s="1991"/>
      <c r="K62" s="2015"/>
      <c r="L62" s="2003">
        <v>700</v>
      </c>
      <c r="M62" s="2003"/>
      <c r="N62" s="2003"/>
      <c r="O62" s="1989">
        <f>③【2ヵ月前】食事注文票!AW41</f>
        <v>0</v>
      </c>
      <c r="P62" s="1989"/>
      <c r="Q62" s="1989"/>
      <c r="R62" s="1989">
        <f>L62*O62</f>
        <v>0</v>
      </c>
      <c r="S62" s="1989"/>
      <c r="T62" s="1989"/>
      <c r="U62" s="1989"/>
      <c r="V62" s="1980" t="s">
        <v>628</v>
      </c>
      <c r="W62" s="1980"/>
      <c r="X62" s="1980"/>
      <c r="Y62" s="1980"/>
      <c r="Z62" s="1980"/>
      <c r="AA62" s="1980"/>
      <c r="AB62" s="1980"/>
      <c r="AC62" s="1980"/>
      <c r="AD62" s="1980"/>
      <c r="AE62" s="1980"/>
      <c r="AF62" s="1980"/>
      <c r="AG62" s="1981"/>
    </row>
    <row r="63" spans="1:33">
      <c r="A63" s="2012" t="s">
        <v>504</v>
      </c>
      <c r="B63" s="2013"/>
      <c r="C63" s="2013"/>
      <c r="D63" s="2013"/>
      <c r="E63" s="2013"/>
      <c r="F63" s="2013"/>
      <c r="G63" s="2013"/>
      <c r="H63" s="2013"/>
      <c r="I63" s="2013"/>
      <c r="J63" s="2013"/>
      <c r="K63" s="2013"/>
      <c r="L63" s="2013"/>
      <c r="M63" s="2013"/>
      <c r="N63" s="2013"/>
      <c r="O63" s="2013"/>
      <c r="P63" s="2013"/>
      <c r="Q63" s="2013"/>
      <c r="R63" s="2013"/>
      <c r="S63" s="2013"/>
      <c r="T63" s="2013"/>
      <c r="U63" s="2013"/>
      <c r="V63" s="2036">
        <f>SUM(R44:U62)</f>
        <v>0</v>
      </c>
      <c r="W63" s="2037"/>
      <c r="X63" s="2037"/>
      <c r="Y63" s="2037"/>
      <c r="Z63" s="2037"/>
      <c r="AA63" s="2037"/>
      <c r="AB63" s="2037"/>
      <c r="AC63" s="2037"/>
      <c r="AD63" s="2037"/>
      <c r="AE63" s="2037"/>
      <c r="AF63" s="2037"/>
      <c r="AG63" s="2038"/>
    </row>
    <row r="64" spans="1:33">
      <c r="A64"/>
      <c r="B64"/>
      <c r="C64"/>
      <c r="D64"/>
      <c r="E64"/>
      <c r="F64"/>
      <c r="G64"/>
      <c r="H64"/>
      <c r="I64"/>
      <c r="J64"/>
      <c r="K64"/>
      <c r="L64"/>
      <c r="M64"/>
      <c r="N64"/>
      <c r="O64"/>
      <c r="P64"/>
      <c r="Q64"/>
      <c r="R64"/>
      <c r="S64"/>
      <c r="T64"/>
      <c r="U64"/>
      <c r="V64"/>
      <c r="W64"/>
      <c r="X64"/>
      <c r="Y64"/>
      <c r="Z64"/>
      <c r="AA64"/>
      <c r="AB64"/>
      <c r="AC64"/>
      <c r="AD64"/>
      <c r="AE64"/>
      <c r="AF64"/>
      <c r="AG64"/>
    </row>
    <row r="65" spans="1:33" ht="14.25" thickBot="1">
      <c r="A65"/>
      <c r="B65"/>
      <c r="C65"/>
      <c r="D65"/>
      <c r="E65"/>
      <c r="F65"/>
      <c r="G65"/>
      <c r="H65"/>
      <c r="I65"/>
      <c r="J65"/>
      <c r="K65"/>
      <c r="L65"/>
      <c r="M65"/>
      <c r="N65"/>
      <c r="O65"/>
      <c r="P65"/>
      <c r="Q65"/>
      <c r="R65"/>
      <c r="S65"/>
      <c r="T65"/>
      <c r="U65"/>
      <c r="V65"/>
      <c r="W65"/>
      <c r="X65"/>
      <c r="Y65"/>
      <c r="Z65"/>
      <c r="AA65"/>
      <c r="AB65"/>
      <c r="AC65"/>
      <c r="AD65"/>
      <c r="AE65"/>
      <c r="AF65"/>
      <c r="AG65"/>
    </row>
    <row r="66" spans="1:33" ht="14.25" thickBot="1">
      <c r="A66" s="2023" t="s">
        <v>495</v>
      </c>
      <c r="B66" s="1896"/>
      <c r="C66" s="1896"/>
      <c r="D66" s="1896"/>
      <c r="E66" s="1896"/>
      <c r="F66" s="1896"/>
      <c r="G66" s="1896"/>
      <c r="H66" s="1896"/>
      <c r="I66" s="1896"/>
      <c r="J66" s="1896"/>
      <c r="K66" s="1896"/>
      <c r="L66" s="1896" t="s">
        <v>496</v>
      </c>
      <c r="M66" s="1896"/>
      <c r="N66" s="1896"/>
      <c r="O66" s="1896" t="s">
        <v>497</v>
      </c>
      <c r="P66" s="1896"/>
      <c r="Q66" s="1896"/>
      <c r="R66" s="1896" t="s">
        <v>498</v>
      </c>
      <c r="S66" s="1896"/>
      <c r="T66" s="1896"/>
      <c r="U66" s="1896"/>
      <c r="V66" s="1896" t="s">
        <v>205</v>
      </c>
      <c r="W66" s="1896"/>
      <c r="X66" s="1896"/>
      <c r="Y66" s="1896"/>
      <c r="Z66" s="1896"/>
      <c r="AA66" s="1896"/>
      <c r="AB66" s="1896"/>
      <c r="AC66" s="1896"/>
      <c r="AD66" s="1896"/>
      <c r="AE66" s="1896"/>
      <c r="AF66" s="1896"/>
      <c r="AG66" s="1897"/>
    </row>
    <row r="67" spans="1:33" ht="14.25" thickBot="1">
      <c r="A67" s="1926" t="s">
        <v>509</v>
      </c>
      <c r="B67" s="1927"/>
      <c r="C67" s="1927"/>
      <c r="D67" s="1927"/>
      <c r="E67" s="1927"/>
      <c r="F67" s="1927"/>
      <c r="G67" s="1927"/>
      <c r="H67" s="1927"/>
      <c r="I67" s="1927"/>
      <c r="J67" s="1927"/>
      <c r="K67" s="1927"/>
      <c r="L67" s="1927"/>
      <c r="M67" s="1927"/>
      <c r="N67" s="1927"/>
      <c r="O67" s="1927"/>
      <c r="P67" s="1927"/>
      <c r="Q67" s="1927"/>
      <c r="R67" s="1927"/>
      <c r="S67" s="1927"/>
      <c r="T67" s="1927"/>
      <c r="U67" s="1927"/>
      <c r="V67" s="1927"/>
      <c r="W67" s="1927"/>
      <c r="X67" s="1927"/>
      <c r="Y67" s="1927"/>
      <c r="Z67" s="1927"/>
      <c r="AA67" s="1927"/>
      <c r="AB67" s="1927"/>
      <c r="AC67" s="1927"/>
      <c r="AD67" s="1927"/>
      <c r="AE67" s="1927"/>
      <c r="AF67" s="1927"/>
      <c r="AG67" s="2051"/>
    </row>
    <row r="68" spans="1:33">
      <c r="A68" s="2177" t="s">
        <v>510</v>
      </c>
      <c r="B68" s="2178"/>
      <c r="C68" s="2178"/>
      <c r="D68" s="2178"/>
      <c r="E68" s="2179"/>
      <c r="F68" s="2178" t="s">
        <v>28</v>
      </c>
      <c r="G68" s="2178"/>
      <c r="H68" s="2178"/>
      <c r="I68" s="2178"/>
      <c r="J68" s="2178"/>
      <c r="K68" s="2179"/>
      <c r="L68" s="2180">
        <v>550</v>
      </c>
      <c r="M68" s="2180"/>
      <c r="N68" s="2180"/>
      <c r="O68" s="2039">
        <f>③【2ヵ月前】食事注文票!AW22</f>
        <v>0</v>
      </c>
      <c r="P68" s="2039"/>
      <c r="Q68" s="2039"/>
      <c r="R68" s="2039">
        <f t="shared" ref="R68:R69" si="4">L68*O68</f>
        <v>0</v>
      </c>
      <c r="S68" s="2039"/>
      <c r="T68" s="2039"/>
      <c r="U68" s="2039"/>
      <c r="V68" s="2181" t="s">
        <v>810</v>
      </c>
      <c r="W68" s="2182"/>
      <c r="X68" s="2182"/>
      <c r="Y68" s="2182"/>
      <c r="Z68" s="2182"/>
      <c r="AA68" s="2182"/>
      <c r="AB68" s="2182"/>
      <c r="AC68" s="2182"/>
      <c r="AD68" s="2182"/>
      <c r="AE68" s="2182"/>
      <c r="AF68" s="2182"/>
      <c r="AG68" s="2183"/>
    </row>
    <row r="69" spans="1:33" ht="24" customHeight="1">
      <c r="A69" s="2159" t="s">
        <v>511</v>
      </c>
      <c r="B69" s="2160"/>
      <c r="C69" s="2160"/>
      <c r="D69" s="2160"/>
      <c r="E69" s="2161"/>
      <c r="F69" s="2168" t="s">
        <v>890</v>
      </c>
      <c r="G69" s="2169"/>
      <c r="H69" s="2169"/>
      <c r="I69" s="2169"/>
      <c r="J69" s="2169"/>
      <c r="K69" s="2170"/>
      <c r="L69" s="2090">
        <v>620</v>
      </c>
      <c r="M69" s="2090"/>
      <c r="N69" s="2090"/>
      <c r="O69" s="2162">
        <f>③【2ヵ月前】食事注文票!AW18</f>
        <v>0</v>
      </c>
      <c r="P69" s="2162"/>
      <c r="Q69" s="2162"/>
      <c r="R69" s="2162">
        <f t="shared" si="4"/>
        <v>0</v>
      </c>
      <c r="S69" s="2162"/>
      <c r="T69" s="2162"/>
      <c r="U69" s="2162"/>
      <c r="V69" s="2163" t="s">
        <v>682</v>
      </c>
      <c r="W69" s="2164"/>
      <c r="X69" s="2164"/>
      <c r="Y69" s="2164"/>
      <c r="Z69" s="2164"/>
      <c r="AA69" s="2164"/>
      <c r="AB69" s="2164"/>
      <c r="AC69" s="2164"/>
      <c r="AD69" s="2164"/>
      <c r="AE69" s="2164"/>
      <c r="AF69" s="2164"/>
      <c r="AG69" s="2165"/>
    </row>
    <row r="70" spans="1:33" ht="24" customHeight="1">
      <c r="A70" s="2159"/>
      <c r="B70" s="2160"/>
      <c r="C70" s="2160"/>
      <c r="D70" s="2160"/>
      <c r="E70" s="2161"/>
      <c r="F70" s="2171" t="s">
        <v>891</v>
      </c>
      <c r="G70" s="2172"/>
      <c r="H70" s="2172"/>
      <c r="I70" s="2172"/>
      <c r="J70" s="2172"/>
      <c r="K70" s="2173"/>
      <c r="L70" s="1922">
        <v>620</v>
      </c>
      <c r="M70" s="1922"/>
      <c r="N70" s="1922"/>
      <c r="O70" s="1923">
        <f>③【2ヵ月前】食事注文票!AW19</f>
        <v>0</v>
      </c>
      <c r="P70" s="1923"/>
      <c r="Q70" s="1923"/>
      <c r="R70" s="1923">
        <f>L70*O70</f>
        <v>0</v>
      </c>
      <c r="S70" s="1923"/>
      <c r="T70" s="1923"/>
      <c r="U70" s="1923"/>
      <c r="V70" s="2114" t="s">
        <v>682</v>
      </c>
      <c r="W70" s="2112"/>
      <c r="X70" s="2112"/>
      <c r="Y70" s="2112"/>
      <c r="Z70" s="2112"/>
      <c r="AA70" s="2112"/>
      <c r="AB70" s="2112"/>
      <c r="AC70" s="2112"/>
      <c r="AD70" s="2112"/>
      <c r="AE70" s="2112"/>
      <c r="AF70" s="2112"/>
      <c r="AG70" s="2158"/>
    </row>
    <row r="71" spans="1:33" ht="24" customHeight="1" thickBot="1">
      <c r="A71" s="2159"/>
      <c r="B71" s="2160"/>
      <c r="C71" s="2160"/>
      <c r="D71" s="2160"/>
      <c r="E71" s="2161"/>
      <c r="F71" s="2174" t="s">
        <v>892</v>
      </c>
      <c r="G71" s="2175"/>
      <c r="H71" s="2175"/>
      <c r="I71" s="2175"/>
      <c r="J71" s="2175"/>
      <c r="K71" s="2176"/>
      <c r="L71" s="2076">
        <v>620</v>
      </c>
      <c r="M71" s="2076"/>
      <c r="N71" s="2076"/>
      <c r="O71" s="2166">
        <f>③【2ヵ月前】食事注文票!AW20</f>
        <v>0</v>
      </c>
      <c r="P71" s="2166"/>
      <c r="Q71" s="2166"/>
      <c r="R71" s="2166">
        <f t="shared" ref="R71" si="5">L71*O71</f>
        <v>0</v>
      </c>
      <c r="S71" s="2166"/>
      <c r="T71" s="2166"/>
      <c r="U71" s="2166"/>
      <c r="V71" s="2152" t="s">
        <v>622</v>
      </c>
      <c r="W71" s="2153"/>
      <c r="X71" s="2153"/>
      <c r="Y71" s="2153"/>
      <c r="Z71" s="2153"/>
      <c r="AA71" s="2153"/>
      <c r="AB71" s="2153"/>
      <c r="AC71" s="2153"/>
      <c r="AD71" s="2153"/>
      <c r="AE71" s="2153"/>
      <c r="AF71" s="2153"/>
      <c r="AG71" s="2167"/>
    </row>
    <row r="72" spans="1:33" ht="15" thickTop="1" thickBot="1">
      <c r="A72" s="2012" t="s">
        <v>504</v>
      </c>
      <c r="B72" s="2013"/>
      <c r="C72" s="2013"/>
      <c r="D72" s="2013"/>
      <c r="E72" s="2013"/>
      <c r="F72" s="2013"/>
      <c r="G72" s="2013"/>
      <c r="H72" s="2013"/>
      <c r="I72" s="2013"/>
      <c r="J72" s="2013"/>
      <c r="K72" s="2013"/>
      <c r="L72" s="2013"/>
      <c r="M72" s="2013"/>
      <c r="N72" s="2013"/>
      <c r="O72" s="2013"/>
      <c r="P72" s="2013"/>
      <c r="Q72" s="2013"/>
      <c r="R72" s="2013"/>
      <c r="S72" s="2013"/>
      <c r="T72" s="2013"/>
      <c r="U72" s="2013"/>
      <c r="V72" s="2009">
        <f>SUM(R68:U71)</f>
        <v>0</v>
      </c>
      <c r="W72" s="2010"/>
      <c r="X72" s="2010"/>
      <c r="Y72" s="2010"/>
      <c r="Z72" s="2010"/>
      <c r="AA72" s="2010"/>
      <c r="AB72" s="2010"/>
      <c r="AC72" s="2010"/>
      <c r="AD72" s="2010"/>
      <c r="AE72" s="2010"/>
      <c r="AF72" s="2010"/>
      <c r="AG72" s="2011"/>
    </row>
    <row r="73" spans="1:33">
      <c r="A73"/>
      <c r="B73"/>
      <c r="C73"/>
      <c r="D73"/>
      <c r="E73"/>
      <c r="F73"/>
      <c r="G73"/>
      <c r="H73"/>
      <c r="I73"/>
      <c r="J73"/>
      <c r="K73"/>
      <c r="L73"/>
      <c r="M73"/>
      <c r="N73"/>
      <c r="O73"/>
      <c r="P73"/>
      <c r="Q73"/>
      <c r="R73"/>
      <c r="S73"/>
      <c r="T73"/>
      <c r="U73"/>
      <c r="V73"/>
      <c r="W73"/>
      <c r="X73"/>
      <c r="Y73"/>
      <c r="Z73"/>
      <c r="AA73"/>
      <c r="AB73"/>
      <c r="AC73"/>
      <c r="AD73"/>
      <c r="AE73"/>
      <c r="AF73"/>
      <c r="AG73"/>
    </row>
    <row r="74" spans="1:33" ht="14.25" thickBot="1">
      <c r="A74"/>
      <c r="B74"/>
      <c r="C74"/>
      <c r="D74"/>
      <c r="E74"/>
      <c r="F74"/>
      <c r="G74"/>
      <c r="H74"/>
      <c r="I74"/>
      <c r="J74"/>
      <c r="K74"/>
      <c r="L74"/>
      <c r="M74"/>
      <c r="N74"/>
      <c r="O74"/>
      <c r="P74"/>
      <c r="Q74"/>
      <c r="R74"/>
      <c r="S74"/>
      <c r="T74"/>
      <c r="U74"/>
      <c r="V74"/>
      <c r="W74"/>
      <c r="X74"/>
      <c r="Y74"/>
      <c r="Z74"/>
      <c r="AA74"/>
      <c r="AB74"/>
      <c r="AC74"/>
      <c r="AD74"/>
      <c r="AE74"/>
      <c r="AF74"/>
      <c r="AG74"/>
    </row>
    <row r="75" spans="1:33" ht="14.25" thickBot="1">
      <c r="A75" s="2023" t="s">
        <v>495</v>
      </c>
      <c r="B75" s="1896"/>
      <c r="C75" s="1896"/>
      <c r="D75" s="1896"/>
      <c r="E75" s="1896"/>
      <c r="F75" s="1896"/>
      <c r="G75" s="1896"/>
      <c r="H75" s="1896"/>
      <c r="I75" s="1896"/>
      <c r="J75" s="1896"/>
      <c r="K75" s="1896"/>
      <c r="L75" s="1896" t="s">
        <v>496</v>
      </c>
      <c r="M75" s="1896"/>
      <c r="N75" s="1896"/>
      <c r="O75" s="1896" t="s">
        <v>497</v>
      </c>
      <c r="P75" s="1896"/>
      <c r="Q75" s="1896"/>
      <c r="R75" s="1896" t="s">
        <v>498</v>
      </c>
      <c r="S75" s="1896"/>
      <c r="T75" s="1896"/>
      <c r="U75" s="1896"/>
      <c r="V75" s="1896" t="s">
        <v>205</v>
      </c>
      <c r="W75" s="1896"/>
      <c r="X75" s="1896"/>
      <c r="Y75" s="1896"/>
      <c r="Z75" s="1896"/>
      <c r="AA75" s="1896"/>
      <c r="AB75" s="1896"/>
      <c r="AC75" s="1896"/>
      <c r="AD75" s="1896"/>
      <c r="AE75" s="1896"/>
      <c r="AF75" s="1896"/>
      <c r="AG75" s="1897"/>
    </row>
    <row r="76" spans="1:33" ht="14.25" thickBot="1">
      <c r="A76" s="1926" t="s">
        <v>553</v>
      </c>
      <c r="B76" s="1927"/>
      <c r="C76" s="1927"/>
      <c r="D76" s="1927"/>
      <c r="E76" s="1927"/>
      <c r="F76" s="1927"/>
      <c r="G76" s="1927"/>
      <c r="H76" s="1927"/>
      <c r="I76" s="1927"/>
      <c r="J76" s="1927"/>
      <c r="K76" s="1927"/>
      <c r="L76" s="1927"/>
      <c r="M76" s="1927"/>
      <c r="N76" s="1927"/>
      <c r="O76" s="1927"/>
      <c r="P76" s="1927"/>
      <c r="Q76" s="1927"/>
      <c r="R76" s="1927"/>
      <c r="S76" s="1927"/>
      <c r="T76" s="1927"/>
      <c r="U76" s="1927"/>
      <c r="V76" s="1927"/>
      <c r="W76" s="1927"/>
      <c r="X76" s="1927"/>
      <c r="Y76" s="1927"/>
      <c r="Z76" s="1927"/>
      <c r="AA76" s="1927"/>
      <c r="AB76" s="1927"/>
      <c r="AC76" s="1927"/>
      <c r="AD76" s="1927"/>
      <c r="AE76" s="1927"/>
      <c r="AF76" s="1927"/>
      <c r="AG76" s="2051"/>
    </row>
    <row r="77" spans="1:33">
      <c r="A77" s="2155" t="s">
        <v>513</v>
      </c>
      <c r="B77" s="2156"/>
      <c r="C77" s="2156"/>
      <c r="D77" s="2156"/>
      <c r="E77" s="2156"/>
      <c r="F77" s="2156"/>
      <c r="G77" s="2156"/>
      <c r="H77" s="2156"/>
      <c r="I77" s="2156"/>
      <c r="J77" s="2156"/>
      <c r="K77" s="2157"/>
      <c r="L77" s="2003">
        <v>210</v>
      </c>
      <c r="M77" s="2003"/>
      <c r="N77" s="2003"/>
      <c r="O77" s="1989">
        <f>SUM(④【2ヵ月前】追加食材・補助食注文票!N22:P24)</f>
        <v>0</v>
      </c>
      <c r="P77" s="1989"/>
      <c r="Q77" s="1989"/>
      <c r="R77" s="1989">
        <f t="shared" ref="R77:R78" si="6">L77*O77</f>
        <v>0</v>
      </c>
      <c r="S77" s="1989"/>
      <c r="T77" s="1989"/>
      <c r="U77" s="1989"/>
      <c r="V77" s="1990" t="s">
        <v>811</v>
      </c>
      <c r="W77" s="1991"/>
      <c r="X77" s="1991"/>
      <c r="Y77" s="1991"/>
      <c r="Z77" s="1991"/>
      <c r="AA77" s="1991"/>
      <c r="AB77" s="1991"/>
      <c r="AC77" s="1991"/>
      <c r="AD77" s="1991"/>
      <c r="AE77" s="1991"/>
      <c r="AF77" s="1991"/>
      <c r="AG77" s="1992"/>
    </row>
    <row r="78" spans="1:33">
      <c r="A78" s="2004" t="s">
        <v>831</v>
      </c>
      <c r="B78" s="2005"/>
      <c r="C78" s="2005"/>
      <c r="D78" s="2005"/>
      <c r="E78" s="2005"/>
      <c r="F78" s="2005"/>
      <c r="G78" s="2005"/>
      <c r="H78" s="2005"/>
      <c r="I78" s="2005"/>
      <c r="J78" s="2005"/>
      <c r="K78" s="2006"/>
      <c r="L78" s="1988">
        <v>110</v>
      </c>
      <c r="M78" s="1988"/>
      <c r="N78" s="1988"/>
      <c r="O78" s="2002">
        <f>SUM(④【2ヵ月前】追加食材・補助食注文票!N27:P28)</f>
        <v>0</v>
      </c>
      <c r="P78" s="2002"/>
      <c r="Q78" s="2002"/>
      <c r="R78" s="2002">
        <f t="shared" si="6"/>
        <v>0</v>
      </c>
      <c r="S78" s="2002"/>
      <c r="T78" s="2002"/>
      <c r="U78" s="2002"/>
      <c r="V78" s="1999"/>
      <c r="W78" s="2000"/>
      <c r="X78" s="2000"/>
      <c r="Y78" s="2000"/>
      <c r="Z78" s="2000"/>
      <c r="AA78" s="2000"/>
      <c r="AB78" s="2000"/>
      <c r="AC78" s="2000"/>
      <c r="AD78" s="2000"/>
      <c r="AE78" s="2000"/>
      <c r="AF78" s="2000"/>
      <c r="AG78" s="2001"/>
    </row>
    <row r="79" spans="1:33">
      <c r="A79" s="1993" t="s">
        <v>508</v>
      </c>
      <c r="B79" s="1994"/>
      <c r="C79" s="1994"/>
      <c r="D79" s="1994"/>
      <c r="E79" s="1994"/>
      <c r="F79" s="1994"/>
      <c r="G79" s="1994"/>
      <c r="H79" s="1994"/>
      <c r="I79" s="1994"/>
      <c r="J79" s="1994"/>
      <c r="K79" s="1995"/>
      <c r="L79" s="2003">
        <v>110</v>
      </c>
      <c r="M79" s="2003"/>
      <c r="N79" s="2003"/>
      <c r="O79" s="1989">
        <f>SUM(④【2ヵ月前】追加食材・補助食注文票!N25:P26)</f>
        <v>0</v>
      </c>
      <c r="P79" s="1989"/>
      <c r="Q79" s="1989"/>
      <c r="R79" s="1989">
        <f t="shared" ref="R79:R86" si="7">L79*O79</f>
        <v>0</v>
      </c>
      <c r="S79" s="1989"/>
      <c r="T79" s="1989"/>
      <c r="U79" s="1989"/>
      <c r="V79" s="1990" t="s">
        <v>551</v>
      </c>
      <c r="W79" s="1991"/>
      <c r="X79" s="1991"/>
      <c r="Y79" s="1991"/>
      <c r="Z79" s="1991"/>
      <c r="AA79" s="1991"/>
      <c r="AB79" s="1991"/>
      <c r="AC79" s="1991"/>
      <c r="AD79" s="1991"/>
      <c r="AE79" s="1991"/>
      <c r="AF79" s="1991"/>
      <c r="AG79" s="1992"/>
    </row>
    <row r="80" spans="1:33">
      <c r="A80" s="2004" t="s">
        <v>552</v>
      </c>
      <c r="B80" s="2005"/>
      <c r="C80" s="2005"/>
      <c r="D80" s="2005"/>
      <c r="E80" s="2005"/>
      <c r="F80" s="2005"/>
      <c r="G80" s="2005"/>
      <c r="H80" s="2005"/>
      <c r="I80" s="2005"/>
      <c r="J80" s="2005"/>
      <c r="K80" s="2006"/>
      <c r="L80" s="1988">
        <v>80</v>
      </c>
      <c r="M80" s="1988"/>
      <c r="N80" s="1988"/>
      <c r="O80" s="2002">
        <f>SUM(④【2ヵ月前】追加食材・補助食注文票!N18:P19)</f>
        <v>0</v>
      </c>
      <c r="P80" s="2002"/>
      <c r="Q80" s="2002"/>
      <c r="R80" s="2002">
        <f t="shared" si="7"/>
        <v>0</v>
      </c>
      <c r="S80" s="2002"/>
      <c r="T80" s="2002"/>
      <c r="U80" s="2002"/>
      <c r="V80" s="1999"/>
      <c r="W80" s="2000"/>
      <c r="X80" s="2000"/>
      <c r="Y80" s="2000"/>
      <c r="Z80" s="2000"/>
      <c r="AA80" s="2000"/>
      <c r="AB80" s="2000"/>
      <c r="AC80" s="2000"/>
      <c r="AD80" s="2000"/>
      <c r="AE80" s="2000"/>
      <c r="AF80" s="2000"/>
      <c r="AG80" s="2001"/>
    </row>
    <row r="81" spans="1:33">
      <c r="A81" s="1977" t="s">
        <v>832</v>
      </c>
      <c r="B81" s="1978"/>
      <c r="C81" s="1978"/>
      <c r="D81" s="1978"/>
      <c r="E81" s="1978"/>
      <c r="F81" s="1978"/>
      <c r="G81" s="1978"/>
      <c r="H81" s="1978"/>
      <c r="I81" s="1978"/>
      <c r="J81" s="1978"/>
      <c r="K81" s="1979"/>
      <c r="L81" s="2019">
        <v>200</v>
      </c>
      <c r="M81" s="2019"/>
      <c r="N81" s="2019"/>
      <c r="O81" s="2096">
        <f>④【2ヵ月前】追加食材・補助食注文票!N20</f>
        <v>0</v>
      </c>
      <c r="P81" s="2096"/>
      <c r="Q81" s="2096"/>
      <c r="R81" s="1989">
        <f t="shared" si="7"/>
        <v>0</v>
      </c>
      <c r="S81" s="1989"/>
      <c r="T81" s="1989"/>
      <c r="U81" s="1989"/>
      <c r="V81" s="1990"/>
      <c r="W81" s="1991"/>
      <c r="X81" s="1991"/>
      <c r="Y81" s="1991"/>
      <c r="Z81" s="1991"/>
      <c r="AA81" s="1991"/>
      <c r="AB81" s="1991"/>
      <c r="AC81" s="1991"/>
      <c r="AD81" s="1991"/>
      <c r="AE81" s="1991"/>
      <c r="AF81" s="1991"/>
      <c r="AG81" s="1992"/>
    </row>
    <row r="82" spans="1:33">
      <c r="A82" s="2004" t="s">
        <v>833</v>
      </c>
      <c r="B82" s="2005"/>
      <c r="C82" s="2005"/>
      <c r="D82" s="2005"/>
      <c r="E82" s="2005"/>
      <c r="F82" s="2005"/>
      <c r="G82" s="2005"/>
      <c r="H82" s="2005"/>
      <c r="I82" s="2005"/>
      <c r="J82" s="2005"/>
      <c r="K82" s="2006"/>
      <c r="L82" s="1988">
        <v>160</v>
      </c>
      <c r="M82" s="1988"/>
      <c r="N82" s="1988"/>
      <c r="O82" s="2002">
        <f>④【2ヵ月前】追加食材・補助食注文票!N30</f>
        <v>0</v>
      </c>
      <c r="P82" s="2002"/>
      <c r="Q82" s="2002"/>
      <c r="R82" s="2002">
        <f t="shared" si="7"/>
        <v>0</v>
      </c>
      <c r="S82" s="2002"/>
      <c r="T82" s="2002"/>
      <c r="U82" s="2002"/>
      <c r="V82" s="2007"/>
      <c r="W82" s="2007"/>
      <c r="X82" s="2007"/>
      <c r="Y82" s="2007"/>
      <c r="Z82" s="2007"/>
      <c r="AA82" s="2007"/>
      <c r="AB82" s="2007"/>
      <c r="AC82" s="2007"/>
      <c r="AD82" s="2007"/>
      <c r="AE82" s="2007"/>
      <c r="AF82" s="2007"/>
      <c r="AG82" s="2008"/>
    </row>
    <row r="83" spans="1:33">
      <c r="A83" s="1993" t="s">
        <v>834</v>
      </c>
      <c r="B83" s="1994"/>
      <c r="C83" s="1994"/>
      <c r="D83" s="1994"/>
      <c r="E83" s="1994"/>
      <c r="F83" s="1994"/>
      <c r="G83" s="1994"/>
      <c r="H83" s="1994"/>
      <c r="I83" s="1994"/>
      <c r="J83" s="1994"/>
      <c r="K83" s="1995"/>
      <c r="L83" s="1996">
        <v>160</v>
      </c>
      <c r="M83" s="1997"/>
      <c r="N83" s="1998"/>
      <c r="O83" s="1989">
        <f>④【2ヵ月前】追加食材・補助食注文票!N31</f>
        <v>0</v>
      </c>
      <c r="P83" s="1989"/>
      <c r="Q83" s="1989"/>
      <c r="R83" s="1989">
        <f t="shared" ref="R83" si="8">L83*O83</f>
        <v>0</v>
      </c>
      <c r="S83" s="1989"/>
      <c r="T83" s="1989"/>
      <c r="U83" s="1989"/>
      <c r="V83" s="2115"/>
      <c r="W83" s="2115"/>
      <c r="X83" s="2115"/>
      <c r="Y83" s="2115"/>
      <c r="Z83" s="2115"/>
      <c r="AA83" s="2115"/>
      <c r="AB83" s="2115"/>
      <c r="AC83" s="2115"/>
      <c r="AD83" s="2115"/>
      <c r="AE83" s="2115"/>
      <c r="AF83" s="2115"/>
      <c r="AG83" s="2116"/>
    </row>
    <row r="84" spans="1:33">
      <c r="A84" s="2004" t="s">
        <v>835</v>
      </c>
      <c r="B84" s="2005"/>
      <c r="C84" s="2005"/>
      <c r="D84" s="2005"/>
      <c r="E84" s="2005"/>
      <c r="F84" s="2005"/>
      <c r="G84" s="2005"/>
      <c r="H84" s="2005"/>
      <c r="I84" s="2005"/>
      <c r="J84" s="2005"/>
      <c r="K84" s="2006"/>
      <c r="L84" s="1988">
        <v>120</v>
      </c>
      <c r="M84" s="1988"/>
      <c r="N84" s="1988"/>
      <c r="O84" s="2002">
        <f>④【2ヵ月前】追加食材・補助食注文票!N32</f>
        <v>0</v>
      </c>
      <c r="P84" s="2002"/>
      <c r="Q84" s="2002"/>
      <c r="R84" s="2002">
        <f t="shared" si="7"/>
        <v>0</v>
      </c>
      <c r="S84" s="2002"/>
      <c r="T84" s="2002"/>
      <c r="U84" s="2002"/>
      <c r="V84" s="2007"/>
      <c r="W84" s="2007"/>
      <c r="X84" s="2007"/>
      <c r="Y84" s="2007"/>
      <c r="Z84" s="2007"/>
      <c r="AA84" s="2007"/>
      <c r="AB84" s="2007"/>
      <c r="AC84" s="2007"/>
      <c r="AD84" s="2007"/>
      <c r="AE84" s="2007"/>
      <c r="AF84" s="2007"/>
      <c r="AG84" s="2008"/>
    </row>
    <row r="85" spans="1:33">
      <c r="A85" s="2014" t="s">
        <v>554</v>
      </c>
      <c r="B85" s="1991"/>
      <c r="C85" s="1991"/>
      <c r="D85" s="1991"/>
      <c r="E85" s="1991"/>
      <c r="F85" s="1991"/>
      <c r="G85" s="1991"/>
      <c r="H85" s="1991"/>
      <c r="I85" s="1991"/>
      <c r="J85" s="1991"/>
      <c r="K85" s="2015"/>
      <c r="L85" s="2003">
        <v>300</v>
      </c>
      <c r="M85" s="2003"/>
      <c r="N85" s="2003"/>
      <c r="O85" s="1989">
        <f>④【2ヵ月前】追加食材・補助食注文票!N34</f>
        <v>0</v>
      </c>
      <c r="P85" s="1989"/>
      <c r="Q85" s="1989"/>
      <c r="R85" s="1989">
        <f t="shared" si="7"/>
        <v>0</v>
      </c>
      <c r="S85" s="1989"/>
      <c r="T85" s="1989"/>
      <c r="U85" s="1989"/>
      <c r="V85" s="1980"/>
      <c r="W85" s="1980"/>
      <c r="X85" s="1980"/>
      <c r="Y85" s="1980"/>
      <c r="Z85" s="1980"/>
      <c r="AA85" s="1980"/>
      <c r="AB85" s="1980"/>
      <c r="AC85" s="1980"/>
      <c r="AD85" s="1980"/>
      <c r="AE85" s="1980"/>
      <c r="AF85" s="1980"/>
      <c r="AG85" s="1981"/>
    </row>
    <row r="86" spans="1:33" ht="14.25" thickBot="1">
      <c r="A86" s="2016" t="s">
        <v>555</v>
      </c>
      <c r="B86" s="2017"/>
      <c r="C86" s="2017"/>
      <c r="D86" s="2017"/>
      <c r="E86" s="2017"/>
      <c r="F86" s="2017"/>
      <c r="G86" s="2017"/>
      <c r="H86" s="2017"/>
      <c r="I86" s="2017"/>
      <c r="J86" s="2017"/>
      <c r="K86" s="2018"/>
      <c r="L86" s="1982">
        <v>150</v>
      </c>
      <c r="M86" s="1983"/>
      <c r="N86" s="1984"/>
      <c r="O86" s="1985"/>
      <c r="P86" s="1986"/>
      <c r="Q86" s="1987"/>
      <c r="R86" s="1985">
        <f t="shared" si="7"/>
        <v>0</v>
      </c>
      <c r="S86" s="1986"/>
      <c r="T86" s="1986"/>
      <c r="U86" s="1987"/>
      <c r="V86" s="2020" t="s">
        <v>556</v>
      </c>
      <c r="W86" s="2021"/>
      <c r="X86" s="2021"/>
      <c r="Y86" s="2021"/>
      <c r="Z86" s="2021"/>
      <c r="AA86" s="2021"/>
      <c r="AB86" s="2021"/>
      <c r="AC86" s="2021"/>
      <c r="AD86" s="2021"/>
      <c r="AE86" s="2021"/>
      <c r="AF86" s="2021"/>
      <c r="AG86" s="2022"/>
    </row>
    <row r="87" spans="1:33" ht="15" thickTop="1" thickBot="1">
      <c r="A87" s="2012" t="s">
        <v>504</v>
      </c>
      <c r="B87" s="2013"/>
      <c r="C87" s="2013"/>
      <c r="D87" s="2013"/>
      <c r="E87" s="2013"/>
      <c r="F87" s="2013"/>
      <c r="G87" s="2013"/>
      <c r="H87" s="2013"/>
      <c r="I87" s="2013"/>
      <c r="J87" s="2013"/>
      <c r="K87" s="2013"/>
      <c r="L87" s="2013"/>
      <c r="M87" s="2013"/>
      <c r="N87" s="2013"/>
      <c r="O87" s="2013"/>
      <c r="P87" s="2013"/>
      <c r="Q87" s="2013"/>
      <c r="R87" s="2013"/>
      <c r="S87" s="2013"/>
      <c r="T87" s="2013"/>
      <c r="U87" s="2013"/>
      <c r="V87" s="2009">
        <f>SUM(R77:U86)</f>
        <v>0</v>
      </c>
      <c r="W87" s="2010"/>
      <c r="X87" s="2010"/>
      <c r="Y87" s="2010"/>
      <c r="Z87" s="2010"/>
      <c r="AA87" s="2010"/>
      <c r="AB87" s="2010"/>
      <c r="AC87" s="2010"/>
      <c r="AD87" s="2010"/>
      <c r="AE87" s="2010"/>
      <c r="AF87" s="2010"/>
      <c r="AG87" s="2011"/>
    </row>
    <row r="88" spans="1:33">
      <c r="A88" s="16"/>
      <c r="B88" s="16"/>
      <c r="C88" s="16"/>
      <c r="D88" s="16"/>
      <c r="E88" s="16"/>
      <c r="F88" s="16"/>
      <c r="G88" s="16"/>
      <c r="H88" s="16"/>
      <c r="I88" s="16"/>
      <c r="J88" s="16"/>
      <c r="K88" s="16"/>
      <c r="L88" s="16"/>
      <c r="M88" s="16"/>
      <c r="N88" s="16"/>
      <c r="O88" s="16"/>
      <c r="P88" s="16"/>
      <c r="Q88" s="16"/>
      <c r="R88" s="16"/>
      <c r="S88" s="16"/>
      <c r="T88" s="16"/>
      <c r="U88" s="16"/>
      <c r="V88" s="342"/>
      <c r="W88" s="16"/>
      <c r="X88" s="16"/>
      <c r="Y88" s="16"/>
      <c r="Z88" s="16"/>
      <c r="AA88" s="16"/>
      <c r="AB88" s="16"/>
      <c r="AC88" s="16"/>
      <c r="AD88" s="16"/>
      <c r="AE88" s="16"/>
      <c r="AF88" s="16"/>
      <c r="AG88" s="16"/>
    </row>
    <row r="89" spans="1:33" ht="14.25" thickBot="1">
      <c r="A89"/>
      <c r="B89"/>
      <c r="C89"/>
      <c r="D89"/>
      <c r="E89"/>
      <c r="F89"/>
      <c r="G89"/>
      <c r="H89"/>
      <c r="I89"/>
      <c r="J89"/>
      <c r="K89"/>
      <c r="L89"/>
      <c r="M89"/>
      <c r="N89"/>
      <c r="O89"/>
      <c r="P89"/>
      <c r="Q89"/>
      <c r="R89"/>
      <c r="S89"/>
      <c r="T89"/>
      <c r="U89"/>
      <c r="V89"/>
      <c r="W89"/>
      <c r="X89"/>
      <c r="Y89"/>
      <c r="Z89"/>
      <c r="AA89"/>
      <c r="AB89"/>
      <c r="AC89"/>
      <c r="AD89"/>
      <c r="AE89"/>
      <c r="AF89"/>
      <c r="AG89"/>
    </row>
    <row r="90" spans="1:33">
      <c r="A90" s="2122" t="s">
        <v>495</v>
      </c>
      <c r="B90" s="1973"/>
      <c r="C90" s="1973"/>
      <c r="D90" s="1973"/>
      <c r="E90" s="1973"/>
      <c r="F90" s="1973"/>
      <c r="G90" s="1973"/>
      <c r="H90" s="1973"/>
      <c r="I90" s="1973"/>
      <c r="J90" s="1973"/>
      <c r="K90" s="1973"/>
      <c r="L90" s="2072" t="s">
        <v>496</v>
      </c>
      <c r="M90" s="2072"/>
      <c r="N90" s="2072"/>
      <c r="O90" s="1969" t="s">
        <v>557</v>
      </c>
      <c r="P90" s="1969"/>
      <c r="Q90" s="1969" t="s">
        <v>558</v>
      </c>
      <c r="R90" s="1969"/>
      <c r="S90" s="1969" t="s">
        <v>559</v>
      </c>
      <c r="T90" s="1969"/>
      <c r="U90" s="1969"/>
      <c r="V90" s="1971" t="s">
        <v>560</v>
      </c>
      <c r="W90" s="1971"/>
      <c r="X90" s="1971"/>
      <c r="Y90" s="1973" t="s">
        <v>205</v>
      </c>
      <c r="Z90" s="1973"/>
      <c r="AA90" s="1973"/>
      <c r="AB90" s="1973"/>
      <c r="AC90" s="1973"/>
      <c r="AD90" s="1973"/>
      <c r="AE90" s="1973"/>
      <c r="AF90" s="1973"/>
      <c r="AG90" s="1974"/>
    </row>
    <row r="91" spans="1:33" ht="14.25" customHeight="1" thickBot="1">
      <c r="A91" s="2123"/>
      <c r="B91" s="1975"/>
      <c r="C91" s="1975"/>
      <c r="D91" s="1975"/>
      <c r="E91" s="1975"/>
      <c r="F91" s="1975"/>
      <c r="G91" s="1975"/>
      <c r="H91" s="1975"/>
      <c r="I91" s="1975"/>
      <c r="J91" s="1975"/>
      <c r="K91" s="1975"/>
      <c r="L91" s="2073"/>
      <c r="M91" s="2073"/>
      <c r="N91" s="2073"/>
      <c r="O91" s="1970"/>
      <c r="P91" s="1970"/>
      <c r="Q91" s="1970"/>
      <c r="R91" s="1970"/>
      <c r="S91" s="1970"/>
      <c r="T91" s="1970"/>
      <c r="U91" s="1970"/>
      <c r="V91" s="1972"/>
      <c r="W91" s="1972"/>
      <c r="X91" s="1972"/>
      <c r="Y91" s="1975"/>
      <c r="Z91" s="1975"/>
      <c r="AA91" s="1975"/>
      <c r="AB91" s="1975"/>
      <c r="AC91" s="1975"/>
      <c r="AD91" s="1975"/>
      <c r="AE91" s="1975"/>
      <c r="AF91" s="1975"/>
      <c r="AG91" s="1976"/>
    </row>
    <row r="92" spans="1:33" ht="14.25" thickBot="1">
      <c r="A92" s="1926" t="s">
        <v>514</v>
      </c>
      <c r="B92" s="1927"/>
      <c r="C92" s="1927"/>
      <c r="D92" s="1927"/>
      <c r="E92" s="1927"/>
      <c r="F92" s="1927"/>
      <c r="G92" s="1927"/>
      <c r="H92" s="1927"/>
      <c r="I92" s="1927"/>
      <c r="J92" s="1927"/>
      <c r="K92" s="1927"/>
      <c r="L92" s="1927"/>
      <c r="M92" s="1927"/>
      <c r="N92" s="1927"/>
      <c r="O92" s="2083"/>
      <c r="P92" s="2084"/>
      <c r="Q92" s="2083"/>
      <c r="R92" s="2100"/>
      <c r="S92" s="2083"/>
      <c r="T92" s="2100"/>
      <c r="U92" s="2084"/>
      <c r="V92" s="2083"/>
      <c r="W92" s="2100"/>
      <c r="X92" s="2084"/>
      <c r="Y92" s="2083"/>
      <c r="Z92" s="2100"/>
      <c r="AA92" s="2100"/>
      <c r="AB92" s="2100"/>
      <c r="AC92" s="2100"/>
      <c r="AD92" s="2100"/>
      <c r="AE92" s="2100"/>
      <c r="AF92" s="2100"/>
      <c r="AG92" s="2101"/>
    </row>
    <row r="93" spans="1:33">
      <c r="A93" s="2118" t="s">
        <v>515</v>
      </c>
      <c r="B93" s="2119"/>
      <c r="C93" s="2119"/>
      <c r="D93" s="2119"/>
      <c r="E93" s="2119"/>
      <c r="F93" s="2086" t="s">
        <v>544</v>
      </c>
      <c r="G93" s="2086"/>
      <c r="H93" s="2086"/>
      <c r="I93" s="2086"/>
      <c r="J93" s="2086"/>
      <c r="K93" s="2086"/>
      <c r="L93" s="2087">
        <v>6600</v>
      </c>
      <c r="M93" s="2087"/>
      <c r="N93" s="2087"/>
      <c r="O93" s="2088">
        <f>⑤【2ヵ月前】活動教材注文票!AC12</f>
        <v>0</v>
      </c>
      <c r="P93" s="2089"/>
      <c r="Q93" s="2091"/>
      <c r="R93" s="2092"/>
      <c r="S93" s="2110">
        <f>L93*O93</f>
        <v>0</v>
      </c>
      <c r="T93" s="2110"/>
      <c r="U93" s="2089"/>
      <c r="V93" s="2091"/>
      <c r="W93" s="2092"/>
      <c r="X93" s="2109"/>
      <c r="Y93" s="2102"/>
      <c r="Z93" s="2103"/>
      <c r="AA93" s="2103"/>
      <c r="AB93" s="2103"/>
      <c r="AC93" s="2103"/>
      <c r="AD93" s="2103"/>
      <c r="AE93" s="2103"/>
      <c r="AF93" s="2103"/>
      <c r="AG93" s="2104"/>
    </row>
    <row r="94" spans="1:33">
      <c r="A94" s="2120"/>
      <c r="B94" s="2121"/>
      <c r="C94" s="2121"/>
      <c r="D94" s="2121"/>
      <c r="E94" s="2121"/>
      <c r="F94" s="2030" t="s">
        <v>545</v>
      </c>
      <c r="G94" s="2030"/>
      <c r="H94" s="2030"/>
      <c r="I94" s="2030"/>
      <c r="J94" s="2030"/>
      <c r="K94" s="2030"/>
      <c r="L94" s="2090">
        <v>100</v>
      </c>
      <c r="M94" s="2090"/>
      <c r="N94" s="2090"/>
      <c r="O94" s="2077">
        <f>⑤【2ヵ月前】活動教材注文票!AC13</f>
        <v>0</v>
      </c>
      <c r="P94" s="2078"/>
      <c r="Q94" s="2093"/>
      <c r="R94" s="2094"/>
      <c r="S94" s="2077">
        <f>L94*O94</f>
        <v>0</v>
      </c>
      <c r="T94" s="2085"/>
      <c r="U94" s="2078"/>
      <c r="V94" s="2093"/>
      <c r="W94" s="2107"/>
      <c r="X94" s="2094"/>
      <c r="Y94" s="2105" t="s">
        <v>516</v>
      </c>
      <c r="Z94" s="1948"/>
      <c r="AA94" s="1948"/>
      <c r="AB94" s="1948"/>
      <c r="AC94" s="1948"/>
      <c r="AD94" s="1948"/>
      <c r="AE94" s="1948"/>
      <c r="AF94" s="1948"/>
      <c r="AG94" s="2106"/>
    </row>
    <row r="95" spans="1:33">
      <c r="A95" s="2120"/>
      <c r="B95" s="2121"/>
      <c r="C95" s="2121"/>
      <c r="D95" s="2121"/>
      <c r="E95" s="2121"/>
      <c r="F95" s="2032" t="s">
        <v>546</v>
      </c>
      <c r="G95" s="2033"/>
      <c r="H95" s="2033"/>
      <c r="I95" s="2033"/>
      <c r="J95" s="2033"/>
      <c r="K95" s="2033"/>
      <c r="L95" s="1922">
        <v>120</v>
      </c>
      <c r="M95" s="1922"/>
      <c r="N95" s="1922"/>
      <c r="O95" s="2024">
        <f>⑤【2ヵ月前】活動教材注文票!AC14</f>
        <v>0</v>
      </c>
      <c r="P95" s="2025"/>
      <c r="Q95" s="2081"/>
      <c r="R95" s="2082"/>
      <c r="S95" s="2024">
        <f>L95*O95</f>
        <v>0</v>
      </c>
      <c r="T95" s="2057"/>
      <c r="U95" s="2025"/>
      <c r="V95" s="2081"/>
      <c r="W95" s="2108"/>
      <c r="X95" s="2082"/>
      <c r="Y95" s="2064" t="s">
        <v>517</v>
      </c>
      <c r="Z95" s="1951"/>
      <c r="AA95" s="1951"/>
      <c r="AB95" s="1951"/>
      <c r="AC95" s="1951"/>
      <c r="AD95" s="1951"/>
      <c r="AE95" s="1951"/>
      <c r="AF95" s="1951"/>
      <c r="AG95" s="2065"/>
    </row>
    <row r="96" spans="1:33">
      <c r="A96" s="2079" t="s">
        <v>829</v>
      </c>
      <c r="B96" s="2080"/>
      <c r="C96" s="2080"/>
      <c r="D96" s="2080"/>
      <c r="E96" s="2080"/>
      <c r="F96" s="2029" t="s">
        <v>685</v>
      </c>
      <c r="G96" s="2029"/>
      <c r="H96" s="2029"/>
      <c r="I96" s="2029"/>
      <c r="J96" s="2029"/>
      <c r="K96" s="2029"/>
      <c r="L96" s="2095">
        <v>300</v>
      </c>
      <c r="M96" s="2095"/>
      <c r="N96" s="2095"/>
      <c r="O96" s="2077">
        <f>⑤【2ヵ月前】活動教材注文票!AC15</f>
        <v>0</v>
      </c>
      <c r="P96" s="2078"/>
      <c r="Q96" s="2077">
        <f>⑤【2ヵ月前】活動教材注文票!AE15</f>
        <v>0</v>
      </c>
      <c r="R96" s="2078"/>
      <c r="S96" s="2077">
        <f>L96*O96</f>
        <v>0</v>
      </c>
      <c r="T96" s="2085"/>
      <c r="U96" s="2078"/>
      <c r="V96" s="2077">
        <f>IFERROR(L96*Q96,"")</f>
        <v>0</v>
      </c>
      <c r="W96" s="2085"/>
      <c r="X96" s="2078"/>
      <c r="Y96" s="2097" t="s">
        <v>813</v>
      </c>
      <c r="Z96" s="2098"/>
      <c r="AA96" s="2098"/>
      <c r="AB96" s="2098"/>
      <c r="AC96" s="2098"/>
      <c r="AD96" s="2098"/>
      <c r="AE96" s="2098"/>
      <c r="AF96" s="2098"/>
      <c r="AG96" s="2099"/>
    </row>
    <row r="97" spans="1:33">
      <c r="A97" s="2079"/>
      <c r="B97" s="2080"/>
      <c r="C97" s="2080"/>
      <c r="D97" s="2080"/>
      <c r="E97" s="2080"/>
      <c r="F97" s="2028" t="s">
        <v>547</v>
      </c>
      <c r="G97" s="2028"/>
      <c r="H97" s="2028"/>
      <c r="I97" s="2028"/>
      <c r="J97" s="2028"/>
      <c r="K97" s="2028"/>
      <c r="L97" s="1922">
        <v>10</v>
      </c>
      <c r="M97" s="1922"/>
      <c r="N97" s="1922"/>
      <c r="O97" s="2024">
        <f>⑤【2ヵ月前】活動教材注文票!AC16</f>
        <v>0</v>
      </c>
      <c r="P97" s="2025"/>
      <c r="Q97" s="2024">
        <f>⑤【2ヵ月前】活動教材注文票!AE16</f>
        <v>0</v>
      </c>
      <c r="R97" s="2025"/>
      <c r="S97" s="2024">
        <f t="shared" ref="S97:S112" si="9">L97*O97</f>
        <v>0</v>
      </c>
      <c r="T97" s="2057"/>
      <c r="U97" s="2025"/>
      <c r="V97" s="2024">
        <f>IFERROR(L97*Q97,"")</f>
        <v>0</v>
      </c>
      <c r="W97" s="2057"/>
      <c r="X97" s="2025"/>
      <c r="Y97" s="2064" t="s">
        <v>518</v>
      </c>
      <c r="Z97" s="1951"/>
      <c r="AA97" s="1951"/>
      <c r="AB97" s="1951"/>
      <c r="AC97" s="1951"/>
      <c r="AD97" s="1951"/>
      <c r="AE97" s="1951"/>
      <c r="AF97" s="1951"/>
      <c r="AG97" s="2065"/>
    </row>
    <row r="98" spans="1:33">
      <c r="A98" s="2031" t="s">
        <v>519</v>
      </c>
      <c r="B98" s="2029"/>
      <c r="C98" s="2029"/>
      <c r="D98" s="2029"/>
      <c r="E98" s="2029"/>
      <c r="F98" s="2029"/>
      <c r="G98" s="2029"/>
      <c r="H98" s="2029"/>
      <c r="I98" s="2029"/>
      <c r="J98" s="2029"/>
      <c r="K98" s="2029"/>
      <c r="L98" s="2030">
        <v>400</v>
      </c>
      <c r="M98" s="2030"/>
      <c r="N98" s="2030"/>
      <c r="O98" s="2077">
        <f>⑤【2ヵ月前】活動教材注文票!AC17</f>
        <v>0</v>
      </c>
      <c r="P98" s="2078"/>
      <c r="Q98" s="2077">
        <f>⑤【2ヵ月前】活動教材注文票!AE17</f>
        <v>0</v>
      </c>
      <c r="R98" s="2078"/>
      <c r="S98" s="2077">
        <f t="shared" si="9"/>
        <v>0</v>
      </c>
      <c r="T98" s="2085"/>
      <c r="U98" s="2078"/>
      <c r="V98" s="2077">
        <f t="shared" ref="V98:V112" si="10">L98*Q98</f>
        <v>0</v>
      </c>
      <c r="W98" s="2085"/>
      <c r="X98" s="2078"/>
      <c r="Y98" s="2105" t="s">
        <v>533</v>
      </c>
      <c r="Z98" s="1948"/>
      <c r="AA98" s="1948"/>
      <c r="AB98" s="1948"/>
      <c r="AC98" s="1948"/>
      <c r="AD98" s="1948"/>
      <c r="AE98" s="1948"/>
      <c r="AF98" s="1948"/>
      <c r="AG98" s="2106"/>
    </row>
    <row r="99" spans="1:33">
      <c r="A99" s="2027" t="s">
        <v>520</v>
      </c>
      <c r="B99" s="2028"/>
      <c r="C99" s="2028"/>
      <c r="D99" s="2028"/>
      <c r="E99" s="2028"/>
      <c r="F99" s="2117" t="s">
        <v>711</v>
      </c>
      <c r="G99" s="2117"/>
      <c r="H99" s="2117"/>
      <c r="I99" s="2117"/>
      <c r="J99" s="2117"/>
      <c r="K99" s="2117"/>
      <c r="L99" s="1921">
        <v>150</v>
      </c>
      <c r="M99" s="1921"/>
      <c r="N99" s="1921"/>
      <c r="O99" s="2024">
        <f>⑤【2ヵ月前】活動教材注文票!AC18</f>
        <v>0</v>
      </c>
      <c r="P99" s="2025"/>
      <c r="Q99" s="2024">
        <f>⑤【2ヵ月前】活動教材注文票!AE18</f>
        <v>0</v>
      </c>
      <c r="R99" s="2025"/>
      <c r="S99" s="2024">
        <f t="shared" si="9"/>
        <v>0</v>
      </c>
      <c r="T99" s="2057"/>
      <c r="U99" s="2025"/>
      <c r="V99" s="2024">
        <f t="shared" si="10"/>
        <v>0</v>
      </c>
      <c r="W99" s="2057"/>
      <c r="X99" s="2025"/>
      <c r="Y99" s="2064"/>
      <c r="Z99" s="1951"/>
      <c r="AA99" s="1951"/>
      <c r="AB99" s="1951"/>
      <c r="AC99" s="1951"/>
      <c r="AD99" s="1951"/>
      <c r="AE99" s="1951"/>
      <c r="AF99" s="1951"/>
      <c r="AG99" s="2065"/>
    </row>
    <row r="100" spans="1:33">
      <c r="A100" s="2027"/>
      <c r="B100" s="2028"/>
      <c r="C100" s="2028"/>
      <c r="D100" s="2028"/>
      <c r="E100" s="2028"/>
      <c r="F100" s="2026" t="s">
        <v>712</v>
      </c>
      <c r="G100" s="2026"/>
      <c r="H100" s="2026"/>
      <c r="I100" s="2026"/>
      <c r="J100" s="2026"/>
      <c r="K100" s="2026"/>
      <c r="L100" s="1988">
        <v>200</v>
      </c>
      <c r="M100" s="1988"/>
      <c r="N100" s="1988"/>
      <c r="O100" s="2077">
        <f>⑤【2ヵ月前】活動教材注文票!AC19</f>
        <v>0</v>
      </c>
      <c r="P100" s="2078"/>
      <c r="Q100" s="2077">
        <f>⑤【2ヵ月前】活動教材注文票!AE19</f>
        <v>0</v>
      </c>
      <c r="R100" s="2078"/>
      <c r="S100" s="2077">
        <f t="shared" si="9"/>
        <v>0</v>
      </c>
      <c r="T100" s="2085"/>
      <c r="U100" s="2078"/>
      <c r="V100" s="2077">
        <f t="shared" si="10"/>
        <v>0</v>
      </c>
      <c r="W100" s="2085"/>
      <c r="X100" s="2078"/>
      <c r="Y100" s="2105"/>
      <c r="Z100" s="1948"/>
      <c r="AA100" s="1948"/>
      <c r="AB100" s="1948"/>
      <c r="AC100" s="1948"/>
      <c r="AD100" s="1948"/>
      <c r="AE100" s="1948"/>
      <c r="AF100" s="1948"/>
      <c r="AG100" s="2106"/>
    </row>
    <row r="101" spans="1:33" hidden="1">
      <c r="A101" s="2027"/>
      <c r="B101" s="2028"/>
      <c r="C101" s="2028"/>
      <c r="D101" s="2028"/>
      <c r="E101" s="2028"/>
      <c r="F101" s="2028" t="s">
        <v>521</v>
      </c>
      <c r="G101" s="2028"/>
      <c r="H101" s="2028"/>
      <c r="I101" s="2028"/>
      <c r="J101" s="2028"/>
      <c r="K101" s="2028"/>
      <c r="L101" s="1922">
        <v>5</v>
      </c>
      <c r="M101" s="1922"/>
      <c r="N101" s="1922"/>
      <c r="O101" s="2024"/>
      <c r="P101" s="2025"/>
      <c r="Q101" s="2024"/>
      <c r="R101" s="2025"/>
      <c r="S101" s="2024"/>
      <c r="T101" s="2057"/>
      <c r="U101" s="2025"/>
      <c r="V101" s="2024"/>
      <c r="W101" s="2057"/>
      <c r="X101" s="2025"/>
      <c r="Y101" s="2064"/>
      <c r="Z101" s="1951"/>
      <c r="AA101" s="1951"/>
      <c r="AB101" s="1951"/>
      <c r="AC101" s="1951"/>
      <c r="AD101" s="1951"/>
      <c r="AE101" s="1951"/>
      <c r="AF101" s="1951"/>
      <c r="AG101" s="2065"/>
    </row>
    <row r="102" spans="1:33" hidden="1">
      <c r="A102" s="2027"/>
      <c r="B102" s="2028"/>
      <c r="C102" s="2028"/>
      <c r="D102" s="2028"/>
      <c r="E102" s="2028"/>
      <c r="F102" s="2029" t="s">
        <v>548</v>
      </c>
      <c r="G102" s="2029"/>
      <c r="H102" s="2029"/>
      <c r="I102" s="2029"/>
      <c r="J102" s="2029"/>
      <c r="K102" s="2029"/>
      <c r="L102" s="2030">
        <v>60</v>
      </c>
      <c r="M102" s="2030"/>
      <c r="N102" s="2030"/>
      <c r="O102" s="2077"/>
      <c r="P102" s="2078"/>
      <c r="Q102" s="2077"/>
      <c r="R102" s="2078"/>
      <c r="S102" s="2077"/>
      <c r="T102" s="2085"/>
      <c r="U102" s="2078"/>
      <c r="V102" s="2077"/>
      <c r="W102" s="2085"/>
      <c r="X102" s="2078"/>
      <c r="Y102" s="2105"/>
      <c r="Z102" s="1948"/>
      <c r="AA102" s="1948"/>
      <c r="AB102" s="1948"/>
      <c r="AC102" s="1948"/>
      <c r="AD102" s="1948"/>
      <c r="AE102" s="1948"/>
      <c r="AF102" s="1948"/>
      <c r="AG102" s="2106"/>
    </row>
    <row r="103" spans="1:33" hidden="1">
      <c r="A103" s="2027"/>
      <c r="B103" s="2028"/>
      <c r="C103" s="2028"/>
      <c r="D103" s="2028"/>
      <c r="E103" s="2028"/>
      <c r="F103" s="2028" t="s">
        <v>549</v>
      </c>
      <c r="G103" s="2028"/>
      <c r="H103" s="2028"/>
      <c r="I103" s="2028"/>
      <c r="J103" s="2028"/>
      <c r="K103" s="2028"/>
      <c r="L103" s="1922">
        <v>10</v>
      </c>
      <c r="M103" s="1922"/>
      <c r="N103" s="1922"/>
      <c r="O103" s="2024"/>
      <c r="P103" s="2025"/>
      <c r="Q103" s="2024"/>
      <c r="R103" s="2025"/>
      <c r="S103" s="2024"/>
      <c r="T103" s="2057"/>
      <c r="U103" s="2025"/>
      <c r="V103" s="2024"/>
      <c r="W103" s="2057"/>
      <c r="X103" s="2025"/>
      <c r="Y103" s="2064"/>
      <c r="Z103" s="1951"/>
      <c r="AA103" s="1951"/>
      <c r="AB103" s="1951"/>
      <c r="AC103" s="1951"/>
      <c r="AD103" s="1951"/>
      <c r="AE103" s="1951"/>
      <c r="AF103" s="1951"/>
      <c r="AG103" s="2065"/>
    </row>
    <row r="104" spans="1:33">
      <c r="A104" s="2027" t="s">
        <v>107</v>
      </c>
      <c r="B104" s="2028"/>
      <c r="C104" s="2028"/>
      <c r="D104" s="2028"/>
      <c r="E104" s="2028"/>
      <c r="F104" s="2028"/>
      <c r="G104" s="2028"/>
      <c r="H104" s="2028"/>
      <c r="I104" s="2028"/>
      <c r="J104" s="2028"/>
      <c r="K104" s="2028"/>
      <c r="L104" s="1921">
        <v>120</v>
      </c>
      <c r="M104" s="1921"/>
      <c r="N104" s="1921"/>
      <c r="O104" s="2024">
        <f>⑤【2ヵ月前】活動教材注文票!AC20</f>
        <v>0</v>
      </c>
      <c r="P104" s="2025"/>
      <c r="Q104" s="2024">
        <f>⑤【2ヵ月前】活動教材注文票!AE20</f>
        <v>0</v>
      </c>
      <c r="R104" s="2025"/>
      <c r="S104" s="2024">
        <f t="shared" si="9"/>
        <v>0</v>
      </c>
      <c r="T104" s="2057"/>
      <c r="U104" s="2025"/>
      <c r="V104" s="2024">
        <f t="shared" si="10"/>
        <v>0</v>
      </c>
      <c r="W104" s="2057"/>
      <c r="X104" s="2025"/>
      <c r="Y104" s="2139" t="s">
        <v>534</v>
      </c>
      <c r="Z104" s="2140"/>
      <c r="AA104" s="2140"/>
      <c r="AB104" s="2140"/>
      <c r="AC104" s="2140"/>
      <c r="AD104" s="2140"/>
      <c r="AE104" s="2140"/>
      <c r="AF104" s="2140"/>
      <c r="AG104" s="2141"/>
    </row>
    <row r="105" spans="1:33">
      <c r="A105" s="2074" t="s">
        <v>522</v>
      </c>
      <c r="B105" s="2075"/>
      <c r="C105" s="2075"/>
      <c r="D105" s="2075"/>
      <c r="E105" s="2075"/>
      <c r="F105" s="2075"/>
      <c r="G105" s="2075"/>
      <c r="H105" s="2075"/>
      <c r="I105" s="2075"/>
      <c r="J105" s="2075"/>
      <c r="K105" s="2075"/>
      <c r="L105" s="2076">
        <v>500</v>
      </c>
      <c r="M105" s="2076"/>
      <c r="N105" s="2076"/>
      <c r="O105" s="2069"/>
      <c r="P105" s="2070"/>
      <c r="Q105" s="2069">
        <f>⑤【2ヵ月前】活動教材注文票!AE21</f>
        <v>0</v>
      </c>
      <c r="R105" s="2070"/>
      <c r="S105" s="2069">
        <f t="shared" si="9"/>
        <v>0</v>
      </c>
      <c r="T105" s="2127"/>
      <c r="U105" s="2070"/>
      <c r="V105" s="2069">
        <f t="shared" si="10"/>
        <v>0</v>
      </c>
      <c r="W105" s="2127"/>
      <c r="X105" s="2070"/>
      <c r="Y105" s="2124" t="s">
        <v>535</v>
      </c>
      <c r="Z105" s="2125"/>
      <c r="AA105" s="2125"/>
      <c r="AB105" s="2125"/>
      <c r="AC105" s="2125"/>
      <c r="AD105" s="2125"/>
      <c r="AE105" s="2125"/>
      <c r="AF105" s="2125"/>
      <c r="AG105" s="2126"/>
    </row>
    <row r="106" spans="1:33" hidden="1">
      <c r="A106" s="1920" t="s">
        <v>187</v>
      </c>
      <c r="B106" s="1921"/>
      <c r="C106" s="1921"/>
      <c r="D106" s="1921"/>
      <c r="E106" s="1921"/>
      <c r="F106" s="1921"/>
      <c r="G106" s="1921"/>
      <c r="H106" s="1921"/>
      <c r="I106" s="1921"/>
      <c r="J106" s="1921"/>
      <c r="K106" s="1921"/>
      <c r="L106" s="1922">
        <v>550</v>
      </c>
      <c r="M106" s="1922"/>
      <c r="N106" s="1922"/>
      <c r="O106" s="2024">
        <f>⑤【2ヵ月前】活動教材注文票!AC23</f>
        <v>0</v>
      </c>
      <c r="P106" s="2057"/>
      <c r="Q106" s="2057"/>
      <c r="R106" s="2025"/>
      <c r="S106" s="2024">
        <f t="shared" si="9"/>
        <v>0</v>
      </c>
      <c r="T106" s="2057"/>
      <c r="U106" s="2025"/>
      <c r="V106" s="2024">
        <f t="shared" ref="V106" si="11">L106*O106</f>
        <v>0</v>
      </c>
      <c r="W106" s="2057"/>
      <c r="X106" s="2025"/>
      <c r="Y106" s="2064" t="s">
        <v>563</v>
      </c>
      <c r="Z106" s="1951"/>
      <c r="AA106" s="1951"/>
      <c r="AB106" s="1951"/>
      <c r="AC106" s="1951"/>
      <c r="AD106" s="1951"/>
      <c r="AE106" s="1951"/>
      <c r="AF106" s="1951"/>
      <c r="AG106" s="2065"/>
    </row>
    <row r="107" spans="1:33" hidden="1">
      <c r="A107" s="2111" t="s">
        <v>109</v>
      </c>
      <c r="B107" s="2112"/>
      <c r="C107" s="2112"/>
      <c r="D107" s="2112"/>
      <c r="E107" s="2113"/>
      <c r="F107" s="2114" t="s">
        <v>523</v>
      </c>
      <c r="G107" s="2112"/>
      <c r="H107" s="2112"/>
      <c r="I107" s="2112"/>
      <c r="J107" s="2112"/>
      <c r="K107" s="2113"/>
      <c r="L107" s="1921">
        <v>200</v>
      </c>
      <c r="M107" s="1921"/>
      <c r="N107" s="1921"/>
      <c r="O107" s="2024">
        <f>⑤【2ヵ月前】活動教材注文票!AC26</f>
        <v>0</v>
      </c>
      <c r="P107" s="2057"/>
      <c r="Q107" s="2057"/>
      <c r="R107" s="2025"/>
      <c r="S107" s="2024">
        <f t="shared" si="9"/>
        <v>0</v>
      </c>
      <c r="T107" s="2057"/>
      <c r="U107" s="2025"/>
      <c r="V107" s="2024">
        <f>L107*O107</f>
        <v>0</v>
      </c>
      <c r="W107" s="2057"/>
      <c r="X107" s="2025"/>
      <c r="Y107" s="2064"/>
      <c r="Z107" s="1951"/>
      <c r="AA107" s="1951"/>
      <c r="AB107" s="1951"/>
      <c r="AC107" s="1951"/>
      <c r="AD107" s="1951"/>
      <c r="AE107" s="1951"/>
      <c r="AF107" s="1951"/>
      <c r="AG107" s="2065"/>
    </row>
    <row r="108" spans="1:33" hidden="1">
      <c r="A108" s="2111"/>
      <c r="B108" s="2112"/>
      <c r="C108" s="2112"/>
      <c r="D108" s="2112"/>
      <c r="E108" s="2113"/>
      <c r="F108" s="2114" t="s">
        <v>113</v>
      </c>
      <c r="G108" s="2112"/>
      <c r="H108" s="2112"/>
      <c r="I108" s="2112"/>
      <c r="J108" s="2112"/>
      <c r="K108" s="2113"/>
      <c r="L108" s="2114">
        <v>150</v>
      </c>
      <c r="M108" s="2112"/>
      <c r="N108" s="2113"/>
      <c r="O108" s="2024">
        <f>⑤【2ヵ月前】活動教材注文票!AC27</f>
        <v>0</v>
      </c>
      <c r="P108" s="2057"/>
      <c r="Q108" s="2057"/>
      <c r="R108" s="2025"/>
      <c r="S108" s="2024">
        <f t="shared" si="9"/>
        <v>0</v>
      </c>
      <c r="T108" s="2057"/>
      <c r="U108" s="2025"/>
      <c r="V108" s="2024">
        <f>L108*O108</f>
        <v>0</v>
      </c>
      <c r="W108" s="2057"/>
      <c r="X108" s="2025"/>
      <c r="Y108" s="2064"/>
      <c r="Z108" s="1951"/>
      <c r="AA108" s="1951"/>
      <c r="AB108" s="1951"/>
      <c r="AC108" s="1951"/>
      <c r="AD108" s="1951"/>
      <c r="AE108" s="1951"/>
      <c r="AF108" s="1951"/>
      <c r="AG108" s="2065"/>
    </row>
    <row r="109" spans="1:33" hidden="1">
      <c r="A109" s="1920" t="s">
        <v>524</v>
      </c>
      <c r="B109" s="1921"/>
      <c r="C109" s="1921"/>
      <c r="D109" s="1921"/>
      <c r="E109" s="1921"/>
      <c r="F109" s="1921"/>
      <c r="G109" s="1921"/>
      <c r="H109" s="1921"/>
      <c r="I109" s="1921"/>
      <c r="J109" s="1921"/>
      <c r="K109" s="1921"/>
      <c r="L109" s="1921">
        <v>80</v>
      </c>
      <c r="M109" s="1921"/>
      <c r="N109" s="1921"/>
      <c r="O109" s="2024">
        <f>⑤【2ヵ月前】活動教材注文票!AC28</f>
        <v>0</v>
      </c>
      <c r="P109" s="2025"/>
      <c r="Q109" s="2024">
        <f>⑤【2ヵ月前】活動教材注文票!AE28</f>
        <v>0</v>
      </c>
      <c r="R109" s="2025"/>
      <c r="S109" s="2024">
        <f t="shared" si="9"/>
        <v>0</v>
      </c>
      <c r="T109" s="2057"/>
      <c r="U109" s="2025"/>
      <c r="V109" s="2024">
        <f t="shared" si="10"/>
        <v>0</v>
      </c>
      <c r="W109" s="2057"/>
      <c r="X109" s="2025"/>
      <c r="Y109" s="2064" t="s">
        <v>525</v>
      </c>
      <c r="Z109" s="1951"/>
      <c r="AA109" s="1951"/>
      <c r="AB109" s="1951"/>
      <c r="AC109" s="1951"/>
      <c r="AD109" s="1951"/>
      <c r="AE109" s="1951"/>
      <c r="AF109" s="1951"/>
      <c r="AG109" s="2065"/>
    </row>
    <row r="110" spans="1:33">
      <c r="A110" s="1920" t="s">
        <v>108</v>
      </c>
      <c r="B110" s="1921"/>
      <c r="C110" s="1921"/>
      <c r="D110" s="1921"/>
      <c r="E110" s="1921"/>
      <c r="F110" s="1921"/>
      <c r="G110" s="1921"/>
      <c r="H110" s="1921"/>
      <c r="I110" s="1921"/>
      <c r="J110" s="1921"/>
      <c r="K110" s="1921"/>
      <c r="L110" s="2114">
        <v>15</v>
      </c>
      <c r="M110" s="2112"/>
      <c r="N110" s="2113"/>
      <c r="O110" s="2024">
        <f>⑤【2ヵ月前】活動教材注文票!AC25</f>
        <v>0</v>
      </c>
      <c r="P110" s="2025"/>
      <c r="Q110" s="2024">
        <f>⑤【2ヵ月前】活動教材注文票!AE28</f>
        <v>0</v>
      </c>
      <c r="R110" s="2025"/>
      <c r="S110" s="2024">
        <f t="shared" ref="S110" si="12">L110*O110</f>
        <v>0</v>
      </c>
      <c r="T110" s="2057"/>
      <c r="U110" s="2025"/>
      <c r="V110" s="2024">
        <f t="shared" ref="V110" si="13">L110*Q110</f>
        <v>0</v>
      </c>
      <c r="W110" s="2057"/>
      <c r="X110" s="2025"/>
      <c r="Y110" s="2064"/>
      <c r="Z110" s="1951"/>
      <c r="AA110" s="1951"/>
      <c r="AB110" s="1951"/>
      <c r="AC110" s="1951"/>
      <c r="AD110" s="1951"/>
      <c r="AE110" s="1951"/>
      <c r="AF110" s="1951"/>
      <c r="AG110" s="2065"/>
    </row>
    <row r="111" spans="1:33">
      <c r="A111" s="2128" t="s">
        <v>110</v>
      </c>
      <c r="B111" s="2129"/>
      <c r="C111" s="2129"/>
      <c r="D111" s="2129"/>
      <c r="E111" s="2129"/>
      <c r="F111" s="2129"/>
      <c r="G111" s="2129"/>
      <c r="H111" s="2129"/>
      <c r="I111" s="2129"/>
      <c r="J111" s="2129"/>
      <c r="K111" s="2129"/>
      <c r="L111" s="2152">
        <v>50</v>
      </c>
      <c r="M111" s="2153"/>
      <c r="N111" s="2154"/>
      <c r="O111" s="2069">
        <f>⑤【2ヵ月前】活動教材注文票!AC29</f>
        <v>0</v>
      </c>
      <c r="P111" s="2070"/>
      <c r="Q111" s="2069">
        <f>⑤【2ヵ月前】活動教材注文票!AE29</f>
        <v>0</v>
      </c>
      <c r="R111" s="2070"/>
      <c r="S111" s="2069">
        <f t="shared" si="9"/>
        <v>0</v>
      </c>
      <c r="T111" s="2127"/>
      <c r="U111" s="2070"/>
      <c r="V111" s="2069">
        <f t="shared" si="10"/>
        <v>0</v>
      </c>
      <c r="W111" s="2127"/>
      <c r="X111" s="2070"/>
      <c r="Y111" s="2066" t="s">
        <v>536</v>
      </c>
      <c r="Z111" s="2067"/>
      <c r="AA111" s="2067"/>
      <c r="AB111" s="2067"/>
      <c r="AC111" s="2067"/>
      <c r="AD111" s="2067"/>
      <c r="AE111" s="2067"/>
      <c r="AF111" s="2067"/>
      <c r="AG111" s="2068"/>
    </row>
    <row r="112" spans="1:33">
      <c r="A112" s="1920" t="s">
        <v>526</v>
      </c>
      <c r="B112" s="1921"/>
      <c r="C112" s="1921"/>
      <c r="D112" s="1921"/>
      <c r="E112" s="1921"/>
      <c r="F112" s="1921"/>
      <c r="G112" s="1921"/>
      <c r="H112" s="1921"/>
      <c r="I112" s="1921"/>
      <c r="J112" s="1921"/>
      <c r="K112" s="1921"/>
      <c r="L112" s="1921">
        <v>150</v>
      </c>
      <c r="M112" s="1921"/>
      <c r="N112" s="1921"/>
      <c r="O112" s="2024">
        <f>⑤【2ヵ月前】活動教材注文票!AC30</f>
        <v>0</v>
      </c>
      <c r="P112" s="2025"/>
      <c r="Q112" s="2024">
        <f>⑤【2ヵ月前】活動教材注文票!AE30</f>
        <v>0</v>
      </c>
      <c r="R112" s="2025"/>
      <c r="S112" s="2024">
        <f t="shared" si="9"/>
        <v>0</v>
      </c>
      <c r="T112" s="2057"/>
      <c r="U112" s="2025"/>
      <c r="V112" s="2024">
        <f t="shared" si="10"/>
        <v>0</v>
      </c>
      <c r="W112" s="2057"/>
      <c r="X112" s="2025"/>
      <c r="Y112" s="2064" t="s">
        <v>537</v>
      </c>
      <c r="Z112" s="1951"/>
      <c r="AA112" s="1951"/>
      <c r="AB112" s="1951"/>
      <c r="AC112" s="1951"/>
      <c r="AD112" s="1951"/>
      <c r="AE112" s="1951"/>
      <c r="AF112" s="1951"/>
      <c r="AG112" s="2065"/>
    </row>
    <row r="113" spans="1:33">
      <c r="A113" s="2136" t="s">
        <v>550</v>
      </c>
      <c r="B113" s="2137"/>
      <c r="C113" s="2137"/>
      <c r="D113" s="2137"/>
      <c r="E113" s="2137"/>
      <c r="F113" s="2137"/>
      <c r="G113" s="2137"/>
      <c r="H113" s="2137"/>
      <c r="I113" s="2137"/>
      <c r="J113" s="2137"/>
      <c r="K113" s="2138"/>
      <c r="L113" s="2071">
        <v>700</v>
      </c>
      <c r="M113" s="2071"/>
      <c r="N113" s="2071"/>
      <c r="O113" s="2069">
        <f>⑤【2ヵ月前】活動教材注文票!AC31</f>
        <v>0</v>
      </c>
      <c r="P113" s="2070"/>
      <c r="Q113" s="2069">
        <f>⑤【2ヵ月前】活動教材注文票!AE31</f>
        <v>0</v>
      </c>
      <c r="R113" s="2070"/>
      <c r="S113" s="2149">
        <f>L113*O113</f>
        <v>0</v>
      </c>
      <c r="T113" s="2150"/>
      <c r="U113" s="2151"/>
      <c r="V113" s="2149">
        <f>L113*Q113</f>
        <v>0</v>
      </c>
      <c r="W113" s="2150"/>
      <c r="X113" s="2151"/>
      <c r="Y113" s="2061" t="s">
        <v>683</v>
      </c>
      <c r="Z113" s="2062"/>
      <c r="AA113" s="2062"/>
      <c r="AB113" s="2062"/>
      <c r="AC113" s="2062"/>
      <c r="AD113" s="2062"/>
      <c r="AE113" s="2062"/>
      <c r="AF113" s="2062"/>
      <c r="AG113" s="2063"/>
    </row>
    <row r="114" spans="1:33">
      <c r="A114" s="1920" t="s">
        <v>652</v>
      </c>
      <c r="B114" s="1921"/>
      <c r="C114" s="1921"/>
      <c r="D114" s="1921"/>
      <c r="E114" s="1921"/>
      <c r="F114" s="1921"/>
      <c r="G114" s="1921"/>
      <c r="H114" s="1921"/>
      <c r="I114" s="1921"/>
      <c r="J114" s="1921"/>
      <c r="K114" s="1921"/>
      <c r="L114" s="1921">
        <v>300</v>
      </c>
      <c r="M114" s="1921"/>
      <c r="N114" s="1921"/>
      <c r="O114" s="2024">
        <f>⑤【2ヵ月前】活動教材注文票!AC32</f>
        <v>0</v>
      </c>
      <c r="P114" s="2025"/>
      <c r="Q114" s="2024">
        <f>⑤【2ヵ月前】活動教材注文票!AE32</f>
        <v>0</v>
      </c>
      <c r="R114" s="2025"/>
      <c r="S114" s="2024">
        <f t="shared" ref="S114" si="14">L114*O114</f>
        <v>0</v>
      </c>
      <c r="T114" s="2057"/>
      <c r="U114" s="2025"/>
      <c r="V114" s="2024">
        <f t="shared" ref="V114" si="15">L114*Q114</f>
        <v>0</v>
      </c>
      <c r="W114" s="2057"/>
      <c r="X114" s="2025"/>
      <c r="Y114" s="2064" t="s">
        <v>654</v>
      </c>
      <c r="Z114" s="1951"/>
      <c r="AA114" s="1951"/>
      <c r="AB114" s="1951"/>
      <c r="AC114" s="1951"/>
      <c r="AD114" s="1951"/>
      <c r="AE114" s="1951"/>
      <c r="AF114" s="1951"/>
      <c r="AG114" s="2065"/>
    </row>
    <row r="115" spans="1:33" ht="14.25" thickBot="1">
      <c r="A115" s="2142" t="s">
        <v>653</v>
      </c>
      <c r="B115" s="2143"/>
      <c r="C115" s="2143"/>
      <c r="D115" s="2143"/>
      <c r="E115" s="2143"/>
      <c r="F115" s="2143"/>
      <c r="G115" s="2143"/>
      <c r="H115" s="2143"/>
      <c r="I115" s="2143"/>
      <c r="J115" s="2143"/>
      <c r="K115" s="2144"/>
      <c r="L115" s="2145">
        <v>300</v>
      </c>
      <c r="M115" s="2145"/>
      <c r="N115" s="2145"/>
      <c r="O115" s="2146">
        <f>⑤【2ヵ月前】活動教材注文票!AC33</f>
        <v>0</v>
      </c>
      <c r="P115" s="2147"/>
      <c r="Q115" s="2146">
        <f>⑤【2ヵ月前】活動教材注文票!AE33</f>
        <v>0</v>
      </c>
      <c r="R115" s="2147"/>
      <c r="S115" s="2146">
        <f>L115*O115</f>
        <v>0</v>
      </c>
      <c r="T115" s="2148"/>
      <c r="U115" s="2147"/>
      <c r="V115" s="2133">
        <f>L115*Q115</f>
        <v>0</v>
      </c>
      <c r="W115" s="2134"/>
      <c r="X115" s="2135"/>
      <c r="Y115" s="2058"/>
      <c r="Z115" s="2059"/>
      <c r="AA115" s="2059"/>
      <c r="AB115" s="2059"/>
      <c r="AC115" s="2059"/>
      <c r="AD115" s="2059"/>
      <c r="AE115" s="2059"/>
      <c r="AF115" s="2059"/>
      <c r="AG115" s="2060"/>
    </row>
    <row r="116" spans="1:33" ht="14.25" thickBot="1">
      <c r="A116" s="828" t="s">
        <v>561</v>
      </c>
      <c r="B116" s="829"/>
      <c r="C116" s="829"/>
      <c r="D116" s="829"/>
      <c r="E116" s="829"/>
      <c r="F116" s="829"/>
      <c r="G116" s="829"/>
      <c r="H116" s="829"/>
      <c r="I116" s="829"/>
      <c r="J116" s="829"/>
      <c r="K116" s="829"/>
      <c r="L116" s="829"/>
      <c r="M116" s="829"/>
      <c r="N116" s="829"/>
      <c r="O116" s="829"/>
      <c r="P116" s="829"/>
      <c r="Q116" s="829"/>
      <c r="R116" s="829"/>
      <c r="S116" s="829"/>
      <c r="T116" s="829"/>
      <c r="U116" s="829"/>
      <c r="V116" s="2130">
        <f>SUM(S93:U115)</f>
        <v>0</v>
      </c>
      <c r="W116" s="2131"/>
      <c r="X116" s="2131"/>
      <c r="Y116" s="2131"/>
      <c r="Z116" s="2131"/>
      <c r="AA116" s="2131"/>
      <c r="AB116" s="2131"/>
      <c r="AC116" s="2131"/>
      <c r="AD116" s="2131"/>
      <c r="AE116" s="2131"/>
      <c r="AF116" s="2131"/>
      <c r="AG116" s="2132"/>
    </row>
    <row r="117" spans="1:33" ht="15" thickTop="1" thickBot="1">
      <c r="A117" s="2012" t="s">
        <v>562</v>
      </c>
      <c r="B117" s="2013"/>
      <c r="C117" s="2013"/>
      <c r="D117" s="2013"/>
      <c r="E117" s="2013"/>
      <c r="F117" s="2013"/>
      <c r="G117" s="2013"/>
      <c r="H117" s="2013"/>
      <c r="I117" s="2013"/>
      <c r="J117" s="2013"/>
      <c r="K117" s="2013"/>
      <c r="L117" s="2013"/>
      <c r="M117" s="2013"/>
      <c r="N117" s="2013"/>
      <c r="O117" s="2013"/>
      <c r="P117" s="2013"/>
      <c r="Q117" s="2013"/>
      <c r="R117" s="2013"/>
      <c r="S117" s="2013"/>
      <c r="T117" s="2013"/>
      <c r="U117" s="2013"/>
      <c r="V117" s="2040">
        <f>SUM(V96:X115)</f>
        <v>0</v>
      </c>
      <c r="W117" s="2041"/>
      <c r="X117" s="2041"/>
      <c r="Y117" s="2041"/>
      <c r="Z117" s="2041"/>
      <c r="AA117" s="2041"/>
      <c r="AB117" s="2041"/>
      <c r="AC117" s="2041"/>
      <c r="AD117" s="2041"/>
      <c r="AE117" s="2041"/>
      <c r="AF117" s="2041"/>
      <c r="AG117" s="2042"/>
    </row>
    <row r="118" spans="1:33">
      <c r="A118"/>
      <c r="B118"/>
      <c r="C118"/>
      <c r="D118"/>
      <c r="E118"/>
      <c r="F118"/>
      <c r="G118"/>
      <c r="H118"/>
      <c r="I118"/>
      <c r="J118"/>
      <c r="K118"/>
      <c r="L118"/>
      <c r="M118"/>
      <c r="N118"/>
      <c r="O118"/>
      <c r="P118"/>
      <c r="Q118"/>
      <c r="R118"/>
      <c r="S118"/>
      <c r="T118"/>
      <c r="U118"/>
      <c r="V118"/>
      <c r="W118"/>
      <c r="X118"/>
      <c r="Y118"/>
      <c r="Z118"/>
      <c r="AA118"/>
      <c r="AB118"/>
      <c r="AC118"/>
      <c r="AD118"/>
      <c r="AE118"/>
      <c r="AF118"/>
      <c r="AG118"/>
    </row>
    <row r="119" spans="1:33" ht="14.25" thickBot="1">
      <c r="A119"/>
      <c r="B119"/>
      <c r="C119"/>
      <c r="D119"/>
      <c r="E119"/>
      <c r="F119"/>
      <c r="G119"/>
      <c r="H119"/>
      <c r="I119"/>
      <c r="J119"/>
      <c r="K119"/>
      <c r="L119"/>
      <c r="M119"/>
      <c r="N119"/>
      <c r="O119"/>
      <c r="P119"/>
      <c r="Q119"/>
      <c r="R119"/>
      <c r="S119"/>
      <c r="T119"/>
      <c r="U119"/>
      <c r="V119"/>
      <c r="W119"/>
      <c r="X119"/>
      <c r="Y119"/>
      <c r="Z119"/>
      <c r="AA119"/>
      <c r="AB119"/>
      <c r="AC119"/>
      <c r="AD119"/>
      <c r="AE119"/>
      <c r="AF119"/>
      <c r="AG119"/>
    </row>
    <row r="120" spans="1:33" ht="14.25" thickBot="1">
      <c r="A120" s="2023" t="s">
        <v>495</v>
      </c>
      <c r="B120" s="1896"/>
      <c r="C120" s="1896"/>
      <c r="D120" s="1896"/>
      <c r="E120" s="1896"/>
      <c r="F120" s="1896"/>
      <c r="G120" s="1896"/>
      <c r="H120" s="1896"/>
      <c r="I120" s="1896"/>
      <c r="J120" s="1896"/>
      <c r="K120" s="1896"/>
      <c r="L120" s="1896" t="s">
        <v>496</v>
      </c>
      <c r="M120" s="1896"/>
      <c r="N120" s="1896"/>
      <c r="O120" s="1896" t="s">
        <v>497</v>
      </c>
      <c r="P120" s="1896"/>
      <c r="Q120" s="1896"/>
      <c r="R120" s="1896" t="s">
        <v>498</v>
      </c>
      <c r="S120" s="1896"/>
      <c r="T120" s="1896"/>
      <c r="U120" s="1896"/>
      <c r="V120" s="1896" t="s">
        <v>205</v>
      </c>
      <c r="W120" s="1896"/>
      <c r="X120" s="1896"/>
      <c r="Y120" s="1896"/>
      <c r="Z120" s="1896"/>
      <c r="AA120" s="1896"/>
      <c r="AB120" s="1896"/>
      <c r="AC120" s="1896"/>
      <c r="AD120" s="1896"/>
      <c r="AE120" s="1896"/>
      <c r="AF120" s="1896"/>
      <c r="AG120" s="1897"/>
    </row>
    <row r="121" spans="1:33" ht="14.25" thickBot="1">
      <c r="A121" s="1926" t="s">
        <v>147</v>
      </c>
      <c r="B121" s="1927"/>
      <c r="C121" s="1927"/>
      <c r="D121" s="1927"/>
      <c r="E121" s="1927"/>
      <c r="F121" s="1927"/>
      <c r="G121" s="1927"/>
      <c r="H121" s="1927"/>
      <c r="I121" s="1927"/>
      <c r="J121" s="1927"/>
      <c r="K121" s="1927"/>
      <c r="L121" s="1927"/>
      <c r="M121" s="1927"/>
      <c r="N121" s="1927"/>
      <c r="O121" s="1927"/>
      <c r="P121" s="1927"/>
      <c r="Q121" s="1927"/>
      <c r="R121" s="1927"/>
      <c r="S121" s="1927"/>
      <c r="T121" s="1927"/>
      <c r="U121" s="1927"/>
      <c r="V121" s="1927"/>
      <c r="W121" s="1927"/>
      <c r="X121" s="1927"/>
      <c r="Y121" s="1927"/>
      <c r="Z121" s="1927"/>
      <c r="AA121" s="1927"/>
      <c r="AB121" s="1927"/>
      <c r="AC121" s="1927"/>
      <c r="AD121" s="1927"/>
      <c r="AE121" s="1927"/>
      <c r="AF121" s="1927"/>
      <c r="AG121" s="2051"/>
    </row>
    <row r="122" spans="1:33" ht="13.5" customHeight="1">
      <c r="A122" s="1733" t="s">
        <v>527</v>
      </c>
      <c r="B122" s="823"/>
      <c r="C122" s="823"/>
      <c r="D122" s="823"/>
      <c r="E122" s="2049"/>
      <c r="F122" s="2086" t="s">
        <v>528</v>
      </c>
      <c r="G122" s="2086"/>
      <c r="H122" s="2086"/>
      <c r="I122" s="2086"/>
      <c r="J122" s="2086"/>
      <c r="K122" s="2086"/>
      <c r="L122" s="2087">
        <v>1220</v>
      </c>
      <c r="M122" s="2087"/>
      <c r="N122" s="2087"/>
      <c r="O122" s="2039"/>
      <c r="P122" s="2039"/>
      <c r="Q122" s="2039"/>
      <c r="R122" s="2039">
        <f t="shared" ref="R122:R123" si="16">L122*O122</f>
        <v>0</v>
      </c>
      <c r="S122" s="2039"/>
      <c r="T122" s="2039"/>
      <c r="U122" s="2039"/>
      <c r="V122" s="2043" t="s">
        <v>684</v>
      </c>
      <c r="W122" s="2044"/>
      <c r="X122" s="2044"/>
      <c r="Y122" s="2044"/>
      <c r="Z122" s="2044"/>
      <c r="AA122" s="2044"/>
      <c r="AB122" s="2044"/>
      <c r="AC122" s="2044"/>
      <c r="AD122" s="2044"/>
      <c r="AE122" s="2044"/>
      <c r="AF122" s="2044"/>
      <c r="AG122" s="2045"/>
    </row>
    <row r="123" spans="1:33" ht="14.25" thickBot="1">
      <c r="A123" s="828"/>
      <c r="B123" s="829"/>
      <c r="C123" s="829"/>
      <c r="D123" s="829"/>
      <c r="E123" s="2050"/>
      <c r="F123" s="2032" t="s">
        <v>529</v>
      </c>
      <c r="G123" s="2033"/>
      <c r="H123" s="2033"/>
      <c r="I123" s="2033"/>
      <c r="J123" s="2033"/>
      <c r="K123" s="2033"/>
      <c r="L123" s="1922">
        <v>1220</v>
      </c>
      <c r="M123" s="1922"/>
      <c r="N123" s="1922"/>
      <c r="O123" s="1923"/>
      <c r="P123" s="1923"/>
      <c r="Q123" s="1923"/>
      <c r="R123" s="1923">
        <f t="shared" si="16"/>
        <v>0</v>
      </c>
      <c r="S123" s="1923"/>
      <c r="T123" s="1923"/>
      <c r="U123" s="1923"/>
      <c r="V123" s="2046"/>
      <c r="W123" s="2047"/>
      <c r="X123" s="2047"/>
      <c r="Y123" s="2047"/>
      <c r="Z123" s="2047"/>
      <c r="AA123" s="2047"/>
      <c r="AB123" s="2047"/>
      <c r="AC123" s="2047"/>
      <c r="AD123" s="2047"/>
      <c r="AE123" s="2047"/>
      <c r="AF123" s="2047"/>
      <c r="AG123" s="2048"/>
    </row>
    <row r="124" spans="1:33" ht="15" thickTop="1" thickBot="1">
      <c r="A124" s="2012" t="s">
        <v>504</v>
      </c>
      <c r="B124" s="2013"/>
      <c r="C124" s="2013"/>
      <c r="D124" s="2013"/>
      <c r="E124" s="2013"/>
      <c r="F124" s="2013"/>
      <c r="G124" s="2013"/>
      <c r="H124" s="2013"/>
      <c r="I124" s="2013"/>
      <c r="J124" s="2013"/>
      <c r="K124" s="2013"/>
      <c r="L124" s="2013"/>
      <c r="M124" s="2013"/>
      <c r="N124" s="2013"/>
      <c r="O124" s="2013"/>
      <c r="P124" s="2013"/>
      <c r="Q124" s="2013"/>
      <c r="R124" s="2013"/>
      <c r="S124" s="2013"/>
      <c r="T124" s="2013"/>
      <c r="U124" s="2013"/>
      <c r="V124" s="2036">
        <f>SUM(R122:U123)</f>
        <v>0</v>
      </c>
      <c r="W124" s="2037"/>
      <c r="X124" s="2037"/>
      <c r="Y124" s="2037"/>
      <c r="Z124" s="2037"/>
      <c r="AA124" s="2037"/>
      <c r="AB124" s="2037"/>
      <c r="AC124" s="2037"/>
      <c r="AD124" s="2037"/>
      <c r="AE124" s="2037"/>
      <c r="AF124" s="2037"/>
      <c r="AG124" s="2038"/>
    </row>
    <row r="125" spans="1:33" ht="14.25" thickBot="1">
      <c r="A125"/>
      <c r="B125"/>
      <c r="C125"/>
      <c r="D125"/>
      <c r="E125"/>
      <c r="F125"/>
      <c r="G125"/>
      <c r="H125"/>
      <c r="I125"/>
      <c r="J125"/>
      <c r="K125"/>
      <c r="L125"/>
      <c r="M125"/>
      <c r="N125"/>
      <c r="O125"/>
      <c r="P125"/>
      <c r="Q125"/>
      <c r="R125"/>
      <c r="S125"/>
      <c r="T125"/>
      <c r="U125"/>
      <c r="V125"/>
      <c r="W125"/>
      <c r="X125"/>
      <c r="Y125"/>
      <c r="Z125"/>
      <c r="AA125"/>
      <c r="AB125"/>
      <c r="AC125"/>
      <c r="AD125"/>
      <c r="AE125"/>
      <c r="AF125"/>
      <c r="AG125"/>
    </row>
    <row r="126" spans="1:33" ht="15" thickTop="1" thickBot="1">
      <c r="A126"/>
      <c r="B126"/>
      <c r="C126"/>
      <c r="D126"/>
      <c r="E126"/>
      <c r="F126"/>
      <c r="G126"/>
      <c r="H126"/>
      <c r="I126"/>
      <c r="J126"/>
      <c r="K126"/>
      <c r="L126"/>
      <c r="M126"/>
      <c r="N126" s="2055" t="s">
        <v>318</v>
      </c>
      <c r="O126" s="2055"/>
      <c r="P126" s="2055"/>
      <c r="Q126" s="2055"/>
      <c r="R126" s="2055"/>
      <c r="S126" s="2055"/>
      <c r="T126" s="2055"/>
      <c r="U126" s="2056"/>
      <c r="V126" s="2052">
        <f>SUM(V124,V116,V72,V63,V39,V25,V87)</f>
        <v>0</v>
      </c>
      <c r="W126" s="2053"/>
      <c r="X126" s="2053"/>
      <c r="Y126" s="2053"/>
      <c r="Z126" s="2053"/>
      <c r="AA126" s="2053"/>
      <c r="AB126" s="2053"/>
      <c r="AC126" s="2053"/>
      <c r="AD126" s="2053"/>
      <c r="AE126" s="2053"/>
      <c r="AF126" s="2053"/>
      <c r="AG126" s="2054"/>
    </row>
    <row r="127" spans="1:33" ht="15" thickTop="1" thickBot="1">
      <c r="A127"/>
      <c r="B127"/>
      <c r="C127"/>
      <c r="D127"/>
      <c r="E127"/>
      <c r="F127"/>
      <c r="G127"/>
      <c r="H127"/>
      <c r="I127"/>
      <c r="J127"/>
      <c r="K127"/>
      <c r="L127"/>
      <c r="M127"/>
      <c r="N127" s="2055" t="s">
        <v>317</v>
      </c>
      <c r="O127" s="2055"/>
      <c r="P127" s="2055"/>
      <c r="Q127" s="2055"/>
      <c r="R127" s="2055"/>
      <c r="S127" s="2055"/>
      <c r="T127" s="2055"/>
      <c r="U127" s="2056"/>
      <c r="V127" s="2052">
        <f>SUM(V124,V117,V72,V63,V39,V25,V87)</f>
        <v>0</v>
      </c>
      <c r="W127" s="2053"/>
      <c r="X127" s="2053"/>
      <c r="Y127" s="2053"/>
      <c r="Z127" s="2053"/>
      <c r="AA127" s="2053"/>
      <c r="AB127" s="2053"/>
      <c r="AC127" s="2053"/>
      <c r="AD127" s="2053"/>
      <c r="AE127" s="2053"/>
      <c r="AF127" s="2053"/>
      <c r="AG127" s="2054"/>
    </row>
    <row r="128" spans="1:33" ht="14.25" thickTop="1"/>
  </sheetData>
  <sheetProtection formatCells="0" formatColumns="0" formatRows="0" insertColumns="0" insertRows="0" insertHyperlinks="0" deleteColumns="0" deleteRows="0" sort="0"/>
  <mergeCells count="555">
    <mergeCell ref="A1:AG2"/>
    <mergeCell ref="A6:K6"/>
    <mergeCell ref="A3:AG3"/>
    <mergeCell ref="A5:K5"/>
    <mergeCell ref="L5:N5"/>
    <mergeCell ref="O5:Q5"/>
    <mergeCell ref="R5:U5"/>
    <mergeCell ref="V5:AG5"/>
    <mergeCell ref="L7:N7"/>
    <mergeCell ref="O7:Q7"/>
    <mergeCell ref="R7:U7"/>
    <mergeCell ref="L6:N6"/>
    <mergeCell ref="O6:Q6"/>
    <mergeCell ref="R6:U6"/>
    <mergeCell ref="V6:AG6"/>
    <mergeCell ref="A7:K7"/>
    <mergeCell ref="O18:Q18"/>
    <mergeCell ref="R18:U18"/>
    <mergeCell ref="V18:AG18"/>
    <mergeCell ref="A19:K19"/>
    <mergeCell ref="L19:N19"/>
    <mergeCell ref="O19:Q19"/>
    <mergeCell ref="R19:U19"/>
    <mergeCell ref="V19:AG19"/>
    <mergeCell ref="A20:K20"/>
    <mergeCell ref="L20:N20"/>
    <mergeCell ref="O20:Q20"/>
    <mergeCell ref="R20:U20"/>
    <mergeCell ref="V20:AG20"/>
    <mergeCell ref="L18:N18"/>
    <mergeCell ref="A25:U25"/>
    <mergeCell ref="V25:AG25"/>
    <mergeCell ref="A24:K24"/>
    <mergeCell ref="L24:N24"/>
    <mergeCell ref="O24:Q24"/>
    <mergeCell ref="R24:U24"/>
    <mergeCell ref="V24:AG24"/>
    <mergeCell ref="A23:K23"/>
    <mergeCell ref="L23:N23"/>
    <mergeCell ref="O23:Q23"/>
    <mergeCell ref="R23:U23"/>
    <mergeCell ref="V23:AG23"/>
    <mergeCell ref="A28:K28"/>
    <mergeCell ref="L28:N28"/>
    <mergeCell ref="O28:Q28"/>
    <mergeCell ref="R28:U28"/>
    <mergeCell ref="V28:AG28"/>
    <mergeCell ref="A29:K29"/>
    <mergeCell ref="L29:N29"/>
    <mergeCell ref="O29:Q29"/>
    <mergeCell ref="R29:U29"/>
    <mergeCell ref="V29:AG29"/>
    <mergeCell ref="A33:E35"/>
    <mergeCell ref="F33:K33"/>
    <mergeCell ref="L33:N33"/>
    <mergeCell ref="O33:Q33"/>
    <mergeCell ref="R33:U33"/>
    <mergeCell ref="F34:K34"/>
    <mergeCell ref="A30:E32"/>
    <mergeCell ref="F30:K30"/>
    <mergeCell ref="L30:N30"/>
    <mergeCell ref="O30:Q30"/>
    <mergeCell ref="R30:U30"/>
    <mergeCell ref="F31:K31"/>
    <mergeCell ref="L31:N31"/>
    <mergeCell ref="O31:Q31"/>
    <mergeCell ref="R31:U31"/>
    <mergeCell ref="L34:N34"/>
    <mergeCell ref="O34:Q34"/>
    <mergeCell ref="R34:U34"/>
    <mergeCell ref="F35:K35"/>
    <mergeCell ref="L35:N35"/>
    <mergeCell ref="O35:Q35"/>
    <mergeCell ref="R35:U35"/>
    <mergeCell ref="F32:K32"/>
    <mergeCell ref="L32:N32"/>
    <mergeCell ref="O32:Q32"/>
    <mergeCell ref="R32:U32"/>
    <mergeCell ref="L38:N38"/>
    <mergeCell ref="O38:Q38"/>
    <mergeCell ref="R38:U38"/>
    <mergeCell ref="A39:U39"/>
    <mergeCell ref="V39:AG39"/>
    <mergeCell ref="A43:K43"/>
    <mergeCell ref="L43:N43"/>
    <mergeCell ref="O43:Q43"/>
    <mergeCell ref="R43:U43"/>
    <mergeCell ref="V43:AG43"/>
    <mergeCell ref="A36:E38"/>
    <mergeCell ref="F36:K36"/>
    <mergeCell ref="L36:N36"/>
    <mergeCell ref="O36:Q36"/>
    <mergeCell ref="R36:U36"/>
    <mergeCell ref="F37:K37"/>
    <mergeCell ref="L37:N37"/>
    <mergeCell ref="O37:Q37"/>
    <mergeCell ref="R37:U37"/>
    <mergeCell ref="F38:K38"/>
    <mergeCell ref="V30:AG38"/>
    <mergeCell ref="R42:U42"/>
    <mergeCell ref="A46:K46"/>
    <mergeCell ref="L46:N46"/>
    <mergeCell ref="O46:Q46"/>
    <mergeCell ref="R46:U46"/>
    <mergeCell ref="V46:AG46"/>
    <mergeCell ref="A44:K44"/>
    <mergeCell ref="L44:N44"/>
    <mergeCell ref="O44:Q44"/>
    <mergeCell ref="R44:U44"/>
    <mergeCell ref="V44:AG44"/>
    <mergeCell ref="A45:K45"/>
    <mergeCell ref="L45:N45"/>
    <mergeCell ref="O45:Q45"/>
    <mergeCell ref="R45:U45"/>
    <mergeCell ref="V45:AG45"/>
    <mergeCell ref="A47:K47"/>
    <mergeCell ref="L47:N47"/>
    <mergeCell ref="O47:Q47"/>
    <mergeCell ref="R47:U47"/>
    <mergeCell ref="V47:AG47"/>
    <mergeCell ref="A48:K48"/>
    <mergeCell ref="L48:N48"/>
    <mergeCell ref="O48:Q48"/>
    <mergeCell ref="R48:U48"/>
    <mergeCell ref="V48:AG48"/>
    <mergeCell ref="L51:N51"/>
    <mergeCell ref="A49:K49"/>
    <mergeCell ref="L49:N49"/>
    <mergeCell ref="O49:Q49"/>
    <mergeCell ref="R49:U49"/>
    <mergeCell ref="V49:AG49"/>
    <mergeCell ref="A50:K50"/>
    <mergeCell ref="L50:N50"/>
    <mergeCell ref="O50:Q50"/>
    <mergeCell ref="R50:U50"/>
    <mergeCell ref="V50:AG50"/>
    <mergeCell ref="O51:Q51"/>
    <mergeCell ref="R51:U51"/>
    <mergeCell ref="V51:AG51"/>
    <mergeCell ref="A51:K51"/>
    <mergeCell ref="E57:K57"/>
    <mergeCell ref="L57:N57"/>
    <mergeCell ref="O57:Q57"/>
    <mergeCell ref="R57:U57"/>
    <mergeCell ref="V57:AG57"/>
    <mergeCell ref="L58:N58"/>
    <mergeCell ref="O58:Q58"/>
    <mergeCell ref="R58:U58"/>
    <mergeCell ref="V58:AG58"/>
    <mergeCell ref="E58:K58"/>
    <mergeCell ref="R55:U55"/>
    <mergeCell ref="V55:AG55"/>
    <mergeCell ref="R54:U54"/>
    <mergeCell ref="V54:AG54"/>
    <mergeCell ref="E55:K55"/>
    <mergeCell ref="L55:N55"/>
    <mergeCell ref="O55:Q55"/>
    <mergeCell ref="V52:AG52"/>
    <mergeCell ref="L53:N53"/>
    <mergeCell ref="O53:Q53"/>
    <mergeCell ref="R53:U53"/>
    <mergeCell ref="V53:AG53"/>
    <mergeCell ref="O54:Q54"/>
    <mergeCell ref="L54:N54"/>
    <mergeCell ref="L52:N52"/>
    <mergeCell ref="O52:Q52"/>
    <mergeCell ref="R52:U52"/>
    <mergeCell ref="A63:U63"/>
    <mergeCell ref="V63:AG63"/>
    <mergeCell ref="O61:Q61"/>
    <mergeCell ref="V61:AG61"/>
    <mergeCell ref="R60:U60"/>
    <mergeCell ref="R61:U61"/>
    <mergeCell ref="V60:AG60"/>
    <mergeCell ref="L60:N60"/>
    <mergeCell ref="L61:N61"/>
    <mergeCell ref="O60:Q60"/>
    <mergeCell ref="A62:K62"/>
    <mergeCell ref="L62:N62"/>
    <mergeCell ref="O62:Q62"/>
    <mergeCell ref="R62:U62"/>
    <mergeCell ref="V62:AG62"/>
    <mergeCell ref="E60:K60"/>
    <mergeCell ref="E61:K61"/>
    <mergeCell ref="A55:D61"/>
    <mergeCell ref="E59:K59"/>
    <mergeCell ref="L59:N59"/>
    <mergeCell ref="O59:Q59"/>
    <mergeCell ref="R59:U59"/>
    <mergeCell ref="V59:AG59"/>
    <mergeCell ref="E56:K56"/>
    <mergeCell ref="A68:E68"/>
    <mergeCell ref="F68:K68"/>
    <mergeCell ref="L68:N68"/>
    <mergeCell ref="O68:Q68"/>
    <mergeCell ref="R68:U68"/>
    <mergeCell ref="V68:AG68"/>
    <mergeCell ref="A66:K66"/>
    <mergeCell ref="L66:N66"/>
    <mergeCell ref="O66:Q66"/>
    <mergeCell ref="R66:U66"/>
    <mergeCell ref="V66:AG66"/>
    <mergeCell ref="A67:K67"/>
    <mergeCell ref="L67:N67"/>
    <mergeCell ref="O67:Q67"/>
    <mergeCell ref="R67:U67"/>
    <mergeCell ref="V67:AG67"/>
    <mergeCell ref="V70:AG70"/>
    <mergeCell ref="A69:E71"/>
    <mergeCell ref="L69:N69"/>
    <mergeCell ref="O69:Q69"/>
    <mergeCell ref="R69:U69"/>
    <mergeCell ref="V69:AG69"/>
    <mergeCell ref="L70:N70"/>
    <mergeCell ref="O70:Q70"/>
    <mergeCell ref="R70:U70"/>
    <mergeCell ref="L71:N71"/>
    <mergeCell ref="O71:Q71"/>
    <mergeCell ref="R71:U71"/>
    <mergeCell ref="V71:AG71"/>
    <mergeCell ref="F69:K69"/>
    <mergeCell ref="F70:K70"/>
    <mergeCell ref="F71:K71"/>
    <mergeCell ref="A72:U72"/>
    <mergeCell ref="V72:AG72"/>
    <mergeCell ref="A78:K78"/>
    <mergeCell ref="A79:K79"/>
    <mergeCell ref="A75:K75"/>
    <mergeCell ref="L75:N75"/>
    <mergeCell ref="O75:Q75"/>
    <mergeCell ref="R75:U75"/>
    <mergeCell ref="V75:AG75"/>
    <mergeCell ref="A76:K76"/>
    <mergeCell ref="L76:N76"/>
    <mergeCell ref="O76:Q76"/>
    <mergeCell ref="R76:U76"/>
    <mergeCell ref="V76:AG76"/>
    <mergeCell ref="L77:N77"/>
    <mergeCell ref="O77:Q77"/>
    <mergeCell ref="R77:U77"/>
    <mergeCell ref="V77:AG77"/>
    <mergeCell ref="A77:K77"/>
    <mergeCell ref="Y104:AG104"/>
    <mergeCell ref="V104:X104"/>
    <mergeCell ref="V105:X105"/>
    <mergeCell ref="A116:U116"/>
    <mergeCell ref="A115:K115"/>
    <mergeCell ref="L115:N115"/>
    <mergeCell ref="O115:P115"/>
    <mergeCell ref="Q115:R115"/>
    <mergeCell ref="S115:U115"/>
    <mergeCell ref="V111:X111"/>
    <mergeCell ref="V112:X112"/>
    <mergeCell ref="A106:K106"/>
    <mergeCell ref="V113:X113"/>
    <mergeCell ref="S105:U105"/>
    <mergeCell ref="S113:U113"/>
    <mergeCell ref="L106:N106"/>
    <mergeCell ref="O108:R108"/>
    <mergeCell ref="S107:U107"/>
    <mergeCell ref="S108:U108"/>
    <mergeCell ref="L111:N111"/>
    <mergeCell ref="F108:K108"/>
    <mergeCell ref="L108:N108"/>
    <mergeCell ref="A110:K110"/>
    <mergeCell ref="L110:N110"/>
    <mergeCell ref="A111:K111"/>
    <mergeCell ref="V116:AG116"/>
    <mergeCell ref="Y114:AG114"/>
    <mergeCell ref="V115:X115"/>
    <mergeCell ref="V114:X114"/>
    <mergeCell ref="V110:X110"/>
    <mergeCell ref="F122:K122"/>
    <mergeCell ref="L122:N122"/>
    <mergeCell ref="O122:Q122"/>
    <mergeCell ref="Q110:R110"/>
    <mergeCell ref="S110:U110"/>
    <mergeCell ref="A112:K112"/>
    <mergeCell ref="L112:N112"/>
    <mergeCell ref="A113:K113"/>
    <mergeCell ref="A114:K114"/>
    <mergeCell ref="L114:N114"/>
    <mergeCell ref="Q109:R109"/>
    <mergeCell ref="S106:U106"/>
    <mergeCell ref="S109:U109"/>
    <mergeCell ref="S111:U111"/>
    <mergeCell ref="O110:P110"/>
    <mergeCell ref="O120:Q120"/>
    <mergeCell ref="R120:U120"/>
    <mergeCell ref="O113:P113"/>
    <mergeCell ref="O111:P111"/>
    <mergeCell ref="Q113:R113"/>
    <mergeCell ref="O112:P112"/>
    <mergeCell ref="O109:P109"/>
    <mergeCell ref="O114:P114"/>
    <mergeCell ref="Q114:R114"/>
    <mergeCell ref="S114:U114"/>
    <mergeCell ref="A109:K109"/>
    <mergeCell ref="L109:N109"/>
    <mergeCell ref="A107:E108"/>
    <mergeCell ref="F107:K107"/>
    <mergeCell ref="L107:N107"/>
    <mergeCell ref="V84:AG84"/>
    <mergeCell ref="A84:K84"/>
    <mergeCell ref="V83:AG83"/>
    <mergeCell ref="R83:U83"/>
    <mergeCell ref="F99:K99"/>
    <mergeCell ref="A93:E95"/>
    <mergeCell ref="A90:K91"/>
    <mergeCell ref="O105:P105"/>
    <mergeCell ref="Y100:AG100"/>
    <mergeCell ref="Y101:AG101"/>
    <mergeCell ref="Y102:AG102"/>
    <mergeCell ref="Y103:AG103"/>
    <mergeCell ref="Y105:AG105"/>
    <mergeCell ref="V102:X102"/>
    <mergeCell ref="V103:X103"/>
    <mergeCell ref="S100:U100"/>
    <mergeCell ref="S101:U101"/>
    <mergeCell ref="S102:U102"/>
    <mergeCell ref="S103:U103"/>
    <mergeCell ref="O81:Q81"/>
    <mergeCell ref="Y96:AG96"/>
    <mergeCell ref="V96:X96"/>
    <mergeCell ref="V97:X97"/>
    <mergeCell ref="V99:X99"/>
    <mergeCell ref="Y97:AG97"/>
    <mergeCell ref="V92:X92"/>
    <mergeCell ref="S96:U96"/>
    <mergeCell ref="S97:U97"/>
    <mergeCell ref="S98:U98"/>
    <mergeCell ref="Y92:AG92"/>
    <mergeCell ref="Y93:AG93"/>
    <mergeCell ref="Y94:AG94"/>
    <mergeCell ref="Y95:AG95"/>
    <mergeCell ref="S92:U92"/>
    <mergeCell ref="V94:X94"/>
    <mergeCell ref="V95:X95"/>
    <mergeCell ref="Q92:R92"/>
    <mergeCell ref="Y98:AG98"/>
    <mergeCell ref="V98:X98"/>
    <mergeCell ref="Y99:AG99"/>
    <mergeCell ref="V93:X93"/>
    <mergeCell ref="S99:U99"/>
    <mergeCell ref="S93:U93"/>
    <mergeCell ref="V100:X100"/>
    <mergeCell ref="V101:X101"/>
    <mergeCell ref="O100:P100"/>
    <mergeCell ref="O101:P101"/>
    <mergeCell ref="O104:P104"/>
    <mergeCell ref="O102:P102"/>
    <mergeCell ref="L96:N96"/>
    <mergeCell ref="O98:P98"/>
    <mergeCell ref="O99:P99"/>
    <mergeCell ref="S94:U94"/>
    <mergeCell ref="S95:U95"/>
    <mergeCell ref="S104:U104"/>
    <mergeCell ref="F93:K93"/>
    <mergeCell ref="L93:N93"/>
    <mergeCell ref="F94:K94"/>
    <mergeCell ref="O93:P93"/>
    <mergeCell ref="L94:N94"/>
    <mergeCell ref="Q93:R93"/>
    <mergeCell ref="Q94:R94"/>
    <mergeCell ref="O103:P103"/>
    <mergeCell ref="L90:N91"/>
    <mergeCell ref="O90:P91"/>
    <mergeCell ref="O95:P95"/>
    <mergeCell ref="A105:K105"/>
    <mergeCell ref="L105:N105"/>
    <mergeCell ref="A99:E103"/>
    <mergeCell ref="L97:N97"/>
    <mergeCell ref="O96:P96"/>
    <mergeCell ref="Q96:R96"/>
    <mergeCell ref="Q97:R97"/>
    <mergeCell ref="Q98:R98"/>
    <mergeCell ref="A96:E97"/>
    <mergeCell ref="F96:K96"/>
    <mergeCell ref="Q102:R102"/>
    <mergeCell ref="Q103:R103"/>
    <mergeCell ref="Q104:R104"/>
    <mergeCell ref="Q105:R105"/>
    <mergeCell ref="Q100:R100"/>
    <mergeCell ref="O97:P97"/>
    <mergeCell ref="O94:P94"/>
    <mergeCell ref="Q95:R95"/>
    <mergeCell ref="O92:P92"/>
    <mergeCell ref="L95:N95"/>
    <mergeCell ref="L104:N104"/>
    <mergeCell ref="V127:AG127"/>
    <mergeCell ref="N126:U126"/>
    <mergeCell ref="N127:U127"/>
    <mergeCell ref="V106:X106"/>
    <mergeCell ref="V107:X107"/>
    <mergeCell ref="V108:X108"/>
    <mergeCell ref="V109:X109"/>
    <mergeCell ref="V126:AG126"/>
    <mergeCell ref="Y115:AG115"/>
    <mergeCell ref="Y113:AG113"/>
    <mergeCell ref="Y106:AG106"/>
    <mergeCell ref="Y107:AG107"/>
    <mergeCell ref="Y108:AG108"/>
    <mergeCell ref="Y109:AG109"/>
    <mergeCell ref="Y111:AG111"/>
    <mergeCell ref="Y112:AG112"/>
    <mergeCell ref="Q112:R112"/>
    <mergeCell ref="Q111:R111"/>
    <mergeCell ref="O106:R106"/>
    <mergeCell ref="O107:R107"/>
    <mergeCell ref="L113:N113"/>
    <mergeCell ref="Y110:AG110"/>
    <mergeCell ref="S112:U112"/>
    <mergeCell ref="A124:U124"/>
    <mergeCell ref="V124:AG124"/>
    <mergeCell ref="R122:U122"/>
    <mergeCell ref="A117:U117"/>
    <mergeCell ref="V117:AG117"/>
    <mergeCell ref="A120:K120"/>
    <mergeCell ref="L120:N120"/>
    <mergeCell ref="F123:K123"/>
    <mergeCell ref="V122:AG123"/>
    <mergeCell ref="L123:N123"/>
    <mergeCell ref="O123:Q123"/>
    <mergeCell ref="R123:U123"/>
    <mergeCell ref="A122:E123"/>
    <mergeCell ref="V120:AG120"/>
    <mergeCell ref="A121:K121"/>
    <mergeCell ref="L121:N121"/>
    <mergeCell ref="O121:Q121"/>
    <mergeCell ref="R121:U121"/>
    <mergeCell ref="V121:AG121"/>
    <mergeCell ref="A42:K42"/>
    <mergeCell ref="L42:N42"/>
    <mergeCell ref="O42:Q42"/>
    <mergeCell ref="Q99:R99"/>
    <mergeCell ref="Q101:R101"/>
    <mergeCell ref="L99:N99"/>
    <mergeCell ref="F100:K100"/>
    <mergeCell ref="L100:N100"/>
    <mergeCell ref="A104:K104"/>
    <mergeCell ref="F102:K102"/>
    <mergeCell ref="L102:N102"/>
    <mergeCell ref="F103:K103"/>
    <mergeCell ref="L103:N103"/>
    <mergeCell ref="F101:K101"/>
    <mergeCell ref="L101:N101"/>
    <mergeCell ref="A98:K98"/>
    <mergeCell ref="L98:N98"/>
    <mergeCell ref="F95:K95"/>
    <mergeCell ref="A52:K52"/>
    <mergeCell ref="A53:K53"/>
    <mergeCell ref="A54:K54"/>
    <mergeCell ref="A92:K92"/>
    <mergeCell ref="L92:N92"/>
    <mergeCell ref="F97:K97"/>
    <mergeCell ref="L56:N56"/>
    <mergeCell ref="O56:Q56"/>
    <mergeCell ref="R56:U56"/>
    <mergeCell ref="V56:AG56"/>
    <mergeCell ref="V87:AG87"/>
    <mergeCell ref="A87:U87"/>
    <mergeCell ref="A85:K85"/>
    <mergeCell ref="A86:K86"/>
    <mergeCell ref="L81:N81"/>
    <mergeCell ref="R79:U79"/>
    <mergeCell ref="V80:AG80"/>
    <mergeCell ref="R82:U82"/>
    <mergeCell ref="R85:U85"/>
    <mergeCell ref="R80:U80"/>
    <mergeCell ref="R86:U86"/>
    <mergeCell ref="L82:N82"/>
    <mergeCell ref="O82:Q82"/>
    <mergeCell ref="L85:N85"/>
    <mergeCell ref="V86:AG86"/>
    <mergeCell ref="O85:Q85"/>
    <mergeCell ref="R81:U81"/>
    <mergeCell ref="A80:K80"/>
    <mergeCell ref="L80:N80"/>
    <mergeCell ref="O80:Q80"/>
    <mergeCell ref="S90:U91"/>
    <mergeCell ref="V90:X91"/>
    <mergeCell ref="Y90:AG91"/>
    <mergeCell ref="A81:K81"/>
    <mergeCell ref="V85:AG85"/>
    <mergeCell ref="L86:N86"/>
    <mergeCell ref="O86:Q86"/>
    <mergeCell ref="L78:N78"/>
    <mergeCell ref="O79:Q79"/>
    <mergeCell ref="V81:AG81"/>
    <mergeCell ref="A83:K83"/>
    <mergeCell ref="L83:N83"/>
    <mergeCell ref="O83:Q83"/>
    <mergeCell ref="V78:AG78"/>
    <mergeCell ref="V79:AG79"/>
    <mergeCell ref="O78:Q78"/>
    <mergeCell ref="R78:U78"/>
    <mergeCell ref="L79:N79"/>
    <mergeCell ref="Q90:R91"/>
    <mergeCell ref="A82:K82"/>
    <mergeCell ref="V82:AG82"/>
    <mergeCell ref="L84:N84"/>
    <mergeCell ref="O84:Q84"/>
    <mergeCell ref="R84:U84"/>
    <mergeCell ref="A8:K8"/>
    <mergeCell ref="A9:K9"/>
    <mergeCell ref="A10:K10"/>
    <mergeCell ref="L8:N8"/>
    <mergeCell ref="O8:Q8"/>
    <mergeCell ref="R8:U8"/>
    <mergeCell ref="V7:AG10"/>
    <mergeCell ref="L9:N9"/>
    <mergeCell ref="O9:Q9"/>
    <mergeCell ref="R9:U9"/>
    <mergeCell ref="L10:N10"/>
    <mergeCell ref="O10:Q10"/>
    <mergeCell ref="R10:U10"/>
    <mergeCell ref="O11:AG11"/>
    <mergeCell ref="A14:K14"/>
    <mergeCell ref="L14:N14"/>
    <mergeCell ref="O14:Q14"/>
    <mergeCell ref="V14:AG17"/>
    <mergeCell ref="A15:K15"/>
    <mergeCell ref="A11:K11"/>
    <mergeCell ref="L11:N11"/>
    <mergeCell ref="L12:N12"/>
    <mergeCell ref="A12:K12"/>
    <mergeCell ref="O12:Q12"/>
    <mergeCell ref="R12:U12"/>
    <mergeCell ref="L15:N15"/>
    <mergeCell ref="O15:Q15"/>
    <mergeCell ref="L17:N17"/>
    <mergeCell ref="V42:AG42"/>
    <mergeCell ref="V12:AG12"/>
    <mergeCell ref="A13:K13"/>
    <mergeCell ref="L13:AG13"/>
    <mergeCell ref="R16:U16"/>
    <mergeCell ref="R17:U17"/>
    <mergeCell ref="R14:U14"/>
    <mergeCell ref="R15:U15"/>
    <mergeCell ref="A22:K22"/>
    <mergeCell ref="L22:N22"/>
    <mergeCell ref="O22:Q22"/>
    <mergeCell ref="R22:U22"/>
    <mergeCell ref="V22:AG22"/>
    <mergeCell ref="A16:K16"/>
    <mergeCell ref="L16:N16"/>
    <mergeCell ref="O16:Q16"/>
    <mergeCell ref="A17:K17"/>
    <mergeCell ref="O17:Q17"/>
    <mergeCell ref="A21:K21"/>
    <mergeCell ref="L21:N21"/>
    <mergeCell ref="O21:Q21"/>
    <mergeCell ref="R21:U21"/>
    <mergeCell ref="V21:AG21"/>
    <mergeCell ref="A18:K18"/>
  </mergeCells>
  <phoneticPr fontId="3"/>
  <dataValidations count="3">
    <dataValidation type="whole" imeMode="halfAlpha" operator="lessThanOrEqual" allowBlank="1" showInputMessage="1" showErrorMessage="1" errorTitle="入力に誤りがあります" error="洋室シングルは7室しかありません。_x000a_7以下の数字を入力してください。" sqref="O122:Q122" xr:uid="{00000000-0002-0000-1000-000000000000}">
      <formula1>7</formula1>
    </dataValidation>
    <dataValidation type="whole" imeMode="halfAlpha" operator="lessThanOrEqual" allowBlank="1" showInputMessage="1" showErrorMessage="1" errorTitle="入力に誤りがあります" error="和室は1室しかありません。_x000a_1以外の数字は入力できません。" sqref="O123:Q123" xr:uid="{00000000-0002-0000-1000-000002000000}">
      <formula1>1</formula1>
    </dataValidation>
    <dataValidation imeMode="halfAlpha" allowBlank="1" showInputMessage="1" showErrorMessage="1" sqref="O30:Q38 O7:Q17 Q93:Q105 Q109:Q115 O19:Q24 O93:O115 O68:Q71 O44:Q62 O77:Q86" xr:uid="{00000000-0002-0000-1000-000003000000}"/>
  </dataValidations>
  <pageMargins left="0.70866141732283472" right="0.70866141732283472" top="0.74803149606299213" bottom="0.74803149606299213" header="0.31496062992125984" footer="0.31496062992125984"/>
  <pageSetup paperSize="9" scale="97" fitToWidth="0" fitToHeight="2" orientation="portrait" r:id="rId1"/>
  <rowBreaks count="2" manualBreakCount="2">
    <brk id="26" max="32" man="1"/>
    <brk id="73"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D39"/>
  <sheetViews>
    <sheetView showGridLines="0" view="pageBreakPreview" zoomScale="106" zoomScaleNormal="100" zoomScaleSheetLayoutView="106" workbookViewId="0">
      <selection sqref="A1:AZ3"/>
    </sheetView>
  </sheetViews>
  <sheetFormatPr defaultRowHeight="13.5"/>
  <cols>
    <col min="1" max="52" width="2.625" style="52" customWidth="1"/>
    <col min="53" max="53" width="0.875" style="52" customWidth="1"/>
    <col min="54" max="54" width="2.625" customWidth="1"/>
  </cols>
  <sheetData>
    <row r="1" spans="1:56" ht="12.95" customHeight="1" thickBot="1">
      <c r="A1" s="612" t="s">
        <v>822</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row>
    <row r="2" spans="1:56" s="1" customFormat="1" ht="12.95" customHeight="1">
      <c r="A2" s="612"/>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c r="AW2" s="612"/>
      <c r="AX2" s="612"/>
      <c r="AY2" s="612"/>
      <c r="AZ2" s="612"/>
      <c r="BA2" s="79"/>
      <c r="BC2" s="592" t="s">
        <v>569</v>
      </c>
      <c r="BD2" s="593"/>
    </row>
    <row r="3" spans="1:56" s="1" customFormat="1" ht="12.95" customHeight="1">
      <c r="A3" s="612"/>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79"/>
      <c r="BC3" s="594"/>
      <c r="BD3" s="595"/>
    </row>
    <row r="4" spans="1:56" s="1" customFormat="1" ht="15" customHeight="1" thickBot="1">
      <c r="A4" s="573" t="s">
        <v>328</v>
      </c>
      <c r="B4" s="573"/>
      <c r="C4" s="573"/>
      <c r="D4" s="573"/>
      <c r="E4" s="572"/>
      <c r="F4" s="572"/>
      <c r="G4" s="374" t="s">
        <v>327</v>
      </c>
      <c r="H4" s="572"/>
      <c r="I4" s="572"/>
      <c r="J4" s="374" t="s">
        <v>326</v>
      </c>
      <c r="K4" s="572"/>
      <c r="L4" s="572"/>
      <c r="M4" s="374" t="s">
        <v>325</v>
      </c>
      <c r="N4" s="80"/>
      <c r="O4" s="80"/>
      <c r="P4" s="80"/>
      <c r="Q4" s="80"/>
      <c r="R4" s="80"/>
      <c r="S4" s="80"/>
      <c r="T4" s="80"/>
      <c r="U4" s="80"/>
      <c r="V4" s="80"/>
      <c r="W4" s="80"/>
      <c r="X4" s="80"/>
      <c r="Y4" s="80"/>
      <c r="Z4" s="80"/>
      <c r="AA4" s="80"/>
      <c r="AB4" s="80"/>
      <c r="AC4" s="80"/>
      <c r="AD4" s="80"/>
      <c r="AE4" s="80"/>
      <c r="AF4" s="80"/>
      <c r="AG4" s="80"/>
      <c r="AH4" s="80"/>
      <c r="AI4" s="80"/>
      <c r="AJ4" s="80"/>
      <c r="AK4" s="80"/>
      <c r="AL4" s="50"/>
      <c r="AM4" s="50"/>
      <c r="AV4" s="400"/>
      <c r="AW4" s="400"/>
      <c r="AX4" s="400"/>
      <c r="AY4" s="400"/>
      <c r="AZ4" s="401" t="s">
        <v>895</v>
      </c>
      <c r="BA4" s="79"/>
      <c r="BC4" s="596"/>
      <c r="BD4" s="597"/>
    </row>
    <row r="5" spans="1:56" s="1" customFormat="1" ht="15" customHeight="1">
      <c r="A5" s="620" t="s">
        <v>31</v>
      </c>
      <c r="B5" s="621"/>
      <c r="C5" s="621"/>
      <c r="D5" s="613"/>
      <c r="E5" s="613"/>
      <c r="F5" s="613"/>
      <c r="G5" s="613"/>
      <c r="H5" s="613"/>
      <c r="I5" s="613"/>
      <c r="J5" s="613"/>
      <c r="K5" s="613"/>
      <c r="L5" s="613"/>
      <c r="M5" s="613"/>
      <c r="N5" s="613"/>
      <c r="O5" s="613"/>
      <c r="P5" s="613"/>
      <c r="Q5" s="613"/>
      <c r="R5" s="613"/>
      <c r="S5" s="613"/>
      <c r="T5" s="613"/>
      <c r="U5" s="613"/>
      <c r="V5" s="613"/>
      <c r="W5" s="613"/>
      <c r="X5" s="613"/>
      <c r="Y5" s="613"/>
      <c r="Z5" s="613"/>
      <c r="AA5" s="625" t="s">
        <v>696</v>
      </c>
      <c r="AB5" s="609"/>
      <c r="AC5" s="609"/>
      <c r="AD5" s="609"/>
      <c r="AE5" s="609"/>
      <c r="AF5" s="609"/>
      <c r="AG5" s="609"/>
      <c r="AH5" s="609"/>
      <c r="AI5" s="609" t="s">
        <v>339</v>
      </c>
      <c r="AJ5" s="609"/>
      <c r="AK5" s="609"/>
      <c r="AL5" s="609"/>
      <c r="AM5" s="609"/>
      <c r="AN5" s="609"/>
      <c r="AO5" s="609"/>
      <c r="AP5" s="623"/>
      <c r="AQ5" s="608" t="s">
        <v>340</v>
      </c>
      <c r="AR5" s="609"/>
      <c r="AS5" s="609"/>
      <c r="AT5" s="609"/>
      <c r="AU5" s="609"/>
      <c r="AV5" s="609"/>
      <c r="AW5" s="609"/>
      <c r="AX5" s="610"/>
      <c r="AY5" s="602" t="s">
        <v>338</v>
      </c>
      <c r="AZ5" s="603"/>
      <c r="BA5" s="79"/>
    </row>
    <row r="6" spans="1:56" s="1" customFormat="1" ht="15" customHeight="1">
      <c r="A6" s="616" t="s">
        <v>0</v>
      </c>
      <c r="B6" s="617"/>
      <c r="C6" s="617"/>
      <c r="D6" s="614"/>
      <c r="E6" s="614"/>
      <c r="F6" s="614"/>
      <c r="G6" s="614"/>
      <c r="H6" s="614"/>
      <c r="I6" s="614"/>
      <c r="J6" s="614"/>
      <c r="K6" s="614"/>
      <c r="L6" s="614"/>
      <c r="M6" s="614"/>
      <c r="N6" s="614"/>
      <c r="O6" s="614"/>
      <c r="P6" s="614"/>
      <c r="Q6" s="614"/>
      <c r="R6" s="614"/>
      <c r="S6" s="614"/>
      <c r="T6" s="614"/>
      <c r="U6" s="614"/>
      <c r="V6" s="614"/>
      <c r="W6" s="614"/>
      <c r="X6" s="614"/>
      <c r="Y6" s="614"/>
      <c r="Z6" s="614"/>
      <c r="AA6" s="626"/>
      <c r="AB6" s="626"/>
      <c r="AC6" s="626"/>
      <c r="AD6" s="626"/>
      <c r="AE6" s="626"/>
      <c r="AF6" s="626"/>
      <c r="AG6" s="626"/>
      <c r="AH6" s="626"/>
      <c r="AI6" s="606" t="s">
        <v>341</v>
      </c>
      <c r="AJ6" s="606"/>
      <c r="AK6" s="606"/>
      <c r="AL6" s="606" t="s">
        <v>342</v>
      </c>
      <c r="AM6" s="606"/>
      <c r="AN6" s="606"/>
      <c r="AO6" s="606" t="s">
        <v>343</v>
      </c>
      <c r="AP6" s="622"/>
      <c r="AQ6" s="607" t="s">
        <v>341</v>
      </c>
      <c r="AR6" s="606"/>
      <c r="AS6" s="606"/>
      <c r="AT6" s="606" t="s">
        <v>342</v>
      </c>
      <c r="AU6" s="606"/>
      <c r="AV6" s="606"/>
      <c r="AW6" s="606" t="s">
        <v>343</v>
      </c>
      <c r="AX6" s="611"/>
      <c r="AY6" s="604"/>
      <c r="AZ6" s="605"/>
      <c r="BA6" s="79"/>
    </row>
    <row r="7" spans="1:56" s="1" customFormat="1" ht="15" customHeight="1">
      <c r="A7" s="618"/>
      <c r="B7" s="619"/>
      <c r="C7" s="619"/>
      <c r="D7" s="615"/>
      <c r="E7" s="615"/>
      <c r="F7" s="615"/>
      <c r="G7" s="615"/>
      <c r="H7" s="615"/>
      <c r="I7" s="615"/>
      <c r="J7" s="615"/>
      <c r="K7" s="615"/>
      <c r="L7" s="615"/>
      <c r="M7" s="615"/>
      <c r="N7" s="615"/>
      <c r="O7" s="615"/>
      <c r="P7" s="615"/>
      <c r="Q7" s="615"/>
      <c r="R7" s="615"/>
      <c r="S7" s="615"/>
      <c r="T7" s="615"/>
      <c r="U7" s="615"/>
      <c r="V7" s="615"/>
      <c r="W7" s="615"/>
      <c r="X7" s="615"/>
      <c r="Y7" s="615"/>
      <c r="Z7" s="615"/>
      <c r="AA7" s="533" t="s">
        <v>666</v>
      </c>
      <c r="AB7" s="534"/>
      <c r="AC7" s="534"/>
      <c r="AD7" s="534"/>
      <c r="AE7" s="534"/>
      <c r="AF7" s="534"/>
      <c r="AG7" s="534"/>
      <c r="AH7" s="534"/>
      <c r="AI7" s="576"/>
      <c r="AJ7" s="574"/>
      <c r="AK7" s="574"/>
      <c r="AL7" s="574"/>
      <c r="AM7" s="574"/>
      <c r="AN7" s="574"/>
      <c r="AO7" s="574" t="str">
        <f>IF(SUM(AI7:AN7)=0,"",SUM(AI7:AN7))</f>
        <v/>
      </c>
      <c r="AP7" s="575"/>
      <c r="AQ7" s="589"/>
      <c r="AR7" s="574"/>
      <c r="AS7" s="574"/>
      <c r="AT7" s="574"/>
      <c r="AU7" s="574"/>
      <c r="AV7" s="574"/>
      <c r="AW7" s="574" t="str">
        <f>IF(SUM(AQ7:AV7)=0,"",SUM(AQ7:AV7))</f>
        <v/>
      </c>
      <c r="AX7" s="575"/>
      <c r="AY7" s="590" t="str">
        <f>IF(SUM(AO7,AW7)=0,"",SUM(AO7,AW7))</f>
        <v/>
      </c>
      <c r="AZ7" s="591"/>
      <c r="BA7" s="79"/>
    </row>
    <row r="8" spans="1:56" s="1" customFormat="1" ht="15" customHeight="1">
      <c r="A8" s="503" t="s">
        <v>668</v>
      </c>
      <c r="B8" s="504"/>
      <c r="C8" s="504"/>
      <c r="D8" s="509"/>
      <c r="E8" s="510"/>
      <c r="F8" s="510"/>
      <c r="G8" s="510"/>
      <c r="H8" s="510"/>
      <c r="I8" s="510"/>
      <c r="J8" s="510"/>
      <c r="K8" s="510"/>
      <c r="L8" s="510"/>
      <c r="M8" s="510"/>
      <c r="N8" s="510"/>
      <c r="O8" s="510"/>
      <c r="P8" s="510"/>
      <c r="Q8" s="510"/>
      <c r="R8" s="510"/>
      <c r="S8" s="510"/>
      <c r="T8" s="510"/>
      <c r="U8" s="510"/>
      <c r="V8" s="510"/>
      <c r="W8" s="510"/>
      <c r="X8" s="510"/>
      <c r="Y8" s="510"/>
      <c r="Z8" s="511"/>
      <c r="AA8" s="533" t="s">
        <v>667</v>
      </c>
      <c r="AB8" s="534"/>
      <c r="AC8" s="534"/>
      <c r="AD8" s="534"/>
      <c r="AE8" s="534"/>
      <c r="AF8" s="534"/>
      <c r="AG8" s="534"/>
      <c r="AH8" s="534"/>
      <c r="AI8" s="535"/>
      <c r="AJ8" s="536"/>
      <c r="AK8" s="536"/>
      <c r="AL8" s="536"/>
      <c r="AM8" s="536"/>
      <c r="AN8" s="536"/>
      <c r="AO8" s="536" t="str">
        <f t="shared" ref="AO8:AO18" si="0">IF(SUM(AI8:AN8)=0,"",SUM(AI8:AN8))</f>
        <v/>
      </c>
      <c r="AP8" s="558"/>
      <c r="AQ8" s="624"/>
      <c r="AR8" s="578"/>
      <c r="AS8" s="578"/>
      <c r="AT8" s="578"/>
      <c r="AU8" s="578"/>
      <c r="AV8" s="578"/>
      <c r="AW8" s="536" t="str">
        <f t="shared" ref="AW8:AW18" si="1">IF(SUM(AQ8:AV8)=0,"",SUM(AQ8:AV8))</f>
        <v/>
      </c>
      <c r="AX8" s="558"/>
      <c r="AY8" s="489" t="str">
        <f t="shared" ref="AY8:AY18" si="2">IF(SUM(AO8,AW8)=0,"",SUM(AO8,AW8))</f>
        <v/>
      </c>
      <c r="AZ8" s="490"/>
      <c r="BA8" s="79"/>
    </row>
    <row r="9" spans="1:56" s="1" customFormat="1" ht="15" customHeight="1">
      <c r="A9" s="505"/>
      <c r="B9" s="506"/>
      <c r="C9" s="506"/>
      <c r="D9" s="512"/>
      <c r="E9" s="513"/>
      <c r="F9" s="513"/>
      <c r="G9" s="513"/>
      <c r="H9" s="513"/>
      <c r="I9" s="513"/>
      <c r="J9" s="513"/>
      <c r="K9" s="513"/>
      <c r="L9" s="513"/>
      <c r="M9" s="513"/>
      <c r="N9" s="513"/>
      <c r="O9" s="513"/>
      <c r="P9" s="513"/>
      <c r="Q9" s="513"/>
      <c r="R9" s="513"/>
      <c r="S9" s="513"/>
      <c r="T9" s="513"/>
      <c r="U9" s="513"/>
      <c r="V9" s="513"/>
      <c r="W9" s="513"/>
      <c r="X9" s="513"/>
      <c r="Y9" s="513"/>
      <c r="Z9" s="514"/>
      <c r="AA9" s="533" t="s">
        <v>349</v>
      </c>
      <c r="AB9" s="534"/>
      <c r="AC9" s="534"/>
      <c r="AD9" s="534"/>
      <c r="AE9" s="534"/>
      <c r="AF9" s="534"/>
      <c r="AG9" s="534"/>
      <c r="AH9" s="534"/>
      <c r="AI9" s="577"/>
      <c r="AJ9" s="578"/>
      <c r="AK9" s="578"/>
      <c r="AL9" s="578"/>
      <c r="AM9" s="578"/>
      <c r="AN9" s="578"/>
      <c r="AO9" s="536" t="str">
        <f t="shared" si="0"/>
        <v/>
      </c>
      <c r="AP9" s="558"/>
      <c r="AQ9" s="562"/>
      <c r="AR9" s="536"/>
      <c r="AS9" s="536"/>
      <c r="AT9" s="536"/>
      <c r="AU9" s="536"/>
      <c r="AV9" s="536"/>
      <c r="AW9" s="536" t="str">
        <f t="shared" si="1"/>
        <v/>
      </c>
      <c r="AX9" s="558"/>
      <c r="AY9" s="489" t="str">
        <f t="shared" si="2"/>
        <v/>
      </c>
      <c r="AZ9" s="490"/>
      <c r="BA9" s="79"/>
    </row>
    <row r="10" spans="1:56" s="1" customFormat="1" ht="15" customHeight="1">
      <c r="A10" s="505"/>
      <c r="B10" s="506"/>
      <c r="C10" s="506"/>
      <c r="D10" s="512"/>
      <c r="E10" s="513"/>
      <c r="F10" s="513"/>
      <c r="G10" s="513"/>
      <c r="H10" s="513"/>
      <c r="I10" s="513"/>
      <c r="J10" s="513"/>
      <c r="K10" s="513"/>
      <c r="L10" s="513"/>
      <c r="M10" s="513"/>
      <c r="N10" s="513"/>
      <c r="O10" s="513"/>
      <c r="P10" s="513"/>
      <c r="Q10" s="513"/>
      <c r="R10" s="513"/>
      <c r="S10" s="513"/>
      <c r="T10" s="513"/>
      <c r="U10" s="513"/>
      <c r="V10" s="513"/>
      <c r="W10" s="513"/>
      <c r="X10" s="513"/>
      <c r="Y10" s="513"/>
      <c r="Z10" s="514"/>
      <c r="AA10" s="533" t="s">
        <v>350</v>
      </c>
      <c r="AB10" s="534"/>
      <c r="AC10" s="534"/>
      <c r="AD10" s="534"/>
      <c r="AE10" s="534"/>
      <c r="AF10" s="534"/>
      <c r="AG10" s="534"/>
      <c r="AH10" s="534"/>
      <c r="AI10" s="535"/>
      <c r="AJ10" s="536"/>
      <c r="AK10" s="536"/>
      <c r="AL10" s="536"/>
      <c r="AM10" s="536"/>
      <c r="AN10" s="536"/>
      <c r="AO10" s="536" t="str">
        <f t="shared" si="0"/>
        <v/>
      </c>
      <c r="AP10" s="558"/>
      <c r="AQ10" s="562"/>
      <c r="AR10" s="536"/>
      <c r="AS10" s="536"/>
      <c r="AT10" s="536"/>
      <c r="AU10" s="536"/>
      <c r="AV10" s="536"/>
      <c r="AW10" s="536" t="str">
        <f t="shared" si="1"/>
        <v/>
      </c>
      <c r="AX10" s="558"/>
      <c r="AY10" s="489" t="str">
        <f t="shared" si="2"/>
        <v/>
      </c>
      <c r="AZ10" s="490"/>
      <c r="BA10" s="79"/>
    </row>
    <row r="11" spans="1:56" s="1" customFormat="1" ht="15" customHeight="1">
      <c r="A11" s="507"/>
      <c r="B11" s="508"/>
      <c r="C11" s="508"/>
      <c r="D11" s="515"/>
      <c r="E11" s="516"/>
      <c r="F11" s="516"/>
      <c r="G11" s="516"/>
      <c r="H11" s="516"/>
      <c r="I11" s="516"/>
      <c r="J11" s="516"/>
      <c r="K11" s="516"/>
      <c r="L11" s="516"/>
      <c r="M11" s="516"/>
      <c r="N11" s="516"/>
      <c r="O11" s="516"/>
      <c r="P11" s="516"/>
      <c r="Q11" s="516"/>
      <c r="R11" s="516"/>
      <c r="S11" s="516"/>
      <c r="T11" s="516"/>
      <c r="U11" s="516"/>
      <c r="V11" s="516"/>
      <c r="W11" s="516"/>
      <c r="X11" s="516"/>
      <c r="Y11" s="516"/>
      <c r="Z11" s="517"/>
      <c r="AA11" s="533" t="s">
        <v>351</v>
      </c>
      <c r="AB11" s="534"/>
      <c r="AC11" s="534"/>
      <c r="AD11" s="534"/>
      <c r="AE11" s="534"/>
      <c r="AF11" s="534"/>
      <c r="AG11" s="534"/>
      <c r="AH11" s="534"/>
      <c r="AI11" s="535"/>
      <c r="AJ11" s="536"/>
      <c r="AK11" s="536"/>
      <c r="AL11" s="536"/>
      <c r="AM11" s="536"/>
      <c r="AN11" s="536"/>
      <c r="AO11" s="536" t="str">
        <f t="shared" si="0"/>
        <v/>
      </c>
      <c r="AP11" s="558"/>
      <c r="AQ11" s="562"/>
      <c r="AR11" s="536"/>
      <c r="AS11" s="536"/>
      <c r="AT11" s="536"/>
      <c r="AU11" s="536"/>
      <c r="AV11" s="536"/>
      <c r="AW11" s="536" t="str">
        <f t="shared" si="1"/>
        <v/>
      </c>
      <c r="AX11" s="558"/>
      <c r="AY11" s="489" t="str">
        <f t="shared" si="2"/>
        <v/>
      </c>
      <c r="AZ11" s="490"/>
      <c r="BA11" s="79"/>
    </row>
    <row r="12" spans="1:56" s="1" customFormat="1" ht="15" customHeight="1">
      <c r="A12" s="579" t="s">
        <v>324</v>
      </c>
      <c r="B12" s="580"/>
      <c r="C12" s="580"/>
      <c r="D12" s="547" t="s">
        <v>322</v>
      </c>
      <c r="E12" s="548"/>
      <c r="F12" s="260" t="s">
        <v>17</v>
      </c>
      <c r="G12" s="551"/>
      <c r="H12" s="551"/>
      <c r="I12" s="551"/>
      <c r="J12" s="261" t="s">
        <v>9</v>
      </c>
      <c r="K12" s="551"/>
      <c r="L12" s="551"/>
      <c r="M12" s="261" t="s">
        <v>10</v>
      </c>
      <c r="N12" s="551"/>
      <c r="O12" s="551"/>
      <c r="P12" s="261" t="s">
        <v>11</v>
      </c>
      <c r="Q12" s="262" t="s">
        <v>12</v>
      </c>
      <c r="R12" s="553" t="str">
        <f>IFERROR(TEXT(DATE(G12,K12,N12),"aaa"),"")</f>
        <v/>
      </c>
      <c r="S12" s="553"/>
      <c r="T12" s="262" t="s">
        <v>13</v>
      </c>
      <c r="U12" s="551"/>
      <c r="V12" s="551"/>
      <c r="W12" s="261" t="s">
        <v>14</v>
      </c>
      <c r="X12" s="555"/>
      <c r="Y12" s="555"/>
      <c r="Z12" s="263" t="s">
        <v>15</v>
      </c>
      <c r="AA12" s="533" t="s">
        <v>352</v>
      </c>
      <c r="AB12" s="534"/>
      <c r="AC12" s="534"/>
      <c r="AD12" s="534"/>
      <c r="AE12" s="534"/>
      <c r="AF12" s="534"/>
      <c r="AG12" s="534"/>
      <c r="AH12" s="534"/>
      <c r="AI12" s="535"/>
      <c r="AJ12" s="536"/>
      <c r="AK12" s="536"/>
      <c r="AL12" s="536"/>
      <c r="AM12" s="536"/>
      <c r="AN12" s="536"/>
      <c r="AO12" s="536" t="str">
        <f t="shared" si="0"/>
        <v/>
      </c>
      <c r="AP12" s="558"/>
      <c r="AQ12" s="562"/>
      <c r="AR12" s="536"/>
      <c r="AS12" s="536"/>
      <c r="AT12" s="536"/>
      <c r="AU12" s="536"/>
      <c r="AV12" s="536"/>
      <c r="AW12" s="536" t="str">
        <f t="shared" si="1"/>
        <v/>
      </c>
      <c r="AX12" s="558"/>
      <c r="AY12" s="489" t="str">
        <f t="shared" si="2"/>
        <v/>
      </c>
      <c r="AZ12" s="490"/>
      <c r="BA12" s="79"/>
    </row>
    <row r="13" spans="1:56" s="1" customFormat="1" ht="15" customHeight="1">
      <c r="A13" s="581"/>
      <c r="B13" s="582"/>
      <c r="C13" s="582"/>
      <c r="D13" s="549" t="s">
        <v>323</v>
      </c>
      <c r="E13" s="550"/>
      <c r="F13" s="181" t="s">
        <v>17</v>
      </c>
      <c r="G13" s="552"/>
      <c r="H13" s="552"/>
      <c r="I13" s="552"/>
      <c r="J13" s="182" t="s">
        <v>9</v>
      </c>
      <c r="K13" s="552"/>
      <c r="L13" s="552"/>
      <c r="M13" s="182" t="s">
        <v>10</v>
      </c>
      <c r="N13" s="552"/>
      <c r="O13" s="552"/>
      <c r="P13" s="182" t="s">
        <v>11</v>
      </c>
      <c r="Q13" s="183" t="s">
        <v>12</v>
      </c>
      <c r="R13" s="554" t="str">
        <f>IFERROR(TEXT(DATE(G13,K13,N13),"aaa"),"")</f>
        <v/>
      </c>
      <c r="S13" s="554"/>
      <c r="T13" s="183" t="s">
        <v>13</v>
      </c>
      <c r="U13" s="552"/>
      <c r="V13" s="552"/>
      <c r="W13" s="182" t="s">
        <v>14</v>
      </c>
      <c r="X13" s="556"/>
      <c r="Y13" s="556"/>
      <c r="Z13" s="184" t="s">
        <v>15</v>
      </c>
      <c r="AA13" s="533" t="s">
        <v>353</v>
      </c>
      <c r="AB13" s="534"/>
      <c r="AC13" s="534"/>
      <c r="AD13" s="534"/>
      <c r="AE13" s="534"/>
      <c r="AF13" s="534"/>
      <c r="AG13" s="534"/>
      <c r="AH13" s="534"/>
      <c r="AI13" s="535"/>
      <c r="AJ13" s="536"/>
      <c r="AK13" s="536"/>
      <c r="AL13" s="536"/>
      <c r="AM13" s="536"/>
      <c r="AN13" s="536"/>
      <c r="AO13" s="536" t="str">
        <f t="shared" si="0"/>
        <v/>
      </c>
      <c r="AP13" s="558"/>
      <c r="AQ13" s="562"/>
      <c r="AR13" s="536"/>
      <c r="AS13" s="536"/>
      <c r="AT13" s="536"/>
      <c r="AU13" s="536"/>
      <c r="AV13" s="536"/>
      <c r="AW13" s="536" t="str">
        <f t="shared" si="1"/>
        <v/>
      </c>
      <c r="AX13" s="558"/>
      <c r="AY13" s="489" t="str">
        <f t="shared" si="2"/>
        <v/>
      </c>
      <c r="AZ13" s="490"/>
      <c r="BA13" s="79"/>
    </row>
    <row r="14" spans="1:56" s="1" customFormat="1" ht="15" customHeight="1">
      <c r="A14" s="518" t="s">
        <v>329</v>
      </c>
      <c r="B14" s="519"/>
      <c r="C14" s="520"/>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533" t="s">
        <v>354</v>
      </c>
      <c r="AB14" s="534"/>
      <c r="AC14" s="534"/>
      <c r="AD14" s="534"/>
      <c r="AE14" s="534"/>
      <c r="AF14" s="534"/>
      <c r="AG14" s="534"/>
      <c r="AH14" s="534"/>
      <c r="AI14" s="535"/>
      <c r="AJ14" s="536"/>
      <c r="AK14" s="536"/>
      <c r="AL14" s="536"/>
      <c r="AM14" s="536"/>
      <c r="AN14" s="536"/>
      <c r="AO14" s="536" t="str">
        <f t="shared" si="0"/>
        <v/>
      </c>
      <c r="AP14" s="558"/>
      <c r="AQ14" s="562"/>
      <c r="AR14" s="536"/>
      <c r="AS14" s="536"/>
      <c r="AT14" s="536"/>
      <c r="AU14" s="536"/>
      <c r="AV14" s="536"/>
      <c r="AW14" s="536" t="str">
        <f t="shared" si="1"/>
        <v/>
      </c>
      <c r="AX14" s="558"/>
      <c r="AY14" s="489" t="str">
        <f t="shared" si="2"/>
        <v/>
      </c>
      <c r="AZ14" s="490"/>
      <c r="BA14" s="79"/>
    </row>
    <row r="15" spans="1:56" s="1" customFormat="1" ht="15" customHeight="1">
      <c r="A15" s="521"/>
      <c r="B15" s="522"/>
      <c r="C15" s="523"/>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533" t="s">
        <v>355</v>
      </c>
      <c r="AB15" s="534"/>
      <c r="AC15" s="534"/>
      <c r="AD15" s="534"/>
      <c r="AE15" s="534"/>
      <c r="AF15" s="534"/>
      <c r="AG15" s="534"/>
      <c r="AH15" s="534"/>
      <c r="AI15" s="535"/>
      <c r="AJ15" s="536"/>
      <c r="AK15" s="536"/>
      <c r="AL15" s="536"/>
      <c r="AM15" s="536"/>
      <c r="AN15" s="536"/>
      <c r="AO15" s="536" t="str">
        <f t="shared" si="0"/>
        <v/>
      </c>
      <c r="AP15" s="558"/>
      <c r="AQ15" s="562"/>
      <c r="AR15" s="536"/>
      <c r="AS15" s="536"/>
      <c r="AT15" s="536"/>
      <c r="AU15" s="536"/>
      <c r="AV15" s="536"/>
      <c r="AW15" s="536" t="str">
        <f t="shared" si="1"/>
        <v/>
      </c>
      <c r="AX15" s="558"/>
      <c r="AY15" s="489" t="str">
        <f t="shared" si="2"/>
        <v/>
      </c>
      <c r="AZ15" s="490"/>
      <c r="BA15" s="79"/>
    </row>
    <row r="16" spans="1:56" s="1" customFormat="1" ht="15" customHeight="1">
      <c r="A16" s="521"/>
      <c r="B16" s="522"/>
      <c r="C16" s="523"/>
      <c r="D16" s="647"/>
      <c r="E16" s="647"/>
      <c r="F16" s="647"/>
      <c r="G16" s="647"/>
      <c r="H16" s="647"/>
      <c r="I16" s="647"/>
      <c r="J16" s="647"/>
      <c r="K16" s="647"/>
      <c r="L16" s="647"/>
      <c r="M16" s="647"/>
      <c r="N16" s="647"/>
      <c r="O16" s="647"/>
      <c r="P16" s="647"/>
      <c r="Q16" s="647"/>
      <c r="R16" s="647"/>
      <c r="S16" s="647"/>
      <c r="T16" s="647"/>
      <c r="U16" s="647"/>
      <c r="V16" s="647"/>
      <c r="W16" s="647"/>
      <c r="X16" s="647"/>
      <c r="Y16" s="647"/>
      <c r="Z16" s="647"/>
      <c r="AA16" s="636" t="s">
        <v>344</v>
      </c>
      <c r="AB16" s="636"/>
      <c r="AC16" s="565" t="s">
        <v>356</v>
      </c>
      <c r="AD16" s="565"/>
      <c r="AE16" s="565"/>
      <c r="AF16" s="565"/>
      <c r="AG16" s="565"/>
      <c r="AH16" s="565"/>
      <c r="AI16" s="535"/>
      <c r="AJ16" s="536"/>
      <c r="AK16" s="536"/>
      <c r="AL16" s="536"/>
      <c r="AM16" s="536"/>
      <c r="AN16" s="536"/>
      <c r="AO16" s="536" t="str">
        <f t="shared" si="0"/>
        <v/>
      </c>
      <c r="AP16" s="558"/>
      <c r="AQ16" s="562"/>
      <c r="AR16" s="536"/>
      <c r="AS16" s="536"/>
      <c r="AT16" s="536"/>
      <c r="AU16" s="536"/>
      <c r="AV16" s="536"/>
      <c r="AW16" s="536" t="str">
        <f t="shared" si="1"/>
        <v/>
      </c>
      <c r="AX16" s="558"/>
      <c r="AY16" s="489" t="str">
        <f t="shared" si="2"/>
        <v/>
      </c>
      <c r="AZ16" s="490"/>
      <c r="BA16" s="79"/>
    </row>
    <row r="17" spans="1:53" s="1" customFormat="1" ht="15" customHeight="1">
      <c r="A17" s="521"/>
      <c r="B17" s="522"/>
      <c r="C17" s="523"/>
      <c r="D17" s="648" t="s">
        <v>330</v>
      </c>
      <c r="E17" s="648"/>
      <c r="F17" s="648"/>
      <c r="G17" s="648"/>
      <c r="H17" s="648"/>
      <c r="I17" s="648"/>
      <c r="J17" s="648"/>
      <c r="K17" s="648"/>
      <c r="L17" s="648"/>
      <c r="M17" s="648"/>
      <c r="N17" s="648"/>
      <c r="O17" s="648"/>
      <c r="P17" s="648"/>
      <c r="Q17" s="648"/>
      <c r="R17" s="648"/>
      <c r="S17" s="648"/>
      <c r="T17" s="648"/>
      <c r="U17" s="648"/>
      <c r="V17" s="648"/>
      <c r="W17" s="648"/>
      <c r="X17" s="648"/>
      <c r="Y17" s="648"/>
      <c r="Z17" s="648"/>
      <c r="AA17" s="636"/>
      <c r="AB17" s="636"/>
      <c r="AC17" s="565" t="s">
        <v>623</v>
      </c>
      <c r="AD17" s="565"/>
      <c r="AE17" s="565"/>
      <c r="AF17" s="565"/>
      <c r="AG17" s="565"/>
      <c r="AH17" s="565"/>
      <c r="AI17" s="535"/>
      <c r="AJ17" s="536"/>
      <c r="AK17" s="536"/>
      <c r="AL17" s="536"/>
      <c r="AM17" s="536"/>
      <c r="AN17" s="536"/>
      <c r="AO17" s="536" t="str">
        <f t="shared" si="0"/>
        <v/>
      </c>
      <c r="AP17" s="558"/>
      <c r="AQ17" s="562"/>
      <c r="AR17" s="536"/>
      <c r="AS17" s="536"/>
      <c r="AT17" s="536"/>
      <c r="AU17" s="536"/>
      <c r="AV17" s="536"/>
      <c r="AW17" s="536" t="str">
        <f t="shared" si="1"/>
        <v/>
      </c>
      <c r="AX17" s="558"/>
      <c r="AY17" s="489" t="str">
        <f t="shared" si="2"/>
        <v/>
      </c>
      <c r="AZ17" s="490"/>
      <c r="BA17" s="79"/>
    </row>
    <row r="18" spans="1:53" s="1" customFormat="1" ht="15" customHeight="1" thickBot="1">
      <c r="A18" s="521"/>
      <c r="B18" s="522"/>
      <c r="C18" s="523"/>
      <c r="D18" s="527"/>
      <c r="E18" s="528"/>
      <c r="F18" s="528"/>
      <c r="G18" s="528"/>
      <c r="H18" s="528"/>
      <c r="I18" s="528"/>
      <c r="J18" s="528"/>
      <c r="K18" s="528"/>
      <c r="L18" s="528"/>
      <c r="M18" s="528"/>
      <c r="N18" s="528"/>
      <c r="O18" s="528"/>
      <c r="P18" s="528"/>
      <c r="Q18" s="528"/>
      <c r="R18" s="528"/>
      <c r="S18" s="528"/>
      <c r="T18" s="528"/>
      <c r="U18" s="528"/>
      <c r="V18" s="528"/>
      <c r="W18" s="528"/>
      <c r="X18" s="528"/>
      <c r="Y18" s="528"/>
      <c r="Z18" s="529"/>
      <c r="AA18" s="637"/>
      <c r="AB18" s="637"/>
      <c r="AC18" s="564" t="s">
        <v>357</v>
      </c>
      <c r="AD18" s="564"/>
      <c r="AE18" s="564"/>
      <c r="AF18" s="564"/>
      <c r="AG18" s="564"/>
      <c r="AH18" s="564"/>
      <c r="AI18" s="566"/>
      <c r="AJ18" s="567"/>
      <c r="AK18" s="567"/>
      <c r="AL18" s="567"/>
      <c r="AM18" s="567"/>
      <c r="AN18" s="567"/>
      <c r="AO18" s="567" t="str">
        <f t="shared" si="0"/>
        <v/>
      </c>
      <c r="AP18" s="570"/>
      <c r="AQ18" s="571"/>
      <c r="AR18" s="567"/>
      <c r="AS18" s="567"/>
      <c r="AT18" s="567"/>
      <c r="AU18" s="567"/>
      <c r="AV18" s="567"/>
      <c r="AW18" s="567" t="str">
        <f t="shared" si="1"/>
        <v/>
      </c>
      <c r="AX18" s="570"/>
      <c r="AY18" s="568" t="str">
        <f t="shared" si="2"/>
        <v/>
      </c>
      <c r="AZ18" s="569"/>
      <c r="BA18" s="79"/>
    </row>
    <row r="19" spans="1:53" s="1" customFormat="1" ht="15" customHeight="1" thickTop="1">
      <c r="A19" s="521"/>
      <c r="B19" s="522"/>
      <c r="C19" s="523"/>
      <c r="D19" s="512"/>
      <c r="E19" s="513"/>
      <c r="F19" s="513"/>
      <c r="G19" s="513"/>
      <c r="H19" s="513"/>
      <c r="I19" s="513"/>
      <c r="J19" s="513"/>
      <c r="K19" s="513"/>
      <c r="L19" s="513"/>
      <c r="M19" s="513"/>
      <c r="N19" s="513"/>
      <c r="O19" s="513"/>
      <c r="P19" s="513"/>
      <c r="Q19" s="513"/>
      <c r="R19" s="513"/>
      <c r="S19" s="513"/>
      <c r="T19" s="513"/>
      <c r="U19" s="513"/>
      <c r="V19" s="513"/>
      <c r="W19" s="513"/>
      <c r="X19" s="513"/>
      <c r="Y19" s="513"/>
      <c r="Z19" s="514"/>
      <c r="AA19" s="543" t="s">
        <v>343</v>
      </c>
      <c r="AB19" s="544"/>
      <c r="AC19" s="544"/>
      <c r="AD19" s="544"/>
      <c r="AE19" s="544"/>
      <c r="AF19" s="544"/>
      <c r="AG19" s="544"/>
      <c r="AH19" s="544"/>
      <c r="AI19" s="545" t="str">
        <f>IF(SUM(AI7:AK18)=0,"",SUM(AI7:AK18))</f>
        <v/>
      </c>
      <c r="AJ19" s="546"/>
      <c r="AK19" s="546"/>
      <c r="AL19" s="546" t="str">
        <f>IF(SUM(AL7:AN18)=0,"",SUM(AL7:AN18))</f>
        <v/>
      </c>
      <c r="AM19" s="546"/>
      <c r="AN19" s="546"/>
      <c r="AO19" s="546" t="str">
        <f>IF(SUM(AO7:AP18)=0,"",SUM(AO7:AP18))</f>
        <v/>
      </c>
      <c r="AP19" s="557"/>
      <c r="AQ19" s="545" t="str">
        <f>IF(SUM(AQ7:AS18)=0,"",SUM(AQ7:AS18))</f>
        <v/>
      </c>
      <c r="AR19" s="546"/>
      <c r="AS19" s="546"/>
      <c r="AT19" s="546" t="str">
        <f>IF(SUM(AT7:AV18)=0,"",SUM(AT7:AV18))</f>
        <v/>
      </c>
      <c r="AU19" s="546"/>
      <c r="AV19" s="546"/>
      <c r="AW19" s="546" t="str">
        <f>IF(SUM(AW7:AX18)=0,"",SUM(AW7:AX18))</f>
        <v/>
      </c>
      <c r="AX19" s="557"/>
      <c r="AY19" s="642" t="str">
        <f>IF(SUM(AY7:AZ18)=0,"",SUM(AY7:AZ18))</f>
        <v/>
      </c>
      <c r="AZ19" s="643"/>
      <c r="BA19" s="79"/>
    </row>
    <row r="20" spans="1:53" s="1" customFormat="1" ht="15" customHeight="1">
      <c r="A20" s="524"/>
      <c r="B20" s="525"/>
      <c r="C20" s="526"/>
      <c r="D20" s="530"/>
      <c r="E20" s="531"/>
      <c r="F20" s="531"/>
      <c r="G20" s="531"/>
      <c r="H20" s="531"/>
      <c r="I20" s="531"/>
      <c r="J20" s="531"/>
      <c r="K20" s="531"/>
      <c r="L20" s="531"/>
      <c r="M20" s="531"/>
      <c r="N20" s="531"/>
      <c r="O20" s="531"/>
      <c r="P20" s="531"/>
      <c r="Q20" s="531"/>
      <c r="R20" s="531"/>
      <c r="S20" s="531"/>
      <c r="T20" s="531"/>
      <c r="U20" s="531"/>
      <c r="V20" s="531"/>
      <c r="W20" s="531"/>
      <c r="X20" s="531"/>
      <c r="Y20" s="531"/>
      <c r="Z20" s="532"/>
      <c r="AA20" s="638" t="s">
        <v>345</v>
      </c>
      <c r="AB20" s="639"/>
      <c r="AC20" s="639"/>
      <c r="AD20" s="639"/>
      <c r="AE20" s="639"/>
      <c r="AF20" s="639"/>
      <c r="AG20" s="639"/>
      <c r="AH20" s="639"/>
      <c r="AI20" s="639"/>
      <c r="AJ20" s="639"/>
      <c r="AK20" s="639"/>
      <c r="AL20" s="639"/>
      <c r="AM20" s="639"/>
      <c r="AN20" s="639"/>
      <c r="AO20" s="639"/>
      <c r="AP20" s="639"/>
      <c r="AQ20" s="639"/>
      <c r="AR20" s="639"/>
      <c r="AS20" s="639"/>
      <c r="AT20" s="639"/>
      <c r="AU20" s="639"/>
      <c r="AV20" s="639"/>
      <c r="AW20" s="639"/>
      <c r="AX20" s="639"/>
      <c r="AY20" s="639"/>
      <c r="AZ20" s="640"/>
      <c r="BA20" s="79"/>
    </row>
    <row r="21" spans="1:53" s="1" customFormat="1" ht="15" customHeight="1">
      <c r="A21" s="654" t="s">
        <v>331</v>
      </c>
      <c r="B21" s="655"/>
      <c r="C21" s="656"/>
      <c r="D21" s="660"/>
      <c r="E21" s="661"/>
      <c r="F21" s="661"/>
      <c r="G21" s="661"/>
      <c r="H21" s="661"/>
      <c r="I21" s="661"/>
      <c r="J21" s="661"/>
      <c r="K21" s="661"/>
      <c r="L21" s="661"/>
      <c r="M21" s="661"/>
      <c r="N21" s="661"/>
      <c r="O21" s="661"/>
      <c r="P21" s="661"/>
      <c r="Q21" s="661"/>
      <c r="R21" s="661"/>
      <c r="S21" s="661"/>
      <c r="T21" s="661"/>
      <c r="U21" s="661"/>
      <c r="V21" s="661"/>
      <c r="W21" s="661"/>
      <c r="X21" s="661"/>
      <c r="Y21" s="661"/>
      <c r="Z21" s="662"/>
      <c r="AA21" s="539" t="s">
        <v>346</v>
      </c>
      <c r="AB21" s="540"/>
      <c r="AC21" s="540"/>
      <c r="AD21" s="540"/>
      <c r="AE21" s="540"/>
      <c r="AF21" s="540"/>
      <c r="AG21" s="540"/>
      <c r="AH21" s="540"/>
      <c r="AI21" s="540"/>
      <c r="AJ21" s="540"/>
      <c r="AK21" s="540"/>
      <c r="AL21" s="540"/>
      <c r="AM21" s="559"/>
      <c r="AN21" s="559"/>
      <c r="AO21" s="559"/>
      <c r="AP21" s="559"/>
      <c r="AQ21" s="559"/>
      <c r="AR21" s="559"/>
      <c r="AS21" s="559"/>
      <c r="AT21" s="559"/>
      <c r="AU21" s="559"/>
      <c r="AV21" s="559"/>
      <c r="AW21" s="559"/>
      <c r="AX21" s="559"/>
      <c r="AY21" s="559"/>
      <c r="AZ21" s="560"/>
      <c r="BA21" s="79"/>
    </row>
    <row r="22" spans="1:53" s="1" customFormat="1" ht="15" customHeight="1">
      <c r="A22" s="657"/>
      <c r="B22" s="658"/>
      <c r="C22" s="659"/>
      <c r="D22" s="663"/>
      <c r="E22" s="664"/>
      <c r="F22" s="664"/>
      <c r="G22" s="664"/>
      <c r="H22" s="664"/>
      <c r="I22" s="664"/>
      <c r="J22" s="664"/>
      <c r="K22" s="664"/>
      <c r="L22" s="664"/>
      <c r="M22" s="664"/>
      <c r="N22" s="664"/>
      <c r="O22" s="664"/>
      <c r="P22" s="664"/>
      <c r="Q22" s="664"/>
      <c r="R22" s="664"/>
      <c r="S22" s="664"/>
      <c r="T22" s="664"/>
      <c r="U22" s="664"/>
      <c r="V22" s="664"/>
      <c r="W22" s="664"/>
      <c r="X22" s="664"/>
      <c r="Y22" s="664"/>
      <c r="Z22" s="642"/>
      <c r="AA22" s="541" t="s">
        <v>347</v>
      </c>
      <c r="AB22" s="537"/>
      <c r="AC22" s="537"/>
      <c r="AD22" s="537"/>
      <c r="AE22" s="537"/>
      <c r="AF22" s="537"/>
      <c r="AG22" s="537"/>
      <c r="AH22" s="537"/>
      <c r="AI22" s="537"/>
      <c r="AJ22" s="537"/>
      <c r="AK22" s="537"/>
      <c r="AL22" s="537"/>
      <c r="AM22" s="635"/>
      <c r="AN22" s="635"/>
      <c r="AO22" s="635"/>
      <c r="AP22" s="635"/>
      <c r="AQ22" s="635"/>
      <c r="AR22" s="635"/>
      <c r="AS22" s="563"/>
      <c r="AT22" s="563"/>
      <c r="AU22" s="396"/>
      <c r="AV22" s="81"/>
      <c r="AW22" s="561"/>
      <c r="AX22" s="561"/>
      <c r="AY22" s="396"/>
      <c r="AZ22" s="82"/>
      <c r="BA22" s="79"/>
    </row>
    <row r="23" spans="1:53" s="1" customFormat="1" ht="15" customHeight="1">
      <c r="A23" s="598" t="s">
        <v>332</v>
      </c>
      <c r="B23" s="599"/>
      <c r="C23" s="599"/>
      <c r="D23" s="649"/>
      <c r="E23" s="649"/>
      <c r="F23" s="649"/>
      <c r="G23" s="649"/>
      <c r="H23" s="649"/>
      <c r="I23" s="649"/>
      <c r="J23" s="649"/>
      <c r="K23" s="649"/>
      <c r="L23" s="649"/>
      <c r="M23" s="649"/>
      <c r="N23" s="649"/>
      <c r="O23" s="649"/>
      <c r="P23" s="649"/>
      <c r="Q23" s="649"/>
      <c r="R23" s="649"/>
      <c r="S23" s="649"/>
      <c r="T23" s="649"/>
      <c r="U23" s="649"/>
      <c r="V23" s="649"/>
      <c r="W23" s="649"/>
      <c r="X23" s="649"/>
      <c r="Y23" s="649"/>
      <c r="Z23" s="649"/>
      <c r="AA23" s="641"/>
      <c r="AB23" s="563"/>
      <c r="AC23" s="563"/>
      <c r="AD23" s="563"/>
      <c r="AE23" s="563"/>
      <c r="AF23" s="563"/>
      <c r="AG23" s="563"/>
      <c r="AH23" s="563"/>
      <c r="AI23" s="563"/>
      <c r="AJ23" s="563"/>
      <c r="AK23" s="563"/>
      <c r="AL23" s="563"/>
      <c r="AM23" s="397"/>
      <c r="AN23" s="397"/>
      <c r="AO23" s="397"/>
      <c r="AP23" s="397"/>
      <c r="AQ23" s="487" t="s">
        <v>903</v>
      </c>
      <c r="AR23" s="487"/>
      <c r="AS23" s="487"/>
      <c r="AT23" s="487"/>
      <c r="AU23" s="487"/>
      <c r="AV23" s="487"/>
      <c r="AW23" s="487"/>
      <c r="AX23" s="487"/>
      <c r="AY23" s="487"/>
      <c r="AZ23" s="488"/>
      <c r="BA23" s="79"/>
    </row>
    <row r="24" spans="1:53" s="1" customFormat="1" ht="15" customHeight="1">
      <c r="A24" s="650" t="s">
        <v>31</v>
      </c>
      <c r="B24" s="651"/>
      <c r="C24" s="651"/>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541" t="s">
        <v>904</v>
      </c>
      <c r="AB24" s="542"/>
      <c r="AC24" s="542"/>
      <c r="AD24" s="542"/>
      <c r="AE24" s="542"/>
      <c r="AF24" s="542"/>
      <c r="AG24" s="542"/>
      <c r="AH24" s="542"/>
      <c r="AI24" s="542"/>
      <c r="AJ24" s="542"/>
      <c r="AK24" s="542"/>
      <c r="AL24" s="542"/>
      <c r="AM24" s="542"/>
      <c r="AN24" s="542"/>
      <c r="AO24" s="542"/>
      <c r="AP24" s="542"/>
      <c r="AQ24" s="542"/>
      <c r="AR24" s="542"/>
      <c r="AS24" s="542"/>
      <c r="AT24" s="542"/>
      <c r="AU24" s="542"/>
      <c r="AV24" s="542"/>
      <c r="AW24" s="542"/>
      <c r="AX24" s="542"/>
      <c r="AY24" s="542"/>
      <c r="AZ24" s="538"/>
      <c r="BA24" s="79"/>
    </row>
    <row r="25" spans="1:53" s="1" customFormat="1" ht="15" customHeight="1">
      <c r="A25" s="581" t="s">
        <v>333</v>
      </c>
      <c r="B25" s="582"/>
      <c r="C25" s="582"/>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44"/>
      <c r="AB25" s="645"/>
      <c r="AC25" s="645"/>
      <c r="AD25" s="645"/>
      <c r="AE25" s="645"/>
      <c r="AF25" s="645"/>
      <c r="AG25" s="645"/>
      <c r="AH25" s="645"/>
      <c r="AI25" s="645"/>
      <c r="AJ25" s="645"/>
      <c r="AK25" s="635"/>
      <c r="AL25" s="635"/>
      <c r="AM25" s="635"/>
      <c r="AN25" s="635"/>
      <c r="AO25" s="635"/>
      <c r="AP25" s="635"/>
      <c r="AQ25" s="635"/>
      <c r="AR25" s="635"/>
      <c r="AS25" s="635"/>
      <c r="AT25" s="635"/>
      <c r="AU25" s="635"/>
      <c r="AV25" s="635"/>
      <c r="AW25" s="635"/>
      <c r="AX25" s="635"/>
      <c r="AY25" s="537"/>
      <c r="AZ25" s="538"/>
      <c r="BA25" s="79"/>
    </row>
    <row r="26" spans="1:53" s="1" customFormat="1" ht="15" customHeight="1">
      <c r="A26" s="581"/>
      <c r="B26" s="582"/>
      <c r="C26" s="582"/>
      <c r="D26" s="653"/>
      <c r="E26" s="653"/>
      <c r="F26" s="653"/>
      <c r="G26" s="653"/>
      <c r="H26" s="653"/>
      <c r="I26" s="653"/>
      <c r="J26" s="653"/>
      <c r="K26" s="653"/>
      <c r="L26" s="653"/>
      <c r="M26" s="653"/>
      <c r="N26" s="653"/>
      <c r="O26" s="653"/>
      <c r="P26" s="653"/>
      <c r="Q26" s="653"/>
      <c r="R26" s="653"/>
      <c r="S26" s="653"/>
      <c r="T26" s="653"/>
      <c r="U26" s="653"/>
      <c r="V26" s="653"/>
      <c r="W26" s="653"/>
      <c r="X26" s="653"/>
      <c r="Y26" s="653"/>
      <c r="Z26" s="653"/>
      <c r="AA26" s="275"/>
      <c r="AB26" s="537"/>
      <c r="AC26" s="537"/>
      <c r="AD26" s="537"/>
      <c r="AE26" s="537"/>
      <c r="AF26" s="537"/>
      <c r="AG26" s="537"/>
      <c r="AH26" s="537"/>
      <c r="AI26" s="537"/>
      <c r="AJ26" s="537"/>
      <c r="AK26" s="537"/>
      <c r="AL26" s="537"/>
      <c r="AM26" s="537"/>
      <c r="AN26" s="537"/>
      <c r="AO26" s="537"/>
      <c r="AP26" s="537"/>
      <c r="AQ26" s="537"/>
      <c r="AR26" s="537"/>
      <c r="AS26" s="537"/>
      <c r="AT26" s="537"/>
      <c r="AU26" s="537"/>
      <c r="AV26" s="537"/>
      <c r="AW26" s="537"/>
      <c r="AX26" s="537"/>
      <c r="AY26" s="537"/>
      <c r="AZ26" s="538"/>
      <c r="BA26" s="79"/>
    </row>
    <row r="27" spans="1:53" s="1" customFormat="1" ht="15" customHeight="1">
      <c r="A27" s="518" t="s">
        <v>1</v>
      </c>
      <c r="B27" s="519"/>
      <c r="C27" s="520"/>
      <c r="D27" s="294" t="s">
        <v>2</v>
      </c>
      <c r="E27" s="633"/>
      <c r="F27" s="633"/>
      <c r="G27" s="633"/>
      <c r="H27" s="633"/>
      <c r="I27" s="633"/>
      <c r="J27" s="633"/>
      <c r="K27" s="633"/>
      <c r="L27" s="633"/>
      <c r="M27" s="633"/>
      <c r="N27" s="633"/>
      <c r="O27" s="633"/>
      <c r="P27" s="633"/>
      <c r="Q27" s="633"/>
      <c r="R27" s="633"/>
      <c r="S27" s="633"/>
      <c r="T27" s="633"/>
      <c r="U27" s="633"/>
      <c r="V27" s="633"/>
      <c r="W27" s="633"/>
      <c r="X27" s="633"/>
      <c r="Y27" s="633"/>
      <c r="Z27" s="634"/>
      <c r="AA27" s="276"/>
      <c r="AZ27" s="277"/>
      <c r="BA27" s="79"/>
    </row>
    <row r="28" spans="1:53" s="1" customFormat="1" ht="15" customHeight="1">
      <c r="A28" s="521"/>
      <c r="B28" s="522"/>
      <c r="C28" s="523"/>
      <c r="D28" s="627"/>
      <c r="E28" s="628"/>
      <c r="F28" s="628"/>
      <c r="G28" s="628"/>
      <c r="H28" s="628"/>
      <c r="I28" s="628"/>
      <c r="J28" s="628"/>
      <c r="K28" s="628"/>
      <c r="L28" s="628"/>
      <c r="M28" s="628"/>
      <c r="N28" s="628"/>
      <c r="O28" s="628"/>
      <c r="P28" s="628"/>
      <c r="Q28" s="628"/>
      <c r="R28" s="628"/>
      <c r="S28" s="628"/>
      <c r="T28" s="628"/>
      <c r="U28" s="628"/>
      <c r="V28" s="628"/>
      <c r="W28" s="628"/>
      <c r="X28" s="628"/>
      <c r="Y28" s="628"/>
      <c r="Z28" s="629"/>
      <c r="AA28" s="541" t="s">
        <v>905</v>
      </c>
      <c r="AB28" s="542"/>
      <c r="AC28" s="542"/>
      <c r="AD28" s="542"/>
      <c r="AE28" s="542"/>
      <c r="AF28" s="542"/>
      <c r="AG28" s="542"/>
      <c r="AH28" s="542"/>
      <c r="AI28" s="542"/>
      <c r="AJ28" s="542"/>
      <c r="AK28" s="542"/>
      <c r="AL28" s="542"/>
      <c r="AM28" s="542"/>
      <c r="AN28" s="542"/>
      <c r="AO28" s="542"/>
      <c r="AP28" s="542"/>
      <c r="AQ28" s="542"/>
      <c r="AR28" s="542"/>
      <c r="AS28" s="542"/>
      <c r="AT28" s="542"/>
      <c r="AU28" s="542"/>
      <c r="AV28" s="542"/>
      <c r="AW28" s="542"/>
      <c r="AX28" s="542"/>
      <c r="AY28" s="542"/>
      <c r="AZ28" s="538"/>
      <c r="BA28" s="79"/>
    </row>
    <row r="29" spans="1:53" s="1" customFormat="1" ht="15" customHeight="1">
      <c r="A29" s="521"/>
      <c r="B29" s="522"/>
      <c r="C29" s="523"/>
      <c r="D29" s="627"/>
      <c r="E29" s="628"/>
      <c r="F29" s="628"/>
      <c r="G29" s="628"/>
      <c r="H29" s="628"/>
      <c r="I29" s="628"/>
      <c r="J29" s="628"/>
      <c r="K29" s="628"/>
      <c r="L29" s="628"/>
      <c r="M29" s="628"/>
      <c r="N29" s="628"/>
      <c r="O29" s="628"/>
      <c r="P29" s="628"/>
      <c r="Q29" s="628"/>
      <c r="R29" s="628"/>
      <c r="S29" s="628"/>
      <c r="T29" s="628"/>
      <c r="U29" s="628"/>
      <c r="V29" s="628"/>
      <c r="W29" s="628"/>
      <c r="X29" s="628"/>
      <c r="Y29" s="628"/>
      <c r="Z29" s="629"/>
      <c r="AA29" s="583" t="s">
        <v>909</v>
      </c>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4"/>
      <c r="AY29" s="584"/>
      <c r="AZ29" s="585"/>
      <c r="BA29" s="79"/>
    </row>
    <row r="30" spans="1:53" s="1" customFormat="1" ht="15" customHeight="1">
      <c r="A30" s="524"/>
      <c r="B30" s="525"/>
      <c r="C30" s="526"/>
      <c r="D30" s="630"/>
      <c r="E30" s="631"/>
      <c r="F30" s="631"/>
      <c r="G30" s="631"/>
      <c r="H30" s="631"/>
      <c r="I30" s="631"/>
      <c r="J30" s="631"/>
      <c r="K30" s="631"/>
      <c r="L30" s="631"/>
      <c r="M30" s="631"/>
      <c r="N30" s="631"/>
      <c r="O30" s="631"/>
      <c r="P30" s="631"/>
      <c r="Q30" s="631"/>
      <c r="R30" s="631"/>
      <c r="S30" s="631"/>
      <c r="T30" s="631"/>
      <c r="U30" s="631"/>
      <c r="V30" s="631"/>
      <c r="W30" s="631"/>
      <c r="X30" s="631"/>
      <c r="Y30" s="631"/>
      <c r="Z30" s="632"/>
      <c r="AA30" s="586" t="s">
        <v>678</v>
      </c>
      <c r="AB30" s="587"/>
      <c r="AC30" s="587"/>
      <c r="AD30" s="587"/>
      <c r="AE30" s="587"/>
      <c r="AF30" s="587"/>
      <c r="AG30" s="587"/>
      <c r="AH30" s="587"/>
      <c r="AI30" s="587"/>
      <c r="AJ30" s="587"/>
      <c r="AK30" s="587"/>
      <c r="AL30" s="587"/>
      <c r="AM30" s="587"/>
      <c r="AN30" s="587"/>
      <c r="AO30" s="587"/>
      <c r="AP30" s="587"/>
      <c r="AQ30" s="587"/>
      <c r="AR30" s="587"/>
      <c r="AS30" s="587"/>
      <c r="AT30" s="587"/>
      <c r="AU30" s="587"/>
      <c r="AV30" s="587"/>
      <c r="AW30" s="587"/>
      <c r="AX30" s="587"/>
      <c r="AY30" s="587"/>
      <c r="AZ30" s="588"/>
      <c r="BA30" s="79"/>
    </row>
    <row r="31" spans="1:53" s="1" customFormat="1" ht="17.25" customHeight="1">
      <c r="A31" s="598" t="s">
        <v>334</v>
      </c>
      <c r="B31" s="599"/>
      <c r="C31" s="599"/>
      <c r="D31" s="600"/>
      <c r="E31" s="600"/>
      <c r="F31" s="600"/>
      <c r="G31" s="600"/>
      <c r="H31" s="600"/>
      <c r="I31" s="600"/>
      <c r="J31" s="600"/>
      <c r="K31" s="600"/>
      <c r="L31" s="600"/>
      <c r="M31" s="600"/>
      <c r="N31" s="600"/>
      <c r="O31" s="600"/>
      <c r="P31" s="600"/>
      <c r="Q31" s="600"/>
      <c r="R31" s="600"/>
      <c r="S31" s="600"/>
      <c r="T31" s="600"/>
      <c r="U31" s="600"/>
      <c r="V31" s="600"/>
      <c r="W31" s="600"/>
      <c r="X31" s="600"/>
      <c r="Y31" s="600"/>
      <c r="Z31" s="600"/>
      <c r="AA31" s="276"/>
      <c r="AZ31" s="277"/>
      <c r="BA31" s="79"/>
    </row>
    <row r="32" spans="1:53" s="1" customFormat="1" ht="15" customHeight="1">
      <c r="A32" s="598"/>
      <c r="B32" s="599"/>
      <c r="C32" s="599"/>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541"/>
      <c r="AB32" s="542"/>
      <c r="AC32" s="542"/>
      <c r="AD32" s="542"/>
      <c r="AE32" s="542"/>
      <c r="AF32" s="542"/>
      <c r="AG32" s="542"/>
      <c r="AH32" s="542"/>
      <c r="AI32" s="542"/>
      <c r="AJ32" s="542"/>
      <c r="AK32" s="542"/>
      <c r="AL32" s="542"/>
      <c r="AM32" s="542"/>
      <c r="AN32" s="542"/>
      <c r="AO32" s="542"/>
      <c r="AP32" s="542"/>
      <c r="AQ32" s="542"/>
      <c r="AR32" s="542"/>
      <c r="AS32" s="542"/>
      <c r="AT32" s="542"/>
      <c r="AU32" s="542"/>
      <c r="AV32" s="542"/>
      <c r="AW32" s="542"/>
      <c r="AX32" s="542"/>
      <c r="AY32" s="542"/>
      <c r="AZ32" s="538"/>
      <c r="BA32" s="79"/>
    </row>
    <row r="33" spans="1:53" s="1" customFormat="1" ht="15" customHeight="1">
      <c r="A33" s="598" t="s">
        <v>3</v>
      </c>
      <c r="B33" s="599"/>
      <c r="C33" s="599"/>
      <c r="D33" s="601"/>
      <c r="E33" s="601"/>
      <c r="F33" s="601"/>
      <c r="G33" s="601"/>
      <c r="H33" s="601"/>
      <c r="I33" s="601"/>
      <c r="J33" s="601"/>
      <c r="K33" s="601"/>
      <c r="L33" s="601"/>
      <c r="M33" s="601"/>
      <c r="N33" s="601"/>
      <c r="O33" s="601"/>
      <c r="P33" s="601"/>
      <c r="Q33" s="601"/>
      <c r="R33" s="601"/>
      <c r="S33" s="601"/>
      <c r="T33" s="601"/>
      <c r="U33" s="601"/>
      <c r="V33" s="601"/>
      <c r="W33" s="601"/>
      <c r="X33" s="601"/>
      <c r="Y33" s="601"/>
      <c r="Z33" s="601"/>
      <c r="AA33" s="394" t="s">
        <v>906</v>
      </c>
      <c r="AB33" s="83"/>
      <c r="AC33" s="83"/>
      <c r="AD33" s="83"/>
      <c r="AE33" s="83"/>
      <c r="AF33" s="83"/>
      <c r="AG33" s="83"/>
      <c r="AH33" s="83"/>
      <c r="AI33" s="83"/>
      <c r="AJ33" s="83"/>
      <c r="AK33" s="83"/>
      <c r="AL33" s="83"/>
      <c r="AM33" s="83"/>
      <c r="AN33" s="83"/>
      <c r="AO33" s="83"/>
      <c r="AP33" s="83"/>
      <c r="AR33" s="83"/>
      <c r="AS33" s="83"/>
      <c r="AT33" s="83"/>
      <c r="AU33" s="83"/>
      <c r="AV33" s="83"/>
      <c r="AW33" s="83"/>
      <c r="AX33" s="83"/>
      <c r="AY33" s="83"/>
      <c r="AZ33" s="232"/>
      <c r="BA33" s="79"/>
    </row>
    <row r="34" spans="1:53" s="1" customFormat="1" ht="15" customHeight="1">
      <c r="A34" s="598"/>
      <c r="B34" s="599"/>
      <c r="C34" s="599"/>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379" t="s">
        <v>907</v>
      </c>
      <c r="AB34" s="83"/>
      <c r="AC34" s="83"/>
      <c r="AD34" s="83"/>
      <c r="AE34" s="83"/>
      <c r="AF34" s="83"/>
      <c r="AG34" s="83"/>
      <c r="AH34" s="83"/>
      <c r="AI34" s="83"/>
      <c r="AJ34" s="83"/>
      <c r="AK34" s="83"/>
      <c r="AL34" s="83"/>
      <c r="AM34" s="83"/>
      <c r="AN34" s="83"/>
      <c r="AO34" s="83"/>
      <c r="AP34" s="83"/>
      <c r="AR34" s="83"/>
      <c r="AS34" s="83"/>
      <c r="AT34" s="83"/>
      <c r="AU34" s="83"/>
      <c r="AV34" s="83"/>
      <c r="AW34" s="83"/>
      <c r="AX34" s="83"/>
      <c r="AY34" s="83"/>
      <c r="AZ34" s="232"/>
      <c r="BA34" s="79"/>
    </row>
    <row r="35" spans="1:53" s="1" customFormat="1" ht="15" customHeight="1">
      <c r="A35" s="598" t="s">
        <v>335</v>
      </c>
      <c r="B35" s="599"/>
      <c r="C35" s="599"/>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378" t="s">
        <v>908</v>
      </c>
      <c r="AB35" s="265"/>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232"/>
      <c r="BA35" s="79"/>
    </row>
    <row r="36" spans="1:53" s="1" customFormat="1" ht="15" customHeight="1">
      <c r="A36" s="598"/>
      <c r="B36" s="599"/>
      <c r="C36" s="599"/>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378"/>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6"/>
      <c r="BA36" s="79"/>
    </row>
    <row r="37" spans="1:53" s="1" customFormat="1" ht="15" customHeight="1">
      <c r="A37" s="491" t="s">
        <v>336</v>
      </c>
      <c r="B37" s="492"/>
      <c r="C37" s="493"/>
      <c r="D37" s="497"/>
      <c r="E37" s="498"/>
      <c r="F37" s="498"/>
      <c r="G37" s="498"/>
      <c r="H37" s="498"/>
      <c r="I37" s="498"/>
      <c r="J37" s="498"/>
      <c r="K37" s="498"/>
      <c r="L37" s="498"/>
      <c r="M37" s="498"/>
      <c r="N37" s="498"/>
      <c r="O37" s="498"/>
      <c r="P37" s="498"/>
      <c r="Q37" s="498"/>
      <c r="R37" s="498"/>
      <c r="S37" s="498"/>
      <c r="T37" s="498"/>
      <c r="U37" s="498"/>
      <c r="V37" s="498"/>
      <c r="W37" s="498"/>
      <c r="X37" s="498"/>
      <c r="Y37" s="498"/>
      <c r="Z37" s="499"/>
      <c r="AA37" s="264"/>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t="s">
        <v>842</v>
      </c>
      <c r="AY37" s="265"/>
      <c r="AZ37" s="266"/>
      <c r="BA37" s="79"/>
    </row>
    <row r="38" spans="1:53" s="1" customFormat="1" ht="15" customHeight="1" thickBot="1">
      <c r="A38" s="494"/>
      <c r="B38" s="495"/>
      <c r="C38" s="496"/>
      <c r="D38" s="500"/>
      <c r="E38" s="501"/>
      <c r="F38" s="501"/>
      <c r="G38" s="501"/>
      <c r="H38" s="501"/>
      <c r="I38" s="501"/>
      <c r="J38" s="501"/>
      <c r="K38" s="501"/>
      <c r="L38" s="501"/>
      <c r="M38" s="501"/>
      <c r="N38" s="501"/>
      <c r="O38" s="501"/>
      <c r="P38" s="501"/>
      <c r="Q38" s="501"/>
      <c r="R38" s="501"/>
      <c r="S38" s="501"/>
      <c r="T38" s="501"/>
      <c r="U38" s="501"/>
      <c r="V38" s="501"/>
      <c r="W38" s="501"/>
      <c r="X38" s="501"/>
      <c r="Y38" s="501"/>
      <c r="Z38" s="502"/>
      <c r="AA38" s="264"/>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6"/>
      <c r="BA38" s="79"/>
    </row>
    <row r="39" spans="1:53" s="1" customFormat="1" ht="13.5" customHeight="1">
      <c r="A39" s="486" t="s">
        <v>348</v>
      </c>
      <c r="B39" s="486"/>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486"/>
      <c r="AQ39" s="486"/>
      <c r="AR39" s="486"/>
      <c r="AS39" s="486"/>
      <c r="AT39" s="486"/>
      <c r="AU39" s="486"/>
      <c r="AV39" s="486"/>
      <c r="AW39" s="486"/>
      <c r="AX39" s="486"/>
      <c r="AY39" s="486"/>
      <c r="AZ39" s="486"/>
      <c r="BA39" s="79"/>
    </row>
  </sheetData>
  <mergeCells count="183">
    <mergeCell ref="D35:Z36"/>
    <mergeCell ref="D14:Z16"/>
    <mergeCell ref="D17:Z17"/>
    <mergeCell ref="A23:Z23"/>
    <mergeCell ref="A24:C24"/>
    <mergeCell ref="A25:C26"/>
    <mergeCell ref="D24:Z24"/>
    <mergeCell ref="D25:Z26"/>
    <mergeCell ref="A35:C36"/>
    <mergeCell ref="A21:C22"/>
    <mergeCell ref="D21:Z22"/>
    <mergeCell ref="AA5:AH6"/>
    <mergeCell ref="D28:Z30"/>
    <mergeCell ref="E27:Z27"/>
    <mergeCell ref="AY25:AZ25"/>
    <mergeCell ref="AK25:AX25"/>
    <mergeCell ref="AA16:AB18"/>
    <mergeCell ref="AC16:AH16"/>
    <mergeCell ref="AA20:AZ20"/>
    <mergeCell ref="AO15:AP15"/>
    <mergeCell ref="AA23:AL23"/>
    <mergeCell ref="AA24:AZ24"/>
    <mergeCell ref="AY19:AZ19"/>
    <mergeCell ref="AA15:AH15"/>
    <mergeCell ref="AY15:AZ15"/>
    <mergeCell ref="AQ15:AS15"/>
    <mergeCell ref="AL19:AN19"/>
    <mergeCell ref="AM22:AR22"/>
    <mergeCell ref="AL16:AN16"/>
    <mergeCell ref="AA25:AJ25"/>
    <mergeCell ref="AW16:AX16"/>
    <mergeCell ref="AI12:AK12"/>
    <mergeCell ref="AI13:AK13"/>
    <mergeCell ref="AL7:AN7"/>
    <mergeCell ref="AL9:AN9"/>
    <mergeCell ref="BC2:BD4"/>
    <mergeCell ref="A27:C30"/>
    <mergeCell ref="A31:C32"/>
    <mergeCell ref="D31:Z32"/>
    <mergeCell ref="D33:Z34"/>
    <mergeCell ref="A33:C34"/>
    <mergeCell ref="AY5:AZ6"/>
    <mergeCell ref="AI6:AK6"/>
    <mergeCell ref="AL6:AN6"/>
    <mergeCell ref="AQ6:AS6"/>
    <mergeCell ref="AT6:AV6"/>
    <mergeCell ref="AQ5:AX5"/>
    <mergeCell ref="AW6:AX6"/>
    <mergeCell ref="A1:AZ3"/>
    <mergeCell ref="D5:Z5"/>
    <mergeCell ref="D6:Z7"/>
    <mergeCell ref="A6:C7"/>
    <mergeCell ref="K4:L4"/>
    <mergeCell ref="A5:C5"/>
    <mergeCell ref="AO6:AP6"/>
    <mergeCell ref="AI5:AP5"/>
    <mergeCell ref="AO8:AP8"/>
    <mergeCell ref="AQ8:AS8"/>
    <mergeCell ref="AT8:AV8"/>
    <mergeCell ref="A12:C13"/>
    <mergeCell ref="AA7:AH7"/>
    <mergeCell ref="AA9:AH9"/>
    <mergeCell ref="AA32:AZ32"/>
    <mergeCell ref="AA29:AZ29"/>
    <mergeCell ref="AA30:AZ30"/>
    <mergeCell ref="AQ7:AS7"/>
    <mergeCell ref="AQ9:AS9"/>
    <mergeCell ref="AQ10:AS10"/>
    <mergeCell ref="AQ11:AS11"/>
    <mergeCell ref="AQ12:AS12"/>
    <mergeCell ref="AQ13:AS13"/>
    <mergeCell ref="AT7:AV7"/>
    <mergeCell ref="AW14:AX14"/>
    <mergeCell ref="AW15:AX15"/>
    <mergeCell ref="AY7:AZ7"/>
    <mergeCell ref="AY9:AZ9"/>
    <mergeCell ref="AY10:AZ10"/>
    <mergeCell ref="AY11:AZ11"/>
    <mergeCell ref="AY12:AZ12"/>
    <mergeCell ref="AY13:AZ13"/>
    <mergeCell ref="AT9:AV9"/>
    <mergeCell ref="AT15:AV15"/>
    <mergeCell ref="AT16:AV16"/>
    <mergeCell ref="H4:I4"/>
    <mergeCell ref="E4:F4"/>
    <mergeCell ref="A4:D4"/>
    <mergeCell ref="AW7:AX7"/>
    <mergeCell ref="AW9:AX9"/>
    <mergeCell ref="AW10:AX10"/>
    <mergeCell ref="AW11:AX11"/>
    <mergeCell ref="AW12:AX12"/>
    <mergeCell ref="AW13:AX13"/>
    <mergeCell ref="AO7:AP7"/>
    <mergeCell ref="AO9:AP9"/>
    <mergeCell ref="AO10:AP10"/>
    <mergeCell ref="AO11:AP11"/>
    <mergeCell ref="AO12:AP12"/>
    <mergeCell ref="AO13:AP13"/>
    <mergeCell ref="AW8:AX8"/>
    <mergeCell ref="AT10:AV10"/>
    <mergeCell ref="AT11:AV11"/>
    <mergeCell ref="AT12:AV12"/>
    <mergeCell ref="AT13:AV13"/>
    <mergeCell ref="AI7:AK7"/>
    <mergeCell ref="AI9:AK9"/>
    <mergeCell ref="AI10:AK10"/>
    <mergeCell ref="AI11:AK11"/>
    <mergeCell ref="AL10:AN10"/>
    <mergeCell ref="AL11:AN11"/>
    <mergeCell ref="AL12:AN12"/>
    <mergeCell ref="AL13:AN13"/>
    <mergeCell ref="AY18:AZ18"/>
    <mergeCell ref="AA14:AH14"/>
    <mergeCell ref="AY14:AZ14"/>
    <mergeCell ref="AQ14:AS14"/>
    <mergeCell ref="AI15:AK15"/>
    <mergeCell ref="AT14:AV14"/>
    <mergeCell ref="AI14:AK14"/>
    <mergeCell ref="AL14:AN14"/>
    <mergeCell ref="AL18:AN18"/>
    <mergeCell ref="AO18:AP18"/>
    <mergeCell ref="AQ18:AS18"/>
    <mergeCell ref="AT18:AV18"/>
    <mergeCell ref="AW18:AX18"/>
    <mergeCell ref="AO19:AP19"/>
    <mergeCell ref="AQ19:AS19"/>
    <mergeCell ref="AT19:AV19"/>
    <mergeCell ref="AW19:AX19"/>
    <mergeCell ref="AO14:AP14"/>
    <mergeCell ref="AM21:AZ21"/>
    <mergeCell ref="AW22:AX22"/>
    <mergeCell ref="AA22:AL22"/>
    <mergeCell ref="AO16:AP16"/>
    <mergeCell ref="AQ16:AS16"/>
    <mergeCell ref="AI17:AK17"/>
    <mergeCell ref="AS22:AT22"/>
    <mergeCell ref="AC18:AH18"/>
    <mergeCell ref="AL15:AN15"/>
    <mergeCell ref="AC17:AH17"/>
    <mergeCell ref="AT17:AV17"/>
    <mergeCell ref="AW17:AX17"/>
    <mergeCell ref="AY17:AZ17"/>
    <mergeCell ref="AL17:AN17"/>
    <mergeCell ref="AO17:AP17"/>
    <mergeCell ref="AQ17:AS17"/>
    <mergeCell ref="AI16:AK16"/>
    <mergeCell ref="AY16:AZ16"/>
    <mergeCell ref="AI18:AK18"/>
    <mergeCell ref="N12:O12"/>
    <mergeCell ref="R12:S12"/>
    <mergeCell ref="R13:S13"/>
    <mergeCell ref="U12:V12"/>
    <mergeCell ref="U13:V13"/>
    <mergeCell ref="X12:Y12"/>
    <mergeCell ref="X13:Y13"/>
    <mergeCell ref="AA10:AH10"/>
    <mergeCell ref="AA11:AH11"/>
    <mergeCell ref="AA12:AH12"/>
    <mergeCell ref="AA13:AH13"/>
    <mergeCell ref="A39:AZ39"/>
    <mergeCell ref="AQ23:AZ23"/>
    <mergeCell ref="AY8:AZ8"/>
    <mergeCell ref="A37:C38"/>
    <mergeCell ref="D37:Z38"/>
    <mergeCell ref="A8:C11"/>
    <mergeCell ref="D8:Z11"/>
    <mergeCell ref="A14:C20"/>
    <mergeCell ref="D18:Z20"/>
    <mergeCell ref="AA8:AH8"/>
    <mergeCell ref="AI8:AK8"/>
    <mergeCell ref="AL8:AN8"/>
    <mergeCell ref="AB26:AZ26"/>
    <mergeCell ref="AA21:AL21"/>
    <mergeCell ref="AA28:AZ28"/>
    <mergeCell ref="AA19:AH19"/>
    <mergeCell ref="AI19:AK19"/>
    <mergeCell ref="D12:E12"/>
    <mergeCell ref="D13:E13"/>
    <mergeCell ref="G12:I12"/>
    <mergeCell ref="G13:I13"/>
    <mergeCell ref="K12:L12"/>
    <mergeCell ref="K13:L13"/>
    <mergeCell ref="N13:O13"/>
  </mergeCells>
  <phoneticPr fontId="3"/>
  <hyperlinks>
    <hyperlink ref="BC2:BD4" location="目次!B18" display="目次へ" xr:uid="{00000000-0004-0000-0100-000000000000}"/>
  </hyperlinks>
  <pageMargins left="0.51181102362204722" right="0.31496062992125984" top="0.59055118110236227" bottom="0.39370078740157483" header="0.31496062992125984" footer="0.31496062992125984"/>
  <pageSetup paperSize="9" scale="99" fitToWidth="0"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41</xdr:col>
                    <xdr:colOff>19050</xdr:colOff>
                    <xdr:row>19</xdr:row>
                    <xdr:rowOff>180975</xdr:rowOff>
                  </from>
                  <to>
                    <xdr:col>43</xdr:col>
                    <xdr:colOff>85725</xdr:colOff>
                    <xdr:row>21</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38</xdr:col>
                    <xdr:colOff>19050</xdr:colOff>
                    <xdr:row>19</xdr:row>
                    <xdr:rowOff>180975</xdr:rowOff>
                  </from>
                  <to>
                    <xdr:col>40</xdr:col>
                    <xdr:colOff>76200</xdr:colOff>
                    <xdr:row>21</xdr:row>
                    <xdr:rowOff>38100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180975</xdr:colOff>
                    <xdr:row>13</xdr:row>
                    <xdr:rowOff>0</xdr:rowOff>
                  </from>
                  <to>
                    <xdr:col>10</xdr:col>
                    <xdr:colOff>123825</xdr:colOff>
                    <xdr:row>14</xdr:row>
                    <xdr:rowOff>47625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11</xdr:col>
                    <xdr:colOff>19050</xdr:colOff>
                    <xdr:row>13</xdr:row>
                    <xdr:rowOff>0</xdr:rowOff>
                  </from>
                  <to>
                    <xdr:col>17</xdr:col>
                    <xdr:colOff>38100</xdr:colOff>
                    <xdr:row>14</xdr:row>
                    <xdr:rowOff>47625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17</xdr:col>
                    <xdr:colOff>28575</xdr:colOff>
                    <xdr:row>13</xdr:row>
                    <xdr:rowOff>0</xdr:rowOff>
                  </from>
                  <to>
                    <xdr:col>21</xdr:col>
                    <xdr:colOff>142875</xdr:colOff>
                    <xdr:row>14</xdr:row>
                    <xdr:rowOff>47625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22</xdr:col>
                    <xdr:colOff>19050</xdr:colOff>
                    <xdr:row>13</xdr:row>
                    <xdr:rowOff>0</xdr:rowOff>
                  </from>
                  <to>
                    <xdr:col>26</xdr:col>
                    <xdr:colOff>19050</xdr:colOff>
                    <xdr:row>14</xdr:row>
                    <xdr:rowOff>47625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2</xdr:col>
                    <xdr:colOff>180975</xdr:colOff>
                    <xdr:row>13</xdr:row>
                    <xdr:rowOff>161925</xdr:rowOff>
                  </from>
                  <to>
                    <xdr:col>12</xdr:col>
                    <xdr:colOff>133350</xdr:colOff>
                    <xdr:row>15</xdr:row>
                    <xdr:rowOff>19050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11</xdr:col>
                    <xdr:colOff>19050</xdr:colOff>
                    <xdr:row>13</xdr:row>
                    <xdr:rowOff>171450</xdr:rowOff>
                  </from>
                  <to>
                    <xdr:col>16</xdr:col>
                    <xdr:colOff>57150</xdr:colOff>
                    <xdr:row>15</xdr:row>
                    <xdr:rowOff>28575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17</xdr:col>
                    <xdr:colOff>28575</xdr:colOff>
                    <xdr:row>13</xdr:row>
                    <xdr:rowOff>171450</xdr:rowOff>
                  </from>
                  <to>
                    <xdr:col>21</xdr:col>
                    <xdr:colOff>76200</xdr:colOff>
                    <xdr:row>15</xdr:row>
                    <xdr:rowOff>28575</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11</xdr:col>
                    <xdr:colOff>19050</xdr:colOff>
                    <xdr:row>14</xdr:row>
                    <xdr:rowOff>161925</xdr:rowOff>
                  </from>
                  <to>
                    <xdr:col>15</xdr:col>
                    <xdr:colOff>66675</xdr:colOff>
                    <xdr:row>16</xdr:row>
                    <xdr:rowOff>19050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17</xdr:col>
                    <xdr:colOff>28575</xdr:colOff>
                    <xdr:row>14</xdr:row>
                    <xdr:rowOff>171450</xdr:rowOff>
                  </from>
                  <to>
                    <xdr:col>21</xdr:col>
                    <xdr:colOff>76200</xdr:colOff>
                    <xdr:row>16</xdr:row>
                    <xdr:rowOff>28575</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xdr:col>
                    <xdr:colOff>180975</xdr:colOff>
                    <xdr:row>14</xdr:row>
                    <xdr:rowOff>161925</xdr:rowOff>
                  </from>
                  <to>
                    <xdr:col>7</xdr:col>
                    <xdr:colOff>0</xdr:colOff>
                    <xdr:row>16</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22</xdr:col>
                    <xdr:colOff>19050</xdr:colOff>
                    <xdr:row>13</xdr:row>
                    <xdr:rowOff>171450</xdr:rowOff>
                  </from>
                  <to>
                    <xdr:col>26</xdr:col>
                    <xdr:colOff>66675</xdr:colOff>
                    <xdr:row>15</xdr:row>
                    <xdr:rowOff>28575</xdr:rowOff>
                  </to>
                </anchor>
              </controlPr>
            </control>
          </mc:Choice>
        </mc:AlternateContent>
        <mc:AlternateContent xmlns:mc="http://schemas.openxmlformats.org/markup-compatibility/2006">
          <mc:Choice Requires="x14">
            <control shapeId="1034" r:id="rId17" name="Check Box 10">
              <controlPr defaultSize="0" autoFill="0" autoLine="0" autoPict="0">
                <anchor moveWithCells="1">
                  <from>
                    <xdr:col>27</xdr:col>
                    <xdr:colOff>0</xdr:colOff>
                    <xdr:row>26</xdr:row>
                    <xdr:rowOff>38100</xdr:rowOff>
                  </from>
                  <to>
                    <xdr:col>51</xdr:col>
                    <xdr:colOff>142875</xdr:colOff>
                    <xdr:row>27</xdr:row>
                    <xdr:rowOff>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27</xdr:col>
                    <xdr:colOff>0</xdr:colOff>
                    <xdr:row>23</xdr:row>
                    <xdr:rowOff>171450</xdr:rowOff>
                  </from>
                  <to>
                    <xdr:col>51</xdr:col>
                    <xdr:colOff>57150</xdr:colOff>
                    <xdr:row>25</xdr:row>
                    <xdr:rowOff>28575</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27</xdr:col>
                    <xdr:colOff>0</xdr:colOff>
                    <xdr:row>24</xdr:row>
                    <xdr:rowOff>171450</xdr:rowOff>
                  </from>
                  <to>
                    <xdr:col>51</xdr:col>
                    <xdr:colOff>142875</xdr:colOff>
                    <xdr:row>26</xdr:row>
                    <xdr:rowOff>28575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26</xdr:col>
                    <xdr:colOff>180975</xdr:colOff>
                    <xdr:row>30</xdr:row>
                    <xdr:rowOff>19050</xdr:rowOff>
                  </from>
                  <to>
                    <xdr:col>28</xdr:col>
                    <xdr:colOff>19050</xdr:colOff>
                    <xdr:row>31</xdr:row>
                    <xdr:rowOff>38100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26</xdr:col>
                    <xdr:colOff>180975</xdr:colOff>
                    <xdr:row>30</xdr:row>
                    <xdr:rowOff>200025</xdr:rowOff>
                  </from>
                  <to>
                    <xdr:col>28</xdr:col>
                    <xdr:colOff>19050</xdr:colOff>
                    <xdr:row>32</xdr:row>
                    <xdr:rowOff>28575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43</xdr:col>
                    <xdr:colOff>19050</xdr:colOff>
                    <xdr:row>32</xdr:row>
                    <xdr:rowOff>180975</xdr:rowOff>
                  </from>
                  <to>
                    <xdr:col>46</xdr:col>
                    <xdr:colOff>123825</xdr:colOff>
                    <xdr:row>34</xdr:row>
                    <xdr:rowOff>38100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46</xdr:col>
                    <xdr:colOff>171450</xdr:colOff>
                    <xdr:row>32</xdr:row>
                    <xdr:rowOff>180975</xdr:rowOff>
                  </from>
                  <to>
                    <xdr:col>53</xdr:col>
                    <xdr:colOff>47625</xdr:colOff>
                    <xdr:row>34</xdr:row>
                    <xdr:rowOff>38100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48</xdr:col>
                    <xdr:colOff>0</xdr:colOff>
                    <xdr:row>26</xdr:row>
                    <xdr:rowOff>142875</xdr:rowOff>
                  </from>
                  <to>
                    <xdr:col>51</xdr:col>
                    <xdr:colOff>104775</xdr:colOff>
                    <xdr:row>28</xdr:row>
                    <xdr:rowOff>0</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from>
                    <xdr:col>43</xdr:col>
                    <xdr:colOff>19050</xdr:colOff>
                    <xdr:row>31</xdr:row>
                    <xdr:rowOff>180975</xdr:rowOff>
                  </from>
                  <to>
                    <xdr:col>46</xdr:col>
                    <xdr:colOff>123825</xdr:colOff>
                    <xdr:row>33</xdr:row>
                    <xdr:rowOff>38100</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46</xdr:col>
                    <xdr:colOff>171450</xdr:colOff>
                    <xdr:row>31</xdr:row>
                    <xdr:rowOff>180975</xdr:rowOff>
                  </from>
                  <to>
                    <xdr:col>53</xdr:col>
                    <xdr:colOff>47625</xdr:colOff>
                    <xdr:row>33</xdr:row>
                    <xdr:rowOff>38100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38</xdr:col>
                    <xdr:colOff>19050</xdr:colOff>
                    <xdr:row>20</xdr:row>
                    <xdr:rowOff>171450</xdr:rowOff>
                  </from>
                  <to>
                    <xdr:col>40</xdr:col>
                    <xdr:colOff>76200</xdr:colOff>
                    <xdr:row>22</xdr:row>
                    <xdr:rowOff>28575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41</xdr:col>
                    <xdr:colOff>19050</xdr:colOff>
                    <xdr:row>20</xdr:row>
                    <xdr:rowOff>171450</xdr:rowOff>
                  </from>
                  <to>
                    <xdr:col>43</xdr:col>
                    <xdr:colOff>95250</xdr:colOff>
                    <xdr:row>22</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499984740745262"/>
  </sheetPr>
  <dimension ref="A2:W20"/>
  <sheetViews>
    <sheetView workbookViewId="0">
      <selection activeCell="N15" sqref="N15"/>
    </sheetView>
  </sheetViews>
  <sheetFormatPr defaultRowHeight="13.5"/>
  <sheetData>
    <row r="2" spans="1:23">
      <c r="B2" t="s">
        <v>25</v>
      </c>
      <c r="C2" t="s">
        <v>26</v>
      </c>
      <c r="D2" t="s">
        <v>27</v>
      </c>
      <c r="F2" t="s">
        <v>62</v>
      </c>
      <c r="H2" t="s">
        <v>82</v>
      </c>
      <c r="J2" t="s">
        <v>127</v>
      </c>
      <c r="K2" t="s">
        <v>131</v>
      </c>
      <c r="L2" t="s">
        <v>133</v>
      </c>
      <c r="M2" t="s">
        <v>136</v>
      </c>
      <c r="N2" t="s">
        <v>125</v>
      </c>
      <c r="O2" t="s">
        <v>157</v>
      </c>
      <c r="P2" t="s">
        <v>162</v>
      </c>
    </row>
    <row r="3" spans="1:23">
      <c r="A3" t="s">
        <v>201</v>
      </c>
      <c r="B3" s="4" t="s">
        <v>22</v>
      </c>
      <c r="C3" s="4" t="s">
        <v>22</v>
      </c>
      <c r="D3" s="4" t="s">
        <v>22</v>
      </c>
      <c r="E3" s="4" t="s">
        <v>296</v>
      </c>
      <c r="J3" t="s">
        <v>128</v>
      </c>
      <c r="K3" s="16" t="s">
        <v>132</v>
      </c>
      <c r="L3" t="s">
        <v>583</v>
      </c>
      <c r="M3" t="s">
        <v>137</v>
      </c>
      <c r="N3" t="s">
        <v>820</v>
      </c>
      <c r="O3" t="s">
        <v>158</v>
      </c>
      <c r="P3" t="s">
        <v>163</v>
      </c>
      <c r="R3" s="16">
        <v>1</v>
      </c>
      <c r="S3" s="16">
        <v>2</v>
      </c>
      <c r="T3" s="16">
        <v>3</v>
      </c>
      <c r="U3" s="16">
        <v>4</v>
      </c>
      <c r="V3" s="16">
        <v>5</v>
      </c>
      <c r="W3" s="16">
        <v>6</v>
      </c>
    </row>
    <row r="4" spans="1:23">
      <c r="A4" t="s">
        <v>202</v>
      </c>
      <c r="B4" s="4" t="s">
        <v>28</v>
      </c>
      <c r="C4" s="4" t="s">
        <v>23</v>
      </c>
      <c r="D4" s="4" t="s">
        <v>23</v>
      </c>
      <c r="E4" s="4" t="s">
        <v>297</v>
      </c>
      <c r="F4" s="4" t="s">
        <v>63</v>
      </c>
      <c r="H4" s="4" t="s">
        <v>890</v>
      </c>
      <c r="J4" t="s">
        <v>129</v>
      </c>
      <c r="L4" t="s">
        <v>134</v>
      </c>
      <c r="M4" t="s">
        <v>138</v>
      </c>
      <c r="N4" t="s">
        <v>894</v>
      </c>
      <c r="O4" t="s">
        <v>159</v>
      </c>
      <c r="P4" t="s">
        <v>164</v>
      </c>
      <c r="R4" s="228" t="s">
        <v>189</v>
      </c>
      <c r="S4" s="16" t="s">
        <v>190</v>
      </c>
      <c r="T4" s="16" t="s">
        <v>191</v>
      </c>
      <c r="U4" s="16" t="s">
        <v>192</v>
      </c>
      <c r="V4" s="16" t="s">
        <v>193</v>
      </c>
      <c r="W4" s="16" t="s">
        <v>194</v>
      </c>
    </row>
    <row r="5" spans="1:23">
      <c r="A5" t="s">
        <v>203</v>
      </c>
      <c r="B5" s="4" t="s">
        <v>24</v>
      </c>
      <c r="C5" s="4" t="s">
        <v>890</v>
      </c>
      <c r="D5" s="4"/>
      <c r="F5" s="4" t="s">
        <v>492</v>
      </c>
      <c r="H5" s="4" t="s">
        <v>891</v>
      </c>
      <c r="J5" t="s">
        <v>130</v>
      </c>
      <c r="L5" t="s">
        <v>135</v>
      </c>
      <c r="M5" t="s">
        <v>594</v>
      </c>
      <c r="N5" t="s">
        <v>821</v>
      </c>
      <c r="O5" t="s">
        <v>160</v>
      </c>
      <c r="P5" t="s">
        <v>165</v>
      </c>
    </row>
    <row r="6" spans="1:23">
      <c r="B6" s="4"/>
      <c r="C6" s="4" t="s">
        <v>891</v>
      </c>
      <c r="D6" s="4"/>
      <c r="F6" s="4" t="s">
        <v>64</v>
      </c>
      <c r="H6" s="4" t="s">
        <v>892</v>
      </c>
      <c r="L6" t="s">
        <v>617</v>
      </c>
      <c r="N6" t="s">
        <v>135</v>
      </c>
      <c r="O6" t="s">
        <v>161</v>
      </c>
    </row>
    <row r="7" spans="1:23">
      <c r="B7" s="4" t="s">
        <v>24</v>
      </c>
      <c r="C7" s="4" t="s">
        <v>892</v>
      </c>
      <c r="D7" s="4"/>
      <c r="F7" s="4" t="s">
        <v>71</v>
      </c>
      <c r="H7" s="4" t="s">
        <v>28</v>
      </c>
      <c r="N7" t="s">
        <v>893</v>
      </c>
    </row>
    <row r="8" spans="1:23">
      <c r="B8" s="4"/>
      <c r="C8" s="4" t="s">
        <v>28</v>
      </c>
      <c r="D8" s="4"/>
      <c r="F8" s="4" t="s">
        <v>65</v>
      </c>
      <c r="H8" s="4"/>
    </row>
    <row r="9" spans="1:23">
      <c r="B9" s="4"/>
      <c r="C9" s="4"/>
      <c r="D9" s="4" t="s">
        <v>24</v>
      </c>
      <c r="F9" s="4" t="s">
        <v>66</v>
      </c>
    </row>
    <row r="10" spans="1:23">
      <c r="C10" t="s">
        <v>24</v>
      </c>
      <c r="F10" s="4" t="s">
        <v>67</v>
      </c>
    </row>
    <row r="11" spans="1:23">
      <c r="F11" s="4" t="s">
        <v>72</v>
      </c>
    </row>
    <row r="12" spans="1:23">
      <c r="F12" s="4" t="s">
        <v>68</v>
      </c>
    </row>
    <row r="13" spans="1:23">
      <c r="F13" s="4" t="s">
        <v>69</v>
      </c>
    </row>
    <row r="14" spans="1:23">
      <c r="F14" s="4" t="s">
        <v>70</v>
      </c>
    </row>
    <row r="15" spans="1:23">
      <c r="F15" s="4" t="s">
        <v>73</v>
      </c>
    </row>
    <row r="16" spans="1:23">
      <c r="F16" s="4" t="s">
        <v>74</v>
      </c>
    </row>
    <row r="17" spans="6:6">
      <c r="F17" s="4" t="s">
        <v>701</v>
      </c>
    </row>
    <row r="18" spans="6:6">
      <c r="F18" s="4"/>
    </row>
    <row r="19" spans="6:6">
      <c r="F19" s="4"/>
    </row>
    <row r="20" spans="6:6">
      <c r="F20" s="4"/>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C42"/>
  <sheetViews>
    <sheetView showGridLines="0" showZeros="0" view="pageBreakPreview" zoomScale="106" zoomScaleNormal="100" zoomScaleSheetLayoutView="106" workbookViewId="0">
      <selection activeCell="AY39" sqref="AY39"/>
    </sheetView>
  </sheetViews>
  <sheetFormatPr defaultRowHeight="13.5"/>
  <cols>
    <col min="1" max="1" width="3.625" style="52" customWidth="1"/>
    <col min="2" max="10" width="3.125" style="52" customWidth="1"/>
    <col min="11" max="11" width="3.625" style="52" customWidth="1"/>
    <col min="12" max="13" width="4.625" style="52" customWidth="1"/>
    <col min="14" max="14" width="3.625" style="52" customWidth="1"/>
    <col min="15" max="18" width="3.125" style="52" customWidth="1"/>
    <col min="19" max="19" width="4.625" style="52" customWidth="1"/>
    <col min="20" max="42" width="3.125" style="52" customWidth="1"/>
    <col min="43" max="55" width="3.125" customWidth="1"/>
    <col min="56" max="62" width="2.625" customWidth="1"/>
  </cols>
  <sheetData>
    <row r="1" spans="1:55" ht="13.5" customHeight="1" thickBot="1">
      <c r="A1" s="739" t="s">
        <v>697</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739"/>
      <c r="AP1" s="739"/>
      <c r="AQ1" s="3"/>
      <c r="AR1" s="3"/>
      <c r="AS1" s="3"/>
      <c r="AT1" s="3"/>
      <c r="AU1" s="3"/>
      <c r="AV1" s="3"/>
      <c r="AW1" s="3"/>
      <c r="AX1" s="3"/>
      <c r="AY1" s="3"/>
      <c r="AZ1" s="3"/>
    </row>
    <row r="2" spans="1:55" ht="13.5" customHeigh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3"/>
      <c r="AR2" s="776" t="s">
        <v>569</v>
      </c>
      <c r="AS2" s="777"/>
      <c r="AT2" s="777"/>
      <c r="AU2" s="777"/>
      <c r="AV2" s="778"/>
      <c r="AW2" s="3"/>
      <c r="AX2" s="3"/>
      <c r="AY2" s="3"/>
      <c r="AZ2" s="3"/>
    </row>
    <row r="3" spans="1:55" s="2" customFormat="1" ht="11.2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739"/>
      <c r="AK3" s="739"/>
      <c r="AL3" s="739"/>
      <c r="AM3" s="739"/>
      <c r="AN3" s="739"/>
      <c r="AO3" s="739"/>
      <c r="AP3" s="739"/>
      <c r="AQ3" s="3"/>
      <c r="AR3" s="779"/>
      <c r="AS3" s="780"/>
      <c r="AT3" s="780"/>
      <c r="AU3" s="780"/>
      <c r="AV3" s="781"/>
      <c r="AW3" s="3"/>
      <c r="AX3" s="3"/>
      <c r="AY3" s="3"/>
      <c r="AZ3" s="3"/>
    </row>
    <row r="4" spans="1:55" s="2" customFormat="1" ht="13.5" customHeight="1" thickBot="1">
      <c r="A4" s="740" t="s">
        <v>328</v>
      </c>
      <c r="B4" s="740"/>
      <c r="C4" s="740"/>
      <c r="D4" s="740"/>
      <c r="E4" s="740">
        <f>①【2ヵ月前】利用申込書!E4</f>
        <v>0</v>
      </c>
      <c r="F4" s="740"/>
      <c r="G4" s="740"/>
      <c r="H4" s="374" t="s">
        <v>9</v>
      </c>
      <c r="I4" s="740">
        <f>①【2ヵ月前】利用申込書!H4</f>
        <v>0</v>
      </c>
      <c r="J4" s="740"/>
      <c r="K4" s="374" t="s">
        <v>10</v>
      </c>
      <c r="L4" s="572">
        <f>①【2ヵ月前】利用申込書!K4</f>
        <v>0</v>
      </c>
      <c r="M4" s="572"/>
      <c r="N4" s="50" t="s">
        <v>11</v>
      </c>
      <c r="O4" s="51"/>
      <c r="P4" s="51"/>
      <c r="Q4" s="51"/>
      <c r="R4" s="51"/>
      <c r="S4" s="51"/>
      <c r="T4" s="51"/>
      <c r="U4" s="51"/>
      <c r="V4" s="51"/>
      <c r="W4" s="76"/>
      <c r="X4" s="76"/>
      <c r="Y4" s="76"/>
      <c r="Z4" s="51"/>
      <c r="AA4" s="51"/>
      <c r="AB4" s="51"/>
      <c r="AM4" s="402"/>
      <c r="AN4" s="402"/>
      <c r="AO4" s="402"/>
      <c r="AP4" s="401" t="s">
        <v>896</v>
      </c>
      <c r="AR4" s="782"/>
      <c r="AS4" s="783"/>
      <c r="AT4" s="783"/>
      <c r="AU4" s="783"/>
      <c r="AV4" s="784"/>
      <c r="AW4" s="3"/>
    </row>
    <row r="5" spans="1:55" s="34" customFormat="1" ht="24.95" customHeight="1" thickBot="1">
      <c r="A5" s="751" t="s">
        <v>21</v>
      </c>
      <c r="B5" s="752"/>
      <c r="C5" s="752"/>
      <c r="D5" s="741">
        <f>①【2ヵ月前】利用申込書!D6</f>
        <v>0</v>
      </c>
      <c r="E5" s="741"/>
      <c r="F5" s="741"/>
      <c r="G5" s="741"/>
      <c r="H5" s="741"/>
      <c r="I5" s="741"/>
      <c r="J5" s="741"/>
      <c r="K5" s="741"/>
      <c r="L5" s="741"/>
      <c r="M5" s="741"/>
      <c r="N5" s="745" t="s">
        <v>292</v>
      </c>
      <c r="O5" s="746"/>
      <c r="P5" s="746"/>
      <c r="Q5" s="741">
        <f>①【2ヵ月前】利用申込書!D25</f>
        <v>0</v>
      </c>
      <c r="R5" s="741"/>
      <c r="S5" s="741"/>
      <c r="T5" s="741"/>
      <c r="U5" s="741"/>
      <c r="V5" s="741"/>
      <c r="W5" s="741"/>
      <c r="X5" s="741"/>
      <c r="Y5" s="747"/>
      <c r="Z5" s="745" t="s">
        <v>490</v>
      </c>
      <c r="AA5" s="746"/>
      <c r="AB5" s="746"/>
      <c r="AC5" s="741">
        <f>①【2ヵ月前】利用申込書!D31</f>
        <v>0</v>
      </c>
      <c r="AD5" s="741"/>
      <c r="AE5" s="741"/>
      <c r="AF5" s="741"/>
      <c r="AG5" s="741"/>
      <c r="AH5" s="741"/>
      <c r="AI5" s="741"/>
      <c r="AJ5" s="741"/>
      <c r="AK5" s="741"/>
      <c r="AL5" s="742"/>
      <c r="AM5" s="743"/>
      <c r="AN5" s="743"/>
      <c r="AO5" s="743"/>
      <c r="AP5" s="744"/>
      <c r="AR5" s="227"/>
      <c r="AS5" s="227"/>
      <c r="AT5" s="227"/>
      <c r="AU5" s="227"/>
      <c r="AV5" s="227"/>
    </row>
    <row r="6" spans="1:55" s="36" customFormat="1" ht="14.25" customHeight="1">
      <c r="A6" s="737" t="s">
        <v>358</v>
      </c>
      <c r="B6" s="737"/>
      <c r="C6" s="737"/>
      <c r="D6" s="737">
        <v>6</v>
      </c>
      <c r="E6" s="737"/>
      <c r="F6" s="737">
        <v>7</v>
      </c>
      <c r="G6" s="737"/>
      <c r="H6" s="737">
        <v>8</v>
      </c>
      <c r="I6" s="737"/>
      <c r="J6" s="737">
        <v>9</v>
      </c>
      <c r="K6" s="738"/>
      <c r="L6" s="738">
        <v>10</v>
      </c>
      <c r="M6" s="738"/>
      <c r="N6" s="738">
        <v>11</v>
      </c>
      <c r="O6" s="737"/>
      <c r="P6" s="737">
        <v>12</v>
      </c>
      <c r="Q6" s="737"/>
      <c r="R6" s="737">
        <v>13</v>
      </c>
      <c r="S6" s="738"/>
      <c r="T6" s="738">
        <v>14</v>
      </c>
      <c r="U6" s="738"/>
      <c r="V6" s="738">
        <v>15</v>
      </c>
      <c r="W6" s="738"/>
      <c r="X6" s="738">
        <v>16</v>
      </c>
      <c r="Y6" s="738"/>
      <c r="Z6" s="737">
        <v>17</v>
      </c>
      <c r="AA6" s="737"/>
      <c r="AB6" s="737">
        <v>18</v>
      </c>
      <c r="AC6" s="737"/>
      <c r="AD6" s="737">
        <v>19</v>
      </c>
      <c r="AE6" s="737"/>
      <c r="AF6" s="737">
        <v>20</v>
      </c>
      <c r="AG6" s="737"/>
      <c r="AH6" s="737">
        <v>21</v>
      </c>
      <c r="AI6" s="737"/>
      <c r="AJ6" s="737">
        <v>22</v>
      </c>
      <c r="AK6" s="737"/>
      <c r="AL6" s="736" t="s">
        <v>367</v>
      </c>
      <c r="AM6" s="736"/>
      <c r="AN6" s="736"/>
      <c r="AO6" s="736"/>
      <c r="AP6" s="736"/>
      <c r="AQ6" s="35"/>
      <c r="AR6" s="592" t="s">
        <v>572</v>
      </c>
      <c r="AS6" s="703"/>
      <c r="AT6" s="703"/>
      <c r="AU6" s="703"/>
      <c r="AV6" s="593"/>
      <c r="AX6" s="35"/>
      <c r="AY6" s="35"/>
      <c r="AZ6" s="35"/>
      <c r="BA6" s="35"/>
      <c r="BB6" s="35"/>
      <c r="BC6" s="35"/>
    </row>
    <row r="7" spans="1:55" s="34" customFormat="1" ht="13.5" customHeight="1">
      <c r="A7" s="756">
        <f>①【2ヵ月前】利用申込書!K12</f>
        <v>0</v>
      </c>
      <c r="B7" s="759" t="s">
        <v>359</v>
      </c>
      <c r="C7" s="769" t="s">
        <v>360</v>
      </c>
      <c r="D7" s="753" t="s">
        <v>362</v>
      </c>
      <c r="E7" s="754"/>
      <c r="F7" s="698" t="s">
        <v>20</v>
      </c>
      <c r="G7" s="674" t="s">
        <v>4</v>
      </c>
      <c r="H7" s="675"/>
      <c r="I7" s="675"/>
      <c r="J7" s="676"/>
      <c r="K7" s="700"/>
      <c r="L7" s="701"/>
      <c r="M7" s="701"/>
      <c r="N7" s="702"/>
      <c r="O7" s="674" t="s">
        <v>5</v>
      </c>
      <c r="P7" s="675"/>
      <c r="Q7" s="675"/>
      <c r="R7" s="676"/>
      <c r="S7" s="671"/>
      <c r="T7" s="672"/>
      <c r="U7" s="672"/>
      <c r="V7" s="672"/>
      <c r="W7" s="672"/>
      <c r="X7" s="672"/>
      <c r="Y7" s="673"/>
      <c r="Z7" s="697" t="s">
        <v>837</v>
      </c>
      <c r="AA7" s="674" t="s">
        <v>6</v>
      </c>
      <c r="AB7" s="675"/>
      <c r="AC7" s="675"/>
      <c r="AD7" s="676"/>
      <c r="AE7" s="700"/>
      <c r="AF7" s="701"/>
      <c r="AG7" s="701"/>
      <c r="AH7" s="701"/>
      <c r="AI7" s="701"/>
      <c r="AJ7" s="702"/>
      <c r="AK7" s="771" t="s">
        <v>366</v>
      </c>
      <c r="AL7" s="785"/>
      <c r="AM7" s="785"/>
      <c r="AN7" s="785"/>
      <c r="AO7" s="785"/>
      <c r="AP7" s="785"/>
      <c r="AR7" s="594"/>
      <c r="AS7" s="704"/>
      <c r="AT7" s="704"/>
      <c r="AU7" s="704"/>
      <c r="AV7" s="595"/>
    </row>
    <row r="8" spans="1:55" s="34" customFormat="1" ht="13.5" customHeight="1" thickBot="1">
      <c r="A8" s="756"/>
      <c r="B8" s="760"/>
      <c r="C8" s="762"/>
      <c r="D8" s="753"/>
      <c r="E8" s="754"/>
      <c r="F8" s="698"/>
      <c r="G8" s="285"/>
      <c r="H8" s="286"/>
      <c r="I8" s="286"/>
      <c r="J8" s="287"/>
      <c r="K8" s="679"/>
      <c r="L8" s="680"/>
      <c r="M8" s="680"/>
      <c r="N8" s="681"/>
      <c r="O8" s="285"/>
      <c r="P8" s="286"/>
      <c r="Q8" s="286"/>
      <c r="R8" s="287"/>
      <c r="S8" s="665"/>
      <c r="T8" s="666"/>
      <c r="U8" s="666"/>
      <c r="V8" s="666"/>
      <c r="W8" s="666"/>
      <c r="X8" s="666"/>
      <c r="Y8" s="667"/>
      <c r="Z8" s="698"/>
      <c r="AA8" s="285"/>
      <c r="AB8" s="286"/>
      <c r="AC8" s="286"/>
      <c r="AD8" s="287"/>
      <c r="AE8" s="679"/>
      <c r="AF8" s="680"/>
      <c r="AG8" s="680"/>
      <c r="AH8" s="680"/>
      <c r="AI8" s="680"/>
      <c r="AJ8" s="681"/>
      <c r="AK8" s="771"/>
      <c r="AL8" s="785"/>
      <c r="AM8" s="785"/>
      <c r="AN8" s="785"/>
      <c r="AO8" s="785"/>
      <c r="AP8" s="785"/>
      <c r="AR8" s="596"/>
      <c r="AS8" s="705"/>
      <c r="AT8" s="705"/>
      <c r="AU8" s="705"/>
      <c r="AV8" s="597"/>
    </row>
    <row r="9" spans="1:55" s="34" customFormat="1" ht="13.5" customHeight="1">
      <c r="A9" s="756"/>
      <c r="B9" s="760"/>
      <c r="C9" s="762"/>
      <c r="D9" s="753"/>
      <c r="E9" s="754"/>
      <c r="F9" s="698"/>
      <c r="G9" s="285"/>
      <c r="H9" s="286"/>
      <c r="I9" s="286"/>
      <c r="J9" s="287"/>
      <c r="K9" s="679"/>
      <c r="L9" s="680"/>
      <c r="M9" s="680"/>
      <c r="N9" s="681"/>
      <c r="O9" s="285"/>
      <c r="P9" s="286"/>
      <c r="Q9" s="286"/>
      <c r="R9" s="287"/>
      <c r="S9" s="665"/>
      <c r="T9" s="666"/>
      <c r="U9" s="666"/>
      <c r="V9" s="666"/>
      <c r="W9" s="666"/>
      <c r="X9" s="666"/>
      <c r="Y9" s="667"/>
      <c r="Z9" s="698"/>
      <c r="AA9" s="285"/>
      <c r="AB9" s="286"/>
      <c r="AC9" s="286"/>
      <c r="AD9" s="287"/>
      <c r="AE9" s="679"/>
      <c r="AF9" s="680"/>
      <c r="AG9" s="680"/>
      <c r="AH9" s="680"/>
      <c r="AI9" s="680"/>
      <c r="AJ9" s="681"/>
      <c r="AK9" s="771"/>
      <c r="AL9" s="785"/>
      <c r="AM9" s="785"/>
      <c r="AN9" s="785"/>
      <c r="AO9" s="785"/>
      <c r="AP9" s="785"/>
    </row>
    <row r="10" spans="1:55" s="34" customFormat="1" ht="13.5" customHeight="1">
      <c r="A10" s="77" t="s">
        <v>7</v>
      </c>
      <c r="B10" s="760"/>
      <c r="C10" s="762"/>
      <c r="D10" s="753"/>
      <c r="E10" s="754"/>
      <c r="F10" s="698"/>
      <c r="G10" s="716"/>
      <c r="H10" s="706"/>
      <c r="I10" s="706"/>
      <c r="J10" s="708"/>
      <c r="K10" s="679"/>
      <c r="L10" s="680"/>
      <c r="M10" s="680"/>
      <c r="N10" s="681"/>
      <c r="O10" s="285"/>
      <c r="P10" s="286"/>
      <c r="Q10" s="286"/>
      <c r="R10" s="287"/>
      <c r="S10" s="665"/>
      <c r="T10" s="666"/>
      <c r="U10" s="666"/>
      <c r="V10" s="666"/>
      <c r="W10" s="666"/>
      <c r="X10" s="666"/>
      <c r="Y10" s="667"/>
      <c r="Z10" s="698"/>
      <c r="AA10" s="285"/>
      <c r="AB10" s="286"/>
      <c r="AC10" s="286"/>
      <c r="AD10" s="287"/>
      <c r="AE10" s="679"/>
      <c r="AF10" s="680"/>
      <c r="AG10" s="680"/>
      <c r="AH10" s="680"/>
      <c r="AI10" s="680"/>
      <c r="AJ10" s="681"/>
      <c r="AK10" s="771"/>
      <c r="AL10" s="785"/>
      <c r="AM10" s="785"/>
      <c r="AN10" s="785"/>
      <c r="AO10" s="785"/>
      <c r="AP10" s="785"/>
    </row>
    <row r="11" spans="1:55" s="34" customFormat="1" ht="13.5" customHeight="1">
      <c r="A11" s="756">
        <f>①【2ヵ月前】利用申込書!N12</f>
        <v>0</v>
      </c>
      <c r="B11" s="760"/>
      <c r="C11" s="762"/>
      <c r="D11" s="753"/>
      <c r="E11" s="754"/>
      <c r="F11" s="698"/>
      <c r="G11" s="717"/>
      <c r="H11" s="707"/>
      <c r="I11" s="707"/>
      <c r="J11" s="709"/>
      <c r="K11" s="679"/>
      <c r="L11" s="680"/>
      <c r="M11" s="680"/>
      <c r="N11" s="681"/>
      <c r="O11" s="728"/>
      <c r="P11" s="727"/>
      <c r="Q11" s="727"/>
      <c r="R11" s="708"/>
      <c r="S11" s="665"/>
      <c r="T11" s="666"/>
      <c r="U11" s="666"/>
      <c r="V11" s="666"/>
      <c r="W11" s="666"/>
      <c r="X11" s="666"/>
      <c r="Y11" s="667"/>
      <c r="Z11" s="698"/>
      <c r="AA11" s="728"/>
      <c r="AB11" s="727"/>
      <c r="AC11" s="727"/>
      <c r="AD11" s="708"/>
      <c r="AE11" s="679"/>
      <c r="AF11" s="680"/>
      <c r="AG11" s="680"/>
      <c r="AH11" s="680"/>
      <c r="AI11" s="680"/>
      <c r="AJ11" s="681"/>
      <c r="AK11" s="771"/>
      <c r="AL11" s="785"/>
      <c r="AM11" s="785"/>
      <c r="AN11" s="785"/>
      <c r="AO11" s="785"/>
      <c r="AP11" s="785"/>
    </row>
    <row r="12" spans="1:55" s="34" customFormat="1" ht="13.5" customHeight="1">
      <c r="A12" s="756"/>
      <c r="B12" s="760"/>
      <c r="C12" s="762"/>
      <c r="D12" s="753"/>
      <c r="E12" s="754"/>
      <c r="F12" s="698"/>
      <c r="G12" s="710" t="s">
        <v>933</v>
      </c>
      <c r="H12" s="711"/>
      <c r="I12" s="711"/>
      <c r="J12" s="712"/>
      <c r="K12" s="679"/>
      <c r="L12" s="680"/>
      <c r="M12" s="680"/>
      <c r="N12" s="681"/>
      <c r="O12" s="728"/>
      <c r="P12" s="727"/>
      <c r="Q12" s="727"/>
      <c r="R12" s="708"/>
      <c r="S12" s="668"/>
      <c r="T12" s="669"/>
      <c r="U12" s="669"/>
      <c r="V12" s="669"/>
      <c r="W12" s="669"/>
      <c r="X12" s="669"/>
      <c r="Y12" s="670"/>
      <c r="Z12" s="698"/>
      <c r="AA12" s="755"/>
      <c r="AB12" s="729"/>
      <c r="AC12" s="729"/>
      <c r="AD12" s="709"/>
      <c r="AE12" s="679"/>
      <c r="AF12" s="680"/>
      <c r="AG12" s="680"/>
      <c r="AH12" s="680"/>
      <c r="AI12" s="680"/>
      <c r="AJ12" s="681"/>
      <c r="AK12" s="771"/>
      <c r="AL12" s="785"/>
      <c r="AM12" s="785"/>
      <c r="AN12" s="785"/>
      <c r="AO12" s="785"/>
      <c r="AP12" s="785"/>
    </row>
    <row r="13" spans="1:55" s="34" customFormat="1" ht="13.5" customHeight="1">
      <c r="A13" s="756"/>
      <c r="B13" s="760"/>
      <c r="C13" s="762" t="s">
        <v>361</v>
      </c>
      <c r="D13" s="753"/>
      <c r="E13" s="754"/>
      <c r="F13" s="698"/>
      <c r="G13" s="713"/>
      <c r="H13" s="714"/>
      <c r="I13" s="714"/>
      <c r="J13" s="715"/>
      <c r="K13" s="700"/>
      <c r="L13" s="701"/>
      <c r="M13" s="701"/>
      <c r="N13" s="702"/>
      <c r="O13" s="728"/>
      <c r="P13" s="727"/>
      <c r="Q13" s="727"/>
      <c r="R13" s="708"/>
      <c r="S13" s="671"/>
      <c r="T13" s="672"/>
      <c r="U13" s="672"/>
      <c r="V13" s="672"/>
      <c r="W13" s="672"/>
      <c r="X13" s="672"/>
      <c r="Y13" s="673"/>
      <c r="Z13" s="698"/>
      <c r="AA13" s="688" t="s">
        <v>581</v>
      </c>
      <c r="AB13" s="689"/>
      <c r="AC13" s="689"/>
      <c r="AD13" s="690"/>
      <c r="AE13" s="700"/>
      <c r="AF13" s="701"/>
      <c r="AG13" s="701"/>
      <c r="AH13" s="701"/>
      <c r="AI13" s="701"/>
      <c r="AJ13" s="702"/>
      <c r="AK13" s="771"/>
      <c r="AL13" s="785"/>
      <c r="AM13" s="785"/>
      <c r="AN13" s="785"/>
      <c r="AO13" s="785"/>
      <c r="AP13" s="785"/>
    </row>
    <row r="14" spans="1:55" s="34" customFormat="1" ht="13.5" customHeight="1">
      <c r="A14" s="77" t="s">
        <v>8</v>
      </c>
      <c r="B14" s="760"/>
      <c r="C14" s="762"/>
      <c r="D14" s="753"/>
      <c r="E14" s="754"/>
      <c r="F14" s="698"/>
      <c r="G14" s="718" t="s">
        <v>368</v>
      </c>
      <c r="H14" s="719"/>
      <c r="I14" s="719"/>
      <c r="J14" s="720"/>
      <c r="K14" s="679"/>
      <c r="L14" s="680"/>
      <c r="M14" s="680"/>
      <c r="N14" s="681"/>
      <c r="O14" s="728"/>
      <c r="P14" s="727"/>
      <c r="Q14" s="727"/>
      <c r="R14" s="708"/>
      <c r="S14" s="665"/>
      <c r="T14" s="666"/>
      <c r="U14" s="666"/>
      <c r="V14" s="666"/>
      <c r="W14" s="666"/>
      <c r="X14" s="666"/>
      <c r="Y14" s="667"/>
      <c r="Z14" s="698"/>
      <c r="AA14" s="691"/>
      <c r="AB14" s="692"/>
      <c r="AC14" s="692"/>
      <c r="AD14" s="693"/>
      <c r="AE14" s="679"/>
      <c r="AF14" s="680"/>
      <c r="AG14" s="680"/>
      <c r="AH14" s="680"/>
      <c r="AI14" s="680"/>
      <c r="AJ14" s="681"/>
      <c r="AK14" s="771"/>
      <c r="AL14" s="785"/>
      <c r="AM14" s="785"/>
      <c r="AN14" s="785"/>
      <c r="AO14" s="785"/>
      <c r="AP14" s="785"/>
    </row>
    <row r="15" spans="1:55" s="34" customFormat="1" ht="13.5" customHeight="1">
      <c r="A15" s="756"/>
      <c r="B15" s="760"/>
      <c r="C15" s="762"/>
      <c r="D15" s="753"/>
      <c r="E15" s="754"/>
      <c r="F15" s="698"/>
      <c r="G15" s="721"/>
      <c r="H15" s="722"/>
      <c r="I15" s="722"/>
      <c r="J15" s="723"/>
      <c r="K15" s="679"/>
      <c r="L15" s="680"/>
      <c r="M15" s="680"/>
      <c r="N15" s="681"/>
      <c r="O15" s="730"/>
      <c r="P15" s="573"/>
      <c r="Q15" s="573"/>
      <c r="R15" s="731"/>
      <c r="S15" s="665"/>
      <c r="T15" s="666"/>
      <c r="U15" s="666"/>
      <c r="V15" s="666"/>
      <c r="W15" s="666"/>
      <c r="X15" s="666"/>
      <c r="Y15" s="667"/>
      <c r="Z15" s="698"/>
      <c r="AA15" s="694"/>
      <c r="AB15" s="695"/>
      <c r="AC15" s="695"/>
      <c r="AD15" s="696"/>
      <c r="AE15" s="679"/>
      <c r="AF15" s="680"/>
      <c r="AG15" s="680"/>
      <c r="AH15" s="680"/>
      <c r="AI15" s="680"/>
      <c r="AJ15" s="681"/>
      <c r="AK15" s="771"/>
      <c r="AL15" s="785"/>
      <c r="AM15" s="785"/>
      <c r="AN15" s="785"/>
      <c r="AO15" s="785"/>
      <c r="AP15" s="785"/>
    </row>
    <row r="16" spans="1:55" s="34" customFormat="1" ht="13.5" customHeight="1">
      <c r="A16" s="756"/>
      <c r="B16" s="760"/>
      <c r="C16" s="762"/>
      <c r="D16" s="753"/>
      <c r="E16" s="754"/>
      <c r="F16" s="698"/>
      <c r="G16" s="721"/>
      <c r="H16" s="722"/>
      <c r="I16" s="722"/>
      <c r="J16" s="723"/>
      <c r="K16" s="679"/>
      <c r="L16" s="680"/>
      <c r="M16" s="680"/>
      <c r="N16" s="681"/>
      <c r="O16" s="730"/>
      <c r="P16" s="573"/>
      <c r="Q16" s="573"/>
      <c r="R16" s="731"/>
      <c r="S16" s="665"/>
      <c r="T16" s="666"/>
      <c r="U16" s="666"/>
      <c r="V16" s="666"/>
      <c r="W16" s="666"/>
      <c r="X16" s="666"/>
      <c r="Y16" s="667"/>
      <c r="Z16" s="698"/>
      <c r="AA16" s="732" t="s">
        <v>363</v>
      </c>
      <c r="AB16" s="733"/>
      <c r="AC16" s="733"/>
      <c r="AD16" s="734"/>
      <c r="AE16" s="679"/>
      <c r="AF16" s="680"/>
      <c r="AG16" s="680"/>
      <c r="AH16" s="680"/>
      <c r="AI16" s="680"/>
      <c r="AJ16" s="681"/>
      <c r="AK16" s="771"/>
      <c r="AL16" s="785"/>
      <c r="AM16" s="785"/>
      <c r="AN16" s="785"/>
      <c r="AO16" s="785"/>
      <c r="AP16" s="785"/>
    </row>
    <row r="17" spans="1:42" s="34" customFormat="1" ht="13.5" customHeight="1">
      <c r="A17" s="756"/>
      <c r="B17" s="760"/>
      <c r="C17" s="762"/>
      <c r="D17" s="753"/>
      <c r="E17" s="754"/>
      <c r="F17" s="698"/>
      <c r="G17" s="721"/>
      <c r="H17" s="722"/>
      <c r="I17" s="722"/>
      <c r="J17" s="723"/>
      <c r="K17" s="679"/>
      <c r="L17" s="680"/>
      <c r="M17" s="680"/>
      <c r="N17" s="681"/>
      <c r="O17" s="730"/>
      <c r="P17" s="573"/>
      <c r="Q17" s="573"/>
      <c r="R17" s="731"/>
      <c r="S17" s="665"/>
      <c r="T17" s="666"/>
      <c r="U17" s="666"/>
      <c r="V17" s="666"/>
      <c r="W17" s="666"/>
      <c r="X17" s="666"/>
      <c r="Y17" s="667"/>
      <c r="Z17" s="698"/>
      <c r="AA17" s="735"/>
      <c r="AB17" s="551" t="s">
        <v>365</v>
      </c>
      <c r="AC17" s="677"/>
      <c r="AD17" s="678" t="s">
        <v>364</v>
      </c>
      <c r="AE17" s="679"/>
      <c r="AF17" s="680"/>
      <c r="AG17" s="680"/>
      <c r="AH17" s="680"/>
      <c r="AI17" s="680"/>
      <c r="AJ17" s="681"/>
      <c r="AK17" s="771"/>
      <c r="AL17" s="785"/>
      <c r="AM17" s="785"/>
      <c r="AN17" s="785"/>
      <c r="AO17" s="785"/>
      <c r="AP17" s="785"/>
    </row>
    <row r="18" spans="1:42" s="34" customFormat="1" ht="13.5" customHeight="1">
      <c r="A18" s="756"/>
      <c r="B18" s="761"/>
      <c r="C18" s="770"/>
      <c r="D18" s="753"/>
      <c r="E18" s="754"/>
      <c r="F18" s="698"/>
      <c r="G18" s="721"/>
      <c r="H18" s="722"/>
      <c r="I18" s="722"/>
      <c r="J18" s="723"/>
      <c r="K18" s="679"/>
      <c r="L18" s="680"/>
      <c r="M18" s="680"/>
      <c r="N18" s="681"/>
      <c r="O18" s="730"/>
      <c r="P18" s="573"/>
      <c r="Q18" s="573"/>
      <c r="R18" s="731"/>
      <c r="S18" s="668"/>
      <c r="T18" s="669"/>
      <c r="U18" s="669"/>
      <c r="V18" s="669"/>
      <c r="W18" s="669"/>
      <c r="X18" s="669"/>
      <c r="Y18" s="670"/>
      <c r="Z18" s="699"/>
      <c r="AA18" s="735"/>
      <c r="AB18" s="551"/>
      <c r="AC18" s="677"/>
      <c r="AD18" s="678"/>
      <c r="AE18" s="679"/>
      <c r="AF18" s="680"/>
      <c r="AG18" s="680"/>
      <c r="AH18" s="680"/>
      <c r="AI18" s="680"/>
      <c r="AJ18" s="681"/>
      <c r="AK18" s="786"/>
      <c r="AL18" s="785"/>
      <c r="AM18" s="785"/>
      <c r="AN18" s="785"/>
      <c r="AO18" s="785"/>
      <c r="AP18" s="785"/>
    </row>
    <row r="19" spans="1:42" s="34" customFormat="1" ht="13.5" customHeight="1">
      <c r="A19" s="766"/>
      <c r="B19" s="760" t="s">
        <v>359</v>
      </c>
      <c r="C19" s="762" t="s">
        <v>360</v>
      </c>
      <c r="D19" s="753" t="s">
        <v>362</v>
      </c>
      <c r="E19" s="754"/>
      <c r="F19" s="697" t="s">
        <v>20</v>
      </c>
      <c r="G19" s="674" t="s">
        <v>4</v>
      </c>
      <c r="H19" s="675"/>
      <c r="I19" s="675"/>
      <c r="J19" s="676"/>
      <c r="K19" s="700"/>
      <c r="L19" s="701"/>
      <c r="M19" s="701"/>
      <c r="N19" s="702"/>
      <c r="O19" s="674" t="s">
        <v>5</v>
      </c>
      <c r="P19" s="675"/>
      <c r="Q19" s="675"/>
      <c r="R19" s="676"/>
      <c r="S19" s="671"/>
      <c r="T19" s="672"/>
      <c r="U19" s="672"/>
      <c r="V19" s="672"/>
      <c r="W19" s="672"/>
      <c r="X19" s="672"/>
      <c r="Y19" s="673"/>
      <c r="Z19" s="697" t="s">
        <v>837</v>
      </c>
      <c r="AA19" s="674" t="s">
        <v>6</v>
      </c>
      <c r="AB19" s="675"/>
      <c r="AC19" s="675"/>
      <c r="AD19" s="676"/>
      <c r="AE19" s="700"/>
      <c r="AF19" s="701"/>
      <c r="AG19" s="701"/>
      <c r="AH19" s="701"/>
      <c r="AI19" s="701"/>
      <c r="AJ19" s="702"/>
      <c r="AK19" s="771" t="s">
        <v>366</v>
      </c>
      <c r="AL19" s="785"/>
      <c r="AM19" s="785"/>
      <c r="AN19" s="785"/>
      <c r="AO19" s="785"/>
      <c r="AP19" s="785"/>
    </row>
    <row r="20" spans="1:42" s="34" customFormat="1" ht="13.5" customHeight="1">
      <c r="A20" s="756"/>
      <c r="B20" s="760"/>
      <c r="C20" s="762"/>
      <c r="D20" s="753"/>
      <c r="E20" s="754"/>
      <c r="F20" s="698"/>
      <c r="G20" s="285"/>
      <c r="H20" s="286"/>
      <c r="I20" s="286"/>
      <c r="J20" s="287"/>
      <c r="K20" s="679"/>
      <c r="L20" s="680"/>
      <c r="M20" s="680"/>
      <c r="N20" s="681"/>
      <c r="O20" s="285"/>
      <c r="P20" s="286"/>
      <c r="Q20" s="286"/>
      <c r="R20" s="287"/>
      <c r="S20" s="665"/>
      <c r="T20" s="666"/>
      <c r="U20" s="666"/>
      <c r="V20" s="666"/>
      <c r="W20" s="666"/>
      <c r="X20" s="666"/>
      <c r="Y20" s="667"/>
      <c r="Z20" s="698"/>
      <c r="AA20" s="288"/>
      <c r="AB20" s="289"/>
      <c r="AC20" s="289"/>
      <c r="AD20" s="290"/>
      <c r="AE20" s="679"/>
      <c r="AF20" s="680"/>
      <c r="AG20" s="680"/>
      <c r="AH20" s="680"/>
      <c r="AI20" s="680"/>
      <c r="AJ20" s="681"/>
      <c r="AK20" s="771"/>
      <c r="AL20" s="785"/>
      <c r="AM20" s="785"/>
      <c r="AN20" s="785"/>
      <c r="AO20" s="785"/>
      <c r="AP20" s="785"/>
    </row>
    <row r="21" spans="1:42" s="34" customFormat="1" ht="13.5" customHeight="1">
      <c r="A21" s="756"/>
      <c r="B21" s="760"/>
      <c r="C21" s="762"/>
      <c r="D21" s="753"/>
      <c r="E21" s="754"/>
      <c r="F21" s="698"/>
      <c r="G21" s="285"/>
      <c r="H21" s="286"/>
      <c r="I21" s="286"/>
      <c r="J21" s="287"/>
      <c r="K21" s="679"/>
      <c r="L21" s="680"/>
      <c r="M21" s="680"/>
      <c r="N21" s="681"/>
      <c r="O21" s="285"/>
      <c r="P21" s="286"/>
      <c r="Q21" s="286"/>
      <c r="R21" s="287"/>
      <c r="S21" s="665"/>
      <c r="T21" s="666"/>
      <c r="U21" s="666"/>
      <c r="V21" s="666"/>
      <c r="W21" s="666"/>
      <c r="X21" s="666"/>
      <c r="Y21" s="667"/>
      <c r="Z21" s="698"/>
      <c r="AA21" s="288"/>
      <c r="AB21" s="289"/>
      <c r="AC21" s="289"/>
      <c r="AD21" s="290"/>
      <c r="AE21" s="679"/>
      <c r="AF21" s="680"/>
      <c r="AG21" s="680"/>
      <c r="AH21" s="680"/>
      <c r="AI21" s="680"/>
      <c r="AJ21" s="681"/>
      <c r="AK21" s="771"/>
      <c r="AL21" s="785"/>
      <c r="AM21" s="785"/>
      <c r="AN21" s="785"/>
      <c r="AO21" s="785"/>
      <c r="AP21" s="785"/>
    </row>
    <row r="22" spans="1:42" s="34" customFormat="1" ht="13.5" customHeight="1">
      <c r="A22" s="77" t="s">
        <v>7</v>
      </c>
      <c r="B22" s="760"/>
      <c r="C22" s="762"/>
      <c r="D22" s="753"/>
      <c r="E22" s="754"/>
      <c r="F22" s="698"/>
      <c r="G22" s="716"/>
      <c r="H22" s="706"/>
      <c r="I22" s="706"/>
      <c r="J22" s="708"/>
      <c r="K22" s="679"/>
      <c r="L22" s="680"/>
      <c r="M22" s="680"/>
      <c r="N22" s="681"/>
      <c r="O22" s="285"/>
      <c r="P22" s="286"/>
      <c r="Q22" s="286"/>
      <c r="R22" s="287"/>
      <c r="S22" s="665"/>
      <c r="T22" s="666"/>
      <c r="U22" s="666"/>
      <c r="V22" s="666"/>
      <c r="W22" s="666"/>
      <c r="X22" s="666"/>
      <c r="Y22" s="667"/>
      <c r="Z22" s="698"/>
      <c r="AA22" s="288"/>
      <c r="AB22" s="289"/>
      <c r="AC22" s="289"/>
      <c r="AD22" s="290"/>
      <c r="AE22" s="679"/>
      <c r="AF22" s="680"/>
      <c r="AG22" s="680"/>
      <c r="AH22" s="680"/>
      <c r="AI22" s="680"/>
      <c r="AJ22" s="681"/>
      <c r="AK22" s="771"/>
      <c r="AL22" s="785"/>
      <c r="AM22" s="785"/>
      <c r="AN22" s="785"/>
      <c r="AO22" s="785"/>
      <c r="AP22" s="785"/>
    </row>
    <row r="23" spans="1:42" s="34" customFormat="1" ht="13.5" customHeight="1">
      <c r="A23" s="756"/>
      <c r="B23" s="760"/>
      <c r="C23" s="762"/>
      <c r="D23" s="753"/>
      <c r="E23" s="754"/>
      <c r="F23" s="698"/>
      <c r="G23" s="717"/>
      <c r="H23" s="707"/>
      <c r="I23" s="707"/>
      <c r="J23" s="709"/>
      <c r="K23" s="679"/>
      <c r="L23" s="680"/>
      <c r="M23" s="680"/>
      <c r="N23" s="681"/>
      <c r="O23" s="728"/>
      <c r="P23" s="727"/>
      <c r="Q23" s="727"/>
      <c r="R23" s="708"/>
      <c r="S23" s="665"/>
      <c r="T23" s="666"/>
      <c r="U23" s="666"/>
      <c r="V23" s="666"/>
      <c r="W23" s="666"/>
      <c r="X23" s="666"/>
      <c r="Y23" s="667"/>
      <c r="Z23" s="698"/>
      <c r="AA23" s="682"/>
      <c r="AB23" s="684"/>
      <c r="AC23" s="684"/>
      <c r="AD23" s="686"/>
      <c r="AE23" s="679"/>
      <c r="AF23" s="680"/>
      <c r="AG23" s="680"/>
      <c r="AH23" s="680"/>
      <c r="AI23" s="680"/>
      <c r="AJ23" s="681"/>
      <c r="AK23" s="771"/>
      <c r="AL23" s="785"/>
      <c r="AM23" s="785"/>
      <c r="AN23" s="785"/>
      <c r="AO23" s="785"/>
      <c r="AP23" s="785"/>
    </row>
    <row r="24" spans="1:42" s="34" customFormat="1" ht="13.5" customHeight="1">
      <c r="A24" s="756"/>
      <c r="B24" s="760"/>
      <c r="C24" s="762"/>
      <c r="D24" s="753"/>
      <c r="E24" s="754"/>
      <c r="F24" s="698"/>
      <c r="G24" s="710" t="s">
        <v>933</v>
      </c>
      <c r="H24" s="711"/>
      <c r="I24" s="711"/>
      <c r="J24" s="712"/>
      <c r="K24" s="679"/>
      <c r="L24" s="680"/>
      <c r="M24" s="680"/>
      <c r="N24" s="681"/>
      <c r="O24" s="728"/>
      <c r="P24" s="727"/>
      <c r="Q24" s="727"/>
      <c r="R24" s="708"/>
      <c r="S24" s="668"/>
      <c r="T24" s="669"/>
      <c r="U24" s="669"/>
      <c r="V24" s="669"/>
      <c r="W24" s="669"/>
      <c r="X24" s="669"/>
      <c r="Y24" s="670"/>
      <c r="Z24" s="698"/>
      <c r="AA24" s="683"/>
      <c r="AB24" s="685"/>
      <c r="AC24" s="685"/>
      <c r="AD24" s="687"/>
      <c r="AE24" s="679"/>
      <c r="AF24" s="680"/>
      <c r="AG24" s="680"/>
      <c r="AH24" s="680"/>
      <c r="AI24" s="680"/>
      <c r="AJ24" s="681"/>
      <c r="AK24" s="771"/>
      <c r="AL24" s="785"/>
      <c r="AM24" s="785"/>
      <c r="AN24" s="785"/>
      <c r="AO24" s="785"/>
      <c r="AP24" s="785"/>
    </row>
    <row r="25" spans="1:42" s="34" customFormat="1" ht="13.5" customHeight="1">
      <c r="A25" s="756"/>
      <c r="B25" s="760"/>
      <c r="C25" s="762" t="s">
        <v>361</v>
      </c>
      <c r="D25" s="753"/>
      <c r="E25" s="754"/>
      <c r="F25" s="698"/>
      <c r="G25" s="713"/>
      <c r="H25" s="714"/>
      <c r="I25" s="714"/>
      <c r="J25" s="715"/>
      <c r="K25" s="700"/>
      <c r="L25" s="701"/>
      <c r="M25" s="701"/>
      <c r="N25" s="702"/>
      <c r="O25" s="728"/>
      <c r="P25" s="727"/>
      <c r="Q25" s="727"/>
      <c r="R25" s="708"/>
      <c r="S25" s="671"/>
      <c r="T25" s="672"/>
      <c r="U25" s="672"/>
      <c r="V25" s="672"/>
      <c r="W25" s="672"/>
      <c r="X25" s="672"/>
      <c r="Y25" s="673"/>
      <c r="Z25" s="698"/>
      <c r="AA25" s="688" t="s">
        <v>581</v>
      </c>
      <c r="AB25" s="689"/>
      <c r="AC25" s="689"/>
      <c r="AD25" s="690"/>
      <c r="AE25" s="700"/>
      <c r="AF25" s="701"/>
      <c r="AG25" s="701"/>
      <c r="AH25" s="701"/>
      <c r="AI25" s="701"/>
      <c r="AJ25" s="702"/>
      <c r="AK25" s="771"/>
      <c r="AL25" s="785"/>
      <c r="AM25" s="785"/>
      <c r="AN25" s="785"/>
      <c r="AO25" s="785"/>
      <c r="AP25" s="785"/>
    </row>
    <row r="26" spans="1:42" s="34" customFormat="1" ht="13.5" customHeight="1">
      <c r="A26" s="77" t="s">
        <v>8</v>
      </c>
      <c r="B26" s="760"/>
      <c r="C26" s="762"/>
      <c r="D26" s="753"/>
      <c r="E26" s="754"/>
      <c r="F26" s="698"/>
      <c r="G26" s="718" t="s">
        <v>368</v>
      </c>
      <c r="H26" s="719"/>
      <c r="I26" s="719"/>
      <c r="J26" s="720"/>
      <c r="K26" s="679"/>
      <c r="L26" s="680"/>
      <c r="M26" s="680"/>
      <c r="N26" s="681"/>
      <c r="O26" s="728"/>
      <c r="P26" s="727"/>
      <c r="Q26" s="727"/>
      <c r="R26" s="708"/>
      <c r="S26" s="665"/>
      <c r="T26" s="666"/>
      <c r="U26" s="666"/>
      <c r="V26" s="666"/>
      <c r="W26" s="666"/>
      <c r="X26" s="666"/>
      <c r="Y26" s="667"/>
      <c r="Z26" s="698"/>
      <c r="AA26" s="691"/>
      <c r="AB26" s="692"/>
      <c r="AC26" s="692"/>
      <c r="AD26" s="693"/>
      <c r="AE26" s="679"/>
      <c r="AF26" s="680"/>
      <c r="AG26" s="680"/>
      <c r="AH26" s="680"/>
      <c r="AI26" s="680"/>
      <c r="AJ26" s="681"/>
      <c r="AK26" s="771"/>
      <c r="AL26" s="785"/>
      <c r="AM26" s="785"/>
      <c r="AN26" s="785"/>
      <c r="AO26" s="785"/>
      <c r="AP26" s="785"/>
    </row>
    <row r="27" spans="1:42" s="34" customFormat="1" ht="13.5" customHeight="1">
      <c r="A27" s="756"/>
      <c r="B27" s="760"/>
      <c r="C27" s="762"/>
      <c r="D27" s="753"/>
      <c r="E27" s="754"/>
      <c r="F27" s="698"/>
      <c r="G27" s="721"/>
      <c r="H27" s="722"/>
      <c r="I27" s="722"/>
      <c r="J27" s="723"/>
      <c r="K27" s="679"/>
      <c r="L27" s="680"/>
      <c r="M27" s="680"/>
      <c r="N27" s="681"/>
      <c r="O27" s="730"/>
      <c r="P27" s="573"/>
      <c r="Q27" s="573"/>
      <c r="R27" s="731"/>
      <c r="S27" s="665"/>
      <c r="T27" s="666"/>
      <c r="U27" s="666"/>
      <c r="V27" s="666"/>
      <c r="W27" s="666"/>
      <c r="X27" s="666"/>
      <c r="Y27" s="667"/>
      <c r="Z27" s="698"/>
      <c r="AA27" s="694"/>
      <c r="AB27" s="695"/>
      <c r="AC27" s="695"/>
      <c r="AD27" s="696"/>
      <c r="AE27" s="679"/>
      <c r="AF27" s="680"/>
      <c r="AG27" s="680"/>
      <c r="AH27" s="680"/>
      <c r="AI27" s="680"/>
      <c r="AJ27" s="681"/>
      <c r="AK27" s="771"/>
      <c r="AL27" s="785"/>
      <c r="AM27" s="785"/>
      <c r="AN27" s="785"/>
      <c r="AO27" s="785"/>
      <c r="AP27" s="785"/>
    </row>
    <row r="28" spans="1:42" s="34" customFormat="1" ht="13.5" customHeight="1">
      <c r="A28" s="756"/>
      <c r="B28" s="760"/>
      <c r="C28" s="762"/>
      <c r="D28" s="753"/>
      <c r="E28" s="754"/>
      <c r="F28" s="698"/>
      <c r="G28" s="721"/>
      <c r="H28" s="722"/>
      <c r="I28" s="722"/>
      <c r="J28" s="723"/>
      <c r="K28" s="679"/>
      <c r="L28" s="680"/>
      <c r="M28" s="680"/>
      <c r="N28" s="681"/>
      <c r="O28" s="730"/>
      <c r="P28" s="573"/>
      <c r="Q28" s="573"/>
      <c r="R28" s="731"/>
      <c r="S28" s="665"/>
      <c r="T28" s="666"/>
      <c r="U28" s="666"/>
      <c r="V28" s="666"/>
      <c r="W28" s="666"/>
      <c r="X28" s="666"/>
      <c r="Y28" s="667"/>
      <c r="Z28" s="698"/>
      <c r="AA28" s="732" t="s">
        <v>363</v>
      </c>
      <c r="AB28" s="733"/>
      <c r="AC28" s="733"/>
      <c r="AD28" s="734"/>
      <c r="AE28" s="679"/>
      <c r="AF28" s="680"/>
      <c r="AG28" s="680"/>
      <c r="AH28" s="680"/>
      <c r="AI28" s="680"/>
      <c r="AJ28" s="681"/>
      <c r="AK28" s="771"/>
      <c r="AL28" s="785"/>
      <c r="AM28" s="785"/>
      <c r="AN28" s="785"/>
      <c r="AO28" s="785"/>
      <c r="AP28" s="785"/>
    </row>
    <row r="29" spans="1:42" s="34" customFormat="1" ht="13.5" customHeight="1">
      <c r="A29" s="756"/>
      <c r="B29" s="760"/>
      <c r="C29" s="762"/>
      <c r="D29" s="753"/>
      <c r="E29" s="754"/>
      <c r="F29" s="698"/>
      <c r="G29" s="721"/>
      <c r="H29" s="722"/>
      <c r="I29" s="722"/>
      <c r="J29" s="723"/>
      <c r="K29" s="679"/>
      <c r="L29" s="680"/>
      <c r="M29" s="680"/>
      <c r="N29" s="681"/>
      <c r="O29" s="730"/>
      <c r="P29" s="573"/>
      <c r="Q29" s="573"/>
      <c r="R29" s="731"/>
      <c r="S29" s="665"/>
      <c r="T29" s="666"/>
      <c r="U29" s="666"/>
      <c r="V29" s="666"/>
      <c r="W29" s="666"/>
      <c r="X29" s="666"/>
      <c r="Y29" s="667"/>
      <c r="Z29" s="698"/>
      <c r="AA29" s="735"/>
      <c r="AB29" s="551" t="s">
        <v>29</v>
      </c>
      <c r="AC29" s="677"/>
      <c r="AD29" s="678" t="s">
        <v>30</v>
      </c>
      <c r="AE29" s="679"/>
      <c r="AF29" s="680"/>
      <c r="AG29" s="680"/>
      <c r="AH29" s="680"/>
      <c r="AI29" s="680"/>
      <c r="AJ29" s="681"/>
      <c r="AK29" s="771"/>
      <c r="AL29" s="785"/>
      <c r="AM29" s="785"/>
      <c r="AN29" s="785"/>
      <c r="AO29" s="785"/>
      <c r="AP29" s="785"/>
    </row>
    <row r="30" spans="1:42" s="34" customFormat="1" ht="13.5" customHeight="1">
      <c r="A30" s="768"/>
      <c r="B30" s="760"/>
      <c r="C30" s="762"/>
      <c r="D30" s="753"/>
      <c r="E30" s="754"/>
      <c r="F30" s="699"/>
      <c r="G30" s="724"/>
      <c r="H30" s="725"/>
      <c r="I30" s="725"/>
      <c r="J30" s="726"/>
      <c r="K30" s="679"/>
      <c r="L30" s="680"/>
      <c r="M30" s="680"/>
      <c r="N30" s="681"/>
      <c r="O30" s="663"/>
      <c r="P30" s="664"/>
      <c r="Q30" s="664"/>
      <c r="R30" s="642"/>
      <c r="S30" s="668"/>
      <c r="T30" s="669"/>
      <c r="U30" s="669"/>
      <c r="V30" s="669"/>
      <c r="W30" s="669"/>
      <c r="X30" s="669"/>
      <c r="Y30" s="670"/>
      <c r="Z30" s="699"/>
      <c r="AA30" s="735"/>
      <c r="AB30" s="551"/>
      <c r="AC30" s="677"/>
      <c r="AD30" s="678"/>
      <c r="AE30" s="679"/>
      <c r="AF30" s="680"/>
      <c r="AG30" s="680"/>
      <c r="AH30" s="680"/>
      <c r="AI30" s="680"/>
      <c r="AJ30" s="681"/>
      <c r="AK30" s="771"/>
      <c r="AL30" s="785"/>
      <c r="AM30" s="785"/>
      <c r="AN30" s="785"/>
      <c r="AO30" s="785"/>
      <c r="AP30" s="785"/>
    </row>
    <row r="31" spans="1:42" s="34" customFormat="1" ht="13.5" customHeight="1">
      <c r="A31" s="767"/>
      <c r="B31" s="763" t="s">
        <v>359</v>
      </c>
      <c r="C31" s="762" t="s">
        <v>360</v>
      </c>
      <c r="D31" s="753" t="s">
        <v>362</v>
      </c>
      <c r="E31" s="754"/>
      <c r="F31" s="697" t="s">
        <v>20</v>
      </c>
      <c r="G31" s="674" t="s">
        <v>4</v>
      </c>
      <c r="H31" s="675"/>
      <c r="I31" s="675"/>
      <c r="J31" s="676"/>
      <c r="K31" s="700"/>
      <c r="L31" s="701"/>
      <c r="M31" s="701"/>
      <c r="N31" s="702"/>
      <c r="O31" s="674" t="s">
        <v>5</v>
      </c>
      <c r="P31" s="675"/>
      <c r="Q31" s="675"/>
      <c r="R31" s="676"/>
      <c r="S31" s="671"/>
      <c r="T31" s="672"/>
      <c r="U31" s="672"/>
      <c r="V31" s="672"/>
      <c r="W31" s="672"/>
      <c r="X31" s="672"/>
      <c r="Y31" s="673"/>
      <c r="Z31" s="697" t="s">
        <v>837</v>
      </c>
      <c r="AA31" s="674" t="s">
        <v>6</v>
      </c>
      <c r="AB31" s="675"/>
      <c r="AC31" s="675"/>
      <c r="AD31" s="676"/>
      <c r="AE31" s="700"/>
      <c r="AF31" s="701"/>
      <c r="AG31" s="701"/>
      <c r="AH31" s="701"/>
      <c r="AI31" s="701"/>
      <c r="AJ31" s="702"/>
      <c r="AK31" s="771" t="s">
        <v>366</v>
      </c>
      <c r="AL31" s="785"/>
      <c r="AM31" s="785"/>
      <c r="AN31" s="785"/>
      <c r="AO31" s="785"/>
      <c r="AP31" s="785"/>
    </row>
    <row r="32" spans="1:42" s="34" customFormat="1" ht="13.5" customHeight="1">
      <c r="A32" s="757"/>
      <c r="B32" s="764"/>
      <c r="C32" s="762"/>
      <c r="D32" s="753"/>
      <c r="E32" s="754"/>
      <c r="F32" s="698"/>
      <c r="G32" s="285"/>
      <c r="H32" s="286"/>
      <c r="I32" s="286"/>
      <c r="J32" s="287"/>
      <c r="K32" s="679"/>
      <c r="L32" s="680"/>
      <c r="M32" s="680"/>
      <c r="N32" s="681"/>
      <c r="O32" s="285"/>
      <c r="P32" s="286"/>
      <c r="Q32" s="286"/>
      <c r="R32" s="287"/>
      <c r="S32" s="665"/>
      <c r="T32" s="666"/>
      <c r="U32" s="666"/>
      <c r="V32" s="666"/>
      <c r="W32" s="666"/>
      <c r="X32" s="666"/>
      <c r="Y32" s="667"/>
      <c r="Z32" s="698"/>
      <c r="AA32" s="285"/>
      <c r="AB32" s="286"/>
      <c r="AC32" s="286"/>
      <c r="AD32" s="287"/>
      <c r="AE32" s="679"/>
      <c r="AF32" s="680"/>
      <c r="AG32" s="680"/>
      <c r="AH32" s="680"/>
      <c r="AI32" s="680"/>
      <c r="AJ32" s="681"/>
      <c r="AK32" s="771"/>
      <c r="AL32" s="785"/>
      <c r="AM32" s="785"/>
      <c r="AN32" s="785"/>
      <c r="AO32" s="785"/>
      <c r="AP32" s="785"/>
    </row>
    <row r="33" spans="1:42" s="34" customFormat="1" ht="13.5" customHeight="1">
      <c r="A33" s="757"/>
      <c r="B33" s="764"/>
      <c r="C33" s="762"/>
      <c r="D33" s="753"/>
      <c r="E33" s="754"/>
      <c r="F33" s="698"/>
      <c r="G33" s="285"/>
      <c r="H33" s="286"/>
      <c r="I33" s="286"/>
      <c r="J33" s="287"/>
      <c r="K33" s="679"/>
      <c r="L33" s="680"/>
      <c r="M33" s="680"/>
      <c r="N33" s="681"/>
      <c r="O33" s="285"/>
      <c r="P33" s="286"/>
      <c r="Q33" s="286"/>
      <c r="R33" s="287"/>
      <c r="S33" s="665"/>
      <c r="T33" s="666"/>
      <c r="U33" s="666"/>
      <c r="V33" s="666"/>
      <c r="W33" s="666"/>
      <c r="X33" s="666"/>
      <c r="Y33" s="667"/>
      <c r="Z33" s="698"/>
      <c r="AA33" s="285"/>
      <c r="AB33" s="286"/>
      <c r="AC33" s="286"/>
      <c r="AD33" s="287"/>
      <c r="AE33" s="679"/>
      <c r="AF33" s="680"/>
      <c r="AG33" s="680"/>
      <c r="AH33" s="680"/>
      <c r="AI33" s="680"/>
      <c r="AJ33" s="681"/>
      <c r="AK33" s="771"/>
      <c r="AL33" s="785"/>
      <c r="AM33" s="785"/>
      <c r="AN33" s="785"/>
      <c r="AO33" s="785"/>
      <c r="AP33" s="785"/>
    </row>
    <row r="34" spans="1:42" s="34" customFormat="1" ht="13.5" customHeight="1">
      <c r="A34" s="78" t="s">
        <v>7</v>
      </c>
      <c r="B34" s="764"/>
      <c r="C34" s="762"/>
      <c r="D34" s="753"/>
      <c r="E34" s="754"/>
      <c r="F34" s="698"/>
      <c r="G34" s="716"/>
      <c r="H34" s="706"/>
      <c r="I34" s="706"/>
      <c r="J34" s="708"/>
      <c r="K34" s="679"/>
      <c r="L34" s="680"/>
      <c r="M34" s="680"/>
      <c r="N34" s="681"/>
      <c r="O34" s="285"/>
      <c r="P34" s="286"/>
      <c r="Q34" s="286"/>
      <c r="R34" s="287"/>
      <c r="S34" s="665"/>
      <c r="T34" s="666"/>
      <c r="U34" s="666"/>
      <c r="V34" s="666"/>
      <c r="W34" s="666"/>
      <c r="X34" s="666"/>
      <c r="Y34" s="667"/>
      <c r="Z34" s="698"/>
      <c r="AA34" s="285"/>
      <c r="AB34" s="286"/>
      <c r="AC34" s="286"/>
      <c r="AD34" s="287"/>
      <c r="AE34" s="679"/>
      <c r="AF34" s="680"/>
      <c r="AG34" s="680"/>
      <c r="AH34" s="680"/>
      <c r="AI34" s="680"/>
      <c r="AJ34" s="681"/>
      <c r="AK34" s="771"/>
      <c r="AL34" s="785"/>
      <c r="AM34" s="785"/>
      <c r="AN34" s="785"/>
      <c r="AO34" s="785"/>
      <c r="AP34" s="785"/>
    </row>
    <row r="35" spans="1:42" s="34" customFormat="1" ht="13.5" customHeight="1">
      <c r="A35" s="757"/>
      <c r="B35" s="764"/>
      <c r="C35" s="762"/>
      <c r="D35" s="753"/>
      <c r="E35" s="754"/>
      <c r="F35" s="698"/>
      <c r="G35" s="717"/>
      <c r="H35" s="707"/>
      <c r="I35" s="707"/>
      <c r="J35" s="709"/>
      <c r="K35" s="679"/>
      <c r="L35" s="680"/>
      <c r="M35" s="680"/>
      <c r="N35" s="681"/>
      <c r="O35" s="728"/>
      <c r="P35" s="727"/>
      <c r="Q35" s="727"/>
      <c r="R35" s="708"/>
      <c r="S35" s="665"/>
      <c r="T35" s="666"/>
      <c r="U35" s="666"/>
      <c r="V35" s="666"/>
      <c r="W35" s="666"/>
      <c r="X35" s="666"/>
      <c r="Y35" s="667"/>
      <c r="Z35" s="698"/>
      <c r="AA35" s="728"/>
      <c r="AB35" s="727"/>
      <c r="AC35" s="727"/>
      <c r="AD35" s="708"/>
      <c r="AE35" s="679"/>
      <c r="AF35" s="680"/>
      <c r="AG35" s="680"/>
      <c r="AH35" s="680"/>
      <c r="AI35" s="680"/>
      <c r="AJ35" s="681"/>
      <c r="AK35" s="771"/>
      <c r="AL35" s="785"/>
      <c r="AM35" s="785"/>
      <c r="AN35" s="785"/>
      <c r="AO35" s="785"/>
      <c r="AP35" s="785"/>
    </row>
    <row r="36" spans="1:42" s="34" customFormat="1" ht="13.5" customHeight="1">
      <c r="A36" s="757"/>
      <c r="B36" s="764"/>
      <c r="C36" s="762"/>
      <c r="D36" s="753"/>
      <c r="E36" s="754"/>
      <c r="F36" s="698"/>
      <c r="G36" s="710" t="s">
        <v>933</v>
      </c>
      <c r="H36" s="711"/>
      <c r="I36" s="711"/>
      <c r="J36" s="712"/>
      <c r="K36" s="679"/>
      <c r="L36" s="680"/>
      <c r="M36" s="680"/>
      <c r="N36" s="681"/>
      <c r="O36" s="728"/>
      <c r="P36" s="727"/>
      <c r="Q36" s="727"/>
      <c r="R36" s="708"/>
      <c r="S36" s="668"/>
      <c r="T36" s="669"/>
      <c r="U36" s="669"/>
      <c r="V36" s="669"/>
      <c r="W36" s="669"/>
      <c r="X36" s="669"/>
      <c r="Y36" s="670"/>
      <c r="Z36" s="698"/>
      <c r="AA36" s="755"/>
      <c r="AB36" s="729"/>
      <c r="AC36" s="729"/>
      <c r="AD36" s="709"/>
      <c r="AE36" s="679"/>
      <c r="AF36" s="680"/>
      <c r="AG36" s="680"/>
      <c r="AH36" s="680"/>
      <c r="AI36" s="680"/>
      <c r="AJ36" s="681"/>
      <c r="AK36" s="771"/>
      <c r="AL36" s="785"/>
      <c r="AM36" s="785"/>
      <c r="AN36" s="785"/>
      <c r="AO36" s="785"/>
      <c r="AP36" s="785"/>
    </row>
    <row r="37" spans="1:42" s="34" customFormat="1" ht="13.5" customHeight="1">
      <c r="A37" s="757"/>
      <c r="B37" s="764"/>
      <c r="C37" s="762" t="s">
        <v>361</v>
      </c>
      <c r="D37" s="753"/>
      <c r="E37" s="754"/>
      <c r="F37" s="698"/>
      <c r="G37" s="713"/>
      <c r="H37" s="714"/>
      <c r="I37" s="714"/>
      <c r="J37" s="715"/>
      <c r="K37" s="700"/>
      <c r="L37" s="701"/>
      <c r="M37" s="701"/>
      <c r="N37" s="702"/>
      <c r="O37" s="728"/>
      <c r="P37" s="727"/>
      <c r="Q37" s="727"/>
      <c r="R37" s="708"/>
      <c r="S37" s="671"/>
      <c r="T37" s="672"/>
      <c r="U37" s="672"/>
      <c r="V37" s="672"/>
      <c r="W37" s="672"/>
      <c r="X37" s="672"/>
      <c r="Y37" s="673"/>
      <c r="Z37" s="698"/>
      <c r="AA37" s="688" t="s">
        <v>581</v>
      </c>
      <c r="AB37" s="689"/>
      <c r="AC37" s="689"/>
      <c r="AD37" s="690"/>
      <c r="AE37" s="700"/>
      <c r="AF37" s="701"/>
      <c r="AG37" s="701"/>
      <c r="AH37" s="701"/>
      <c r="AI37" s="701"/>
      <c r="AJ37" s="702"/>
      <c r="AK37" s="771"/>
      <c r="AL37" s="785"/>
      <c r="AM37" s="785"/>
      <c r="AN37" s="785"/>
      <c r="AO37" s="785"/>
      <c r="AP37" s="785"/>
    </row>
    <row r="38" spans="1:42" s="34" customFormat="1" ht="13.5" customHeight="1">
      <c r="A38" s="78" t="s">
        <v>8</v>
      </c>
      <c r="B38" s="764"/>
      <c r="C38" s="762"/>
      <c r="D38" s="753"/>
      <c r="E38" s="754"/>
      <c r="F38" s="698"/>
      <c r="G38" s="718" t="s">
        <v>368</v>
      </c>
      <c r="H38" s="719"/>
      <c r="I38" s="719"/>
      <c r="J38" s="720"/>
      <c r="K38" s="679"/>
      <c r="L38" s="680"/>
      <c r="M38" s="680"/>
      <c r="N38" s="681"/>
      <c r="O38" s="728"/>
      <c r="P38" s="727"/>
      <c r="Q38" s="727"/>
      <c r="R38" s="708"/>
      <c r="S38" s="665"/>
      <c r="T38" s="666"/>
      <c r="U38" s="666"/>
      <c r="V38" s="666"/>
      <c r="W38" s="666"/>
      <c r="X38" s="666"/>
      <c r="Y38" s="667"/>
      <c r="Z38" s="698"/>
      <c r="AA38" s="691"/>
      <c r="AB38" s="692"/>
      <c r="AC38" s="692"/>
      <c r="AD38" s="693"/>
      <c r="AE38" s="679"/>
      <c r="AF38" s="680"/>
      <c r="AG38" s="680"/>
      <c r="AH38" s="680"/>
      <c r="AI38" s="680"/>
      <c r="AJ38" s="681"/>
      <c r="AK38" s="771"/>
      <c r="AL38" s="785"/>
      <c r="AM38" s="785"/>
      <c r="AN38" s="785"/>
      <c r="AO38" s="785"/>
      <c r="AP38" s="785"/>
    </row>
    <row r="39" spans="1:42" s="34" customFormat="1" ht="13.5" customHeight="1">
      <c r="A39" s="757"/>
      <c r="B39" s="764"/>
      <c r="C39" s="762"/>
      <c r="D39" s="753"/>
      <c r="E39" s="754"/>
      <c r="F39" s="698"/>
      <c r="G39" s="721"/>
      <c r="H39" s="722"/>
      <c r="I39" s="722"/>
      <c r="J39" s="723"/>
      <c r="K39" s="679"/>
      <c r="L39" s="680"/>
      <c r="M39" s="680"/>
      <c r="N39" s="681"/>
      <c r="O39" s="730"/>
      <c r="P39" s="573"/>
      <c r="Q39" s="573"/>
      <c r="R39" s="731"/>
      <c r="S39" s="665"/>
      <c r="T39" s="666"/>
      <c r="U39" s="666"/>
      <c r="V39" s="666"/>
      <c r="W39" s="666"/>
      <c r="X39" s="666"/>
      <c r="Y39" s="667"/>
      <c r="Z39" s="698"/>
      <c r="AA39" s="694"/>
      <c r="AB39" s="695"/>
      <c r="AC39" s="695"/>
      <c r="AD39" s="696"/>
      <c r="AE39" s="679"/>
      <c r="AF39" s="680"/>
      <c r="AG39" s="680"/>
      <c r="AH39" s="680"/>
      <c r="AI39" s="680"/>
      <c r="AJ39" s="681"/>
      <c r="AK39" s="771"/>
      <c r="AL39" s="785"/>
      <c r="AM39" s="785"/>
      <c r="AN39" s="785"/>
      <c r="AO39" s="785"/>
      <c r="AP39" s="785"/>
    </row>
    <row r="40" spans="1:42" s="34" customFormat="1" ht="13.5" customHeight="1">
      <c r="A40" s="757"/>
      <c r="B40" s="764"/>
      <c r="C40" s="762"/>
      <c r="D40" s="753"/>
      <c r="E40" s="754"/>
      <c r="F40" s="698"/>
      <c r="G40" s="721"/>
      <c r="H40" s="722"/>
      <c r="I40" s="722"/>
      <c r="J40" s="723"/>
      <c r="K40" s="679"/>
      <c r="L40" s="680"/>
      <c r="M40" s="680"/>
      <c r="N40" s="681"/>
      <c r="O40" s="730"/>
      <c r="P40" s="573"/>
      <c r="Q40" s="573"/>
      <c r="R40" s="731"/>
      <c r="S40" s="665"/>
      <c r="T40" s="666"/>
      <c r="U40" s="666"/>
      <c r="V40" s="666"/>
      <c r="W40" s="666"/>
      <c r="X40" s="666"/>
      <c r="Y40" s="667"/>
      <c r="Z40" s="698"/>
      <c r="AA40" s="732" t="s">
        <v>363</v>
      </c>
      <c r="AB40" s="733"/>
      <c r="AC40" s="733"/>
      <c r="AD40" s="734"/>
      <c r="AE40" s="679"/>
      <c r="AF40" s="680"/>
      <c r="AG40" s="680"/>
      <c r="AH40" s="680"/>
      <c r="AI40" s="680"/>
      <c r="AJ40" s="681"/>
      <c r="AK40" s="771"/>
      <c r="AL40" s="785"/>
      <c r="AM40" s="785"/>
      <c r="AN40" s="785"/>
      <c r="AO40" s="785"/>
      <c r="AP40" s="785"/>
    </row>
    <row r="41" spans="1:42" s="34" customFormat="1" ht="13.5" customHeight="1">
      <c r="A41" s="757"/>
      <c r="B41" s="764"/>
      <c r="C41" s="762"/>
      <c r="D41" s="753"/>
      <c r="E41" s="754"/>
      <c r="F41" s="698"/>
      <c r="G41" s="721"/>
      <c r="H41" s="722"/>
      <c r="I41" s="722"/>
      <c r="J41" s="723"/>
      <c r="K41" s="679"/>
      <c r="L41" s="680"/>
      <c r="M41" s="680"/>
      <c r="N41" s="681"/>
      <c r="O41" s="730"/>
      <c r="P41" s="573"/>
      <c r="Q41" s="573"/>
      <c r="R41" s="731"/>
      <c r="S41" s="665"/>
      <c r="T41" s="666"/>
      <c r="U41" s="666"/>
      <c r="V41" s="666"/>
      <c r="W41" s="666"/>
      <c r="X41" s="666"/>
      <c r="Y41" s="667"/>
      <c r="Z41" s="698"/>
      <c r="AA41" s="735"/>
      <c r="AB41" s="551" t="s">
        <v>29</v>
      </c>
      <c r="AC41" s="677"/>
      <c r="AD41" s="678" t="s">
        <v>30</v>
      </c>
      <c r="AE41" s="679"/>
      <c r="AF41" s="680"/>
      <c r="AG41" s="680"/>
      <c r="AH41" s="680"/>
      <c r="AI41" s="680"/>
      <c r="AJ41" s="681"/>
      <c r="AK41" s="771"/>
      <c r="AL41" s="785"/>
      <c r="AM41" s="785"/>
      <c r="AN41" s="785"/>
      <c r="AO41" s="785"/>
      <c r="AP41" s="785"/>
    </row>
    <row r="42" spans="1:42" s="5" customFormat="1">
      <c r="A42" s="758"/>
      <c r="B42" s="765"/>
      <c r="C42" s="762"/>
      <c r="D42" s="753"/>
      <c r="E42" s="754"/>
      <c r="F42" s="699"/>
      <c r="G42" s="724"/>
      <c r="H42" s="725"/>
      <c r="I42" s="725"/>
      <c r="J42" s="726"/>
      <c r="K42" s="748"/>
      <c r="L42" s="749"/>
      <c r="M42" s="749"/>
      <c r="N42" s="750"/>
      <c r="O42" s="663"/>
      <c r="P42" s="664"/>
      <c r="Q42" s="664"/>
      <c r="R42" s="642"/>
      <c r="S42" s="668"/>
      <c r="T42" s="669"/>
      <c r="U42" s="669"/>
      <c r="V42" s="669"/>
      <c r="W42" s="669"/>
      <c r="X42" s="669"/>
      <c r="Y42" s="670"/>
      <c r="Z42" s="699"/>
      <c r="AA42" s="773"/>
      <c r="AB42" s="774"/>
      <c r="AC42" s="775"/>
      <c r="AD42" s="772"/>
      <c r="AE42" s="748"/>
      <c r="AF42" s="749"/>
      <c r="AG42" s="749"/>
      <c r="AH42" s="749"/>
      <c r="AI42" s="749"/>
      <c r="AJ42" s="750"/>
      <c r="AK42" s="771"/>
      <c r="AL42" s="785"/>
      <c r="AM42" s="785"/>
      <c r="AN42" s="785"/>
      <c r="AO42" s="785"/>
      <c r="AP42" s="785"/>
    </row>
  </sheetData>
  <mergeCells count="237">
    <mergeCell ref="AR2:AV4"/>
    <mergeCell ref="K41:N41"/>
    <mergeCell ref="AE32:AJ32"/>
    <mergeCell ref="AE33:AJ33"/>
    <mergeCell ref="AE34:AJ34"/>
    <mergeCell ref="AE35:AJ35"/>
    <mergeCell ref="AE36:AJ36"/>
    <mergeCell ref="AE37:AJ37"/>
    <mergeCell ref="AE38:AJ38"/>
    <mergeCell ref="AE39:AJ39"/>
    <mergeCell ref="K32:N32"/>
    <mergeCell ref="K33:N33"/>
    <mergeCell ref="K34:N34"/>
    <mergeCell ref="K35:N35"/>
    <mergeCell ref="K36:N36"/>
    <mergeCell ref="K37:N37"/>
    <mergeCell ref="K38:N38"/>
    <mergeCell ref="K39:N39"/>
    <mergeCell ref="S30:Y30"/>
    <mergeCell ref="S31:Y31"/>
    <mergeCell ref="AL7:AP18"/>
    <mergeCell ref="AL19:AP30"/>
    <mergeCell ref="AL31:AP42"/>
    <mergeCell ref="AK7:AK18"/>
    <mergeCell ref="AK19:AK30"/>
    <mergeCell ref="AK31:AK42"/>
    <mergeCell ref="AD41:AD42"/>
    <mergeCell ref="AA35:AA36"/>
    <mergeCell ref="AB35:AC36"/>
    <mergeCell ref="AD35:AD36"/>
    <mergeCell ref="AA37:AD39"/>
    <mergeCell ref="AA40:AD40"/>
    <mergeCell ref="AA28:AD28"/>
    <mergeCell ref="AA29:AA30"/>
    <mergeCell ref="AB29:AB30"/>
    <mergeCell ref="AC29:AC30"/>
    <mergeCell ref="AD29:AD30"/>
    <mergeCell ref="AE19:AJ19"/>
    <mergeCell ref="AE20:AJ20"/>
    <mergeCell ref="AE21:AJ21"/>
    <mergeCell ref="AE22:AJ22"/>
    <mergeCell ref="AE31:AJ31"/>
    <mergeCell ref="AA41:AA42"/>
    <mergeCell ref="AB41:AB42"/>
    <mergeCell ref="AC41:AC42"/>
    <mergeCell ref="AE40:AJ40"/>
    <mergeCell ref="AE41:AJ41"/>
    <mergeCell ref="AE42:AJ42"/>
    <mergeCell ref="A15:A18"/>
    <mergeCell ref="A27:A30"/>
    <mergeCell ref="C7:C12"/>
    <mergeCell ref="C13:C18"/>
    <mergeCell ref="C19:C24"/>
    <mergeCell ref="AE17:AJ17"/>
    <mergeCell ref="AE18:AJ18"/>
    <mergeCell ref="K7:N7"/>
    <mergeCell ref="K8:N8"/>
    <mergeCell ref="K9:N9"/>
    <mergeCell ref="J10:J11"/>
    <mergeCell ref="D7:E18"/>
    <mergeCell ref="D19:E30"/>
    <mergeCell ref="P23:Q26"/>
    <mergeCell ref="R23:R26"/>
    <mergeCell ref="O27:R30"/>
    <mergeCell ref="AE29:AJ29"/>
    <mergeCell ref="AE30:AJ30"/>
    <mergeCell ref="AE11:AJ11"/>
    <mergeCell ref="AE12:AJ12"/>
    <mergeCell ref="AE13:AJ13"/>
    <mergeCell ref="AE14:AJ14"/>
    <mergeCell ref="AE16:AJ16"/>
    <mergeCell ref="AE23:AJ23"/>
    <mergeCell ref="D31:E42"/>
    <mergeCell ref="A6:C6"/>
    <mergeCell ref="D6:E6"/>
    <mergeCell ref="AA11:AA12"/>
    <mergeCell ref="A7:A9"/>
    <mergeCell ref="A11:A13"/>
    <mergeCell ref="G38:J42"/>
    <mergeCell ref="H6:I6"/>
    <mergeCell ref="J6:K6"/>
    <mergeCell ref="A39:A42"/>
    <mergeCell ref="B7:B18"/>
    <mergeCell ref="B19:B30"/>
    <mergeCell ref="C37:C42"/>
    <mergeCell ref="B31:B42"/>
    <mergeCell ref="C25:C30"/>
    <mergeCell ref="K25:N25"/>
    <mergeCell ref="K26:N26"/>
    <mergeCell ref="K31:N31"/>
    <mergeCell ref="A19:A21"/>
    <mergeCell ref="A23:A25"/>
    <mergeCell ref="A31:A33"/>
    <mergeCell ref="A35:A37"/>
    <mergeCell ref="C31:C36"/>
    <mergeCell ref="O23:O26"/>
    <mergeCell ref="O35:O38"/>
    <mergeCell ref="P35:Q38"/>
    <mergeCell ref="R35:R38"/>
    <mergeCell ref="F19:F30"/>
    <mergeCell ref="F31:F42"/>
    <mergeCell ref="K40:N40"/>
    <mergeCell ref="K42:N42"/>
    <mergeCell ref="O39:R42"/>
    <mergeCell ref="A5:C5"/>
    <mergeCell ref="G34:G35"/>
    <mergeCell ref="K10:N10"/>
    <mergeCell ref="K11:N11"/>
    <mergeCell ref="K12:N12"/>
    <mergeCell ref="K19:N19"/>
    <mergeCell ref="K20:N20"/>
    <mergeCell ref="K21:N21"/>
    <mergeCell ref="K13:N13"/>
    <mergeCell ref="K14:N14"/>
    <mergeCell ref="K15:N15"/>
    <mergeCell ref="K16:N16"/>
    <mergeCell ref="K17:N17"/>
    <mergeCell ref="K18:N18"/>
    <mergeCell ref="F6:G6"/>
    <mergeCell ref="F7:F18"/>
    <mergeCell ref="A1:AP3"/>
    <mergeCell ref="I4:J4"/>
    <mergeCell ref="D5:M5"/>
    <mergeCell ref="AC5:AK5"/>
    <mergeCell ref="L4:M4"/>
    <mergeCell ref="A4:D4"/>
    <mergeCell ref="E4:G4"/>
    <mergeCell ref="AL5:AP5"/>
    <mergeCell ref="N5:P5"/>
    <mergeCell ref="Q5:Y5"/>
    <mergeCell ref="Z5:AB5"/>
    <mergeCell ref="AD6:AE6"/>
    <mergeCell ref="L6:M6"/>
    <mergeCell ref="N6:O6"/>
    <mergeCell ref="G7:J7"/>
    <mergeCell ref="O7:R7"/>
    <mergeCell ref="P6:Q6"/>
    <mergeCell ref="K24:N24"/>
    <mergeCell ref="R6:S6"/>
    <mergeCell ref="K23:N23"/>
    <mergeCell ref="G10:G11"/>
    <mergeCell ref="H10:I11"/>
    <mergeCell ref="X6:Y6"/>
    <mergeCell ref="Z6:AA6"/>
    <mergeCell ref="AB6:AC6"/>
    <mergeCell ref="AE15:AJ15"/>
    <mergeCell ref="AH6:AI6"/>
    <mergeCell ref="V6:W6"/>
    <mergeCell ref="AJ6:AK6"/>
    <mergeCell ref="AF6:AG6"/>
    <mergeCell ref="T6:U6"/>
    <mergeCell ref="AE7:AJ7"/>
    <mergeCell ref="AE8:AJ8"/>
    <mergeCell ref="AE9:AJ9"/>
    <mergeCell ref="AE10:AJ10"/>
    <mergeCell ref="AR6:AV8"/>
    <mergeCell ref="H34:I35"/>
    <mergeCell ref="J34:J35"/>
    <mergeCell ref="G36:J37"/>
    <mergeCell ref="G22:G23"/>
    <mergeCell ref="H22:I23"/>
    <mergeCell ref="J22:J23"/>
    <mergeCell ref="G24:J25"/>
    <mergeCell ref="G26:J30"/>
    <mergeCell ref="P11:Q14"/>
    <mergeCell ref="O11:O14"/>
    <mergeCell ref="R11:R14"/>
    <mergeCell ref="AB11:AC12"/>
    <mergeCell ref="G12:J13"/>
    <mergeCell ref="G14:J18"/>
    <mergeCell ref="O15:R18"/>
    <mergeCell ref="AD11:AD12"/>
    <mergeCell ref="AA13:AD15"/>
    <mergeCell ref="AA16:AD16"/>
    <mergeCell ref="AA17:AA18"/>
    <mergeCell ref="AL6:AP6"/>
    <mergeCell ref="Z31:Z42"/>
    <mergeCell ref="S28:Y28"/>
    <mergeCell ref="S29:Y29"/>
    <mergeCell ref="AE24:AJ24"/>
    <mergeCell ref="AE25:AJ25"/>
    <mergeCell ref="AE26:AJ26"/>
    <mergeCell ref="AE27:AJ27"/>
    <mergeCell ref="AE28:AJ28"/>
    <mergeCell ref="S25:Y25"/>
    <mergeCell ref="S26:Y26"/>
    <mergeCell ref="S27:Y27"/>
    <mergeCell ref="AA7:AD7"/>
    <mergeCell ref="S20:Y20"/>
    <mergeCell ref="S21:Y21"/>
    <mergeCell ref="S22:Y22"/>
    <mergeCell ref="S23:Y23"/>
    <mergeCell ref="S24:Y24"/>
    <mergeCell ref="S7:Y7"/>
    <mergeCell ref="S8:Y8"/>
    <mergeCell ref="S9:Y9"/>
    <mergeCell ref="S10:Y10"/>
    <mergeCell ref="S11:Y11"/>
    <mergeCell ref="S12:Y12"/>
    <mergeCell ref="S13:Y13"/>
    <mergeCell ref="S14:Y14"/>
    <mergeCell ref="S15:Y15"/>
    <mergeCell ref="G19:J19"/>
    <mergeCell ref="O19:R19"/>
    <mergeCell ref="G31:J31"/>
    <mergeCell ref="O31:R31"/>
    <mergeCell ref="AA19:AD19"/>
    <mergeCell ref="AA31:AD31"/>
    <mergeCell ref="AB17:AB18"/>
    <mergeCell ref="AC17:AC18"/>
    <mergeCell ref="AD17:AD18"/>
    <mergeCell ref="K27:N27"/>
    <mergeCell ref="K28:N28"/>
    <mergeCell ref="K29:N29"/>
    <mergeCell ref="K30:N30"/>
    <mergeCell ref="AA23:AA24"/>
    <mergeCell ref="AB23:AC24"/>
    <mergeCell ref="AD23:AD24"/>
    <mergeCell ref="AA25:AD27"/>
    <mergeCell ref="K22:N22"/>
    <mergeCell ref="Z7:Z18"/>
    <mergeCell ref="Z19:Z30"/>
    <mergeCell ref="S16:Y16"/>
    <mergeCell ref="S17:Y17"/>
    <mergeCell ref="S18:Y18"/>
    <mergeCell ref="S19:Y19"/>
    <mergeCell ref="S41:Y41"/>
    <mergeCell ref="S42:Y42"/>
    <mergeCell ref="S32:Y32"/>
    <mergeCell ref="S33:Y33"/>
    <mergeCell ref="S34:Y34"/>
    <mergeCell ref="S35:Y35"/>
    <mergeCell ref="S36:Y36"/>
    <mergeCell ref="S37:Y37"/>
    <mergeCell ref="S38:Y38"/>
    <mergeCell ref="S39:Y39"/>
    <mergeCell ref="S40:Y40"/>
  </mergeCells>
  <phoneticPr fontId="3"/>
  <hyperlinks>
    <hyperlink ref="AR2:AS3" location="目次!B18" display="目次へ" xr:uid="{00000000-0004-0000-0200-000000000000}"/>
    <hyperlink ref="AR6:AS7" location="目次!B18" display="目次へ" xr:uid="{00000000-0004-0000-0200-000001000000}"/>
    <hyperlink ref="AR6:AV8" location="①【2ヵ月前】利用申込書!A1" display="利用申込書へ" xr:uid="{00000000-0004-0000-0200-000002000000}"/>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from>
                    <xdr:col>6</xdr:col>
                    <xdr:colOff>123825</xdr:colOff>
                    <xdr:row>21</xdr:row>
                    <xdr:rowOff>114300</xdr:rowOff>
                  </from>
                  <to>
                    <xdr:col>9</xdr:col>
                    <xdr:colOff>0</xdr:colOff>
                    <xdr:row>22</xdr:row>
                    <xdr:rowOff>171450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2126" r:id="rId12" name="Check Box 78">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2127" r:id="rId13" name="Check Box 79">
              <controlPr defaultSize="0" autoFill="0" autoLine="0" autoPict="0">
                <anchor moveWithCells="1">
                  <from>
                    <xdr:col>26</xdr:col>
                    <xdr:colOff>123825</xdr:colOff>
                    <xdr:row>10</xdr:row>
                    <xdr:rowOff>114300</xdr:rowOff>
                  </from>
                  <to>
                    <xdr:col>29</xdr:col>
                    <xdr:colOff>57150</xdr:colOff>
                    <xdr:row>11</xdr:row>
                    <xdr:rowOff>171450</xdr:rowOff>
                  </to>
                </anchor>
              </controlPr>
            </control>
          </mc:Choice>
        </mc:AlternateContent>
        <mc:AlternateContent xmlns:mc="http://schemas.openxmlformats.org/markup-compatibility/2006">
          <mc:Choice Requires="x14">
            <control shapeId="2128" r:id="rId14" name="Check Box 80">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2129" r:id="rId15" name="Check Box 81">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2130" r:id="rId16" name="Check Box 82">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2131" r:id="rId17" name="Check Box 83">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2148" r:id="rId19" name="Check Box 100">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2149" r:id="rId20" name="Check Box 101">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2150" r:id="rId21" name="Check Box 102">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2151" r:id="rId22" name="Check Box 103">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2152" r:id="rId23" name="Check Box 104">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2153" r:id="rId24" name="Check Box 105">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2154" r:id="rId25" name="Check Box 106">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2156" r:id="rId26" name="Check Box 108">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2157" r:id="rId27" name="Check Box 109">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2158" r:id="rId28" name="Check Box 110">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2159" r:id="rId29" name="Check Box 111">
              <controlPr defaultSize="0" autoFill="0" autoLine="0" autoPict="0">
                <anchor moveWithCells="1">
                  <from>
                    <xdr:col>14</xdr:col>
                    <xdr:colOff>123825</xdr:colOff>
                    <xdr:row>34</xdr:row>
                    <xdr:rowOff>76200</xdr:rowOff>
                  </from>
                  <to>
                    <xdr:col>17</xdr:col>
                    <xdr:colOff>28575</xdr:colOff>
                    <xdr:row>35</xdr:row>
                    <xdr:rowOff>142875</xdr:rowOff>
                  </to>
                </anchor>
              </controlPr>
            </control>
          </mc:Choice>
        </mc:AlternateContent>
        <mc:AlternateContent xmlns:mc="http://schemas.openxmlformats.org/markup-compatibility/2006">
          <mc:Choice Requires="x14">
            <control shapeId="2160" r:id="rId30" name="Check Box 112">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2161" r:id="rId31" name="Check Box 113">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2162" r:id="rId32" name="Check Box 114">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2163" r:id="rId33" name="Check Box 115">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2164" r:id="rId34" name="Check Box 116">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2166" r:id="rId35" name="Check Box 118">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2167" r:id="rId36" name="Check Box 119">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2172" r:id="rId37" name="Check Box 12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2173" r:id="rId38" name="Check Box 12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2174" r:id="rId39" name="Check Box 12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2175" r:id="rId40" name="Check Box 12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2176" r:id="rId41" name="Check Box 12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2178" r:id="rId42" name="Check Box 13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2179" r:id="rId43" name="Check Box 13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mc:AlternateContent xmlns:mc="http://schemas.openxmlformats.org/markup-compatibility/2006">
          <mc:Choice Requires="x14">
            <control shapeId="2177" r:id="rId44" name="Check Box 129">
              <controlPr defaultSize="0" autoFill="0" autoLine="0" autoPict="0">
                <anchor moveWithCells="1">
                  <from>
                    <xdr:col>6</xdr:col>
                    <xdr:colOff>123825</xdr:colOff>
                    <xdr:row>9</xdr:row>
                    <xdr:rowOff>114300</xdr:rowOff>
                  </from>
                  <to>
                    <xdr:col>9</xdr:col>
                    <xdr:colOff>0</xdr:colOff>
                    <xdr:row>10</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2916-9C21-4360-8030-3873F8EF066F}">
  <sheetPr>
    <tabColor rgb="FFFF0000"/>
  </sheetPr>
  <dimension ref="A1:BC42"/>
  <sheetViews>
    <sheetView showGridLines="0" showZeros="0" view="pageBreakPreview" topLeftCell="A8" zoomScaleNormal="100" zoomScaleSheetLayoutView="100" workbookViewId="0">
      <selection activeCell="K40" sqref="K40:N40"/>
    </sheetView>
  </sheetViews>
  <sheetFormatPr defaultRowHeight="13.5"/>
  <cols>
    <col min="1" max="1" width="3.625" style="52" customWidth="1"/>
    <col min="2" max="10" width="3.125" style="52" customWidth="1"/>
    <col min="11" max="11" width="3.625" style="52" customWidth="1"/>
    <col min="12" max="13" width="4.625" style="52" customWidth="1"/>
    <col min="14" max="14" width="3.625" style="52" customWidth="1"/>
    <col min="15" max="18" width="3.125" style="52" customWidth="1"/>
    <col min="19" max="19" width="4.625" style="52" customWidth="1"/>
    <col min="20" max="42" width="3.125" style="52" customWidth="1"/>
    <col min="43" max="55" width="3.125" style="425" customWidth="1"/>
    <col min="56" max="62" width="2.625" style="425" customWidth="1"/>
    <col min="63" max="16384" width="9" style="425"/>
  </cols>
  <sheetData>
    <row r="1" spans="1:55" ht="13.5" customHeight="1" thickBot="1">
      <c r="A1" s="739" t="s">
        <v>697</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739"/>
      <c r="AP1" s="739"/>
      <c r="AQ1" s="3"/>
      <c r="AR1" s="3"/>
      <c r="AS1" s="3"/>
      <c r="AT1" s="3"/>
      <c r="AU1" s="3"/>
      <c r="AV1" s="3"/>
      <c r="AW1" s="3"/>
      <c r="AX1" s="3"/>
      <c r="AY1" s="3"/>
      <c r="AZ1" s="3"/>
    </row>
    <row r="2" spans="1:55" ht="13.5" customHeigh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3"/>
      <c r="AR2" s="776" t="s">
        <v>569</v>
      </c>
      <c r="AS2" s="777"/>
      <c r="AT2" s="777"/>
      <c r="AU2" s="777"/>
      <c r="AV2" s="778"/>
      <c r="AW2" s="3"/>
      <c r="AX2" s="3"/>
      <c r="AY2" s="3"/>
      <c r="AZ2" s="3"/>
    </row>
    <row r="3" spans="1:55" s="2" customFormat="1" ht="11.2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739"/>
      <c r="AK3" s="739"/>
      <c r="AL3" s="739"/>
      <c r="AM3" s="739"/>
      <c r="AN3" s="739"/>
      <c r="AO3" s="739"/>
      <c r="AP3" s="739"/>
      <c r="AQ3" s="3"/>
      <c r="AR3" s="779"/>
      <c r="AS3" s="780"/>
      <c r="AT3" s="780"/>
      <c r="AU3" s="780"/>
      <c r="AV3" s="781"/>
      <c r="AW3" s="3"/>
      <c r="AX3" s="3"/>
      <c r="AY3" s="3"/>
      <c r="AZ3" s="3"/>
    </row>
    <row r="4" spans="1:55" s="2" customFormat="1" ht="13.5" customHeight="1" thickBot="1">
      <c r="A4" s="740" t="s">
        <v>328</v>
      </c>
      <c r="B4" s="740"/>
      <c r="C4" s="740"/>
      <c r="D4" s="740"/>
      <c r="E4" s="740">
        <v>2026</v>
      </c>
      <c r="F4" s="740"/>
      <c r="G4" s="740"/>
      <c r="H4" s="427" t="s">
        <v>9</v>
      </c>
      <c r="I4" s="740">
        <v>4</v>
      </c>
      <c r="J4" s="740"/>
      <c r="K4" s="427" t="s">
        <v>10</v>
      </c>
      <c r="L4" s="572">
        <v>1</v>
      </c>
      <c r="M4" s="572"/>
      <c r="N4" s="50" t="s">
        <v>11</v>
      </c>
      <c r="O4" s="51"/>
      <c r="P4" s="51"/>
      <c r="Q4" s="51"/>
      <c r="R4" s="51"/>
      <c r="S4" s="51"/>
      <c r="T4" s="51"/>
      <c r="U4" s="51"/>
      <c r="V4" s="51"/>
      <c r="W4" s="76"/>
      <c r="X4" s="76"/>
      <c r="Y4" s="76"/>
      <c r="Z4" s="51"/>
      <c r="AA4" s="51"/>
      <c r="AB4" s="51"/>
      <c r="AP4" s="434" t="s">
        <v>896</v>
      </c>
      <c r="AR4" s="782"/>
      <c r="AS4" s="783"/>
      <c r="AT4" s="783"/>
      <c r="AU4" s="783"/>
      <c r="AV4" s="784"/>
      <c r="AW4" s="3"/>
    </row>
    <row r="5" spans="1:55" s="34" customFormat="1" ht="24.95" customHeight="1" thickBot="1">
      <c r="A5" s="751" t="s">
        <v>21</v>
      </c>
      <c r="B5" s="752"/>
      <c r="C5" s="752"/>
      <c r="D5" s="741" t="s">
        <v>713</v>
      </c>
      <c r="E5" s="741"/>
      <c r="F5" s="741"/>
      <c r="G5" s="741"/>
      <c r="H5" s="741"/>
      <c r="I5" s="741"/>
      <c r="J5" s="741"/>
      <c r="K5" s="741"/>
      <c r="L5" s="741"/>
      <c r="M5" s="741"/>
      <c r="N5" s="745" t="s">
        <v>292</v>
      </c>
      <c r="O5" s="746"/>
      <c r="P5" s="746"/>
      <c r="Q5" s="741" t="s">
        <v>714</v>
      </c>
      <c r="R5" s="741"/>
      <c r="S5" s="741"/>
      <c r="T5" s="741"/>
      <c r="U5" s="741"/>
      <c r="V5" s="741"/>
      <c r="W5" s="741"/>
      <c r="X5" s="741"/>
      <c r="Y5" s="747"/>
      <c r="Z5" s="745" t="s">
        <v>395</v>
      </c>
      <c r="AA5" s="746"/>
      <c r="AB5" s="746"/>
      <c r="AC5" s="741" t="s">
        <v>715</v>
      </c>
      <c r="AD5" s="741"/>
      <c r="AE5" s="741"/>
      <c r="AF5" s="741"/>
      <c r="AG5" s="741"/>
      <c r="AH5" s="741"/>
      <c r="AI5" s="741"/>
      <c r="AJ5" s="741"/>
      <c r="AK5" s="741"/>
      <c r="AL5" s="742"/>
      <c r="AM5" s="743"/>
      <c r="AN5" s="743"/>
      <c r="AO5" s="743"/>
      <c r="AP5" s="744"/>
      <c r="AR5" s="227"/>
      <c r="AS5" s="227"/>
      <c r="AT5" s="227"/>
      <c r="AU5" s="227"/>
      <c r="AV5" s="227"/>
    </row>
    <row r="6" spans="1:55" s="36" customFormat="1" ht="14.25" customHeight="1">
      <c r="A6" s="737" t="s">
        <v>358</v>
      </c>
      <c r="B6" s="737"/>
      <c r="C6" s="737"/>
      <c r="D6" s="737">
        <v>6</v>
      </c>
      <c r="E6" s="737"/>
      <c r="F6" s="737">
        <v>7</v>
      </c>
      <c r="G6" s="737"/>
      <c r="H6" s="737">
        <v>8</v>
      </c>
      <c r="I6" s="737"/>
      <c r="J6" s="737">
        <v>9</v>
      </c>
      <c r="K6" s="738"/>
      <c r="L6" s="738">
        <v>10</v>
      </c>
      <c r="M6" s="738"/>
      <c r="N6" s="738">
        <v>11</v>
      </c>
      <c r="O6" s="737"/>
      <c r="P6" s="737">
        <v>12</v>
      </c>
      <c r="Q6" s="737"/>
      <c r="R6" s="737">
        <v>13</v>
      </c>
      <c r="S6" s="738"/>
      <c r="T6" s="738">
        <v>14</v>
      </c>
      <c r="U6" s="738"/>
      <c r="V6" s="738">
        <v>15</v>
      </c>
      <c r="W6" s="738"/>
      <c r="X6" s="738">
        <v>16</v>
      </c>
      <c r="Y6" s="738"/>
      <c r="Z6" s="737">
        <v>17</v>
      </c>
      <c r="AA6" s="737"/>
      <c r="AB6" s="737">
        <v>18</v>
      </c>
      <c r="AC6" s="737"/>
      <c r="AD6" s="737">
        <v>19</v>
      </c>
      <c r="AE6" s="737"/>
      <c r="AF6" s="737">
        <v>20</v>
      </c>
      <c r="AG6" s="737"/>
      <c r="AH6" s="737">
        <v>21</v>
      </c>
      <c r="AI6" s="737"/>
      <c r="AJ6" s="737">
        <v>22</v>
      </c>
      <c r="AK6" s="737"/>
      <c r="AL6" s="736" t="s">
        <v>367</v>
      </c>
      <c r="AM6" s="736"/>
      <c r="AN6" s="736"/>
      <c r="AO6" s="736"/>
      <c r="AP6" s="736"/>
      <c r="AQ6" s="35"/>
      <c r="AR6" s="592" t="s">
        <v>572</v>
      </c>
      <c r="AS6" s="703"/>
      <c r="AT6" s="703"/>
      <c r="AU6" s="703"/>
      <c r="AV6" s="593"/>
      <c r="AX6" s="35"/>
      <c r="AY6" s="35"/>
      <c r="AZ6" s="35"/>
      <c r="BA6" s="35"/>
      <c r="BB6" s="35"/>
      <c r="BC6" s="35"/>
    </row>
    <row r="7" spans="1:55" s="34" customFormat="1" ht="13.5" customHeight="1">
      <c r="A7" s="756">
        <v>7</v>
      </c>
      <c r="B7" s="759" t="s">
        <v>359</v>
      </c>
      <c r="C7" s="769" t="s">
        <v>360</v>
      </c>
      <c r="D7" s="787" t="s">
        <v>362</v>
      </c>
      <c r="E7" s="788"/>
      <c r="F7" s="698" t="s">
        <v>20</v>
      </c>
      <c r="G7" s="674" t="s">
        <v>4</v>
      </c>
      <c r="H7" s="675"/>
      <c r="I7" s="675"/>
      <c r="J7" s="676"/>
      <c r="K7" s="793" t="s">
        <v>716</v>
      </c>
      <c r="L7" s="794"/>
      <c r="M7" s="794"/>
      <c r="N7" s="795"/>
      <c r="O7" s="674" t="s">
        <v>5</v>
      </c>
      <c r="P7" s="675"/>
      <c r="Q7" s="675"/>
      <c r="R7" s="676"/>
      <c r="S7" s="798" t="s">
        <v>717</v>
      </c>
      <c r="T7" s="799"/>
      <c r="U7" s="799"/>
      <c r="V7" s="799"/>
      <c r="W7" s="799"/>
      <c r="X7" s="799"/>
      <c r="Y7" s="800"/>
      <c r="Z7" s="697" t="s">
        <v>837</v>
      </c>
      <c r="AA7" s="674" t="s">
        <v>6</v>
      </c>
      <c r="AB7" s="675"/>
      <c r="AC7" s="675"/>
      <c r="AD7" s="676"/>
      <c r="AE7" s="793" t="s">
        <v>718</v>
      </c>
      <c r="AF7" s="794"/>
      <c r="AG7" s="794"/>
      <c r="AH7" s="794"/>
      <c r="AI7" s="794"/>
      <c r="AJ7" s="795"/>
      <c r="AK7" s="771" t="s">
        <v>366</v>
      </c>
      <c r="AL7" s="789" t="s">
        <v>719</v>
      </c>
      <c r="AM7" s="789"/>
      <c r="AN7" s="789"/>
      <c r="AO7" s="789"/>
      <c r="AP7" s="789"/>
      <c r="AR7" s="594"/>
      <c r="AS7" s="704"/>
      <c r="AT7" s="704"/>
      <c r="AU7" s="704"/>
      <c r="AV7" s="595"/>
    </row>
    <row r="8" spans="1:55" s="34" customFormat="1" ht="13.5" customHeight="1" thickBot="1">
      <c r="A8" s="756"/>
      <c r="B8" s="760"/>
      <c r="C8" s="762"/>
      <c r="D8" s="787"/>
      <c r="E8" s="788"/>
      <c r="F8" s="698"/>
      <c r="G8" s="285"/>
      <c r="H8" s="286"/>
      <c r="I8" s="286"/>
      <c r="J8" s="287"/>
      <c r="K8" s="790" t="s">
        <v>720</v>
      </c>
      <c r="L8" s="791"/>
      <c r="M8" s="791"/>
      <c r="N8" s="792"/>
      <c r="O8" s="285"/>
      <c r="P8" s="286"/>
      <c r="Q8" s="286"/>
      <c r="R8" s="287"/>
      <c r="S8" s="801"/>
      <c r="T8" s="802"/>
      <c r="U8" s="802"/>
      <c r="V8" s="802"/>
      <c r="W8" s="802"/>
      <c r="X8" s="802"/>
      <c r="Y8" s="803"/>
      <c r="Z8" s="698"/>
      <c r="AA8" s="285"/>
      <c r="AB8" s="286"/>
      <c r="AC8" s="286"/>
      <c r="AD8" s="287"/>
      <c r="AE8" s="679"/>
      <c r="AF8" s="680"/>
      <c r="AG8" s="680"/>
      <c r="AH8" s="680"/>
      <c r="AI8" s="680"/>
      <c r="AJ8" s="681"/>
      <c r="AK8" s="771"/>
      <c r="AL8" s="789"/>
      <c r="AM8" s="789"/>
      <c r="AN8" s="789"/>
      <c r="AO8" s="789"/>
      <c r="AP8" s="789"/>
      <c r="AR8" s="596"/>
      <c r="AS8" s="705"/>
      <c r="AT8" s="705"/>
      <c r="AU8" s="705"/>
      <c r="AV8" s="597"/>
    </row>
    <row r="9" spans="1:55" s="34" customFormat="1" ht="13.5" customHeight="1">
      <c r="A9" s="756"/>
      <c r="B9" s="760"/>
      <c r="C9" s="762"/>
      <c r="D9" s="787"/>
      <c r="E9" s="788"/>
      <c r="F9" s="698"/>
      <c r="G9" s="285"/>
      <c r="H9" s="286"/>
      <c r="I9" s="286"/>
      <c r="J9" s="287"/>
      <c r="K9" s="790" t="s">
        <v>802</v>
      </c>
      <c r="L9" s="791"/>
      <c r="M9" s="791"/>
      <c r="N9" s="792"/>
      <c r="O9" s="285"/>
      <c r="P9" s="286"/>
      <c r="Q9" s="286"/>
      <c r="R9" s="287"/>
      <c r="S9" s="801"/>
      <c r="T9" s="802"/>
      <c r="U9" s="802"/>
      <c r="V9" s="802"/>
      <c r="W9" s="802"/>
      <c r="X9" s="802"/>
      <c r="Y9" s="803"/>
      <c r="Z9" s="698"/>
      <c r="AA9" s="285"/>
      <c r="AB9" s="286"/>
      <c r="AC9" s="286"/>
      <c r="AD9" s="287"/>
      <c r="AE9" s="679"/>
      <c r="AF9" s="680"/>
      <c r="AG9" s="680"/>
      <c r="AH9" s="680"/>
      <c r="AI9" s="680"/>
      <c r="AJ9" s="681"/>
      <c r="AK9" s="771"/>
      <c r="AL9" s="789"/>
      <c r="AM9" s="789"/>
      <c r="AN9" s="789"/>
      <c r="AO9" s="789"/>
      <c r="AP9" s="789"/>
    </row>
    <row r="10" spans="1:55" s="34" customFormat="1" ht="13.5" customHeight="1">
      <c r="A10" s="77" t="s">
        <v>7</v>
      </c>
      <c r="B10" s="760"/>
      <c r="C10" s="762"/>
      <c r="D10" s="787"/>
      <c r="E10" s="788"/>
      <c r="F10" s="698"/>
      <c r="G10" s="716"/>
      <c r="H10" s="706"/>
      <c r="I10" s="706"/>
      <c r="J10" s="708"/>
      <c r="K10" s="679"/>
      <c r="L10" s="680"/>
      <c r="M10" s="680"/>
      <c r="N10" s="681"/>
      <c r="O10" s="285"/>
      <c r="P10" s="286"/>
      <c r="Q10" s="286"/>
      <c r="R10" s="287"/>
      <c r="S10" s="801"/>
      <c r="T10" s="802"/>
      <c r="U10" s="802"/>
      <c r="V10" s="802"/>
      <c r="W10" s="802"/>
      <c r="X10" s="802"/>
      <c r="Y10" s="803"/>
      <c r="Z10" s="698"/>
      <c r="AA10" s="285"/>
      <c r="AB10" s="286"/>
      <c r="AC10" s="286"/>
      <c r="AD10" s="287"/>
      <c r="AE10" s="679"/>
      <c r="AF10" s="680"/>
      <c r="AG10" s="680"/>
      <c r="AH10" s="680"/>
      <c r="AI10" s="680"/>
      <c r="AJ10" s="681"/>
      <c r="AK10" s="771"/>
      <c r="AL10" s="789"/>
      <c r="AM10" s="789"/>
      <c r="AN10" s="789"/>
      <c r="AO10" s="789"/>
      <c r="AP10" s="789"/>
    </row>
    <row r="11" spans="1:55" s="34" customFormat="1" ht="13.5" customHeight="1">
      <c r="A11" s="756">
        <v>1</v>
      </c>
      <c r="B11" s="760"/>
      <c r="C11" s="762"/>
      <c r="D11" s="787"/>
      <c r="E11" s="788"/>
      <c r="F11" s="698"/>
      <c r="G11" s="717"/>
      <c r="H11" s="707"/>
      <c r="I11" s="707"/>
      <c r="J11" s="709"/>
      <c r="K11" s="679"/>
      <c r="L11" s="680"/>
      <c r="M11" s="680"/>
      <c r="N11" s="681"/>
      <c r="O11" s="728"/>
      <c r="P11" s="727"/>
      <c r="Q11" s="727"/>
      <c r="R11" s="708"/>
      <c r="S11" s="801"/>
      <c r="T11" s="802"/>
      <c r="U11" s="802"/>
      <c r="V11" s="802"/>
      <c r="W11" s="802"/>
      <c r="X11" s="802"/>
      <c r="Y11" s="803"/>
      <c r="Z11" s="698"/>
      <c r="AA11" s="728"/>
      <c r="AB11" s="727"/>
      <c r="AC11" s="727"/>
      <c r="AD11" s="708"/>
      <c r="AE11" s="679"/>
      <c r="AF11" s="680"/>
      <c r="AG11" s="680"/>
      <c r="AH11" s="680"/>
      <c r="AI11" s="680"/>
      <c r="AJ11" s="681"/>
      <c r="AK11" s="771"/>
      <c r="AL11" s="789"/>
      <c r="AM11" s="789"/>
      <c r="AN11" s="789"/>
      <c r="AO11" s="789"/>
      <c r="AP11" s="789"/>
    </row>
    <row r="12" spans="1:55" s="34" customFormat="1" ht="13.5" customHeight="1">
      <c r="A12" s="756"/>
      <c r="B12" s="760"/>
      <c r="C12" s="762"/>
      <c r="D12" s="787"/>
      <c r="E12" s="788"/>
      <c r="F12" s="698"/>
      <c r="G12" s="710" t="s">
        <v>933</v>
      </c>
      <c r="H12" s="711"/>
      <c r="I12" s="711"/>
      <c r="J12" s="712"/>
      <c r="K12" s="679"/>
      <c r="L12" s="680"/>
      <c r="M12" s="680"/>
      <c r="N12" s="681"/>
      <c r="O12" s="728"/>
      <c r="P12" s="727"/>
      <c r="Q12" s="727"/>
      <c r="R12" s="708"/>
      <c r="S12" s="801"/>
      <c r="T12" s="802"/>
      <c r="U12" s="802"/>
      <c r="V12" s="802"/>
      <c r="W12" s="802"/>
      <c r="X12" s="802"/>
      <c r="Y12" s="803"/>
      <c r="Z12" s="698"/>
      <c r="AA12" s="755"/>
      <c r="AB12" s="729"/>
      <c r="AC12" s="729"/>
      <c r="AD12" s="709"/>
      <c r="AE12" s="679"/>
      <c r="AF12" s="680"/>
      <c r="AG12" s="680"/>
      <c r="AH12" s="680"/>
      <c r="AI12" s="680"/>
      <c r="AJ12" s="681"/>
      <c r="AK12" s="771"/>
      <c r="AL12" s="789"/>
      <c r="AM12" s="789"/>
      <c r="AN12" s="789"/>
      <c r="AO12" s="789"/>
      <c r="AP12" s="789"/>
    </row>
    <row r="13" spans="1:55" s="34" customFormat="1" ht="13.5" customHeight="1">
      <c r="A13" s="756"/>
      <c r="B13" s="760"/>
      <c r="C13" s="762" t="s">
        <v>361</v>
      </c>
      <c r="D13" s="787"/>
      <c r="E13" s="788"/>
      <c r="F13" s="698"/>
      <c r="G13" s="713"/>
      <c r="H13" s="714"/>
      <c r="I13" s="714"/>
      <c r="J13" s="715"/>
      <c r="K13" s="793" t="s">
        <v>721</v>
      </c>
      <c r="L13" s="794"/>
      <c r="M13" s="794"/>
      <c r="N13" s="795"/>
      <c r="O13" s="728"/>
      <c r="P13" s="727"/>
      <c r="Q13" s="727"/>
      <c r="R13" s="708"/>
      <c r="S13" s="798" t="s">
        <v>722</v>
      </c>
      <c r="T13" s="799"/>
      <c r="U13" s="799"/>
      <c r="V13" s="799"/>
      <c r="W13" s="799"/>
      <c r="X13" s="799"/>
      <c r="Y13" s="800"/>
      <c r="Z13" s="698"/>
      <c r="AA13" s="688" t="s">
        <v>581</v>
      </c>
      <c r="AB13" s="689"/>
      <c r="AC13" s="689"/>
      <c r="AD13" s="690"/>
      <c r="AE13" s="793" t="s">
        <v>723</v>
      </c>
      <c r="AF13" s="794"/>
      <c r="AG13" s="794"/>
      <c r="AH13" s="794"/>
      <c r="AI13" s="794"/>
      <c r="AJ13" s="795"/>
      <c r="AK13" s="771"/>
      <c r="AL13" s="789"/>
      <c r="AM13" s="789"/>
      <c r="AN13" s="789"/>
      <c r="AO13" s="789"/>
      <c r="AP13" s="789"/>
    </row>
    <row r="14" spans="1:55" s="34" customFormat="1" ht="13.5" customHeight="1">
      <c r="A14" s="77" t="s">
        <v>8</v>
      </c>
      <c r="B14" s="760"/>
      <c r="C14" s="762"/>
      <c r="D14" s="787"/>
      <c r="E14" s="788"/>
      <c r="F14" s="698"/>
      <c r="G14" s="718" t="s">
        <v>368</v>
      </c>
      <c r="H14" s="719"/>
      <c r="I14" s="719"/>
      <c r="J14" s="720"/>
      <c r="K14" s="679"/>
      <c r="L14" s="680"/>
      <c r="M14" s="680"/>
      <c r="N14" s="681"/>
      <c r="O14" s="728"/>
      <c r="P14" s="727"/>
      <c r="Q14" s="727"/>
      <c r="R14" s="708"/>
      <c r="S14" s="801"/>
      <c r="T14" s="802"/>
      <c r="U14" s="802"/>
      <c r="V14" s="802"/>
      <c r="W14" s="802"/>
      <c r="X14" s="802"/>
      <c r="Y14" s="803"/>
      <c r="Z14" s="698"/>
      <c r="AA14" s="691"/>
      <c r="AB14" s="692"/>
      <c r="AC14" s="692"/>
      <c r="AD14" s="693"/>
      <c r="AE14" s="679"/>
      <c r="AF14" s="680"/>
      <c r="AG14" s="680"/>
      <c r="AH14" s="680"/>
      <c r="AI14" s="680"/>
      <c r="AJ14" s="681"/>
      <c r="AK14" s="771"/>
      <c r="AL14" s="789"/>
      <c r="AM14" s="789"/>
      <c r="AN14" s="789"/>
      <c r="AO14" s="789"/>
      <c r="AP14" s="789"/>
    </row>
    <row r="15" spans="1:55" s="34" customFormat="1" ht="13.5" customHeight="1">
      <c r="A15" s="756"/>
      <c r="B15" s="760"/>
      <c r="C15" s="762"/>
      <c r="D15" s="787"/>
      <c r="E15" s="788"/>
      <c r="F15" s="698"/>
      <c r="G15" s="721"/>
      <c r="H15" s="722"/>
      <c r="I15" s="722"/>
      <c r="J15" s="723"/>
      <c r="K15" s="679"/>
      <c r="L15" s="680"/>
      <c r="M15" s="680"/>
      <c r="N15" s="681"/>
      <c r="O15" s="730"/>
      <c r="P15" s="573"/>
      <c r="Q15" s="573"/>
      <c r="R15" s="731"/>
      <c r="S15" s="801"/>
      <c r="T15" s="802"/>
      <c r="U15" s="802"/>
      <c r="V15" s="802"/>
      <c r="W15" s="802"/>
      <c r="X15" s="802"/>
      <c r="Y15" s="803"/>
      <c r="Z15" s="698"/>
      <c r="AA15" s="694"/>
      <c r="AB15" s="695"/>
      <c r="AC15" s="695"/>
      <c r="AD15" s="696"/>
      <c r="AE15" s="679"/>
      <c r="AF15" s="680"/>
      <c r="AG15" s="680"/>
      <c r="AH15" s="680"/>
      <c r="AI15" s="680"/>
      <c r="AJ15" s="681"/>
      <c r="AK15" s="771"/>
      <c r="AL15" s="789"/>
      <c r="AM15" s="789"/>
      <c r="AN15" s="789"/>
      <c r="AO15" s="789"/>
      <c r="AP15" s="789"/>
    </row>
    <row r="16" spans="1:55" s="34" customFormat="1" ht="13.5" customHeight="1">
      <c r="A16" s="756"/>
      <c r="B16" s="760"/>
      <c r="C16" s="762"/>
      <c r="D16" s="787"/>
      <c r="E16" s="788"/>
      <c r="F16" s="698"/>
      <c r="G16" s="721"/>
      <c r="H16" s="722"/>
      <c r="I16" s="722"/>
      <c r="J16" s="723"/>
      <c r="K16" s="679"/>
      <c r="L16" s="680"/>
      <c r="M16" s="680"/>
      <c r="N16" s="681"/>
      <c r="O16" s="730"/>
      <c r="P16" s="573"/>
      <c r="Q16" s="573"/>
      <c r="R16" s="731"/>
      <c r="S16" s="801"/>
      <c r="T16" s="802"/>
      <c r="U16" s="802"/>
      <c r="V16" s="802"/>
      <c r="W16" s="802"/>
      <c r="X16" s="802"/>
      <c r="Y16" s="803"/>
      <c r="Z16" s="698"/>
      <c r="AA16" s="732" t="s">
        <v>363</v>
      </c>
      <c r="AB16" s="733"/>
      <c r="AC16" s="733"/>
      <c r="AD16" s="734"/>
      <c r="AE16" s="679"/>
      <c r="AF16" s="680"/>
      <c r="AG16" s="680"/>
      <c r="AH16" s="680"/>
      <c r="AI16" s="680"/>
      <c r="AJ16" s="681"/>
      <c r="AK16" s="771"/>
      <c r="AL16" s="789"/>
      <c r="AM16" s="789"/>
      <c r="AN16" s="789"/>
      <c r="AO16" s="789"/>
      <c r="AP16" s="789"/>
    </row>
    <row r="17" spans="1:42" s="34" customFormat="1" ht="13.5" customHeight="1">
      <c r="A17" s="756"/>
      <c r="B17" s="760"/>
      <c r="C17" s="762"/>
      <c r="D17" s="787"/>
      <c r="E17" s="788"/>
      <c r="F17" s="698"/>
      <c r="G17" s="721"/>
      <c r="H17" s="722"/>
      <c r="I17" s="722"/>
      <c r="J17" s="723"/>
      <c r="K17" s="679"/>
      <c r="L17" s="680"/>
      <c r="M17" s="680"/>
      <c r="N17" s="681"/>
      <c r="O17" s="730"/>
      <c r="P17" s="573"/>
      <c r="Q17" s="573"/>
      <c r="R17" s="731"/>
      <c r="S17" s="801"/>
      <c r="T17" s="802"/>
      <c r="U17" s="802"/>
      <c r="V17" s="802"/>
      <c r="W17" s="802"/>
      <c r="X17" s="802"/>
      <c r="Y17" s="803"/>
      <c r="Z17" s="698"/>
      <c r="AA17" s="796">
        <v>21</v>
      </c>
      <c r="AB17" s="797" t="s">
        <v>29</v>
      </c>
      <c r="AC17" s="804" t="s">
        <v>724</v>
      </c>
      <c r="AD17" s="805" t="s">
        <v>30</v>
      </c>
      <c r="AE17" s="679"/>
      <c r="AF17" s="680"/>
      <c r="AG17" s="680"/>
      <c r="AH17" s="680"/>
      <c r="AI17" s="680"/>
      <c r="AJ17" s="681"/>
      <c r="AK17" s="771"/>
      <c r="AL17" s="789"/>
      <c r="AM17" s="789"/>
      <c r="AN17" s="789"/>
      <c r="AO17" s="789"/>
      <c r="AP17" s="789"/>
    </row>
    <row r="18" spans="1:42" s="34" customFormat="1" ht="13.5" customHeight="1">
      <c r="A18" s="756"/>
      <c r="B18" s="761"/>
      <c r="C18" s="770"/>
      <c r="D18" s="787"/>
      <c r="E18" s="788"/>
      <c r="F18" s="698"/>
      <c r="G18" s="721"/>
      <c r="H18" s="722"/>
      <c r="I18" s="722"/>
      <c r="J18" s="723"/>
      <c r="K18" s="679"/>
      <c r="L18" s="680"/>
      <c r="M18" s="680"/>
      <c r="N18" s="681"/>
      <c r="O18" s="730"/>
      <c r="P18" s="573"/>
      <c r="Q18" s="573"/>
      <c r="R18" s="731"/>
      <c r="S18" s="801"/>
      <c r="T18" s="802"/>
      <c r="U18" s="802"/>
      <c r="V18" s="802"/>
      <c r="W18" s="802"/>
      <c r="X18" s="802"/>
      <c r="Y18" s="803"/>
      <c r="Z18" s="699"/>
      <c r="AA18" s="796"/>
      <c r="AB18" s="797"/>
      <c r="AC18" s="804"/>
      <c r="AD18" s="805"/>
      <c r="AE18" s="679"/>
      <c r="AF18" s="680"/>
      <c r="AG18" s="680"/>
      <c r="AH18" s="680"/>
      <c r="AI18" s="680"/>
      <c r="AJ18" s="681"/>
      <c r="AK18" s="786"/>
      <c r="AL18" s="789"/>
      <c r="AM18" s="789"/>
      <c r="AN18" s="789"/>
      <c r="AO18" s="789"/>
      <c r="AP18" s="789"/>
    </row>
    <row r="19" spans="1:42" s="34" customFormat="1" ht="13.5" customHeight="1">
      <c r="A19" s="766">
        <v>7</v>
      </c>
      <c r="B19" s="760" t="s">
        <v>359</v>
      </c>
      <c r="C19" s="762" t="s">
        <v>360</v>
      </c>
      <c r="D19" s="710" t="s">
        <v>362</v>
      </c>
      <c r="E19" s="711"/>
      <c r="F19" s="697" t="s">
        <v>20</v>
      </c>
      <c r="G19" s="674" t="s">
        <v>4</v>
      </c>
      <c r="H19" s="675"/>
      <c r="I19" s="675"/>
      <c r="J19" s="676"/>
      <c r="K19" s="793" t="s">
        <v>725</v>
      </c>
      <c r="L19" s="794"/>
      <c r="M19" s="794"/>
      <c r="N19" s="795"/>
      <c r="O19" s="674" t="s">
        <v>5</v>
      </c>
      <c r="P19" s="675"/>
      <c r="Q19" s="675"/>
      <c r="R19" s="676"/>
      <c r="S19" s="798" t="s">
        <v>726</v>
      </c>
      <c r="T19" s="799"/>
      <c r="U19" s="799"/>
      <c r="V19" s="799"/>
      <c r="W19" s="799"/>
      <c r="X19" s="799"/>
      <c r="Y19" s="800"/>
      <c r="Z19" s="697" t="s">
        <v>837</v>
      </c>
      <c r="AA19" s="674" t="s">
        <v>6</v>
      </c>
      <c r="AB19" s="675"/>
      <c r="AC19" s="675"/>
      <c r="AD19" s="676"/>
      <c r="AE19" s="793" t="s">
        <v>728</v>
      </c>
      <c r="AF19" s="794"/>
      <c r="AG19" s="794"/>
      <c r="AH19" s="794"/>
      <c r="AI19" s="794"/>
      <c r="AJ19" s="795"/>
      <c r="AK19" s="771" t="s">
        <v>366</v>
      </c>
      <c r="AL19" s="785"/>
      <c r="AM19" s="785"/>
      <c r="AN19" s="785"/>
      <c r="AO19" s="785"/>
      <c r="AP19" s="785"/>
    </row>
    <row r="20" spans="1:42" s="34" customFormat="1" ht="13.5" customHeight="1">
      <c r="A20" s="756"/>
      <c r="B20" s="760"/>
      <c r="C20" s="762"/>
      <c r="D20" s="787"/>
      <c r="E20" s="788"/>
      <c r="F20" s="698"/>
      <c r="G20" s="285"/>
      <c r="H20" s="286"/>
      <c r="I20" s="286"/>
      <c r="J20" s="287"/>
      <c r="K20" s="679"/>
      <c r="L20" s="680"/>
      <c r="M20" s="680"/>
      <c r="N20" s="681"/>
      <c r="O20" s="285"/>
      <c r="P20" s="286"/>
      <c r="Q20" s="286"/>
      <c r="R20" s="287"/>
      <c r="S20" s="801"/>
      <c r="T20" s="802"/>
      <c r="U20" s="802"/>
      <c r="V20" s="802"/>
      <c r="W20" s="802"/>
      <c r="X20" s="802"/>
      <c r="Y20" s="803"/>
      <c r="Z20" s="698"/>
      <c r="AA20" s="288"/>
      <c r="AB20" s="289"/>
      <c r="AC20" s="289"/>
      <c r="AD20" s="290"/>
      <c r="AE20" s="679"/>
      <c r="AF20" s="680"/>
      <c r="AG20" s="680"/>
      <c r="AH20" s="680"/>
      <c r="AI20" s="680"/>
      <c r="AJ20" s="681"/>
      <c r="AK20" s="771"/>
      <c r="AL20" s="785"/>
      <c r="AM20" s="785"/>
      <c r="AN20" s="785"/>
      <c r="AO20" s="785"/>
      <c r="AP20" s="785"/>
    </row>
    <row r="21" spans="1:42" s="34" customFormat="1" ht="13.5" customHeight="1">
      <c r="A21" s="756"/>
      <c r="B21" s="760"/>
      <c r="C21" s="762"/>
      <c r="D21" s="787"/>
      <c r="E21" s="788"/>
      <c r="F21" s="698"/>
      <c r="G21" s="285"/>
      <c r="H21" s="286"/>
      <c r="I21" s="286"/>
      <c r="J21" s="287"/>
      <c r="K21" s="679"/>
      <c r="L21" s="680"/>
      <c r="M21" s="680"/>
      <c r="N21" s="681"/>
      <c r="O21" s="285"/>
      <c r="P21" s="286"/>
      <c r="Q21" s="286"/>
      <c r="R21" s="287"/>
      <c r="S21" s="801"/>
      <c r="T21" s="802"/>
      <c r="U21" s="802"/>
      <c r="V21" s="802"/>
      <c r="W21" s="802"/>
      <c r="X21" s="802"/>
      <c r="Y21" s="803"/>
      <c r="Z21" s="698"/>
      <c r="AA21" s="288"/>
      <c r="AB21" s="289"/>
      <c r="AC21" s="289"/>
      <c r="AD21" s="290"/>
      <c r="AE21" s="679"/>
      <c r="AF21" s="680"/>
      <c r="AG21" s="680"/>
      <c r="AH21" s="680"/>
      <c r="AI21" s="680"/>
      <c r="AJ21" s="681"/>
      <c r="AK21" s="771"/>
      <c r="AL21" s="785"/>
      <c r="AM21" s="785"/>
      <c r="AN21" s="785"/>
      <c r="AO21" s="785"/>
      <c r="AP21" s="785"/>
    </row>
    <row r="22" spans="1:42" s="34" customFormat="1" ht="13.5" customHeight="1">
      <c r="A22" s="77" t="s">
        <v>7</v>
      </c>
      <c r="B22" s="760"/>
      <c r="C22" s="762"/>
      <c r="D22" s="787"/>
      <c r="E22" s="788"/>
      <c r="F22" s="698"/>
      <c r="G22" s="716"/>
      <c r="H22" s="706"/>
      <c r="I22" s="706"/>
      <c r="J22" s="708"/>
      <c r="K22" s="679"/>
      <c r="L22" s="680"/>
      <c r="M22" s="680"/>
      <c r="N22" s="681"/>
      <c r="O22" s="285"/>
      <c r="P22" s="286"/>
      <c r="Q22" s="286"/>
      <c r="R22" s="287"/>
      <c r="S22" s="801"/>
      <c r="T22" s="802"/>
      <c r="U22" s="802"/>
      <c r="V22" s="802"/>
      <c r="W22" s="802"/>
      <c r="X22" s="802"/>
      <c r="Y22" s="803"/>
      <c r="Z22" s="698"/>
      <c r="AA22" s="288"/>
      <c r="AB22" s="289"/>
      <c r="AC22" s="289"/>
      <c r="AD22" s="290"/>
      <c r="AE22" s="679"/>
      <c r="AF22" s="680"/>
      <c r="AG22" s="680"/>
      <c r="AH22" s="680"/>
      <c r="AI22" s="680"/>
      <c r="AJ22" s="681"/>
      <c r="AK22" s="771"/>
      <c r="AL22" s="785"/>
      <c r="AM22" s="785"/>
      <c r="AN22" s="785"/>
      <c r="AO22" s="785"/>
      <c r="AP22" s="785"/>
    </row>
    <row r="23" spans="1:42" s="34" customFormat="1" ht="13.5" customHeight="1">
      <c r="A23" s="756">
        <v>2</v>
      </c>
      <c r="B23" s="760"/>
      <c r="C23" s="762"/>
      <c r="D23" s="787"/>
      <c r="E23" s="788"/>
      <c r="F23" s="698"/>
      <c r="G23" s="717"/>
      <c r="H23" s="707"/>
      <c r="I23" s="707"/>
      <c r="J23" s="709"/>
      <c r="K23" s="679"/>
      <c r="L23" s="680"/>
      <c r="M23" s="680"/>
      <c r="N23" s="681"/>
      <c r="O23" s="728"/>
      <c r="P23" s="727"/>
      <c r="Q23" s="727"/>
      <c r="R23" s="708"/>
      <c r="S23" s="801"/>
      <c r="T23" s="802"/>
      <c r="U23" s="802"/>
      <c r="V23" s="802"/>
      <c r="W23" s="802"/>
      <c r="X23" s="802"/>
      <c r="Y23" s="803"/>
      <c r="Z23" s="698"/>
      <c r="AA23" s="682"/>
      <c r="AB23" s="684"/>
      <c r="AC23" s="684"/>
      <c r="AD23" s="686"/>
      <c r="AE23" s="679"/>
      <c r="AF23" s="680"/>
      <c r="AG23" s="680"/>
      <c r="AH23" s="680"/>
      <c r="AI23" s="680"/>
      <c r="AJ23" s="681"/>
      <c r="AK23" s="771"/>
      <c r="AL23" s="785"/>
      <c r="AM23" s="785"/>
      <c r="AN23" s="785"/>
      <c r="AO23" s="785"/>
      <c r="AP23" s="785"/>
    </row>
    <row r="24" spans="1:42" s="34" customFormat="1" ht="13.5" customHeight="1">
      <c r="A24" s="756"/>
      <c r="B24" s="760"/>
      <c r="C24" s="762"/>
      <c r="D24" s="787"/>
      <c r="E24" s="788"/>
      <c r="F24" s="698"/>
      <c r="G24" s="710" t="s">
        <v>933</v>
      </c>
      <c r="H24" s="711"/>
      <c r="I24" s="711"/>
      <c r="J24" s="712"/>
      <c r="K24" s="679"/>
      <c r="L24" s="680"/>
      <c r="M24" s="680"/>
      <c r="N24" s="681"/>
      <c r="O24" s="728"/>
      <c r="P24" s="727"/>
      <c r="Q24" s="727"/>
      <c r="R24" s="708"/>
      <c r="S24" s="806"/>
      <c r="T24" s="807"/>
      <c r="U24" s="807"/>
      <c r="V24" s="807"/>
      <c r="W24" s="807"/>
      <c r="X24" s="807"/>
      <c r="Y24" s="808"/>
      <c r="Z24" s="698"/>
      <c r="AA24" s="683"/>
      <c r="AB24" s="685"/>
      <c r="AC24" s="685"/>
      <c r="AD24" s="687"/>
      <c r="AE24" s="679"/>
      <c r="AF24" s="680"/>
      <c r="AG24" s="680"/>
      <c r="AH24" s="680"/>
      <c r="AI24" s="680"/>
      <c r="AJ24" s="681"/>
      <c r="AK24" s="771"/>
      <c r="AL24" s="785"/>
      <c r="AM24" s="785"/>
      <c r="AN24" s="785"/>
      <c r="AO24" s="785"/>
      <c r="AP24" s="785"/>
    </row>
    <row r="25" spans="1:42" s="34" customFormat="1" ht="13.5" customHeight="1">
      <c r="A25" s="756"/>
      <c r="B25" s="760"/>
      <c r="C25" s="762" t="s">
        <v>361</v>
      </c>
      <c r="D25" s="787"/>
      <c r="E25" s="788"/>
      <c r="F25" s="698"/>
      <c r="G25" s="713"/>
      <c r="H25" s="714"/>
      <c r="I25" s="714"/>
      <c r="J25" s="715"/>
      <c r="K25" s="793" t="s">
        <v>721</v>
      </c>
      <c r="L25" s="794"/>
      <c r="M25" s="794"/>
      <c r="N25" s="795"/>
      <c r="O25" s="728"/>
      <c r="P25" s="727"/>
      <c r="Q25" s="727"/>
      <c r="R25" s="708"/>
      <c r="S25" s="798" t="s">
        <v>721</v>
      </c>
      <c r="T25" s="799"/>
      <c r="U25" s="799"/>
      <c r="V25" s="799"/>
      <c r="W25" s="799"/>
      <c r="X25" s="799"/>
      <c r="Y25" s="800"/>
      <c r="Z25" s="698"/>
      <c r="AA25" s="688" t="s">
        <v>581</v>
      </c>
      <c r="AB25" s="689"/>
      <c r="AC25" s="689"/>
      <c r="AD25" s="690"/>
      <c r="AE25" s="793" t="s">
        <v>729</v>
      </c>
      <c r="AF25" s="794"/>
      <c r="AG25" s="794"/>
      <c r="AH25" s="794"/>
      <c r="AI25" s="794"/>
      <c r="AJ25" s="795"/>
      <c r="AK25" s="771"/>
      <c r="AL25" s="785"/>
      <c r="AM25" s="785"/>
      <c r="AN25" s="785"/>
      <c r="AO25" s="785"/>
      <c r="AP25" s="785"/>
    </row>
    <row r="26" spans="1:42" s="34" customFormat="1" ht="13.5" customHeight="1">
      <c r="A26" s="77" t="s">
        <v>8</v>
      </c>
      <c r="B26" s="760"/>
      <c r="C26" s="762"/>
      <c r="D26" s="787"/>
      <c r="E26" s="788"/>
      <c r="F26" s="698"/>
      <c r="G26" s="718" t="s">
        <v>368</v>
      </c>
      <c r="H26" s="719"/>
      <c r="I26" s="719"/>
      <c r="J26" s="720"/>
      <c r="K26" s="679"/>
      <c r="L26" s="680"/>
      <c r="M26" s="680"/>
      <c r="N26" s="681"/>
      <c r="O26" s="728"/>
      <c r="P26" s="727"/>
      <c r="Q26" s="727"/>
      <c r="R26" s="708"/>
      <c r="S26" s="801"/>
      <c r="T26" s="802"/>
      <c r="U26" s="802"/>
      <c r="V26" s="802"/>
      <c r="W26" s="802"/>
      <c r="X26" s="802"/>
      <c r="Y26" s="803"/>
      <c r="Z26" s="698"/>
      <c r="AA26" s="691"/>
      <c r="AB26" s="692"/>
      <c r="AC26" s="692"/>
      <c r="AD26" s="693"/>
      <c r="AE26" s="679"/>
      <c r="AF26" s="680"/>
      <c r="AG26" s="680"/>
      <c r="AH26" s="680"/>
      <c r="AI26" s="680"/>
      <c r="AJ26" s="681"/>
      <c r="AK26" s="771"/>
      <c r="AL26" s="785"/>
      <c r="AM26" s="785"/>
      <c r="AN26" s="785"/>
      <c r="AO26" s="785"/>
      <c r="AP26" s="785"/>
    </row>
    <row r="27" spans="1:42" s="34" customFormat="1" ht="13.5" customHeight="1">
      <c r="A27" s="756"/>
      <c r="B27" s="760"/>
      <c r="C27" s="762"/>
      <c r="D27" s="787"/>
      <c r="E27" s="788"/>
      <c r="F27" s="698"/>
      <c r="G27" s="721"/>
      <c r="H27" s="722"/>
      <c r="I27" s="722"/>
      <c r="J27" s="723"/>
      <c r="K27" s="679"/>
      <c r="L27" s="680"/>
      <c r="M27" s="680"/>
      <c r="N27" s="681"/>
      <c r="O27" s="730"/>
      <c r="P27" s="573"/>
      <c r="Q27" s="573"/>
      <c r="R27" s="731"/>
      <c r="S27" s="801"/>
      <c r="T27" s="802"/>
      <c r="U27" s="802"/>
      <c r="V27" s="802"/>
      <c r="W27" s="802"/>
      <c r="X27" s="802"/>
      <c r="Y27" s="803"/>
      <c r="Z27" s="698"/>
      <c r="AA27" s="694"/>
      <c r="AB27" s="695"/>
      <c r="AC27" s="695"/>
      <c r="AD27" s="696"/>
      <c r="AE27" s="679"/>
      <c r="AF27" s="680"/>
      <c r="AG27" s="680"/>
      <c r="AH27" s="680"/>
      <c r="AI27" s="680"/>
      <c r="AJ27" s="681"/>
      <c r="AK27" s="771"/>
      <c r="AL27" s="785"/>
      <c r="AM27" s="785"/>
      <c r="AN27" s="785"/>
      <c r="AO27" s="785"/>
      <c r="AP27" s="785"/>
    </row>
    <row r="28" spans="1:42" s="34" customFormat="1" ht="13.5" customHeight="1">
      <c r="A28" s="756"/>
      <c r="B28" s="760"/>
      <c r="C28" s="762"/>
      <c r="D28" s="787"/>
      <c r="E28" s="788"/>
      <c r="F28" s="698"/>
      <c r="G28" s="721"/>
      <c r="H28" s="722"/>
      <c r="I28" s="722"/>
      <c r="J28" s="723"/>
      <c r="K28" s="679"/>
      <c r="L28" s="680"/>
      <c r="M28" s="680"/>
      <c r="N28" s="681"/>
      <c r="O28" s="730"/>
      <c r="P28" s="573"/>
      <c r="Q28" s="573"/>
      <c r="R28" s="731"/>
      <c r="S28" s="801"/>
      <c r="T28" s="802"/>
      <c r="U28" s="802"/>
      <c r="V28" s="802"/>
      <c r="W28" s="802"/>
      <c r="X28" s="802"/>
      <c r="Y28" s="803"/>
      <c r="Z28" s="698"/>
      <c r="AA28" s="732" t="s">
        <v>363</v>
      </c>
      <c r="AB28" s="733"/>
      <c r="AC28" s="733"/>
      <c r="AD28" s="734"/>
      <c r="AE28" s="679"/>
      <c r="AF28" s="680"/>
      <c r="AG28" s="680"/>
      <c r="AH28" s="680"/>
      <c r="AI28" s="680"/>
      <c r="AJ28" s="681"/>
      <c r="AK28" s="771"/>
      <c r="AL28" s="785"/>
      <c r="AM28" s="785"/>
      <c r="AN28" s="785"/>
      <c r="AO28" s="785"/>
      <c r="AP28" s="785"/>
    </row>
    <row r="29" spans="1:42" s="34" customFormat="1" ht="13.5" customHeight="1">
      <c r="A29" s="756"/>
      <c r="B29" s="760"/>
      <c r="C29" s="762"/>
      <c r="D29" s="787"/>
      <c r="E29" s="788"/>
      <c r="F29" s="698"/>
      <c r="G29" s="721"/>
      <c r="H29" s="722"/>
      <c r="I29" s="722"/>
      <c r="J29" s="723"/>
      <c r="K29" s="679"/>
      <c r="L29" s="680"/>
      <c r="M29" s="680"/>
      <c r="N29" s="681"/>
      <c r="O29" s="730"/>
      <c r="P29" s="573"/>
      <c r="Q29" s="573"/>
      <c r="R29" s="731"/>
      <c r="S29" s="801"/>
      <c r="T29" s="802"/>
      <c r="U29" s="802"/>
      <c r="V29" s="802"/>
      <c r="W29" s="802"/>
      <c r="X29" s="802"/>
      <c r="Y29" s="803"/>
      <c r="Z29" s="698"/>
      <c r="AA29" s="796">
        <v>21</v>
      </c>
      <c r="AB29" s="797" t="s">
        <v>29</v>
      </c>
      <c r="AC29" s="804" t="s">
        <v>724</v>
      </c>
      <c r="AD29" s="805" t="s">
        <v>30</v>
      </c>
      <c r="AE29" s="679"/>
      <c r="AF29" s="680"/>
      <c r="AG29" s="680"/>
      <c r="AH29" s="680"/>
      <c r="AI29" s="680"/>
      <c r="AJ29" s="681"/>
      <c r="AK29" s="771"/>
      <c r="AL29" s="785"/>
      <c r="AM29" s="785"/>
      <c r="AN29" s="785"/>
      <c r="AO29" s="785"/>
      <c r="AP29" s="785"/>
    </row>
    <row r="30" spans="1:42" s="34" customFormat="1" ht="13.5" customHeight="1">
      <c r="A30" s="768"/>
      <c r="B30" s="760"/>
      <c r="C30" s="762"/>
      <c r="D30" s="713"/>
      <c r="E30" s="714"/>
      <c r="F30" s="699"/>
      <c r="G30" s="724"/>
      <c r="H30" s="725"/>
      <c r="I30" s="725"/>
      <c r="J30" s="726"/>
      <c r="K30" s="679"/>
      <c r="L30" s="680"/>
      <c r="M30" s="680"/>
      <c r="N30" s="681"/>
      <c r="O30" s="663"/>
      <c r="P30" s="664"/>
      <c r="Q30" s="664"/>
      <c r="R30" s="642"/>
      <c r="S30" s="806"/>
      <c r="T30" s="807"/>
      <c r="U30" s="807"/>
      <c r="V30" s="807"/>
      <c r="W30" s="807"/>
      <c r="X30" s="807"/>
      <c r="Y30" s="808"/>
      <c r="Z30" s="699"/>
      <c r="AA30" s="796"/>
      <c r="AB30" s="797"/>
      <c r="AC30" s="804"/>
      <c r="AD30" s="805"/>
      <c r="AE30" s="679"/>
      <c r="AF30" s="680"/>
      <c r="AG30" s="680"/>
      <c r="AH30" s="680"/>
      <c r="AI30" s="680"/>
      <c r="AJ30" s="681"/>
      <c r="AK30" s="771"/>
      <c r="AL30" s="785"/>
      <c r="AM30" s="785"/>
      <c r="AN30" s="785"/>
      <c r="AO30" s="785"/>
      <c r="AP30" s="785"/>
    </row>
    <row r="31" spans="1:42" s="34" customFormat="1" ht="13.5" customHeight="1">
      <c r="A31" s="767">
        <v>7</v>
      </c>
      <c r="B31" s="763" t="s">
        <v>359</v>
      </c>
      <c r="C31" s="762" t="s">
        <v>360</v>
      </c>
      <c r="D31" s="710" t="s">
        <v>362</v>
      </c>
      <c r="E31" s="711"/>
      <c r="F31" s="697" t="s">
        <v>20</v>
      </c>
      <c r="G31" s="674" t="s">
        <v>4</v>
      </c>
      <c r="H31" s="675"/>
      <c r="I31" s="675"/>
      <c r="J31" s="676"/>
      <c r="K31" s="793" t="s">
        <v>727</v>
      </c>
      <c r="L31" s="794"/>
      <c r="M31" s="794"/>
      <c r="N31" s="795"/>
      <c r="O31" s="674" t="s">
        <v>5</v>
      </c>
      <c r="P31" s="675"/>
      <c r="Q31" s="675"/>
      <c r="R31" s="676"/>
      <c r="S31" s="809" t="s">
        <v>934</v>
      </c>
      <c r="T31" s="810"/>
      <c r="U31" s="810"/>
      <c r="V31" s="810"/>
      <c r="W31" s="810"/>
      <c r="X31" s="810"/>
      <c r="Y31" s="811"/>
      <c r="Z31" s="697" t="s">
        <v>837</v>
      </c>
      <c r="AA31" s="674" t="s">
        <v>6</v>
      </c>
      <c r="AB31" s="675"/>
      <c r="AC31" s="675"/>
      <c r="AD31" s="676"/>
      <c r="AE31" s="700"/>
      <c r="AF31" s="701"/>
      <c r="AG31" s="701"/>
      <c r="AH31" s="701"/>
      <c r="AI31" s="701"/>
      <c r="AJ31" s="702"/>
      <c r="AK31" s="771" t="s">
        <v>366</v>
      </c>
      <c r="AL31" s="785"/>
      <c r="AM31" s="785"/>
      <c r="AN31" s="785"/>
      <c r="AO31" s="785"/>
      <c r="AP31" s="785"/>
    </row>
    <row r="32" spans="1:42" s="34" customFormat="1" ht="13.5" customHeight="1">
      <c r="A32" s="757"/>
      <c r="B32" s="764"/>
      <c r="C32" s="762"/>
      <c r="D32" s="787"/>
      <c r="E32" s="788"/>
      <c r="F32" s="698"/>
      <c r="G32" s="285"/>
      <c r="H32" s="286"/>
      <c r="I32" s="286"/>
      <c r="J32" s="287"/>
      <c r="K32" s="679"/>
      <c r="L32" s="680"/>
      <c r="M32" s="680"/>
      <c r="N32" s="681"/>
      <c r="O32" s="285"/>
      <c r="P32" s="286"/>
      <c r="Q32" s="286"/>
      <c r="R32" s="287"/>
      <c r="S32" s="801" t="s">
        <v>836</v>
      </c>
      <c r="T32" s="802"/>
      <c r="U32" s="802"/>
      <c r="V32" s="802"/>
      <c r="W32" s="802"/>
      <c r="X32" s="802"/>
      <c r="Y32" s="803"/>
      <c r="Z32" s="698"/>
      <c r="AA32" s="285"/>
      <c r="AB32" s="286"/>
      <c r="AC32" s="286"/>
      <c r="AD32" s="287"/>
      <c r="AE32" s="679"/>
      <c r="AF32" s="680"/>
      <c r="AG32" s="680"/>
      <c r="AH32" s="680"/>
      <c r="AI32" s="680"/>
      <c r="AJ32" s="681"/>
      <c r="AK32" s="771"/>
      <c r="AL32" s="785"/>
      <c r="AM32" s="785"/>
      <c r="AN32" s="785"/>
      <c r="AO32" s="785"/>
      <c r="AP32" s="785"/>
    </row>
    <row r="33" spans="1:42" s="34" customFormat="1" ht="13.5" customHeight="1">
      <c r="A33" s="757"/>
      <c r="B33" s="764"/>
      <c r="C33" s="762"/>
      <c r="D33" s="787"/>
      <c r="E33" s="788"/>
      <c r="F33" s="698"/>
      <c r="G33" s="285"/>
      <c r="H33" s="286"/>
      <c r="I33" s="286"/>
      <c r="J33" s="287"/>
      <c r="K33" s="679"/>
      <c r="L33" s="680"/>
      <c r="M33" s="680"/>
      <c r="N33" s="681"/>
      <c r="O33" s="285"/>
      <c r="P33" s="286"/>
      <c r="Q33" s="286"/>
      <c r="R33" s="287"/>
      <c r="S33" s="801"/>
      <c r="T33" s="802"/>
      <c r="U33" s="802"/>
      <c r="V33" s="802"/>
      <c r="W33" s="802"/>
      <c r="X33" s="802"/>
      <c r="Y33" s="803"/>
      <c r="Z33" s="698"/>
      <c r="AA33" s="285"/>
      <c r="AB33" s="286"/>
      <c r="AC33" s="286"/>
      <c r="AD33" s="287"/>
      <c r="AE33" s="679"/>
      <c r="AF33" s="680"/>
      <c r="AG33" s="680"/>
      <c r="AH33" s="680"/>
      <c r="AI33" s="680"/>
      <c r="AJ33" s="681"/>
      <c r="AK33" s="771"/>
      <c r="AL33" s="785"/>
      <c r="AM33" s="785"/>
      <c r="AN33" s="785"/>
      <c r="AO33" s="785"/>
      <c r="AP33" s="785"/>
    </row>
    <row r="34" spans="1:42" s="34" customFormat="1" ht="13.5" customHeight="1">
      <c r="A34" s="78" t="s">
        <v>7</v>
      </c>
      <c r="B34" s="764"/>
      <c r="C34" s="762"/>
      <c r="D34" s="787"/>
      <c r="E34" s="788"/>
      <c r="F34" s="698"/>
      <c r="G34" s="716"/>
      <c r="H34" s="706"/>
      <c r="I34" s="706"/>
      <c r="J34" s="708"/>
      <c r="K34" s="679"/>
      <c r="L34" s="680"/>
      <c r="M34" s="680"/>
      <c r="N34" s="681"/>
      <c r="O34" s="285"/>
      <c r="P34" s="286"/>
      <c r="Q34" s="286"/>
      <c r="R34" s="287"/>
      <c r="S34" s="801"/>
      <c r="T34" s="802"/>
      <c r="U34" s="802"/>
      <c r="V34" s="802"/>
      <c r="W34" s="802"/>
      <c r="X34" s="802"/>
      <c r="Y34" s="803"/>
      <c r="Z34" s="698"/>
      <c r="AA34" s="285"/>
      <c r="AB34" s="286"/>
      <c r="AC34" s="286"/>
      <c r="AD34" s="287"/>
      <c r="AE34" s="679"/>
      <c r="AF34" s="680"/>
      <c r="AG34" s="680"/>
      <c r="AH34" s="680"/>
      <c r="AI34" s="680"/>
      <c r="AJ34" s="681"/>
      <c r="AK34" s="771"/>
      <c r="AL34" s="785"/>
      <c r="AM34" s="785"/>
      <c r="AN34" s="785"/>
      <c r="AO34" s="785"/>
      <c r="AP34" s="785"/>
    </row>
    <row r="35" spans="1:42" s="34" customFormat="1" ht="13.5" customHeight="1">
      <c r="A35" s="757">
        <v>3</v>
      </c>
      <c r="B35" s="764"/>
      <c r="C35" s="762"/>
      <c r="D35" s="787"/>
      <c r="E35" s="788"/>
      <c r="F35" s="698"/>
      <c r="G35" s="717"/>
      <c r="H35" s="707"/>
      <c r="I35" s="707"/>
      <c r="J35" s="709"/>
      <c r="K35" s="679"/>
      <c r="L35" s="680"/>
      <c r="M35" s="680"/>
      <c r="N35" s="681"/>
      <c r="O35" s="728"/>
      <c r="P35" s="727"/>
      <c r="Q35" s="727"/>
      <c r="R35" s="708"/>
      <c r="S35" s="801"/>
      <c r="T35" s="802"/>
      <c r="U35" s="802"/>
      <c r="V35" s="802"/>
      <c r="W35" s="802"/>
      <c r="X35" s="802"/>
      <c r="Y35" s="803"/>
      <c r="Z35" s="698"/>
      <c r="AA35" s="728"/>
      <c r="AB35" s="727"/>
      <c r="AC35" s="727"/>
      <c r="AD35" s="708"/>
      <c r="AE35" s="679"/>
      <c r="AF35" s="680"/>
      <c r="AG35" s="680"/>
      <c r="AH35" s="680"/>
      <c r="AI35" s="680"/>
      <c r="AJ35" s="681"/>
      <c r="AK35" s="771"/>
      <c r="AL35" s="785"/>
      <c r="AM35" s="785"/>
      <c r="AN35" s="785"/>
      <c r="AO35" s="785"/>
      <c r="AP35" s="785"/>
    </row>
    <row r="36" spans="1:42" s="34" customFormat="1" ht="13.5" customHeight="1">
      <c r="A36" s="757"/>
      <c r="B36" s="764"/>
      <c r="C36" s="762"/>
      <c r="D36" s="787"/>
      <c r="E36" s="788"/>
      <c r="F36" s="698"/>
      <c r="G36" s="710" t="s">
        <v>933</v>
      </c>
      <c r="H36" s="711"/>
      <c r="I36" s="711"/>
      <c r="J36" s="712"/>
      <c r="K36" s="679"/>
      <c r="L36" s="680"/>
      <c r="M36" s="680"/>
      <c r="N36" s="681"/>
      <c r="O36" s="728"/>
      <c r="P36" s="727"/>
      <c r="Q36" s="727"/>
      <c r="R36" s="708"/>
      <c r="S36" s="806"/>
      <c r="T36" s="807"/>
      <c r="U36" s="807"/>
      <c r="V36" s="807"/>
      <c r="W36" s="807"/>
      <c r="X36" s="807"/>
      <c r="Y36" s="808"/>
      <c r="Z36" s="698"/>
      <c r="AA36" s="755"/>
      <c r="AB36" s="729"/>
      <c r="AC36" s="729"/>
      <c r="AD36" s="709"/>
      <c r="AE36" s="679"/>
      <c r="AF36" s="680"/>
      <c r="AG36" s="680"/>
      <c r="AH36" s="680"/>
      <c r="AI36" s="680"/>
      <c r="AJ36" s="681"/>
      <c r="AK36" s="771"/>
      <c r="AL36" s="785"/>
      <c r="AM36" s="785"/>
      <c r="AN36" s="785"/>
      <c r="AO36" s="785"/>
      <c r="AP36" s="785"/>
    </row>
    <row r="37" spans="1:42" s="34" customFormat="1" ht="13.5" customHeight="1">
      <c r="A37" s="757"/>
      <c r="B37" s="764"/>
      <c r="C37" s="762" t="s">
        <v>361</v>
      </c>
      <c r="D37" s="787"/>
      <c r="E37" s="788"/>
      <c r="F37" s="698"/>
      <c r="G37" s="713"/>
      <c r="H37" s="714"/>
      <c r="I37" s="714"/>
      <c r="J37" s="715"/>
      <c r="K37" s="793" t="s">
        <v>721</v>
      </c>
      <c r="L37" s="794"/>
      <c r="M37" s="794"/>
      <c r="N37" s="795"/>
      <c r="O37" s="728"/>
      <c r="P37" s="727"/>
      <c r="Q37" s="727"/>
      <c r="R37" s="708"/>
      <c r="S37" s="798" t="s">
        <v>721</v>
      </c>
      <c r="T37" s="799"/>
      <c r="U37" s="799"/>
      <c r="V37" s="799"/>
      <c r="W37" s="799"/>
      <c r="X37" s="799"/>
      <c r="Y37" s="800"/>
      <c r="Z37" s="698"/>
      <c r="AA37" s="688" t="s">
        <v>581</v>
      </c>
      <c r="AB37" s="689"/>
      <c r="AC37" s="689"/>
      <c r="AD37" s="690"/>
      <c r="AE37" s="700"/>
      <c r="AF37" s="701"/>
      <c r="AG37" s="701"/>
      <c r="AH37" s="701"/>
      <c r="AI37" s="701"/>
      <c r="AJ37" s="702"/>
      <c r="AK37" s="771"/>
      <c r="AL37" s="785"/>
      <c r="AM37" s="785"/>
      <c r="AN37" s="785"/>
      <c r="AO37" s="785"/>
      <c r="AP37" s="785"/>
    </row>
    <row r="38" spans="1:42" s="34" customFormat="1" ht="13.5" customHeight="1">
      <c r="A38" s="78" t="s">
        <v>8</v>
      </c>
      <c r="B38" s="764"/>
      <c r="C38" s="762"/>
      <c r="D38" s="787"/>
      <c r="E38" s="788"/>
      <c r="F38" s="698"/>
      <c r="G38" s="718" t="s">
        <v>368</v>
      </c>
      <c r="H38" s="719"/>
      <c r="I38" s="719"/>
      <c r="J38" s="720"/>
      <c r="K38" s="679"/>
      <c r="L38" s="680"/>
      <c r="M38" s="680"/>
      <c r="N38" s="681"/>
      <c r="O38" s="728"/>
      <c r="P38" s="727"/>
      <c r="Q38" s="727"/>
      <c r="R38" s="708"/>
      <c r="S38" s="801"/>
      <c r="T38" s="802"/>
      <c r="U38" s="802"/>
      <c r="V38" s="802"/>
      <c r="W38" s="802"/>
      <c r="X38" s="802"/>
      <c r="Y38" s="803"/>
      <c r="Z38" s="698"/>
      <c r="AA38" s="691"/>
      <c r="AB38" s="692"/>
      <c r="AC38" s="692"/>
      <c r="AD38" s="693"/>
      <c r="AE38" s="679"/>
      <c r="AF38" s="680"/>
      <c r="AG38" s="680"/>
      <c r="AH38" s="680"/>
      <c r="AI38" s="680"/>
      <c r="AJ38" s="681"/>
      <c r="AK38" s="771"/>
      <c r="AL38" s="785"/>
      <c r="AM38" s="785"/>
      <c r="AN38" s="785"/>
      <c r="AO38" s="785"/>
      <c r="AP38" s="785"/>
    </row>
    <row r="39" spans="1:42" s="34" customFormat="1" ht="13.5" customHeight="1">
      <c r="A39" s="757"/>
      <c r="B39" s="764"/>
      <c r="C39" s="762"/>
      <c r="D39" s="787"/>
      <c r="E39" s="788"/>
      <c r="F39" s="698"/>
      <c r="G39" s="721"/>
      <c r="H39" s="722"/>
      <c r="I39" s="722"/>
      <c r="J39" s="723"/>
      <c r="K39" s="679"/>
      <c r="L39" s="680"/>
      <c r="M39" s="680"/>
      <c r="N39" s="681"/>
      <c r="O39" s="730"/>
      <c r="P39" s="573"/>
      <c r="Q39" s="573"/>
      <c r="R39" s="731"/>
      <c r="S39" s="801"/>
      <c r="T39" s="802"/>
      <c r="U39" s="802"/>
      <c r="V39" s="802"/>
      <c r="W39" s="802"/>
      <c r="X39" s="802"/>
      <c r="Y39" s="803"/>
      <c r="Z39" s="698"/>
      <c r="AA39" s="694"/>
      <c r="AB39" s="695"/>
      <c r="AC39" s="695"/>
      <c r="AD39" s="696"/>
      <c r="AE39" s="679"/>
      <c r="AF39" s="680"/>
      <c r="AG39" s="680"/>
      <c r="AH39" s="680"/>
      <c r="AI39" s="680"/>
      <c r="AJ39" s="681"/>
      <c r="AK39" s="771"/>
      <c r="AL39" s="785"/>
      <c r="AM39" s="785"/>
      <c r="AN39" s="785"/>
      <c r="AO39" s="785"/>
      <c r="AP39" s="785"/>
    </row>
    <row r="40" spans="1:42" s="34" customFormat="1" ht="13.5" customHeight="1">
      <c r="A40" s="757"/>
      <c r="B40" s="764"/>
      <c r="C40" s="762"/>
      <c r="D40" s="787"/>
      <c r="E40" s="788"/>
      <c r="F40" s="698"/>
      <c r="G40" s="721"/>
      <c r="H40" s="722"/>
      <c r="I40" s="722"/>
      <c r="J40" s="723"/>
      <c r="K40" s="679"/>
      <c r="L40" s="680"/>
      <c r="M40" s="680"/>
      <c r="N40" s="681"/>
      <c r="O40" s="730"/>
      <c r="P40" s="573"/>
      <c r="Q40" s="573"/>
      <c r="R40" s="731"/>
      <c r="S40" s="801"/>
      <c r="T40" s="802"/>
      <c r="U40" s="802"/>
      <c r="V40" s="802"/>
      <c r="W40" s="802"/>
      <c r="X40" s="802"/>
      <c r="Y40" s="803"/>
      <c r="Z40" s="698"/>
      <c r="AA40" s="732" t="s">
        <v>363</v>
      </c>
      <c r="AB40" s="733"/>
      <c r="AC40" s="733"/>
      <c r="AD40" s="734"/>
      <c r="AE40" s="679"/>
      <c r="AF40" s="680"/>
      <c r="AG40" s="680"/>
      <c r="AH40" s="680"/>
      <c r="AI40" s="680"/>
      <c r="AJ40" s="681"/>
      <c r="AK40" s="771"/>
      <c r="AL40" s="785"/>
      <c r="AM40" s="785"/>
      <c r="AN40" s="785"/>
      <c r="AO40" s="785"/>
      <c r="AP40" s="785"/>
    </row>
    <row r="41" spans="1:42" s="34" customFormat="1" ht="13.5" customHeight="1">
      <c r="A41" s="757"/>
      <c r="B41" s="764"/>
      <c r="C41" s="762"/>
      <c r="D41" s="787"/>
      <c r="E41" s="788"/>
      <c r="F41" s="698"/>
      <c r="G41" s="721"/>
      <c r="H41" s="722"/>
      <c r="I41" s="722"/>
      <c r="J41" s="723"/>
      <c r="K41" s="679"/>
      <c r="L41" s="680"/>
      <c r="M41" s="680"/>
      <c r="N41" s="681"/>
      <c r="O41" s="730"/>
      <c r="P41" s="573"/>
      <c r="Q41" s="573"/>
      <c r="R41" s="731"/>
      <c r="S41" s="801"/>
      <c r="T41" s="802"/>
      <c r="U41" s="802"/>
      <c r="V41" s="802"/>
      <c r="W41" s="802"/>
      <c r="X41" s="802"/>
      <c r="Y41" s="803"/>
      <c r="Z41" s="698"/>
      <c r="AA41" s="735"/>
      <c r="AB41" s="551" t="s">
        <v>29</v>
      </c>
      <c r="AC41" s="677"/>
      <c r="AD41" s="678" t="s">
        <v>30</v>
      </c>
      <c r="AE41" s="679"/>
      <c r="AF41" s="680"/>
      <c r="AG41" s="680"/>
      <c r="AH41" s="680"/>
      <c r="AI41" s="680"/>
      <c r="AJ41" s="681"/>
      <c r="AK41" s="771"/>
      <c r="AL41" s="785"/>
      <c r="AM41" s="785"/>
      <c r="AN41" s="785"/>
      <c r="AO41" s="785"/>
      <c r="AP41" s="785"/>
    </row>
    <row r="42" spans="1:42" s="5" customFormat="1">
      <c r="A42" s="758"/>
      <c r="B42" s="765"/>
      <c r="C42" s="762"/>
      <c r="D42" s="713"/>
      <c r="E42" s="714"/>
      <c r="F42" s="699"/>
      <c r="G42" s="724"/>
      <c r="H42" s="725"/>
      <c r="I42" s="725"/>
      <c r="J42" s="726"/>
      <c r="K42" s="748"/>
      <c r="L42" s="749"/>
      <c r="M42" s="749"/>
      <c r="N42" s="750"/>
      <c r="O42" s="663"/>
      <c r="P42" s="664"/>
      <c r="Q42" s="664"/>
      <c r="R42" s="642"/>
      <c r="S42" s="806"/>
      <c r="T42" s="807"/>
      <c r="U42" s="807"/>
      <c r="V42" s="807"/>
      <c r="W42" s="807"/>
      <c r="X42" s="807"/>
      <c r="Y42" s="808"/>
      <c r="Z42" s="699"/>
      <c r="AA42" s="773"/>
      <c r="AB42" s="774"/>
      <c r="AC42" s="775"/>
      <c r="AD42" s="772"/>
      <c r="AE42" s="748"/>
      <c r="AF42" s="749"/>
      <c r="AG42" s="749"/>
      <c r="AH42" s="749"/>
      <c r="AI42" s="749"/>
      <c r="AJ42" s="750"/>
      <c r="AK42" s="771"/>
      <c r="AL42" s="785"/>
      <c r="AM42" s="785"/>
      <c r="AN42" s="785"/>
      <c r="AO42" s="785"/>
      <c r="AP42" s="785"/>
    </row>
  </sheetData>
  <mergeCells count="237">
    <mergeCell ref="AE36:AJ36"/>
    <mergeCell ref="K42:N42"/>
    <mergeCell ref="AE42:AJ42"/>
    <mergeCell ref="K38:N38"/>
    <mergeCell ref="AE38:AJ38"/>
    <mergeCell ref="AD41:AD42"/>
    <mergeCell ref="AE41:AJ41"/>
    <mergeCell ref="J34:J35"/>
    <mergeCell ref="O35:O38"/>
    <mergeCell ref="P35:Q38"/>
    <mergeCell ref="AE37:AJ37"/>
    <mergeCell ref="AA40:AD40"/>
    <mergeCell ref="AE40:AJ40"/>
    <mergeCell ref="AD35:AD36"/>
    <mergeCell ref="AE35:AJ35"/>
    <mergeCell ref="AA41:AA42"/>
    <mergeCell ref="AB41:AB42"/>
    <mergeCell ref="AC41:AC42"/>
    <mergeCell ref="AL31:AP42"/>
    <mergeCell ref="K32:N32"/>
    <mergeCell ref="AE32:AJ32"/>
    <mergeCell ref="K33:N33"/>
    <mergeCell ref="AE33:AJ33"/>
    <mergeCell ref="AA35:AA36"/>
    <mergeCell ref="AB35:AC36"/>
    <mergeCell ref="K39:N39"/>
    <mergeCell ref="O39:R42"/>
    <mergeCell ref="AE39:AJ39"/>
    <mergeCell ref="S38:Y38"/>
    <mergeCell ref="S39:Y39"/>
    <mergeCell ref="S40:Y40"/>
    <mergeCell ref="S41:Y41"/>
    <mergeCell ref="S42:Y42"/>
    <mergeCell ref="AK31:AK42"/>
    <mergeCell ref="K34:N34"/>
    <mergeCell ref="Z31:Z42"/>
    <mergeCell ref="S31:Y31"/>
    <mergeCell ref="AE34:AJ34"/>
    <mergeCell ref="K36:N36"/>
    <mergeCell ref="AA31:AD31"/>
    <mergeCell ref="AE31:AJ31"/>
    <mergeCell ref="AA37:AD39"/>
    <mergeCell ref="A39:A42"/>
    <mergeCell ref="C37:C42"/>
    <mergeCell ref="K37:N37"/>
    <mergeCell ref="K41:N41"/>
    <mergeCell ref="A35:A37"/>
    <mergeCell ref="K35:N35"/>
    <mergeCell ref="G38:J42"/>
    <mergeCell ref="R35:R38"/>
    <mergeCell ref="K40:N40"/>
    <mergeCell ref="B31:B42"/>
    <mergeCell ref="C31:C36"/>
    <mergeCell ref="D31:E42"/>
    <mergeCell ref="F31:F42"/>
    <mergeCell ref="S25:Y25"/>
    <mergeCell ref="A23:A25"/>
    <mergeCell ref="C25:C30"/>
    <mergeCell ref="A27:A30"/>
    <mergeCell ref="G36:J37"/>
    <mergeCell ref="S32:Y32"/>
    <mergeCell ref="S37:Y37"/>
    <mergeCell ref="S26:Y26"/>
    <mergeCell ref="S27:Y27"/>
    <mergeCell ref="S28:Y28"/>
    <mergeCell ref="S29:Y29"/>
    <mergeCell ref="S30:Y30"/>
    <mergeCell ref="S33:Y33"/>
    <mergeCell ref="S34:Y34"/>
    <mergeCell ref="S35:Y35"/>
    <mergeCell ref="S36:Y36"/>
    <mergeCell ref="G34:G35"/>
    <mergeCell ref="H34:I35"/>
    <mergeCell ref="G31:J31"/>
    <mergeCell ref="K31:N31"/>
    <mergeCell ref="O31:R31"/>
    <mergeCell ref="A31:A33"/>
    <mergeCell ref="AA19:AD19"/>
    <mergeCell ref="AE19:AJ19"/>
    <mergeCell ref="G22:G23"/>
    <mergeCell ref="H22:I23"/>
    <mergeCell ref="J22:J23"/>
    <mergeCell ref="G26:J30"/>
    <mergeCell ref="S20:Y20"/>
    <mergeCell ref="S21:Y21"/>
    <mergeCell ref="S22:Y22"/>
    <mergeCell ref="S23:Y23"/>
    <mergeCell ref="S24:Y24"/>
    <mergeCell ref="AA25:AD27"/>
    <mergeCell ref="AE25:AJ25"/>
    <mergeCell ref="AE27:AJ27"/>
    <mergeCell ref="AA28:AD28"/>
    <mergeCell ref="AE28:AJ28"/>
    <mergeCell ref="AA29:AA30"/>
    <mergeCell ref="AB29:AB30"/>
    <mergeCell ref="Z19:Z30"/>
    <mergeCell ref="S19:Y19"/>
    <mergeCell ref="AE26:AJ26"/>
    <mergeCell ref="AC29:AC30"/>
    <mergeCell ref="AD29:AD30"/>
    <mergeCell ref="K28:N28"/>
    <mergeCell ref="AK19:AK30"/>
    <mergeCell ref="AB23:AC24"/>
    <mergeCell ref="AD23:AD24"/>
    <mergeCell ref="AE23:AJ23"/>
    <mergeCell ref="AE24:AJ24"/>
    <mergeCell ref="K26:N26"/>
    <mergeCell ref="AL19:AP30"/>
    <mergeCell ref="K20:N20"/>
    <mergeCell ref="AE20:AJ20"/>
    <mergeCell ref="K21:N21"/>
    <mergeCell ref="AE21:AJ21"/>
    <mergeCell ref="K22:N22"/>
    <mergeCell ref="AE22:AJ22"/>
    <mergeCell ref="K30:N30"/>
    <mergeCell ref="K23:N23"/>
    <mergeCell ref="O23:O26"/>
    <mergeCell ref="P23:Q26"/>
    <mergeCell ref="R23:R26"/>
    <mergeCell ref="O27:R30"/>
    <mergeCell ref="AE29:AJ29"/>
    <mergeCell ref="AA23:AA24"/>
    <mergeCell ref="K24:N24"/>
    <mergeCell ref="AE30:AJ30"/>
    <mergeCell ref="K27:N27"/>
    <mergeCell ref="A19:A21"/>
    <mergeCell ref="B19:B30"/>
    <mergeCell ref="C19:C24"/>
    <mergeCell ref="D19:E30"/>
    <mergeCell ref="F19:F30"/>
    <mergeCell ref="G19:J19"/>
    <mergeCell ref="A15:A18"/>
    <mergeCell ref="K15:N15"/>
    <mergeCell ref="O15:R18"/>
    <mergeCell ref="K18:N18"/>
    <mergeCell ref="K25:N25"/>
    <mergeCell ref="C13:C18"/>
    <mergeCell ref="K13:N13"/>
    <mergeCell ref="A11:A13"/>
    <mergeCell ref="G24:J25"/>
    <mergeCell ref="K19:N19"/>
    <mergeCell ref="O19:R19"/>
    <mergeCell ref="K29:N29"/>
    <mergeCell ref="AA13:AD15"/>
    <mergeCell ref="AE13:AJ13"/>
    <mergeCell ref="G14:J18"/>
    <mergeCell ref="K14:N14"/>
    <mergeCell ref="AE14:AJ14"/>
    <mergeCell ref="AC17:AC18"/>
    <mergeCell ref="AD17:AD18"/>
    <mergeCell ref="AE17:AJ17"/>
    <mergeCell ref="S15:Y15"/>
    <mergeCell ref="S16:Y16"/>
    <mergeCell ref="S17:Y17"/>
    <mergeCell ref="S18:Y18"/>
    <mergeCell ref="G12:J13"/>
    <mergeCell ref="G7:J7"/>
    <mergeCell ref="G10:G11"/>
    <mergeCell ref="H10:I11"/>
    <mergeCell ref="J10:J11"/>
    <mergeCell ref="AE12:AJ12"/>
    <mergeCell ref="K12:N12"/>
    <mergeCell ref="Z7:Z18"/>
    <mergeCell ref="S7:Y7"/>
    <mergeCell ref="S8:Y8"/>
    <mergeCell ref="S9:Y9"/>
    <mergeCell ref="S10:Y10"/>
    <mergeCell ref="S11:Y11"/>
    <mergeCell ref="S12:Y12"/>
    <mergeCell ref="S13:Y13"/>
    <mergeCell ref="S14:Y14"/>
    <mergeCell ref="AA7:AD7"/>
    <mergeCell ref="AE7:AJ7"/>
    <mergeCell ref="AE11:AJ11"/>
    <mergeCell ref="K11:N11"/>
    <mergeCell ref="O11:O14"/>
    <mergeCell ref="P11:Q14"/>
    <mergeCell ref="R11:R14"/>
    <mergeCell ref="AA11:AA12"/>
    <mergeCell ref="AE18:AJ18"/>
    <mergeCell ref="AB6:AC6"/>
    <mergeCell ref="AD6:AE6"/>
    <mergeCell ref="AF6:AG6"/>
    <mergeCell ref="AH6:AI6"/>
    <mergeCell ref="AJ6:AK6"/>
    <mergeCell ref="AL7:AP18"/>
    <mergeCell ref="K8:N8"/>
    <mergeCell ref="AE8:AJ8"/>
    <mergeCell ref="K9:N9"/>
    <mergeCell ref="AE9:AJ9"/>
    <mergeCell ref="K10:N10"/>
    <mergeCell ref="AE10:AJ10"/>
    <mergeCell ref="AB11:AC12"/>
    <mergeCell ref="AD11:AD12"/>
    <mergeCell ref="K7:N7"/>
    <mergeCell ref="AK7:AK18"/>
    <mergeCell ref="AE15:AJ15"/>
    <mergeCell ref="AA16:AD16"/>
    <mergeCell ref="AE16:AJ16"/>
    <mergeCell ref="AA17:AA18"/>
    <mergeCell ref="AB17:AB18"/>
    <mergeCell ref="K16:N16"/>
    <mergeCell ref="K17:N17"/>
    <mergeCell ref="O7:R7"/>
    <mergeCell ref="J6:K6"/>
    <mergeCell ref="L6:M6"/>
    <mergeCell ref="N6:O6"/>
    <mergeCell ref="P6:Q6"/>
    <mergeCell ref="R6:S6"/>
    <mergeCell ref="T6:U6"/>
    <mergeCell ref="V6:W6"/>
    <mergeCell ref="X6:Y6"/>
    <mergeCell ref="Z6:AA6"/>
    <mergeCell ref="A1:AP3"/>
    <mergeCell ref="AR2:AV4"/>
    <mergeCell ref="A4:D4"/>
    <mergeCell ref="E4:G4"/>
    <mergeCell ref="I4:J4"/>
    <mergeCell ref="L4:M4"/>
    <mergeCell ref="AL6:AP6"/>
    <mergeCell ref="AR6:AV8"/>
    <mergeCell ref="A7:A9"/>
    <mergeCell ref="B7:B18"/>
    <mergeCell ref="C7:C12"/>
    <mergeCell ref="D7:E18"/>
    <mergeCell ref="F7:F18"/>
    <mergeCell ref="A5:C5"/>
    <mergeCell ref="D5:M5"/>
    <mergeCell ref="N5:P5"/>
    <mergeCell ref="Q5:Y5"/>
    <mergeCell ref="Z5:AB5"/>
    <mergeCell ref="AC5:AK5"/>
    <mergeCell ref="AL5:AP5"/>
    <mergeCell ref="A6:C6"/>
    <mergeCell ref="D6:E6"/>
    <mergeCell ref="F6:G6"/>
    <mergeCell ref="H6:I6"/>
  </mergeCells>
  <phoneticPr fontId="3"/>
  <hyperlinks>
    <hyperlink ref="AR2:AS3" location="目次!B18" display="目次へ" xr:uid="{F77CC874-D918-4C77-B174-18B37DC87A2D}"/>
    <hyperlink ref="AR6:AS7" location="目次!B18" display="目次へ" xr:uid="{9149C96A-00C8-4067-804E-C811083352B4}"/>
    <hyperlink ref="AR6:AV8" location="①【2ヵ月前】利用申込書!A1" display="利用申込書へ" xr:uid="{141AA503-714B-4822-BBEC-7328220C7338}"/>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6</xdr:col>
                    <xdr:colOff>123825</xdr:colOff>
                    <xdr:row>21</xdr:row>
                    <xdr:rowOff>114300</xdr:rowOff>
                  </from>
                  <to>
                    <xdr:col>9</xdr:col>
                    <xdr:colOff>0</xdr:colOff>
                    <xdr:row>23</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26</xdr:col>
                    <xdr:colOff>123825</xdr:colOff>
                    <xdr:row>10</xdr:row>
                    <xdr:rowOff>114300</xdr:rowOff>
                  </from>
                  <to>
                    <xdr:col>29</xdr:col>
                    <xdr:colOff>57150</xdr:colOff>
                    <xdr:row>12</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from>
                    <xdr:col>14</xdr:col>
                    <xdr:colOff>123825</xdr:colOff>
                    <xdr:row>34</xdr:row>
                    <xdr:rowOff>76200</xdr:rowOff>
                  </from>
                  <to>
                    <xdr:col>17</xdr:col>
                    <xdr:colOff>142875</xdr:colOff>
                    <xdr:row>35</xdr:row>
                    <xdr:rowOff>142875</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from>
                    <xdr:col>6</xdr:col>
                    <xdr:colOff>123825</xdr:colOff>
                    <xdr:row>9</xdr:row>
                    <xdr:rowOff>114300</xdr:rowOff>
                  </from>
                  <to>
                    <xdr:col>9</xdr:col>
                    <xdr:colOff>0</xdr:colOff>
                    <xdr:row>11</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W59"/>
  <sheetViews>
    <sheetView showGridLines="0" view="pageBreakPreview" zoomScale="106" zoomScaleNormal="100" zoomScaleSheetLayoutView="106" workbookViewId="0">
      <selection activeCell="A35" sqref="A35:XFD35"/>
    </sheetView>
  </sheetViews>
  <sheetFormatPr defaultRowHeight="13.5"/>
  <cols>
    <col min="1" max="5" width="2.625" style="52" customWidth="1"/>
    <col min="6" max="9" width="3.625" style="52" customWidth="1"/>
    <col min="10" max="15" width="2.625" style="52" customWidth="1"/>
    <col min="16" max="19" width="3.625" style="52" customWidth="1"/>
    <col min="20" max="25" width="2.625" style="52" customWidth="1"/>
    <col min="26" max="29" width="3.625" style="52" customWidth="1"/>
    <col min="30" max="35" width="2.625" style="52" customWidth="1"/>
    <col min="36" max="36" width="3.25" customWidth="1"/>
    <col min="39" max="39" width="3.5" bestFit="1" customWidth="1"/>
    <col min="40" max="40" width="24.875" hidden="1" customWidth="1"/>
    <col min="41" max="41" width="4.5" hidden="1" customWidth="1"/>
    <col min="42" max="43" width="9" hidden="1" customWidth="1"/>
    <col min="44" max="44" width="3.5" hidden="1" customWidth="1"/>
    <col min="45" max="47" width="9" hidden="1" customWidth="1"/>
    <col min="48" max="48" width="7.5" hidden="1" customWidth="1"/>
    <col min="49" max="49" width="3.5" hidden="1" customWidth="1"/>
    <col min="50" max="52" width="9" customWidth="1"/>
    <col min="53" max="66" width="8.875" customWidth="1"/>
  </cols>
  <sheetData>
    <row r="1" spans="1:43" ht="13.5" customHeight="1" thickBot="1">
      <c r="A1" s="739" t="s">
        <v>49</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row>
    <row r="2" spans="1:43" ht="13.5" customHeigh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K2" s="776" t="s">
        <v>569</v>
      </c>
      <c r="AL2" s="778"/>
    </row>
    <row r="3" spans="1:43" ht="13.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K3" s="779"/>
      <c r="AL3" s="781"/>
    </row>
    <row r="4" spans="1:43" ht="13.5" customHeight="1" thickBot="1">
      <c r="A4" s="345"/>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K4" s="782"/>
      <c r="AL4" s="784"/>
      <c r="AN4" s="70"/>
      <c r="AO4" s="70"/>
      <c r="AP4" s="70"/>
      <c r="AQ4" s="70"/>
    </row>
    <row r="5" spans="1:43" ht="14.25" thickBot="1">
      <c r="AE5" s="403"/>
      <c r="AF5" s="403"/>
      <c r="AG5" s="403"/>
      <c r="AH5" s="403"/>
      <c r="AI5" s="401" t="s">
        <v>896</v>
      </c>
      <c r="AK5" s="11"/>
      <c r="AL5" s="11"/>
      <c r="AN5" s="70" t="s">
        <v>319</v>
      </c>
      <c r="AO5" s="70">
        <v>430</v>
      </c>
      <c r="AP5" s="70">
        <f>SUM(H17:I28)</f>
        <v>0</v>
      </c>
      <c r="AQ5" s="70">
        <f>AO5*AP5</f>
        <v>0</v>
      </c>
    </row>
    <row r="6" spans="1:43">
      <c r="A6" s="913" t="s">
        <v>50</v>
      </c>
      <c r="B6" s="914"/>
      <c r="C6" s="914"/>
      <c r="D6" s="897" t="str">
        <f>IF(①【2ヵ月前】利用申込書!D6="","",①【2ヵ月前】利用申込書!D6)</f>
        <v/>
      </c>
      <c r="E6" s="897"/>
      <c r="F6" s="897"/>
      <c r="G6" s="897"/>
      <c r="H6" s="897"/>
      <c r="I6" s="897"/>
      <c r="J6" s="897"/>
      <c r="K6" s="898"/>
      <c r="L6" s="844" t="s">
        <v>51</v>
      </c>
      <c r="M6" s="845"/>
      <c r="N6" s="845"/>
      <c r="O6" s="897" t="str">
        <f>IF(①【2ヵ月前】利用申込書!D25="","",①【2ヵ月前】利用申込書!D25)</f>
        <v/>
      </c>
      <c r="P6" s="897"/>
      <c r="Q6" s="897"/>
      <c r="R6" s="897"/>
      <c r="S6" s="897"/>
      <c r="T6" s="898"/>
      <c r="U6" s="844" t="s">
        <v>52</v>
      </c>
      <c r="V6" s="845"/>
      <c r="W6" s="897" t="str">
        <f>IF(①【2ヵ月前】利用申込書!D31="","",①【2ヵ月前】利用申込書!D31)</f>
        <v/>
      </c>
      <c r="X6" s="897"/>
      <c r="Y6" s="897"/>
      <c r="Z6" s="897"/>
      <c r="AA6" s="897"/>
      <c r="AB6" s="898"/>
      <c r="AC6" s="839" t="s">
        <v>369</v>
      </c>
      <c r="AD6" s="840"/>
      <c r="AE6" s="840"/>
      <c r="AF6" s="840"/>
      <c r="AG6" s="840"/>
      <c r="AH6" s="840"/>
      <c r="AI6" s="841"/>
      <c r="AK6" s="592" t="s">
        <v>572</v>
      </c>
      <c r="AL6" s="593"/>
      <c r="AN6" s="70"/>
      <c r="AO6" s="70">
        <v>530</v>
      </c>
      <c r="AP6" s="70">
        <f>SUM(J17:L28)</f>
        <v>0</v>
      </c>
      <c r="AQ6" s="70">
        <f t="shared" ref="AQ6:AQ13" si="0">AO6*AP6</f>
        <v>0</v>
      </c>
    </row>
    <row r="7" spans="1:43">
      <c r="A7" s="915"/>
      <c r="B7" s="916"/>
      <c r="C7" s="916"/>
      <c r="D7" s="850"/>
      <c r="E7" s="850"/>
      <c r="F7" s="850"/>
      <c r="G7" s="850"/>
      <c r="H7" s="850"/>
      <c r="I7" s="850"/>
      <c r="J7" s="850"/>
      <c r="K7" s="851"/>
      <c r="L7" s="895"/>
      <c r="M7" s="896"/>
      <c r="N7" s="896"/>
      <c r="O7" s="850"/>
      <c r="P7" s="850"/>
      <c r="Q7" s="850"/>
      <c r="R7" s="850"/>
      <c r="S7" s="850"/>
      <c r="T7" s="851"/>
      <c r="U7" s="895"/>
      <c r="V7" s="896"/>
      <c r="W7" s="850"/>
      <c r="X7" s="850"/>
      <c r="Y7" s="850"/>
      <c r="Z7" s="850"/>
      <c r="AA7" s="850"/>
      <c r="AB7" s="851"/>
      <c r="AC7" s="842"/>
      <c r="AD7" s="843"/>
      <c r="AE7" s="53" t="s">
        <v>372</v>
      </c>
      <c r="AF7" s="54"/>
      <c r="AG7" s="53" t="s">
        <v>371</v>
      </c>
      <c r="AH7" s="54"/>
      <c r="AI7" s="55" t="s">
        <v>370</v>
      </c>
      <c r="AK7" s="594"/>
      <c r="AL7" s="595"/>
      <c r="AN7" s="70"/>
      <c r="AO7" s="70">
        <v>620</v>
      </c>
      <c r="AP7" s="70">
        <f>SUM(M17:O28)</f>
        <v>0</v>
      </c>
      <c r="AQ7" s="70">
        <f t="shared" si="0"/>
        <v>0</v>
      </c>
    </row>
    <row r="8" spans="1:43" ht="14.25" thickBot="1">
      <c r="A8" s="844" t="s">
        <v>373</v>
      </c>
      <c r="B8" s="845"/>
      <c r="C8" s="845"/>
      <c r="D8" s="845"/>
      <c r="E8" s="845"/>
      <c r="F8" s="845"/>
      <c r="G8" s="845"/>
      <c r="H8" s="845"/>
      <c r="I8" s="845"/>
      <c r="J8" s="845"/>
      <c r="K8" s="846"/>
      <c r="L8" s="844" t="s">
        <v>375</v>
      </c>
      <c r="M8" s="845"/>
      <c r="N8" s="845"/>
      <c r="O8" s="845"/>
      <c r="P8" s="845"/>
      <c r="Q8" s="845"/>
      <c r="R8" s="845"/>
      <c r="S8" s="845"/>
      <c r="T8" s="845"/>
      <c r="U8" s="845"/>
      <c r="V8" s="845"/>
      <c r="W8" s="846"/>
      <c r="X8" s="844" t="s">
        <v>374</v>
      </c>
      <c r="Y8" s="845"/>
      <c r="Z8" s="845"/>
      <c r="AA8" s="845"/>
      <c r="AB8" s="845"/>
      <c r="AC8" s="845"/>
      <c r="AD8" s="845"/>
      <c r="AE8" s="845"/>
      <c r="AF8" s="845"/>
      <c r="AG8" s="845"/>
      <c r="AH8" s="845"/>
      <c r="AI8" s="846"/>
      <c r="AK8" s="596"/>
      <c r="AL8" s="597"/>
      <c r="AN8" s="70" t="s">
        <v>320</v>
      </c>
      <c r="AO8" s="70">
        <v>580</v>
      </c>
      <c r="AP8" s="70">
        <f>SUM(R17:S28)</f>
        <v>0</v>
      </c>
      <c r="AQ8" s="70">
        <f t="shared" si="0"/>
        <v>0</v>
      </c>
    </row>
    <row r="9" spans="1:43">
      <c r="A9" s="849"/>
      <c r="B9" s="850"/>
      <c r="C9" s="850"/>
      <c r="D9" s="850"/>
      <c r="E9" s="850"/>
      <c r="F9" s="850"/>
      <c r="G9" s="850"/>
      <c r="H9" s="850"/>
      <c r="I9" s="850"/>
      <c r="J9" s="850"/>
      <c r="K9" s="851"/>
      <c r="L9" s="849"/>
      <c r="M9" s="850"/>
      <c r="N9" s="850"/>
      <c r="O9" s="850"/>
      <c r="P9" s="850"/>
      <c r="Q9" s="850"/>
      <c r="R9" s="850"/>
      <c r="S9" s="850"/>
      <c r="T9" s="850"/>
      <c r="U9" s="850"/>
      <c r="V9" s="850"/>
      <c r="W9" s="851"/>
      <c r="X9" s="849"/>
      <c r="Y9" s="850"/>
      <c r="Z9" s="850"/>
      <c r="AA9" s="850"/>
      <c r="AB9" s="850"/>
      <c r="AC9" s="850"/>
      <c r="AD9" s="850"/>
      <c r="AE9" s="850"/>
      <c r="AF9" s="850"/>
      <c r="AG9" s="850"/>
      <c r="AH9" s="850"/>
      <c r="AI9" s="851"/>
      <c r="AN9" s="70"/>
      <c r="AO9" s="70">
        <v>720</v>
      </c>
      <c r="AP9" s="70">
        <f>SUM(T17:V28)</f>
        <v>0</v>
      </c>
      <c r="AQ9" s="70">
        <f t="shared" si="0"/>
        <v>0</v>
      </c>
    </row>
    <row r="10" spans="1:43">
      <c r="A10"/>
      <c r="B10"/>
      <c r="C10"/>
      <c r="D10"/>
      <c r="E10"/>
      <c r="F10"/>
      <c r="G10"/>
      <c r="H10"/>
      <c r="I10"/>
      <c r="J10"/>
      <c r="K10"/>
      <c r="L10"/>
      <c r="M10"/>
      <c r="N10"/>
      <c r="O10"/>
      <c r="P10"/>
      <c r="Q10"/>
      <c r="R10"/>
      <c r="S10"/>
      <c r="T10"/>
      <c r="U10"/>
      <c r="V10"/>
      <c r="W10"/>
      <c r="X10"/>
      <c r="Y10"/>
      <c r="Z10"/>
      <c r="AA10"/>
      <c r="AB10"/>
      <c r="AC10"/>
      <c r="AD10"/>
      <c r="AE10"/>
      <c r="AF10"/>
      <c r="AG10"/>
      <c r="AH10"/>
      <c r="AI10"/>
      <c r="AN10" s="70"/>
      <c r="AO10" s="70">
        <v>840</v>
      </c>
      <c r="AP10" s="70">
        <f>SUM(W17:Y28)</f>
        <v>0</v>
      </c>
      <c r="AQ10" s="70">
        <f t="shared" si="0"/>
        <v>0</v>
      </c>
    </row>
    <row r="11" spans="1:43" ht="21.95" customHeight="1">
      <c r="A11" s="921" t="s">
        <v>376</v>
      </c>
      <c r="B11" s="921"/>
      <c r="C11" s="921"/>
      <c r="D11" s="921"/>
      <c r="E11" s="921"/>
      <c r="F11" s="381" t="s">
        <v>843</v>
      </c>
      <c r="G11"/>
      <c r="H11"/>
      <c r="I11"/>
      <c r="J11"/>
      <c r="K11"/>
      <c r="L11"/>
      <c r="M11"/>
      <c r="N11"/>
      <c r="O11"/>
      <c r="P11"/>
      <c r="Q11"/>
      <c r="R11"/>
      <c r="S11"/>
      <c r="T11"/>
      <c r="U11"/>
      <c r="V11"/>
      <c r="W11"/>
      <c r="X11"/>
      <c r="Y11"/>
      <c r="Z11"/>
      <c r="AA11"/>
      <c r="AB11"/>
      <c r="AC11"/>
      <c r="AD11"/>
      <c r="AE11"/>
      <c r="AF11"/>
      <c r="AG11"/>
      <c r="AH11"/>
      <c r="AI11"/>
      <c r="AN11" s="70" t="s">
        <v>321</v>
      </c>
      <c r="AO11" s="70">
        <v>680</v>
      </c>
      <c r="AP11" s="70">
        <f>SUM(AB17:AC28)</f>
        <v>0</v>
      </c>
      <c r="AQ11" s="70">
        <f t="shared" si="0"/>
        <v>0</v>
      </c>
    </row>
    <row r="12" spans="1:43" ht="15" customHeight="1">
      <c r="A12" s="16" t="s">
        <v>377</v>
      </c>
      <c r="B12" s="852" t="s">
        <v>705</v>
      </c>
      <c r="C12" s="852"/>
      <c r="D12" s="852"/>
      <c r="E12" s="852"/>
      <c r="F12" s="852"/>
      <c r="G12" s="852"/>
      <c r="H12" s="852"/>
      <c r="I12" s="852"/>
      <c r="J12" s="852"/>
      <c r="K12" s="852"/>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K12" s="17" t="s">
        <v>582</v>
      </c>
      <c r="AN12" s="70"/>
      <c r="AO12" s="70">
        <v>850</v>
      </c>
      <c r="AP12" s="70">
        <f>SUM(AD17:AF28)</f>
        <v>0</v>
      </c>
      <c r="AQ12" s="70">
        <f t="shared" si="0"/>
        <v>0</v>
      </c>
    </row>
    <row r="13" spans="1:43" ht="15" customHeight="1" thickBot="1">
      <c r="A13" s="848" t="s">
        <v>378</v>
      </c>
      <c r="B13" s="848"/>
      <c r="C13" s="847" t="s">
        <v>704</v>
      </c>
      <c r="D13" s="847"/>
      <c r="E13" s="847"/>
      <c r="F13" s="816"/>
      <c r="G13" s="816"/>
      <c r="H13" s="816"/>
      <c r="I13" s="816"/>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K13" t="s">
        <v>312</v>
      </c>
      <c r="AL13" s="71">
        <f>SUM(AQ5:AQ13)</f>
        <v>0</v>
      </c>
      <c r="AM13" t="s">
        <v>315</v>
      </c>
      <c r="AN13" s="70"/>
      <c r="AO13" s="70">
        <v>960</v>
      </c>
      <c r="AP13" s="70">
        <f>SUM(AG17:AI28)</f>
        <v>0</v>
      </c>
      <c r="AQ13" s="70">
        <f t="shared" si="0"/>
        <v>0</v>
      </c>
    </row>
    <row r="14" spans="1:43" ht="15" customHeight="1">
      <c r="A14" s="863" t="s">
        <v>379</v>
      </c>
      <c r="B14" s="863"/>
      <c r="C14" s="864"/>
      <c r="D14" s="922" t="s">
        <v>33</v>
      </c>
      <c r="E14" s="923"/>
      <c r="F14" s="867" t="s">
        <v>34</v>
      </c>
      <c r="G14" s="868"/>
      <c r="H14" s="868"/>
      <c r="I14" s="868"/>
      <c r="J14" s="868"/>
      <c r="K14" s="868"/>
      <c r="L14" s="868"/>
      <c r="M14" s="868"/>
      <c r="N14" s="868"/>
      <c r="O14" s="869"/>
      <c r="P14" s="867" t="s">
        <v>35</v>
      </c>
      <c r="Q14" s="868"/>
      <c r="R14" s="868"/>
      <c r="S14" s="868"/>
      <c r="T14" s="868"/>
      <c r="U14" s="868"/>
      <c r="V14" s="868"/>
      <c r="W14" s="868"/>
      <c r="X14" s="868"/>
      <c r="Y14" s="869"/>
      <c r="Z14" s="867" t="s">
        <v>36</v>
      </c>
      <c r="AA14" s="868"/>
      <c r="AB14" s="868"/>
      <c r="AC14" s="868"/>
      <c r="AD14" s="868"/>
      <c r="AE14" s="868"/>
      <c r="AF14" s="868"/>
      <c r="AG14" s="868"/>
      <c r="AH14" s="868"/>
      <c r="AI14" s="869"/>
      <c r="AK14" t="s">
        <v>313</v>
      </c>
      <c r="AL14" s="71">
        <f>IFERROR(AV24+AV25+AV26+AV27+AV28+AV29+AV30+AV31+AV32+AV33+AV34+AV35+AV36+AV37+AV38+AV39+AV40+AV41," ")</f>
        <v>0</v>
      </c>
      <c r="AM14" t="s">
        <v>315</v>
      </c>
    </row>
    <row r="15" spans="1:43" ht="20.100000000000001" customHeight="1">
      <c r="A15" s="863"/>
      <c r="B15" s="863"/>
      <c r="C15" s="864"/>
      <c r="D15" s="922"/>
      <c r="E15" s="923"/>
      <c r="F15" s="931" t="s">
        <v>693</v>
      </c>
      <c r="G15" s="932"/>
      <c r="H15" s="935" t="s">
        <v>692</v>
      </c>
      <c r="I15" s="936"/>
      <c r="J15" s="887" t="s">
        <v>37</v>
      </c>
      <c r="K15" s="887"/>
      <c r="L15" s="888"/>
      <c r="M15" s="875" t="s">
        <v>38</v>
      </c>
      <c r="N15" s="876"/>
      <c r="O15" s="877"/>
      <c r="P15" s="931" t="s">
        <v>693</v>
      </c>
      <c r="Q15" s="932"/>
      <c r="R15" s="935" t="s">
        <v>692</v>
      </c>
      <c r="S15" s="936"/>
      <c r="T15" s="887" t="s">
        <v>37</v>
      </c>
      <c r="U15" s="887"/>
      <c r="V15" s="888"/>
      <c r="W15" s="875" t="s">
        <v>38</v>
      </c>
      <c r="X15" s="876"/>
      <c r="Y15" s="877"/>
      <c r="Z15" s="931" t="s">
        <v>693</v>
      </c>
      <c r="AA15" s="932"/>
      <c r="AB15" s="935" t="s">
        <v>692</v>
      </c>
      <c r="AC15" s="936"/>
      <c r="AD15" s="887" t="s">
        <v>37</v>
      </c>
      <c r="AE15" s="887"/>
      <c r="AF15" s="888"/>
      <c r="AG15" s="875" t="s">
        <v>38</v>
      </c>
      <c r="AH15" s="876"/>
      <c r="AI15" s="877"/>
      <c r="AK15" t="s">
        <v>314</v>
      </c>
      <c r="AL15" s="71">
        <f>IFERROR(AV18+AV19+AV20+AV21+AV22," ")</f>
        <v>0</v>
      </c>
      <c r="AM15" t="s">
        <v>315</v>
      </c>
    </row>
    <row r="16" spans="1:43" ht="20.100000000000001" customHeight="1" thickBot="1">
      <c r="A16" s="865"/>
      <c r="B16" s="865"/>
      <c r="C16" s="866"/>
      <c r="D16" s="924"/>
      <c r="E16" s="925"/>
      <c r="F16" s="933"/>
      <c r="G16" s="934"/>
      <c r="H16" s="937"/>
      <c r="I16" s="938"/>
      <c r="J16" s="889"/>
      <c r="K16" s="889"/>
      <c r="L16" s="890"/>
      <c r="M16" s="878"/>
      <c r="N16" s="879"/>
      <c r="O16" s="880"/>
      <c r="P16" s="933"/>
      <c r="Q16" s="934"/>
      <c r="R16" s="937"/>
      <c r="S16" s="938"/>
      <c r="T16" s="889"/>
      <c r="U16" s="889"/>
      <c r="V16" s="890"/>
      <c r="W16" s="878"/>
      <c r="X16" s="879"/>
      <c r="Y16" s="880"/>
      <c r="Z16" s="933"/>
      <c r="AA16" s="934"/>
      <c r="AB16" s="937"/>
      <c r="AC16" s="938"/>
      <c r="AD16" s="889"/>
      <c r="AE16" s="889"/>
      <c r="AF16" s="890"/>
      <c r="AG16" s="878"/>
      <c r="AH16" s="879"/>
      <c r="AI16" s="880"/>
      <c r="AK16" s="17" t="s">
        <v>580</v>
      </c>
      <c r="AL16" s="199">
        <f>SUM(AL13:AL15)</f>
        <v>0</v>
      </c>
      <c r="AM16" t="s">
        <v>90</v>
      </c>
    </row>
    <row r="17" spans="1:49" ht="15" customHeight="1" thickTop="1">
      <c r="A17" s="919" t="str">
        <f>IFERROR(DATE(①【2ヵ月前】利用申込書!G12,①【2ヵ月前】利用申込書!K12,①【2ヵ月前】利用申込書!N12)," ")</f>
        <v xml:space="preserve"> </v>
      </c>
      <c r="B17" s="919"/>
      <c r="C17" s="920"/>
      <c r="D17" s="926" t="str">
        <f>IF(A17="","　",TEXT(A17,"aaa"))</f>
        <v xml:space="preserve"> </v>
      </c>
      <c r="E17" s="927"/>
      <c r="F17" s="961"/>
      <c r="G17" s="891"/>
      <c r="H17" s="962"/>
      <c r="I17" s="892"/>
      <c r="J17" s="891"/>
      <c r="K17" s="891"/>
      <c r="L17" s="892"/>
      <c r="M17" s="881"/>
      <c r="N17" s="882"/>
      <c r="O17" s="883"/>
      <c r="P17" s="961"/>
      <c r="Q17" s="891"/>
      <c r="R17" s="962"/>
      <c r="S17" s="892"/>
      <c r="T17" s="891"/>
      <c r="U17" s="891"/>
      <c r="V17" s="892"/>
      <c r="W17" s="881"/>
      <c r="X17" s="882"/>
      <c r="Y17" s="883"/>
      <c r="Z17" s="961"/>
      <c r="AA17" s="891"/>
      <c r="AB17" s="962"/>
      <c r="AC17" s="892"/>
      <c r="AD17" s="891"/>
      <c r="AE17" s="891"/>
      <c r="AF17" s="892"/>
      <c r="AG17" s="881"/>
      <c r="AH17" s="882"/>
      <c r="AI17" s="883"/>
    </row>
    <row r="18" spans="1:49" ht="15" customHeight="1">
      <c r="A18" s="917"/>
      <c r="B18" s="917"/>
      <c r="C18" s="918"/>
      <c r="D18" s="861"/>
      <c r="E18" s="862"/>
      <c r="F18" s="941"/>
      <c r="G18" s="893"/>
      <c r="H18" s="959"/>
      <c r="I18" s="894"/>
      <c r="J18" s="893"/>
      <c r="K18" s="893"/>
      <c r="L18" s="894"/>
      <c r="M18" s="884"/>
      <c r="N18" s="885"/>
      <c r="O18" s="886"/>
      <c r="P18" s="941"/>
      <c r="Q18" s="893"/>
      <c r="R18" s="959"/>
      <c r="S18" s="894"/>
      <c r="T18" s="893"/>
      <c r="U18" s="893"/>
      <c r="V18" s="894"/>
      <c r="W18" s="884"/>
      <c r="X18" s="885"/>
      <c r="Y18" s="886"/>
      <c r="Z18" s="941"/>
      <c r="AA18" s="893"/>
      <c r="AB18" s="959"/>
      <c r="AC18" s="894"/>
      <c r="AD18" s="893"/>
      <c r="AE18" s="893"/>
      <c r="AF18" s="894"/>
      <c r="AG18" s="884"/>
      <c r="AH18" s="885"/>
      <c r="AI18" s="886"/>
      <c r="AN18" s="72" t="s">
        <v>512</v>
      </c>
      <c r="AO18" s="70">
        <v>620</v>
      </c>
      <c r="AP18" s="70">
        <f>IF($E$50=$AN$18,$H$51,0)</f>
        <v>0</v>
      </c>
      <c r="AQ18" s="70">
        <f>IF($E$52=$AN$18,$H$53,0)</f>
        <v>0</v>
      </c>
      <c r="AR18" s="70">
        <f>IF($P$50=$AN$18,$S$51,0)</f>
        <v>0</v>
      </c>
      <c r="AS18" s="70">
        <f>IF($P$52=$AN$18,$S$53,0)</f>
        <v>0</v>
      </c>
      <c r="AT18" s="70">
        <f>IF($AA$50=$AN$18,$AD$51,0)</f>
        <v>0</v>
      </c>
      <c r="AU18" s="70">
        <f>IF($AA$52=$AN$18,$AD$53,0)</f>
        <v>0</v>
      </c>
      <c r="AV18" s="73">
        <f>(AP18+AQ18+AR18+AS18+AT18+AU18)*AO18</f>
        <v>0</v>
      </c>
      <c r="AW18" s="74">
        <f>SUM(AP18:AU18)</f>
        <v>0</v>
      </c>
    </row>
    <row r="19" spans="1:49" ht="15" customHeight="1">
      <c r="A19" s="917" t="str">
        <f>IFERROR(IF((A17+1)&lt;=DATE(①【2ヵ月前】利用申込書!G13,①【2ヵ月前】利用申込書!K13,①【2ヵ月前】利用申込書!N13),A17+1," ")," ")</f>
        <v xml:space="preserve"> </v>
      </c>
      <c r="B19" s="917"/>
      <c r="C19" s="918"/>
      <c r="D19" s="861" t="str">
        <f>IF(A19="","　",TEXT(A19,"aaa"))</f>
        <v xml:space="preserve"> </v>
      </c>
      <c r="E19" s="862"/>
      <c r="F19" s="939"/>
      <c r="G19" s="940"/>
      <c r="H19" s="958"/>
      <c r="I19" s="957"/>
      <c r="J19" s="940"/>
      <c r="K19" s="940"/>
      <c r="L19" s="957"/>
      <c r="M19" s="884"/>
      <c r="N19" s="885"/>
      <c r="O19" s="886"/>
      <c r="P19" s="939"/>
      <c r="Q19" s="940"/>
      <c r="R19" s="958"/>
      <c r="S19" s="957"/>
      <c r="T19" s="940"/>
      <c r="U19" s="940"/>
      <c r="V19" s="957"/>
      <c r="W19" s="884"/>
      <c r="X19" s="885"/>
      <c r="Y19" s="886"/>
      <c r="Z19" s="939"/>
      <c r="AA19" s="940"/>
      <c r="AB19" s="958"/>
      <c r="AC19" s="957"/>
      <c r="AD19" s="940"/>
      <c r="AE19" s="940"/>
      <c r="AF19" s="957"/>
      <c r="AG19" s="884"/>
      <c r="AH19" s="885"/>
      <c r="AI19" s="886"/>
      <c r="AN19" s="72" t="s">
        <v>621</v>
      </c>
      <c r="AO19" s="70">
        <v>620</v>
      </c>
      <c r="AP19" s="70">
        <f>IF($E$50=$AN$19,$H$51,0)</f>
        <v>0</v>
      </c>
      <c r="AQ19" s="70">
        <f>IF($E$52=$AN$19,$H$53,0)</f>
        <v>0</v>
      </c>
      <c r="AR19" s="70">
        <f>IF($P$50=$AN$19,$S$51,0)</f>
        <v>0</v>
      </c>
      <c r="AS19" s="70">
        <f>IF($P$52=$AN$19,$S$53,0)</f>
        <v>0</v>
      </c>
      <c r="AT19" s="70">
        <f>IF($AA$50=$AN$19,$AD$51,0)</f>
        <v>0</v>
      </c>
      <c r="AU19" s="70">
        <f>IF($AA$52=$AN$19,$AD$53,0)</f>
        <v>0</v>
      </c>
      <c r="AV19" s="73">
        <f>(AP19+AQ19+AR19+AS19+AT19+AU19)*AO19</f>
        <v>0</v>
      </c>
      <c r="AW19" s="74">
        <f t="shared" ref="AW19:AW39" si="1">SUM(AP19:AU19)</f>
        <v>0</v>
      </c>
    </row>
    <row r="20" spans="1:49" ht="15" customHeight="1">
      <c r="A20" s="917"/>
      <c r="B20" s="917"/>
      <c r="C20" s="918"/>
      <c r="D20" s="861"/>
      <c r="E20" s="862"/>
      <c r="F20" s="941"/>
      <c r="G20" s="893"/>
      <c r="H20" s="959"/>
      <c r="I20" s="894"/>
      <c r="J20" s="893"/>
      <c r="K20" s="893"/>
      <c r="L20" s="894"/>
      <c r="M20" s="884"/>
      <c r="N20" s="885"/>
      <c r="O20" s="886"/>
      <c r="P20" s="941"/>
      <c r="Q20" s="893"/>
      <c r="R20" s="959"/>
      <c r="S20" s="894"/>
      <c r="T20" s="893"/>
      <c r="U20" s="893"/>
      <c r="V20" s="894"/>
      <c r="W20" s="884"/>
      <c r="X20" s="885"/>
      <c r="Y20" s="886"/>
      <c r="Z20" s="941"/>
      <c r="AA20" s="893"/>
      <c r="AB20" s="959"/>
      <c r="AC20" s="894"/>
      <c r="AD20" s="893"/>
      <c r="AE20" s="893"/>
      <c r="AF20" s="894"/>
      <c r="AG20" s="884"/>
      <c r="AH20" s="885"/>
      <c r="AI20" s="886"/>
      <c r="AN20" s="72"/>
      <c r="AO20" s="70"/>
      <c r="AP20" s="70">
        <f>IF($E$50=$AN$20,$H$51,0)</f>
        <v>0</v>
      </c>
      <c r="AQ20" s="70">
        <f>IF($E$52=$AN$20,$H$53,0)</f>
        <v>0</v>
      </c>
      <c r="AR20" s="70">
        <f>IF($P$50=$AN$20,$S$51,0)</f>
        <v>0</v>
      </c>
      <c r="AS20" s="70">
        <f>IF($P$52=$AN$20,$S$53,0)</f>
        <v>0</v>
      </c>
      <c r="AT20" s="70">
        <f>IF($AA$50=$AN$20,$AD$51,0)</f>
        <v>0</v>
      </c>
      <c r="AU20" s="70">
        <f>IF($AA$52=$AN$20,$AD$53,0)</f>
        <v>0</v>
      </c>
      <c r="AV20" s="73">
        <f>(AP20+AQ20+AR20+AS20+AT20+AU20)*AO20</f>
        <v>0</v>
      </c>
      <c r="AW20" s="74">
        <f t="shared" si="1"/>
        <v>0</v>
      </c>
    </row>
    <row r="21" spans="1:49" ht="15" customHeight="1">
      <c r="A21" s="917" t="str">
        <f>IFERROR(IF((A19+1)&lt;=DATE(①【2ヵ月前】利用申込書!G13,①【2ヵ月前】利用申込書!K13,①【2ヵ月前】利用申込書!N13),A19+1," ")," ")</f>
        <v xml:space="preserve"> </v>
      </c>
      <c r="B21" s="917"/>
      <c r="C21" s="918"/>
      <c r="D21" s="861" t="str">
        <f>IF(A21="","　",TEXT(A21,"aaa"))</f>
        <v xml:space="preserve"> </v>
      </c>
      <c r="E21" s="862"/>
      <c r="F21" s="939"/>
      <c r="G21" s="940"/>
      <c r="H21" s="958"/>
      <c r="I21" s="957"/>
      <c r="J21" s="940"/>
      <c r="K21" s="940"/>
      <c r="L21" s="957"/>
      <c r="M21" s="884"/>
      <c r="N21" s="885"/>
      <c r="O21" s="886"/>
      <c r="P21" s="939"/>
      <c r="Q21" s="940"/>
      <c r="R21" s="958"/>
      <c r="S21" s="957"/>
      <c r="T21" s="940"/>
      <c r="U21" s="940"/>
      <c r="V21" s="957"/>
      <c r="W21" s="884"/>
      <c r="X21" s="885"/>
      <c r="Y21" s="886"/>
      <c r="Z21" s="939"/>
      <c r="AA21" s="940"/>
      <c r="AB21" s="958"/>
      <c r="AC21" s="957"/>
      <c r="AD21" s="940"/>
      <c r="AE21" s="940"/>
      <c r="AF21" s="957"/>
      <c r="AG21" s="884"/>
      <c r="AH21" s="885"/>
      <c r="AI21" s="886"/>
      <c r="AN21" s="72" t="s">
        <v>620</v>
      </c>
      <c r="AO21" s="70">
        <v>550</v>
      </c>
      <c r="AP21" s="70">
        <f>IF($E$50=$AN$21,$H$51,0)</f>
        <v>0</v>
      </c>
      <c r="AQ21" s="70">
        <f>IF($E$52=$AN$21,$H$53,0)</f>
        <v>0</v>
      </c>
      <c r="AR21" s="70">
        <f>IF($P$50=$AN$21,$S$51,0)</f>
        <v>0</v>
      </c>
      <c r="AS21" s="70">
        <f>IF($P$52=$AN$21,$S$53,0)</f>
        <v>0</v>
      </c>
      <c r="AT21" s="70">
        <f>IF($AA$50=$AN$21,$AD$51,0)</f>
        <v>0</v>
      </c>
      <c r="AU21" s="70">
        <f>IF($AA$52=$AN$21,$AD$53,0)</f>
        <v>0</v>
      </c>
      <c r="AV21" s="73">
        <f t="shared" ref="AV21" si="2">(AP21+AQ21+AR21+AS21+AT21+AU21)*AO21</f>
        <v>0</v>
      </c>
      <c r="AW21" s="74">
        <f t="shared" si="1"/>
        <v>0</v>
      </c>
    </row>
    <row r="22" spans="1:49" ht="15" customHeight="1">
      <c r="A22" s="917"/>
      <c r="B22" s="917"/>
      <c r="C22" s="918"/>
      <c r="D22" s="861"/>
      <c r="E22" s="862"/>
      <c r="F22" s="941"/>
      <c r="G22" s="893"/>
      <c r="H22" s="959"/>
      <c r="I22" s="894"/>
      <c r="J22" s="893"/>
      <c r="K22" s="893"/>
      <c r="L22" s="894"/>
      <c r="M22" s="884"/>
      <c r="N22" s="885"/>
      <c r="O22" s="886"/>
      <c r="P22" s="941"/>
      <c r="Q22" s="893"/>
      <c r="R22" s="959"/>
      <c r="S22" s="894"/>
      <c r="T22" s="893"/>
      <c r="U22" s="893"/>
      <c r="V22" s="894"/>
      <c r="W22" s="884"/>
      <c r="X22" s="885"/>
      <c r="Y22" s="886"/>
      <c r="Z22" s="941"/>
      <c r="AA22" s="893"/>
      <c r="AB22" s="959"/>
      <c r="AC22" s="894"/>
      <c r="AD22" s="893"/>
      <c r="AE22" s="893"/>
      <c r="AF22" s="894"/>
      <c r="AG22" s="884"/>
      <c r="AH22" s="885"/>
      <c r="AI22" s="886"/>
      <c r="AN22" s="72" t="s">
        <v>28</v>
      </c>
      <c r="AO22" s="70">
        <v>550</v>
      </c>
      <c r="AP22" s="70">
        <f>IF($E$50=$AN$22,$H$51,0)</f>
        <v>0</v>
      </c>
      <c r="AQ22" s="70">
        <f>IF($E$52=$AN$22,$H$53,0)</f>
        <v>0</v>
      </c>
      <c r="AR22" s="70">
        <f>IF($P$50=$AN$22,$S$51,0)</f>
        <v>0</v>
      </c>
      <c r="AS22" s="70">
        <f>IF($P$52=$AN$22,$S$53,0)</f>
        <v>0</v>
      </c>
      <c r="AT22" s="70">
        <f>IF($AA$50=$AN$22,$AD$51,0)</f>
        <v>0</v>
      </c>
      <c r="AU22" s="70">
        <f>IF($AA$52=$AN$22,$AD$53,0)</f>
        <v>0</v>
      </c>
      <c r="AV22" s="73">
        <f>(AP22+AQ22+AR22+AS22+AT22+AU22)*AO22</f>
        <v>0</v>
      </c>
      <c r="AW22" s="74">
        <f t="shared" si="1"/>
        <v>0</v>
      </c>
    </row>
    <row r="23" spans="1:49" ht="15" customHeight="1">
      <c r="A23" s="917" t="str">
        <f>IFERROR(IF((A21+1)&lt;=DATE(①【2ヵ月前】利用申込書!G13,①【2ヵ月前】利用申込書!K13,①【2ヵ月前】利用申込書!N13),A21+1," ")," ")</f>
        <v xml:space="preserve"> </v>
      </c>
      <c r="B23" s="917"/>
      <c r="C23" s="918"/>
      <c r="D23" s="861" t="str">
        <f>IF(A23="","　",TEXT(A23,"aaa"))</f>
        <v xml:space="preserve"> </v>
      </c>
      <c r="E23" s="862"/>
      <c r="F23" s="939"/>
      <c r="G23" s="940"/>
      <c r="H23" s="958"/>
      <c r="I23" s="957"/>
      <c r="J23" s="940"/>
      <c r="K23" s="940"/>
      <c r="L23" s="957"/>
      <c r="M23" s="884"/>
      <c r="N23" s="885"/>
      <c r="O23" s="886"/>
      <c r="P23" s="939"/>
      <c r="Q23" s="940"/>
      <c r="R23" s="958"/>
      <c r="S23" s="957"/>
      <c r="T23" s="940"/>
      <c r="U23" s="940"/>
      <c r="V23" s="957"/>
      <c r="W23" s="884"/>
      <c r="X23" s="885"/>
      <c r="Y23" s="886"/>
      <c r="Z23" s="939"/>
      <c r="AA23" s="940"/>
      <c r="AB23" s="958"/>
      <c r="AC23" s="957"/>
      <c r="AD23" s="940"/>
      <c r="AE23" s="940"/>
      <c r="AF23" s="957"/>
      <c r="AG23" s="884"/>
      <c r="AH23" s="885"/>
      <c r="AI23" s="886"/>
    </row>
    <row r="24" spans="1:49" ht="15" customHeight="1">
      <c r="A24" s="917"/>
      <c r="B24" s="917"/>
      <c r="C24" s="918"/>
      <c r="D24" s="861"/>
      <c r="E24" s="862"/>
      <c r="F24" s="941"/>
      <c r="G24" s="893"/>
      <c r="H24" s="959"/>
      <c r="I24" s="894"/>
      <c r="J24" s="893"/>
      <c r="K24" s="893"/>
      <c r="L24" s="894"/>
      <c r="M24" s="884"/>
      <c r="N24" s="885"/>
      <c r="O24" s="886"/>
      <c r="P24" s="941"/>
      <c r="Q24" s="893"/>
      <c r="R24" s="959"/>
      <c r="S24" s="894"/>
      <c r="T24" s="893"/>
      <c r="U24" s="893"/>
      <c r="V24" s="894"/>
      <c r="W24" s="884"/>
      <c r="X24" s="885"/>
      <c r="Y24" s="886"/>
      <c r="Z24" s="941"/>
      <c r="AA24" s="893"/>
      <c r="AB24" s="959"/>
      <c r="AC24" s="894"/>
      <c r="AD24" s="893"/>
      <c r="AE24" s="893"/>
      <c r="AF24" s="894"/>
      <c r="AG24" s="884"/>
      <c r="AH24" s="885"/>
      <c r="AI24" s="886"/>
      <c r="AN24" s="72" t="s">
        <v>63</v>
      </c>
      <c r="AO24" s="70">
        <v>700</v>
      </c>
      <c r="AP24" s="70">
        <f>IF($A$36=$AN$24,$F$36*$J$36,0)</f>
        <v>0</v>
      </c>
      <c r="AQ24" s="70">
        <f>IF($A$38=$AN$24,$F$38*$J$38,0)</f>
        <v>0</v>
      </c>
      <c r="AR24" s="70">
        <f>IF($A$40=$AN$24,$F$40*$J$40,0)</f>
        <v>0</v>
      </c>
      <c r="AS24" s="70">
        <f>IF($R$36=$AN$24,$W$36*$AA$36,0)</f>
        <v>0</v>
      </c>
      <c r="AT24" s="70">
        <f>IF($R$38=$AN$24,$W$38*$AA$38,0)</f>
        <v>0</v>
      </c>
      <c r="AU24" s="70">
        <f>IF($R$40=$AN$24,$W$40*$AA$40,0)</f>
        <v>0</v>
      </c>
      <c r="AV24" s="73">
        <f>(AP24+AQ24+AR24+AS24+AT24+AU24)*AO24</f>
        <v>0</v>
      </c>
      <c r="AW24" s="74">
        <f>SUM(AP24:AU24)</f>
        <v>0</v>
      </c>
    </row>
    <row r="25" spans="1:49" ht="15" customHeight="1">
      <c r="A25" s="917" t="str">
        <f>IFERROR(IF((A23+1)&lt;=DATE(①【2ヵ月前】利用申込書!G13,①【2ヵ月前】利用申込書!K13,①【2ヵ月前】利用申込書!N13),A23+1," ")," ")</f>
        <v xml:space="preserve"> </v>
      </c>
      <c r="B25" s="917"/>
      <c r="C25" s="918"/>
      <c r="D25" s="861" t="str">
        <f>IF(A25="","　",TEXT(A25,"aaa"))</f>
        <v xml:space="preserve"> </v>
      </c>
      <c r="E25" s="862"/>
      <c r="F25" s="939"/>
      <c r="G25" s="940"/>
      <c r="H25" s="958"/>
      <c r="I25" s="957"/>
      <c r="J25" s="940"/>
      <c r="K25" s="940"/>
      <c r="L25" s="957"/>
      <c r="M25" s="884"/>
      <c r="N25" s="885"/>
      <c r="O25" s="886"/>
      <c r="P25" s="939"/>
      <c r="Q25" s="940"/>
      <c r="R25" s="958"/>
      <c r="S25" s="957"/>
      <c r="T25" s="940"/>
      <c r="U25" s="940"/>
      <c r="V25" s="957"/>
      <c r="W25" s="884"/>
      <c r="X25" s="885"/>
      <c r="Y25" s="886"/>
      <c r="Z25" s="939"/>
      <c r="AA25" s="940"/>
      <c r="AB25" s="958"/>
      <c r="AC25" s="957"/>
      <c r="AD25" s="940"/>
      <c r="AE25" s="940"/>
      <c r="AF25" s="957"/>
      <c r="AG25" s="884"/>
      <c r="AH25" s="885"/>
      <c r="AI25" s="886"/>
      <c r="AN25" s="72" t="s">
        <v>492</v>
      </c>
      <c r="AO25" s="70">
        <v>700</v>
      </c>
      <c r="AP25" s="70">
        <f>IF($A$36=$AN$25,$F$36*$J$36,0)</f>
        <v>0</v>
      </c>
      <c r="AQ25" s="70">
        <f>IF($A$38=$AN$25,$F$38*$J$38,0)</f>
        <v>0</v>
      </c>
      <c r="AR25" s="70">
        <f>IF($A$40=$AN$25,$F$40*$J$40,0)</f>
        <v>0</v>
      </c>
      <c r="AS25" s="70">
        <f>IF($R$36=$AN$25,$W$36*$AA$36,0)</f>
        <v>0</v>
      </c>
      <c r="AT25" s="70">
        <f>IF($R$38=$AN$25,$W$38*$AA$38,0)</f>
        <v>0</v>
      </c>
      <c r="AU25" s="70">
        <f>IF($R$40=$AN$25,$W$40*$AA$40,0)</f>
        <v>0</v>
      </c>
      <c r="AV25" s="73">
        <f t="shared" ref="AV25:AV39" si="3">(AP25+AQ25+AR25+AS25+AT25+AU25)*AO25</f>
        <v>0</v>
      </c>
      <c r="AW25" s="74">
        <f t="shared" si="1"/>
        <v>0</v>
      </c>
    </row>
    <row r="26" spans="1:49" ht="15" customHeight="1">
      <c r="A26" s="917"/>
      <c r="B26" s="917"/>
      <c r="C26" s="918"/>
      <c r="D26" s="861"/>
      <c r="E26" s="862"/>
      <c r="F26" s="941"/>
      <c r="G26" s="893"/>
      <c r="H26" s="959"/>
      <c r="I26" s="894"/>
      <c r="J26" s="893"/>
      <c r="K26" s="893"/>
      <c r="L26" s="894"/>
      <c r="M26" s="884"/>
      <c r="N26" s="885"/>
      <c r="O26" s="886"/>
      <c r="P26" s="941"/>
      <c r="Q26" s="893"/>
      <c r="R26" s="959"/>
      <c r="S26" s="894"/>
      <c r="T26" s="893"/>
      <c r="U26" s="893"/>
      <c r="V26" s="894"/>
      <c r="W26" s="884"/>
      <c r="X26" s="885"/>
      <c r="Y26" s="886"/>
      <c r="Z26" s="941"/>
      <c r="AA26" s="893"/>
      <c r="AB26" s="959"/>
      <c r="AC26" s="894"/>
      <c r="AD26" s="893"/>
      <c r="AE26" s="893"/>
      <c r="AF26" s="894"/>
      <c r="AG26" s="884"/>
      <c r="AH26" s="885"/>
      <c r="AI26" s="886"/>
      <c r="AN26" s="72" t="s">
        <v>64</v>
      </c>
      <c r="AO26" s="70">
        <v>700</v>
      </c>
      <c r="AP26" s="70">
        <f>IF($A$36=$AN$26,$F$36*$J$36,0)</f>
        <v>0</v>
      </c>
      <c r="AQ26" s="70">
        <f>IF($A$38=$AN$26,$F$38*$J$38,0)</f>
        <v>0</v>
      </c>
      <c r="AR26" s="70">
        <f>IF($A$40=$AN$26,$F$40*$J$40,0)</f>
        <v>0</v>
      </c>
      <c r="AS26" s="70">
        <f>IF($R$36=$AN$26,$W$36*$AA$36,0)</f>
        <v>0</v>
      </c>
      <c r="AT26" s="70">
        <f>IF($R$38=$AN$26,$W$38*$AA$38,0)</f>
        <v>0</v>
      </c>
      <c r="AU26" s="70">
        <f>IF($R$40=$AN$26,$W$40*$AA$40,0)</f>
        <v>0</v>
      </c>
      <c r="AV26" s="73">
        <f>(AP26+AQ26+AR26+AS26+AT26+AU26)*AO26</f>
        <v>0</v>
      </c>
      <c r="AW26" s="74">
        <f t="shared" si="1"/>
        <v>0</v>
      </c>
    </row>
    <row r="27" spans="1:49" ht="15" customHeight="1">
      <c r="A27" s="917" t="str">
        <f>IFERROR(IF((A25+1)&lt;=DATE(①【2ヵ月前】利用申込書!G13,①【2ヵ月前】利用申込書!K13,①【2ヵ月前】利用申込書!N13),A25+1," ")," ")</f>
        <v xml:space="preserve"> </v>
      </c>
      <c r="B27" s="917"/>
      <c r="C27" s="918"/>
      <c r="D27" s="861" t="str">
        <f>IF(A27="","　",TEXT(A27,"aaa"))</f>
        <v xml:space="preserve"> </v>
      </c>
      <c r="E27" s="862"/>
      <c r="F27" s="939"/>
      <c r="G27" s="940"/>
      <c r="H27" s="958"/>
      <c r="I27" s="957"/>
      <c r="J27" s="940"/>
      <c r="K27" s="940"/>
      <c r="L27" s="957"/>
      <c r="M27" s="884"/>
      <c r="N27" s="885"/>
      <c r="O27" s="886"/>
      <c r="P27" s="939"/>
      <c r="Q27" s="940"/>
      <c r="R27" s="958"/>
      <c r="S27" s="957"/>
      <c r="T27" s="940"/>
      <c r="U27" s="940"/>
      <c r="V27" s="957"/>
      <c r="W27" s="884"/>
      <c r="X27" s="885"/>
      <c r="Y27" s="886"/>
      <c r="Z27" s="939"/>
      <c r="AA27" s="940"/>
      <c r="AB27" s="958"/>
      <c r="AC27" s="957"/>
      <c r="AD27" s="940"/>
      <c r="AE27" s="940"/>
      <c r="AF27" s="957"/>
      <c r="AG27" s="884"/>
      <c r="AH27" s="885"/>
      <c r="AI27" s="886"/>
      <c r="AN27" s="72" t="s">
        <v>71</v>
      </c>
      <c r="AO27" s="70">
        <v>700</v>
      </c>
      <c r="AP27" s="70">
        <f>IF($A$36=$AN$27,$F$36*$J$36,0)</f>
        <v>0</v>
      </c>
      <c r="AQ27" s="70">
        <f>IF($A$38=$AN$27,$F$38*$J$38,0)</f>
        <v>0</v>
      </c>
      <c r="AR27" s="70">
        <f>IF($A$40=$AN$27,$F$40*$J$40,0)</f>
        <v>0</v>
      </c>
      <c r="AS27" s="70">
        <f>IF($R$36=$AN$27,$W$36*$AA$36,0)</f>
        <v>0</v>
      </c>
      <c r="AT27" s="70">
        <f>IF($R$38=$AN$27,$W$38*$AA$38,0)</f>
        <v>0</v>
      </c>
      <c r="AU27" s="70">
        <f>IF($R$40=$AN$27,$W$40*$AA$40,0)</f>
        <v>0</v>
      </c>
      <c r="AV27" s="73">
        <f t="shared" si="3"/>
        <v>0</v>
      </c>
      <c r="AW27" s="74">
        <f t="shared" si="1"/>
        <v>0</v>
      </c>
    </row>
    <row r="28" spans="1:49" ht="15" customHeight="1" thickBot="1">
      <c r="A28" s="942"/>
      <c r="B28" s="942"/>
      <c r="C28" s="943"/>
      <c r="D28" s="944"/>
      <c r="E28" s="945"/>
      <c r="F28" s="970"/>
      <c r="G28" s="971"/>
      <c r="H28" s="973"/>
      <c r="I28" s="974"/>
      <c r="J28" s="971"/>
      <c r="K28" s="971"/>
      <c r="L28" s="974"/>
      <c r="M28" s="928"/>
      <c r="N28" s="929"/>
      <c r="O28" s="930"/>
      <c r="P28" s="970"/>
      <c r="Q28" s="971"/>
      <c r="R28" s="973"/>
      <c r="S28" s="974"/>
      <c r="T28" s="971"/>
      <c r="U28" s="971"/>
      <c r="V28" s="974"/>
      <c r="W28" s="928"/>
      <c r="X28" s="929"/>
      <c r="Y28" s="930"/>
      <c r="Z28" s="970"/>
      <c r="AA28" s="971"/>
      <c r="AB28" s="973"/>
      <c r="AC28" s="974"/>
      <c r="AD28" s="971"/>
      <c r="AE28" s="971"/>
      <c r="AF28" s="974"/>
      <c r="AG28" s="928"/>
      <c r="AH28" s="929"/>
      <c r="AI28" s="930"/>
      <c r="AN28" s="72" t="s">
        <v>65</v>
      </c>
      <c r="AO28" s="70">
        <v>700</v>
      </c>
      <c r="AP28" s="70">
        <f>IF($A$36=$AN$28,$F$36*$J$36,0)</f>
        <v>0</v>
      </c>
      <c r="AQ28" s="70">
        <f>IF($A$38=$AN$28,$F$38*$J$38,0)</f>
        <v>0</v>
      </c>
      <c r="AR28" s="70">
        <f>IF($A$40=$AN$28,$F$40*$J$40,0)</f>
        <v>0</v>
      </c>
      <c r="AS28" s="70">
        <f>IF($R$36=$AN$28,$W$36*$AA$36,0)</f>
        <v>0</v>
      </c>
      <c r="AT28" s="70">
        <f>IF($R$38=$AN$28,$W$38*$AA$38,0)</f>
        <v>0</v>
      </c>
      <c r="AU28" s="70">
        <f>IF($R$40=$AN$28,$W$40*$AA$40,0)</f>
        <v>0</v>
      </c>
      <c r="AV28" s="73">
        <f t="shared" si="3"/>
        <v>0</v>
      </c>
      <c r="AW28" s="74">
        <f t="shared" si="1"/>
        <v>0</v>
      </c>
    </row>
    <row r="29" spans="1:49">
      <c r="A29"/>
      <c r="B29"/>
      <c r="C29"/>
      <c r="D29"/>
      <c r="E29"/>
      <c r="F29"/>
      <c r="G29"/>
      <c r="H29"/>
      <c r="I29"/>
      <c r="J29"/>
      <c r="K29"/>
      <c r="L29"/>
      <c r="M29"/>
      <c r="N29"/>
      <c r="O29"/>
      <c r="P29"/>
      <c r="Q29"/>
      <c r="R29"/>
      <c r="S29"/>
      <c r="T29"/>
      <c r="U29"/>
      <c r="V29"/>
      <c r="W29"/>
      <c r="X29"/>
      <c r="Y29"/>
      <c r="Z29"/>
      <c r="AA29"/>
      <c r="AB29"/>
      <c r="AC29"/>
      <c r="AD29"/>
      <c r="AE29"/>
      <c r="AF29"/>
      <c r="AG29"/>
      <c r="AH29"/>
      <c r="AI29"/>
      <c r="AN29" s="72" t="s">
        <v>66</v>
      </c>
      <c r="AO29" s="70">
        <v>700</v>
      </c>
      <c r="AP29" s="70">
        <f>IF($A$36=$AN$29,$F$36*$J$36,0)</f>
        <v>0</v>
      </c>
      <c r="AQ29" s="70">
        <f>IF($A$38=$AN$29,$F$38*$J$38,0)</f>
        <v>0</v>
      </c>
      <c r="AR29" s="70">
        <f>IF($A$40=$AN$29,$F$40*$J$40,0)</f>
        <v>0</v>
      </c>
      <c r="AS29" s="70">
        <f>IF($R$36=$AN$29,$W$36*$AA$36,0)</f>
        <v>0</v>
      </c>
      <c r="AT29" s="70">
        <f>IF($R$38=$AN$29,$W$38*$AA$38,0)</f>
        <v>0</v>
      </c>
      <c r="AU29" s="70">
        <f>IF($R$40=$AN$29,$W$40*$AA$40,0)</f>
        <v>0</v>
      </c>
      <c r="AV29" s="73">
        <f t="shared" si="3"/>
        <v>0</v>
      </c>
      <c r="AW29" s="74">
        <f t="shared" si="1"/>
        <v>0</v>
      </c>
    </row>
    <row r="30" spans="1:49" ht="8.1" customHeight="1">
      <c r="A30" s="921" t="s">
        <v>380</v>
      </c>
      <c r="B30" s="921"/>
      <c r="C30" s="921"/>
      <c r="D30" s="921"/>
      <c r="E30" s="921"/>
      <c r="F30" s="5"/>
      <c r="G30"/>
      <c r="H30"/>
      <c r="I30"/>
      <c r="J30"/>
      <c r="K30"/>
      <c r="L30"/>
      <c r="M30"/>
      <c r="N30"/>
      <c r="O30"/>
      <c r="P30"/>
      <c r="Q30"/>
      <c r="R30"/>
      <c r="S30"/>
      <c r="T30"/>
      <c r="U30"/>
      <c r="V30"/>
      <c r="W30"/>
      <c r="X30"/>
      <c r="Y30"/>
      <c r="Z30"/>
      <c r="AA30"/>
      <c r="AB30"/>
      <c r="AC30"/>
      <c r="AD30"/>
      <c r="AE30"/>
      <c r="AF30"/>
      <c r="AG30"/>
      <c r="AH30"/>
      <c r="AI30"/>
      <c r="AN30" s="72" t="s">
        <v>67</v>
      </c>
      <c r="AO30" s="70">
        <v>700</v>
      </c>
      <c r="AP30" s="70">
        <f>IF($A$36=$AN$30,$F$36*$J$36,0)</f>
        <v>0</v>
      </c>
      <c r="AQ30" s="70">
        <f>IF($A$38=$AN$30,$F$38*$J$38,0)</f>
        <v>0</v>
      </c>
      <c r="AR30" s="70">
        <f>IF($A$40=$AN$30,$F$40*$J$40,0)</f>
        <v>0</v>
      </c>
      <c r="AS30" s="70">
        <f>IF($R$36=$AN$30,$W$36*$AA$36,0)</f>
        <v>0</v>
      </c>
      <c r="AT30" s="70">
        <f>IF($R$38=$AN$30,$W$38*$AA$38,0)</f>
        <v>0</v>
      </c>
      <c r="AU30" s="70">
        <f>IF($R$40=$AN$30,$W$40*$AA$40,0)</f>
        <v>0</v>
      </c>
      <c r="AV30" s="73">
        <f t="shared" si="3"/>
        <v>0</v>
      </c>
      <c r="AW30" s="74">
        <f t="shared" si="1"/>
        <v>0</v>
      </c>
    </row>
    <row r="31" spans="1:49" ht="18" customHeight="1">
      <c r="A31" s="921"/>
      <c r="B31" s="921"/>
      <c r="C31" s="921"/>
      <c r="D31" s="921"/>
      <c r="E31" s="921"/>
      <c r="F31" s="344"/>
      <c r="G31" s="380" t="s">
        <v>844</v>
      </c>
      <c r="H31"/>
      <c r="I31"/>
      <c r="J31"/>
      <c r="K31"/>
      <c r="L31"/>
      <c r="M31"/>
      <c r="N31"/>
      <c r="O31"/>
      <c r="P31"/>
      <c r="Q31"/>
      <c r="R31"/>
      <c r="S31"/>
      <c r="T31"/>
      <c r="U31"/>
      <c r="V31"/>
      <c r="W31"/>
      <c r="X31"/>
      <c r="Y31"/>
      <c r="Z31"/>
      <c r="AA31"/>
      <c r="AB31"/>
      <c r="AC31"/>
      <c r="AD31"/>
      <c r="AE31"/>
      <c r="AF31"/>
      <c r="AG31"/>
      <c r="AH31"/>
      <c r="AI31"/>
      <c r="AN31" s="72" t="s">
        <v>72</v>
      </c>
      <c r="AO31" s="70">
        <v>700</v>
      </c>
      <c r="AP31" s="70">
        <f>IF($A$36=$AN$31,$F$36*$J$36,0)</f>
        <v>0</v>
      </c>
      <c r="AQ31" s="70">
        <f>IF($A$38=$AN$31,$F$38*$J$38,0)</f>
        <v>0</v>
      </c>
      <c r="AR31" s="70">
        <f>IF($A$40=$AN$31,$F$40*$J$40,0)</f>
        <v>0</v>
      </c>
      <c r="AS31" s="70">
        <f>IF($R$36=$AN$31,$W$36*$AA$36,0)</f>
        <v>0</v>
      </c>
      <c r="AT31" s="70">
        <f>IF($R$38=$AN$31,$W$38*$AA$38,0)</f>
        <v>0</v>
      </c>
      <c r="AU31" s="70">
        <f>IF($R$40=$AN$31,$W$40*$AA$40,0)</f>
        <v>0</v>
      </c>
      <c r="AV31" s="73">
        <f>(AP31+AQ31+AR31+AS31+AT31+AU31)*AO31</f>
        <v>0</v>
      </c>
      <c r="AW31" s="74">
        <f t="shared" si="1"/>
        <v>0</v>
      </c>
    </row>
    <row r="32" spans="1:49" ht="14.25" customHeight="1">
      <c r="A32" s="228" t="s">
        <v>377</v>
      </c>
      <c r="B32" s="816" t="s">
        <v>381</v>
      </c>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N32" s="72" t="s">
        <v>68</v>
      </c>
      <c r="AO32" s="70">
        <v>700</v>
      </c>
      <c r="AP32" s="70">
        <f>IF($A$36=$AN$32,$F$36*$J$36,0)</f>
        <v>0</v>
      </c>
      <c r="AQ32" s="70">
        <f>IF($A$38=$AN$32,$F$38*$J$38,0)</f>
        <v>0</v>
      </c>
      <c r="AR32" s="70">
        <f>IF($A$40=$AN$32,$F$40*$J$40,0)</f>
        <v>0</v>
      </c>
      <c r="AS32" s="70">
        <f>IF($R$36=$AN$32,$W$36*$AA$36,0)</f>
        <v>0</v>
      </c>
      <c r="AT32" s="70">
        <f>IF($R$38=$AN$32,$W$38*$AA$38,0)</f>
        <v>0</v>
      </c>
      <c r="AU32" s="70">
        <f>IF($R$40=$AN$32,$W$40*$AA$40,0)</f>
        <v>0</v>
      </c>
      <c r="AV32" s="73">
        <f>(AP32+AQ32+AR32+AS32+AT32+AU32)*AO32</f>
        <v>0</v>
      </c>
      <c r="AW32" s="74">
        <f t="shared" si="1"/>
        <v>0</v>
      </c>
    </row>
    <row r="33" spans="1:49" ht="14.25" thickBot="1">
      <c r="A33"/>
      <c r="B33" s="949" t="s">
        <v>626</v>
      </c>
      <c r="C33" s="949"/>
      <c r="D33" s="949"/>
      <c r="E33" s="949"/>
      <c r="F33" s="949"/>
      <c r="G33" s="949"/>
      <c r="H33" s="949"/>
      <c r="I33" s="949"/>
      <c r="J33" s="949"/>
      <c r="K33" s="949"/>
      <c r="L33" s="949"/>
      <c r="M33" s="949"/>
      <c r="N33" s="949"/>
      <c r="O33" s="949"/>
      <c r="P33" s="949"/>
      <c r="Q33" s="949"/>
      <c r="R33" s="949"/>
      <c r="S33" s="949"/>
      <c r="T33" s="949"/>
      <c r="U33" s="949"/>
      <c r="V33" s="949"/>
      <c r="W33" s="949"/>
      <c r="X33" s="949"/>
      <c r="Y33" s="949"/>
      <c r="Z33" s="949"/>
      <c r="AA33" s="949"/>
      <c r="AB33" s="949"/>
      <c r="AC33" s="949"/>
      <c r="AD33" s="949"/>
      <c r="AE33" s="949"/>
      <c r="AF33" s="949"/>
      <c r="AG33" s="949"/>
      <c r="AH33" s="949"/>
      <c r="AI33" s="949"/>
      <c r="AN33" s="72" t="s">
        <v>69</v>
      </c>
      <c r="AO33" s="70">
        <v>400</v>
      </c>
      <c r="AP33" s="70">
        <f>IF($A$36=$AN$33,$F$36*$J$36,0)</f>
        <v>0</v>
      </c>
      <c r="AQ33" s="70">
        <f>IF($A$38=$AN$33,$F$38*$J$38,0)</f>
        <v>0</v>
      </c>
      <c r="AR33" s="70">
        <f>IF($A$40=$AN$33,$F$40*$J$40,0)</f>
        <v>0</v>
      </c>
      <c r="AS33" s="70">
        <f>IF($R$36=$AN$33,$W$36*$AA$36,0)</f>
        <v>0</v>
      </c>
      <c r="AT33" s="70">
        <f>IF($R$38=$AN$33,$W$38*$AA$38,0)</f>
        <v>0</v>
      </c>
      <c r="AU33" s="70">
        <f>IF($R$40=$AN$33,$W$40*$AA$40,0)</f>
        <v>0</v>
      </c>
      <c r="AV33" s="73">
        <f>(AP33+AQ33+AR33+AS33+AT33+AU33)*AO33</f>
        <v>0</v>
      </c>
      <c r="AW33" s="74">
        <f t="shared" si="1"/>
        <v>0</v>
      </c>
    </row>
    <row r="34" spans="1:49" ht="14.25" thickBot="1">
      <c r="A34" s="872"/>
      <c r="B34" s="873"/>
      <c r="C34" s="873"/>
      <c r="D34" s="873"/>
      <c r="E34" s="873"/>
      <c r="F34" s="57" t="s">
        <v>59</v>
      </c>
      <c r="G34" s="58" t="s">
        <v>60</v>
      </c>
      <c r="H34" s="874"/>
      <c r="I34" s="874"/>
      <c r="J34" s="874"/>
      <c r="K34" s="874"/>
      <c r="L34" s="874"/>
      <c r="M34" s="874"/>
      <c r="N34" s="874"/>
      <c r="O34" s="874"/>
      <c r="P34" s="874"/>
      <c r="Q34" s="59" t="s">
        <v>61</v>
      </c>
      <c r="R34" s="872"/>
      <c r="S34" s="873"/>
      <c r="T34" s="873"/>
      <c r="U34" s="873"/>
      <c r="V34" s="873"/>
      <c r="W34" s="57" t="s">
        <v>59</v>
      </c>
      <c r="X34" s="58" t="s">
        <v>60</v>
      </c>
      <c r="Y34" s="874"/>
      <c r="Z34" s="874"/>
      <c r="AA34" s="874"/>
      <c r="AB34" s="874"/>
      <c r="AC34" s="874"/>
      <c r="AD34" s="874"/>
      <c r="AE34" s="874"/>
      <c r="AF34" s="874"/>
      <c r="AG34" s="874"/>
      <c r="AH34" s="59" t="s">
        <v>61</v>
      </c>
      <c r="AN34" s="72" t="s">
        <v>70</v>
      </c>
      <c r="AO34" s="70">
        <v>400</v>
      </c>
      <c r="AP34" s="70">
        <f>IF($A$36=$AN$34,$F$36*$J$36,0)</f>
        <v>0</v>
      </c>
      <c r="AQ34" s="70">
        <f>IF($A$38=$AN$34,$F$38*$J$38,0)</f>
        <v>0</v>
      </c>
      <c r="AR34" s="70">
        <f>IF($A$40=$AN$34,$F$40*$J$40,0)</f>
        <v>0</v>
      </c>
      <c r="AS34" s="70">
        <f>IF($R$36=$AN$34,$W$36*$AA$36,0)</f>
        <v>0</v>
      </c>
      <c r="AT34" s="70">
        <f>IF($R$38=$AN$34,$W$38*$AA$38,0)</f>
        <v>0</v>
      </c>
      <c r="AU34" s="70">
        <f>IF($R$40=$AN$34,$W$40*$AA$40,0)</f>
        <v>0</v>
      </c>
      <c r="AV34" s="73">
        <f>(AP34+AQ34+AR34+AS34+AT34+AU34)*AO34</f>
        <v>0</v>
      </c>
      <c r="AW34" s="74">
        <f t="shared" si="1"/>
        <v>0</v>
      </c>
    </row>
    <row r="35" spans="1:49" ht="15" thickTop="1" thickBot="1">
      <c r="A35" s="950" t="s">
        <v>53</v>
      </c>
      <c r="B35" s="951"/>
      <c r="C35" s="951"/>
      <c r="D35" s="951"/>
      <c r="E35" s="952"/>
      <c r="F35" s="953" t="s">
        <v>54</v>
      </c>
      <c r="G35" s="951"/>
      <c r="H35" s="951"/>
      <c r="I35" s="951"/>
      <c r="J35" s="951"/>
      <c r="K35" s="951"/>
      <c r="L35" s="952"/>
      <c r="M35" s="954"/>
      <c r="N35" s="955"/>
      <c r="O35" s="955"/>
      <c r="P35" s="955"/>
      <c r="Q35" s="956"/>
      <c r="R35" s="950" t="s">
        <v>53</v>
      </c>
      <c r="S35" s="951"/>
      <c r="T35" s="951"/>
      <c r="U35" s="951"/>
      <c r="V35" s="952"/>
      <c r="W35" s="953" t="s">
        <v>54</v>
      </c>
      <c r="X35" s="951"/>
      <c r="Y35" s="951"/>
      <c r="Z35" s="951"/>
      <c r="AA35" s="951"/>
      <c r="AB35" s="951"/>
      <c r="AC35" s="952"/>
      <c r="AD35" s="954"/>
      <c r="AE35" s="955"/>
      <c r="AF35" s="955"/>
      <c r="AG35" s="955"/>
      <c r="AH35" s="956"/>
      <c r="AN35" s="72" t="s">
        <v>73</v>
      </c>
      <c r="AO35" s="70">
        <v>1100</v>
      </c>
      <c r="AP35" s="70">
        <f>IF($A$36=$AN$35,$F$36*$J$36,0)</f>
        <v>0</v>
      </c>
      <c r="AQ35" s="70">
        <f>IF($A$38=$AN$35,$F$38*$J$38,0)</f>
        <v>0</v>
      </c>
      <c r="AR35" s="70">
        <f>IF($A$40=$AN$35,$F$40*$J$40,0)</f>
        <v>0</v>
      </c>
      <c r="AS35" s="70">
        <f>IF($R$36=$AN$35,$W$36*$AA$36,0)</f>
        <v>0</v>
      </c>
      <c r="AT35" s="70">
        <f>IF($R$38=$AN$35,$W$38*$AA$38,0)</f>
        <v>0</v>
      </c>
      <c r="AU35" s="70">
        <f>IF($R$40=$AN$35,$W$40*$AA$40,0)</f>
        <v>0</v>
      </c>
      <c r="AV35" s="73">
        <f t="shared" si="3"/>
        <v>0</v>
      </c>
      <c r="AW35" s="74">
        <f t="shared" si="1"/>
        <v>0</v>
      </c>
    </row>
    <row r="36" spans="1:49" ht="14.25" thickTop="1">
      <c r="A36" s="906"/>
      <c r="B36" s="907"/>
      <c r="C36" s="907"/>
      <c r="D36" s="907"/>
      <c r="E36" s="908"/>
      <c r="F36" s="858"/>
      <c r="G36" s="858"/>
      <c r="H36" s="857" t="s">
        <v>55</v>
      </c>
      <c r="I36" s="912" t="s">
        <v>56</v>
      </c>
      <c r="J36" s="858"/>
      <c r="K36" s="858"/>
      <c r="L36" s="899" t="s">
        <v>57</v>
      </c>
      <c r="M36" s="900" t="s">
        <v>58</v>
      </c>
      <c r="N36" s="901"/>
      <c r="O36" s="859" t="str">
        <f>IF((F36*J36)+(F38*J38)+(F40*J40)=0,"",(F36*J36)+(F38*J38)+(F40*J40))</f>
        <v/>
      </c>
      <c r="P36" s="859"/>
      <c r="Q36" s="904" t="s">
        <v>55</v>
      </c>
      <c r="R36" s="906"/>
      <c r="S36" s="907"/>
      <c r="T36" s="907"/>
      <c r="U36" s="907"/>
      <c r="V36" s="908"/>
      <c r="W36" s="858"/>
      <c r="X36" s="858"/>
      <c r="Y36" s="857" t="s">
        <v>55</v>
      </c>
      <c r="Z36" s="912" t="s">
        <v>56</v>
      </c>
      <c r="AA36" s="858"/>
      <c r="AB36" s="858"/>
      <c r="AC36" s="899" t="s">
        <v>57</v>
      </c>
      <c r="AD36" s="900" t="s">
        <v>58</v>
      </c>
      <c r="AE36" s="901"/>
      <c r="AF36" s="859" t="str">
        <f>IF((W36*AA36)+(W38*AA38)+(W40*AA40)=0,"",(W36*AA36)+(W38*AA38)+(W40*AA40))</f>
        <v/>
      </c>
      <c r="AG36" s="859"/>
      <c r="AH36" s="904" t="s">
        <v>55</v>
      </c>
      <c r="AN36" s="72" t="s">
        <v>74</v>
      </c>
      <c r="AO36" s="70">
        <v>800</v>
      </c>
      <c r="AP36" s="70">
        <f>IF($A$36=$AN$36,$F$36*$J$36,0)</f>
        <v>0</v>
      </c>
      <c r="AQ36" s="70">
        <f>IF($A$38=$AN$36,$F$38*$J$38,0)</f>
        <v>0</v>
      </c>
      <c r="AR36" s="70">
        <f>IF($A$40=$AN$36,$F$40*$J$40,0)</f>
        <v>0</v>
      </c>
      <c r="AS36" s="70">
        <f>IF($R$36=$AN$36,$W$36*$AA$36,0)</f>
        <v>0</v>
      </c>
      <c r="AT36" s="70">
        <f>IF($R$38=$AN$36,$W$38*$AA$38,0)</f>
        <v>0</v>
      </c>
      <c r="AU36" s="70">
        <f>IF($R$40=$AN$36,$W$40*$AA$40,0)</f>
        <v>0</v>
      </c>
      <c r="AV36" s="73">
        <f t="shared" si="3"/>
        <v>0</v>
      </c>
      <c r="AW36" s="74">
        <f t="shared" si="1"/>
        <v>0</v>
      </c>
    </row>
    <row r="37" spans="1:49">
      <c r="A37" s="909"/>
      <c r="B37" s="910"/>
      <c r="C37" s="910"/>
      <c r="D37" s="910"/>
      <c r="E37" s="911"/>
      <c r="F37" s="855"/>
      <c r="G37" s="855"/>
      <c r="H37" s="853"/>
      <c r="I37" s="853"/>
      <c r="J37" s="855"/>
      <c r="K37" s="855"/>
      <c r="L37" s="870"/>
      <c r="M37" s="900"/>
      <c r="N37" s="901"/>
      <c r="O37" s="859"/>
      <c r="P37" s="859"/>
      <c r="Q37" s="904"/>
      <c r="R37" s="909"/>
      <c r="S37" s="910"/>
      <c r="T37" s="910"/>
      <c r="U37" s="910"/>
      <c r="V37" s="911"/>
      <c r="W37" s="855"/>
      <c r="X37" s="855"/>
      <c r="Y37" s="853"/>
      <c r="Z37" s="853"/>
      <c r="AA37" s="855"/>
      <c r="AB37" s="855"/>
      <c r="AC37" s="870"/>
      <c r="AD37" s="900"/>
      <c r="AE37" s="901"/>
      <c r="AF37" s="859"/>
      <c r="AG37" s="859"/>
      <c r="AH37" s="904"/>
      <c r="AN37" s="72" t="s">
        <v>701</v>
      </c>
      <c r="AO37" s="70">
        <v>800</v>
      </c>
      <c r="AP37" s="70">
        <f>IF($A$36=$AN$37,$F$36*$J$36,0)</f>
        <v>0</v>
      </c>
      <c r="AQ37" s="70">
        <f>IF($A$38=$AN$37,$F$38*$J$38,0)</f>
        <v>0</v>
      </c>
      <c r="AR37" s="70">
        <f>IF($A$40=$AN$37,$F$40*$J$40,0)</f>
        <v>0</v>
      </c>
      <c r="AS37" s="70">
        <f>IF($R$36=$AN$37,$W$36*$AA$36,0)</f>
        <v>0</v>
      </c>
      <c r="AT37" s="70">
        <f>IF($R$38=$AN$37,$W$38*$AA$38,0)</f>
        <v>0</v>
      </c>
      <c r="AU37" s="70">
        <f>IF($R$40=$AN$37,$W$40*$AA$40,0)</f>
        <v>0</v>
      </c>
      <c r="AV37" s="73">
        <f t="shared" si="3"/>
        <v>0</v>
      </c>
      <c r="AW37" s="74">
        <f t="shared" si="1"/>
        <v>0</v>
      </c>
    </row>
    <row r="38" spans="1:49">
      <c r="A38" s="909"/>
      <c r="B38" s="910"/>
      <c r="C38" s="910"/>
      <c r="D38" s="910"/>
      <c r="E38" s="911"/>
      <c r="F38" s="855"/>
      <c r="G38" s="855"/>
      <c r="H38" s="853" t="s">
        <v>55</v>
      </c>
      <c r="I38" s="853" t="s">
        <v>56</v>
      </c>
      <c r="J38" s="855"/>
      <c r="K38" s="855"/>
      <c r="L38" s="870" t="s">
        <v>57</v>
      </c>
      <c r="M38" s="900"/>
      <c r="N38" s="901"/>
      <c r="O38" s="859"/>
      <c r="P38" s="859"/>
      <c r="Q38" s="904"/>
      <c r="R38" s="909"/>
      <c r="S38" s="910"/>
      <c r="T38" s="910"/>
      <c r="U38" s="910"/>
      <c r="V38" s="911"/>
      <c r="W38" s="855"/>
      <c r="X38" s="855"/>
      <c r="Y38" s="853" t="s">
        <v>55</v>
      </c>
      <c r="Z38" s="853" t="s">
        <v>56</v>
      </c>
      <c r="AA38" s="855"/>
      <c r="AB38" s="855"/>
      <c r="AC38" s="870" t="s">
        <v>57</v>
      </c>
      <c r="AD38" s="900"/>
      <c r="AE38" s="901"/>
      <c r="AF38" s="859"/>
      <c r="AG38" s="859"/>
      <c r="AH38" s="904"/>
      <c r="AN38" s="72" t="s">
        <v>76</v>
      </c>
      <c r="AO38" s="70">
        <v>500</v>
      </c>
      <c r="AP38" s="70">
        <f>IF($A$36=$AN$38,$F$36*$J$36,0)</f>
        <v>0</v>
      </c>
      <c r="AQ38" s="70">
        <f>IF($A$38=$AN$38,$F$38*$J$38,0)</f>
        <v>0</v>
      </c>
      <c r="AR38" s="70">
        <f>IF($A$40=$AN$38,$F$40*$J$40,0)</f>
        <v>0</v>
      </c>
      <c r="AS38" s="70">
        <f>IF($R$36=$AN$38,$W$36*$AA$36,0)</f>
        <v>0</v>
      </c>
      <c r="AT38" s="70">
        <f>IF($R$38=$AN$38,$W$38*$AA$38,0)</f>
        <v>0</v>
      </c>
      <c r="AU38" s="70">
        <f>IF($R$40=$AN$38,$W$40*$AA$40,0)</f>
        <v>0</v>
      </c>
      <c r="AV38" s="73">
        <f t="shared" si="3"/>
        <v>0</v>
      </c>
      <c r="AW38" s="74">
        <f t="shared" si="1"/>
        <v>0</v>
      </c>
    </row>
    <row r="39" spans="1:49">
      <c r="A39" s="909"/>
      <c r="B39" s="910"/>
      <c r="C39" s="910"/>
      <c r="D39" s="910"/>
      <c r="E39" s="911"/>
      <c r="F39" s="855"/>
      <c r="G39" s="855"/>
      <c r="H39" s="853"/>
      <c r="I39" s="853"/>
      <c r="J39" s="855"/>
      <c r="K39" s="855"/>
      <c r="L39" s="870"/>
      <c r="M39" s="900"/>
      <c r="N39" s="901"/>
      <c r="O39" s="859"/>
      <c r="P39" s="859"/>
      <c r="Q39" s="904"/>
      <c r="R39" s="909"/>
      <c r="S39" s="910"/>
      <c r="T39" s="910"/>
      <c r="U39" s="910"/>
      <c r="V39" s="911"/>
      <c r="W39" s="855"/>
      <c r="X39" s="855"/>
      <c r="Y39" s="853"/>
      <c r="Z39" s="853"/>
      <c r="AA39" s="855"/>
      <c r="AB39" s="855"/>
      <c r="AC39" s="870"/>
      <c r="AD39" s="900"/>
      <c r="AE39" s="901"/>
      <c r="AF39" s="859"/>
      <c r="AG39" s="859"/>
      <c r="AH39" s="904"/>
      <c r="AN39" s="72" t="s">
        <v>77</v>
      </c>
      <c r="AO39" s="70">
        <v>350</v>
      </c>
      <c r="AP39" s="70">
        <f>IF($A$36=$AN$39,$F$36*$J$36,0)</f>
        <v>0</v>
      </c>
      <c r="AQ39" s="70">
        <f>IF($A$38=$AN$39,$F$38*$J$38,0)</f>
        <v>0</v>
      </c>
      <c r="AR39" s="70">
        <f>IF($A$40=$AN$39,$F$40*$J$40,0)</f>
        <v>0</v>
      </c>
      <c r="AS39" s="70">
        <f>IF($R$36=$AN$39,$W$36*$AA$36,0)</f>
        <v>0</v>
      </c>
      <c r="AT39" s="70">
        <f>IF($R$38=$AN$39,$W$38*$AA$38,0)</f>
        <v>0</v>
      </c>
      <c r="AU39" s="70">
        <f>IF($R$40=$AN$39,$W$40*$AA$40,0)</f>
        <v>0</v>
      </c>
      <c r="AV39" s="73">
        <f t="shared" si="3"/>
        <v>0</v>
      </c>
      <c r="AW39" s="74">
        <f t="shared" si="1"/>
        <v>0</v>
      </c>
    </row>
    <row r="40" spans="1:49">
      <c r="A40" s="909"/>
      <c r="B40" s="910"/>
      <c r="C40" s="910"/>
      <c r="D40" s="910"/>
      <c r="E40" s="911"/>
      <c r="F40" s="855"/>
      <c r="G40" s="855"/>
      <c r="H40" s="853" t="s">
        <v>55</v>
      </c>
      <c r="I40" s="853" t="s">
        <v>56</v>
      </c>
      <c r="J40" s="855"/>
      <c r="K40" s="855"/>
      <c r="L40" s="870" t="s">
        <v>57</v>
      </c>
      <c r="M40" s="900"/>
      <c r="N40" s="901"/>
      <c r="O40" s="859"/>
      <c r="P40" s="859"/>
      <c r="Q40" s="904"/>
      <c r="R40" s="909"/>
      <c r="S40" s="910"/>
      <c r="T40" s="910"/>
      <c r="U40" s="910"/>
      <c r="V40" s="911"/>
      <c r="W40" s="855"/>
      <c r="X40" s="855"/>
      <c r="Y40" s="853" t="s">
        <v>55</v>
      </c>
      <c r="Z40" s="853" t="s">
        <v>56</v>
      </c>
      <c r="AA40" s="855"/>
      <c r="AB40" s="855"/>
      <c r="AC40" s="870" t="s">
        <v>57</v>
      </c>
      <c r="AD40" s="900"/>
      <c r="AE40" s="901"/>
      <c r="AF40" s="859"/>
      <c r="AG40" s="859"/>
      <c r="AH40" s="904"/>
      <c r="AN40" s="72" t="s">
        <v>75</v>
      </c>
      <c r="AO40" s="70">
        <v>300</v>
      </c>
      <c r="AP40" s="70">
        <f>IF($A$36=$AN$40,$F$36*$J$36,0)</f>
        <v>0</v>
      </c>
      <c r="AQ40" s="70">
        <f>IF($A$38=$AN$40,$F$38*$J$38,0)</f>
        <v>0</v>
      </c>
      <c r="AR40" s="70">
        <f>IF($A$40=$AN$40,$F$40*$J$40,0)</f>
        <v>0</v>
      </c>
      <c r="AS40" s="70">
        <f>IF($R$36=$AN$40,$W$36*$AA$36,0)</f>
        <v>0</v>
      </c>
      <c r="AT40" s="70">
        <f>IF($R$38=$AN$40,$W$38*$AA$38,0)</f>
        <v>0</v>
      </c>
      <c r="AU40" s="70">
        <f>IF($R$40=$AN$40,$W$40*$AA$40,0)</f>
        <v>0</v>
      </c>
      <c r="AV40" s="73">
        <f>(AP40+AQ40+AR40+AS40+AT40+AU40)*AO40</f>
        <v>0</v>
      </c>
      <c r="AW40" s="74">
        <f>SUM(AP40:AU40)</f>
        <v>0</v>
      </c>
    </row>
    <row r="41" spans="1:49" ht="14.25" customHeight="1" thickBot="1">
      <c r="A41" s="946"/>
      <c r="B41" s="947"/>
      <c r="C41" s="947"/>
      <c r="D41" s="947"/>
      <c r="E41" s="948"/>
      <c r="F41" s="856"/>
      <c r="G41" s="856"/>
      <c r="H41" s="854"/>
      <c r="I41" s="854"/>
      <c r="J41" s="856"/>
      <c r="K41" s="856"/>
      <c r="L41" s="871"/>
      <c r="M41" s="902"/>
      <c r="N41" s="903"/>
      <c r="O41" s="860"/>
      <c r="P41" s="860"/>
      <c r="Q41" s="905"/>
      <c r="R41" s="946"/>
      <c r="S41" s="947"/>
      <c r="T41" s="947"/>
      <c r="U41" s="947"/>
      <c r="V41" s="948"/>
      <c r="W41" s="856"/>
      <c r="X41" s="856"/>
      <c r="Y41" s="854"/>
      <c r="Z41" s="854"/>
      <c r="AA41" s="856"/>
      <c r="AB41" s="856"/>
      <c r="AC41" s="871"/>
      <c r="AD41" s="902"/>
      <c r="AE41" s="903"/>
      <c r="AF41" s="860"/>
      <c r="AG41" s="860"/>
      <c r="AH41" s="905"/>
      <c r="AN41" s="72" t="s">
        <v>624</v>
      </c>
      <c r="AO41" s="70">
        <v>700</v>
      </c>
      <c r="AP41" s="70">
        <f>J36</f>
        <v>0</v>
      </c>
      <c r="AQ41" s="70">
        <f>J38</f>
        <v>0</v>
      </c>
      <c r="AR41" s="70">
        <f>J40</f>
        <v>0</v>
      </c>
      <c r="AS41" s="70">
        <f>AA36</f>
        <v>0</v>
      </c>
      <c r="AT41" s="70">
        <f>AA38</f>
        <v>0</v>
      </c>
      <c r="AU41" s="70">
        <f>AA40</f>
        <v>0</v>
      </c>
      <c r="AV41" s="73">
        <f>(AP41+AQ41+AR41+AS41+AT41+AU41)*AO41</f>
        <v>0</v>
      </c>
      <c r="AW41" s="74">
        <f>SUM(AP41:AU41)</f>
        <v>0</v>
      </c>
    </row>
    <row r="42" spans="1:49" ht="4.9000000000000004" customHeight="1" thickBot="1"/>
    <row r="43" spans="1:49" ht="13.15" customHeight="1">
      <c r="W43" s="967" t="s">
        <v>630</v>
      </c>
      <c r="X43" s="968"/>
      <c r="Y43" s="968"/>
      <c r="Z43" s="968"/>
      <c r="AA43" s="968"/>
      <c r="AB43" s="968"/>
      <c r="AC43" s="969"/>
      <c r="AD43" s="968" t="str">
        <f>IF(J36+J38+J40+AA40+AA38+AA36=0,"",J36+J38+J40+AA40+AA38+AA36)</f>
        <v/>
      </c>
      <c r="AE43" s="968"/>
      <c r="AF43" s="968"/>
      <c r="AG43" s="963" t="s">
        <v>629</v>
      </c>
      <c r="AH43" s="964"/>
    </row>
    <row r="44" spans="1:49" ht="13.15" customHeight="1" thickBot="1">
      <c r="W44" s="970"/>
      <c r="X44" s="971"/>
      <c r="Y44" s="971"/>
      <c r="Z44" s="971"/>
      <c r="AA44" s="971"/>
      <c r="AB44" s="971"/>
      <c r="AC44" s="972"/>
      <c r="AD44" s="971"/>
      <c r="AE44" s="971"/>
      <c r="AF44" s="971"/>
      <c r="AG44" s="965"/>
      <c r="AH44" s="966"/>
    </row>
    <row r="45" spans="1:49" ht="14.25">
      <c r="A45" s="921" t="s">
        <v>382</v>
      </c>
      <c r="B45" s="921"/>
      <c r="C45" s="921"/>
      <c r="D45" s="921"/>
      <c r="E45" s="921"/>
      <c r="F45" s="381" t="s">
        <v>845</v>
      </c>
      <c r="G45"/>
      <c r="H45"/>
      <c r="I45"/>
      <c r="J45"/>
      <c r="K45"/>
      <c r="L45"/>
      <c r="M45"/>
      <c r="N45"/>
      <c r="O45"/>
      <c r="P45"/>
      <c r="Q45"/>
      <c r="R45"/>
      <c r="S45"/>
      <c r="T45"/>
      <c r="U45"/>
      <c r="V45"/>
      <c r="W45"/>
      <c r="X45"/>
      <c r="Y45"/>
      <c r="Z45"/>
      <c r="AA45"/>
      <c r="AB45"/>
      <c r="AC45"/>
      <c r="AD45"/>
      <c r="AE45"/>
      <c r="AF45"/>
      <c r="AG45"/>
      <c r="AH45"/>
      <c r="AI45"/>
    </row>
    <row r="46" spans="1:49" ht="14.25" customHeight="1">
      <c r="A46" s="228" t="s">
        <v>383</v>
      </c>
      <c r="B46" s="816" t="s">
        <v>384</v>
      </c>
      <c r="C46" s="816"/>
      <c r="D46" s="816"/>
      <c r="E46" s="816"/>
      <c r="F46" s="816"/>
      <c r="G46" s="816"/>
      <c r="H46" s="816"/>
      <c r="I46" s="816"/>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6"/>
      <c r="AI46" s="816"/>
    </row>
    <row r="47" spans="1:49">
      <c r="A47" s="812" t="s">
        <v>889</v>
      </c>
      <c r="B47" s="812"/>
      <c r="C47" s="812"/>
      <c r="D47" s="812"/>
      <c r="E47" s="812"/>
      <c r="F47" s="812"/>
      <c r="G47" s="812"/>
      <c r="H47" s="812"/>
      <c r="I47" s="812"/>
      <c r="J47" s="812"/>
      <c r="K47" s="812"/>
      <c r="L47" s="812"/>
      <c r="M47" s="812"/>
      <c r="N47" s="812"/>
      <c r="O47" s="812"/>
      <c r="P47" s="812"/>
      <c r="Q47" s="812"/>
      <c r="R47" s="812"/>
      <c r="S47" s="812"/>
      <c r="T47" s="812"/>
      <c r="U47" s="812"/>
      <c r="V47" s="812"/>
      <c r="W47" s="812"/>
      <c r="X47" s="812"/>
      <c r="Y47" s="812"/>
      <c r="Z47" s="812"/>
      <c r="AA47" s="812"/>
      <c r="AB47" s="812"/>
      <c r="AC47" s="812"/>
      <c r="AD47" s="812"/>
      <c r="AE47" s="812"/>
      <c r="AF47" s="812"/>
      <c r="AG47" s="812"/>
      <c r="AH47" s="812"/>
      <c r="AI47" s="812"/>
    </row>
    <row r="48" spans="1:49" ht="14.25" thickBot="1">
      <c r="A48" s="820"/>
      <c r="B48" s="820"/>
      <c r="C48" s="820"/>
      <c r="D48" s="820"/>
      <c r="E48" s="820"/>
      <c r="F48" s="820"/>
      <c r="G48" s="820"/>
      <c r="H48" s="820"/>
      <c r="I48" s="820"/>
      <c r="J48" s="820"/>
      <c r="K48" s="820"/>
      <c r="L48" s="820"/>
      <c r="M48" s="820"/>
      <c r="N48" s="820"/>
      <c r="O48" s="820"/>
      <c r="P48" s="820"/>
      <c r="Q48" s="820"/>
      <c r="R48" s="820"/>
      <c r="S48" s="820"/>
      <c r="T48" s="820"/>
      <c r="U48" s="820"/>
      <c r="V48" s="820"/>
      <c r="W48" s="820"/>
      <c r="X48" s="820"/>
      <c r="Y48" s="820"/>
      <c r="Z48" s="820"/>
      <c r="AA48" s="820"/>
      <c r="AB48" s="820"/>
      <c r="AC48" s="820"/>
      <c r="AD48" s="820"/>
      <c r="AE48" s="820"/>
      <c r="AF48" s="820"/>
      <c r="AG48" s="820"/>
      <c r="AH48" s="820"/>
      <c r="AI48" s="820"/>
    </row>
    <row r="49" spans="1:35" ht="14.25" thickBot="1">
      <c r="A49" s="872"/>
      <c r="B49" s="873"/>
      <c r="C49" s="873"/>
      <c r="D49" s="57" t="s">
        <v>80</v>
      </c>
      <c r="E49" s="58" t="s">
        <v>79</v>
      </c>
      <c r="F49" s="60"/>
      <c r="G49" s="60"/>
      <c r="H49" s="60"/>
      <c r="I49" s="60"/>
      <c r="J49" s="60"/>
      <c r="K49" s="60" t="s">
        <v>78</v>
      </c>
      <c r="L49" s="960"/>
      <c r="M49" s="873"/>
      <c r="N49" s="873"/>
      <c r="O49" s="57" t="s">
        <v>80</v>
      </c>
      <c r="P49" s="58" t="s">
        <v>79</v>
      </c>
      <c r="Q49" s="60"/>
      <c r="R49" s="60"/>
      <c r="S49" s="60"/>
      <c r="T49" s="60"/>
      <c r="U49" s="60"/>
      <c r="V49" s="60" t="s">
        <v>78</v>
      </c>
      <c r="W49" s="960"/>
      <c r="X49" s="873"/>
      <c r="Y49" s="873"/>
      <c r="Z49" s="57" t="s">
        <v>80</v>
      </c>
      <c r="AA49" s="58" t="s">
        <v>79</v>
      </c>
      <c r="AB49" s="60"/>
      <c r="AC49" s="60"/>
      <c r="AD49" s="60"/>
      <c r="AE49" s="60"/>
      <c r="AF49" s="60"/>
      <c r="AG49" s="61" t="s">
        <v>78</v>
      </c>
      <c r="AH49" s="62"/>
    </row>
    <row r="50" spans="1:35" ht="18" customHeight="1" thickTop="1">
      <c r="A50" s="821" t="s">
        <v>385</v>
      </c>
      <c r="B50" s="818"/>
      <c r="C50" s="818"/>
      <c r="D50" s="200" t="s">
        <v>386</v>
      </c>
      <c r="E50" s="819"/>
      <c r="F50" s="819"/>
      <c r="G50" s="819"/>
      <c r="H50" s="819"/>
      <c r="I50" s="819"/>
      <c r="J50" s="819"/>
      <c r="K50" s="202" t="s">
        <v>61</v>
      </c>
      <c r="L50" s="817" t="s">
        <v>53</v>
      </c>
      <c r="M50" s="818"/>
      <c r="N50" s="818"/>
      <c r="O50" s="200" t="s">
        <v>386</v>
      </c>
      <c r="P50" s="819"/>
      <c r="Q50" s="819"/>
      <c r="R50" s="819"/>
      <c r="S50" s="819"/>
      <c r="T50" s="819"/>
      <c r="U50" s="819"/>
      <c r="V50" s="204" t="s">
        <v>61</v>
      </c>
      <c r="W50" s="818" t="s">
        <v>385</v>
      </c>
      <c r="X50" s="818"/>
      <c r="Y50" s="818"/>
      <c r="Z50" s="200" t="s">
        <v>386</v>
      </c>
      <c r="AA50" s="819"/>
      <c r="AB50" s="819"/>
      <c r="AC50" s="819"/>
      <c r="AD50" s="819"/>
      <c r="AE50" s="819"/>
      <c r="AF50" s="819"/>
      <c r="AG50" s="206" t="s">
        <v>61</v>
      </c>
      <c r="AH50" s="62"/>
    </row>
    <row r="51" spans="1:35">
      <c r="A51" s="185"/>
      <c r="B51" s="186"/>
      <c r="C51" s="186"/>
      <c r="D51" s="187"/>
      <c r="E51" s="832" t="s">
        <v>388</v>
      </c>
      <c r="F51" s="833"/>
      <c r="G51" s="833"/>
      <c r="H51" s="831"/>
      <c r="I51" s="831"/>
      <c r="J51" s="831"/>
      <c r="K51" s="208" t="s">
        <v>387</v>
      </c>
      <c r="L51" s="188"/>
      <c r="M51" s="186"/>
      <c r="N51" s="186"/>
      <c r="O51" s="187"/>
      <c r="P51" s="832" t="s">
        <v>388</v>
      </c>
      <c r="Q51" s="833"/>
      <c r="R51" s="833"/>
      <c r="S51" s="837"/>
      <c r="T51" s="837"/>
      <c r="U51" s="837"/>
      <c r="V51" s="210" t="s">
        <v>387</v>
      </c>
      <c r="W51" s="186"/>
      <c r="X51" s="186"/>
      <c r="Y51" s="186"/>
      <c r="Z51" s="187"/>
      <c r="AA51" s="832" t="s">
        <v>388</v>
      </c>
      <c r="AB51" s="833"/>
      <c r="AC51" s="833"/>
      <c r="AD51" s="837"/>
      <c r="AE51" s="837"/>
      <c r="AF51" s="837"/>
      <c r="AG51" s="212" t="s">
        <v>387</v>
      </c>
      <c r="AH51" s="62"/>
    </row>
    <row r="52" spans="1:35" ht="18" customHeight="1">
      <c r="A52" s="834" t="s">
        <v>385</v>
      </c>
      <c r="B52" s="835"/>
      <c r="C52" s="835"/>
      <c r="D52" s="201" t="s">
        <v>386</v>
      </c>
      <c r="E52" s="836"/>
      <c r="F52" s="836"/>
      <c r="G52" s="836"/>
      <c r="H52" s="836"/>
      <c r="I52" s="836"/>
      <c r="J52" s="836"/>
      <c r="K52" s="201" t="s">
        <v>61</v>
      </c>
      <c r="L52" s="838" t="s">
        <v>385</v>
      </c>
      <c r="M52" s="835"/>
      <c r="N52" s="835"/>
      <c r="O52" s="201" t="s">
        <v>386</v>
      </c>
      <c r="P52" s="836"/>
      <c r="Q52" s="836"/>
      <c r="R52" s="836"/>
      <c r="S52" s="836"/>
      <c r="T52" s="836"/>
      <c r="U52" s="836"/>
      <c r="V52" s="205" t="s">
        <v>61</v>
      </c>
      <c r="W52" s="835" t="s">
        <v>385</v>
      </c>
      <c r="X52" s="835"/>
      <c r="Y52" s="835"/>
      <c r="Z52" s="201" t="s">
        <v>386</v>
      </c>
      <c r="AA52" s="836"/>
      <c r="AB52" s="836"/>
      <c r="AC52" s="836"/>
      <c r="AD52" s="836"/>
      <c r="AE52" s="836"/>
      <c r="AF52" s="836"/>
      <c r="AG52" s="207" t="s">
        <v>61</v>
      </c>
      <c r="AH52" s="62"/>
    </row>
    <row r="53" spans="1:35" ht="15" thickBot="1">
      <c r="A53" s="66"/>
      <c r="B53" s="67"/>
      <c r="C53" s="67"/>
      <c r="D53" s="68"/>
      <c r="E53" s="813" t="s">
        <v>388</v>
      </c>
      <c r="F53" s="814"/>
      <c r="G53" s="814"/>
      <c r="H53" s="815"/>
      <c r="I53" s="815"/>
      <c r="J53" s="815"/>
      <c r="K53" s="209" t="s">
        <v>387</v>
      </c>
      <c r="L53" s="189"/>
      <c r="M53" s="67"/>
      <c r="N53" s="67"/>
      <c r="O53" s="203"/>
      <c r="P53" s="813" t="s">
        <v>388</v>
      </c>
      <c r="Q53" s="814"/>
      <c r="R53" s="814"/>
      <c r="S53" s="815"/>
      <c r="T53" s="815"/>
      <c r="U53" s="815"/>
      <c r="V53" s="211" t="s">
        <v>387</v>
      </c>
      <c r="W53" s="67"/>
      <c r="X53" s="67"/>
      <c r="Y53" s="67"/>
      <c r="Z53" s="68"/>
      <c r="AA53" s="813" t="s">
        <v>388</v>
      </c>
      <c r="AB53" s="814"/>
      <c r="AC53" s="814"/>
      <c r="AD53" s="815"/>
      <c r="AE53" s="815"/>
      <c r="AF53" s="815"/>
      <c r="AG53" s="213" t="s">
        <v>387</v>
      </c>
      <c r="AH53" s="62"/>
    </row>
    <row r="54" spans="1:35" ht="23.25" customHeight="1" thickBot="1"/>
    <row r="55" spans="1:35" ht="13.5" customHeight="1">
      <c r="A55" s="822" t="s">
        <v>804</v>
      </c>
      <c r="B55" s="823"/>
      <c r="C55" s="823"/>
      <c r="D55" s="823"/>
      <c r="E55" s="823"/>
      <c r="F55" s="823"/>
      <c r="G55" s="823"/>
      <c r="H55" s="823"/>
      <c r="I55" s="823"/>
      <c r="J55" s="823"/>
      <c r="K55" s="823"/>
      <c r="L55" s="823"/>
      <c r="M55" s="823"/>
      <c r="N55" s="823"/>
      <c r="O55" s="823"/>
      <c r="P55" s="823"/>
      <c r="Q55" s="823"/>
      <c r="R55" s="823"/>
      <c r="S55" s="823"/>
      <c r="T55" s="823"/>
      <c r="U55" s="823"/>
      <c r="V55" s="823"/>
      <c r="W55" s="823"/>
      <c r="X55" s="823"/>
      <c r="Y55" s="823"/>
      <c r="Z55" s="823"/>
      <c r="AA55" s="823"/>
      <c r="AB55" s="823"/>
      <c r="AC55" s="823"/>
      <c r="AD55" s="823"/>
      <c r="AE55" s="823"/>
      <c r="AF55" s="823"/>
      <c r="AG55" s="823"/>
      <c r="AH55" s="823"/>
      <c r="AI55" s="824"/>
    </row>
    <row r="56" spans="1:35" ht="13.5" customHeight="1">
      <c r="A56" s="825"/>
      <c r="B56" s="826"/>
      <c r="C56" s="826"/>
      <c r="D56" s="826"/>
      <c r="E56" s="826"/>
      <c r="F56" s="826"/>
      <c r="G56" s="826"/>
      <c r="H56" s="826"/>
      <c r="I56" s="826"/>
      <c r="J56" s="826"/>
      <c r="K56" s="826"/>
      <c r="L56" s="826"/>
      <c r="M56" s="826"/>
      <c r="N56" s="826"/>
      <c r="O56" s="826"/>
      <c r="P56" s="826"/>
      <c r="Q56" s="826"/>
      <c r="R56" s="826"/>
      <c r="S56" s="826"/>
      <c r="T56" s="826"/>
      <c r="U56" s="826"/>
      <c r="V56" s="826"/>
      <c r="W56" s="826"/>
      <c r="X56" s="826"/>
      <c r="Y56" s="826"/>
      <c r="Z56" s="826"/>
      <c r="AA56" s="826"/>
      <c r="AB56" s="826"/>
      <c r="AC56" s="826"/>
      <c r="AD56" s="826"/>
      <c r="AE56" s="826"/>
      <c r="AF56" s="826"/>
      <c r="AG56" s="826"/>
      <c r="AH56" s="826"/>
      <c r="AI56" s="827"/>
    </row>
    <row r="57" spans="1:35" ht="13.5" customHeight="1" thickBot="1">
      <c r="A57" s="828"/>
      <c r="B57" s="829"/>
      <c r="C57" s="829"/>
      <c r="D57" s="829"/>
      <c r="E57" s="829"/>
      <c r="F57" s="829"/>
      <c r="G57" s="829"/>
      <c r="H57" s="829"/>
      <c r="I57" s="829"/>
      <c r="J57" s="829"/>
      <c r="K57" s="829"/>
      <c r="L57" s="829"/>
      <c r="M57" s="829"/>
      <c r="N57" s="829"/>
      <c r="O57" s="829"/>
      <c r="P57" s="829"/>
      <c r="Q57" s="829"/>
      <c r="R57" s="829"/>
      <c r="S57" s="829"/>
      <c r="T57" s="829"/>
      <c r="U57" s="829"/>
      <c r="V57" s="829"/>
      <c r="W57" s="829"/>
      <c r="X57" s="829"/>
      <c r="Y57" s="829"/>
      <c r="Z57" s="829"/>
      <c r="AA57" s="829"/>
      <c r="AB57" s="829"/>
      <c r="AC57" s="829"/>
      <c r="AD57" s="829"/>
      <c r="AE57" s="829"/>
      <c r="AF57" s="829"/>
      <c r="AG57" s="829"/>
      <c r="AH57" s="829"/>
      <c r="AI57" s="830"/>
    </row>
    <row r="58" spans="1:35" ht="5.45" customHeight="1">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row>
    <row r="59" spans="1:35" ht="14.25">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row>
  </sheetData>
  <mergeCells count="212">
    <mergeCell ref="AG43:AH44"/>
    <mergeCell ref="W43:AC44"/>
    <mergeCell ref="AD43:AF44"/>
    <mergeCell ref="F27:G28"/>
    <mergeCell ref="H17:I18"/>
    <mergeCell ref="H19:I20"/>
    <mergeCell ref="H21:I22"/>
    <mergeCell ref="H23:I24"/>
    <mergeCell ref="H25:I26"/>
    <mergeCell ref="H27:I28"/>
    <mergeCell ref="W27:Y28"/>
    <mergeCell ref="AG27:AI28"/>
    <mergeCell ref="J27:L28"/>
    <mergeCell ref="P27:Q28"/>
    <mergeCell ref="R27:S28"/>
    <mergeCell ref="T27:V28"/>
    <mergeCell ref="Z27:AA28"/>
    <mergeCell ref="AB27:AC28"/>
    <mergeCell ref="AD27:AF28"/>
    <mergeCell ref="W25:Y26"/>
    <mergeCell ref="AG25:AI26"/>
    <mergeCell ref="J25:L26"/>
    <mergeCell ref="P25:Q26"/>
    <mergeCell ref="R25:S26"/>
    <mergeCell ref="R15:S16"/>
    <mergeCell ref="T15:V16"/>
    <mergeCell ref="Z15:AA16"/>
    <mergeCell ref="AB15:AC16"/>
    <mergeCell ref="F17:G18"/>
    <mergeCell ref="J17:L18"/>
    <mergeCell ref="P17:Q18"/>
    <mergeCell ref="R17:S18"/>
    <mergeCell ref="T17:V18"/>
    <mergeCell ref="Z17:AA18"/>
    <mergeCell ref="AB17:AC18"/>
    <mergeCell ref="T25:V26"/>
    <mergeCell ref="Z25:AA26"/>
    <mergeCell ref="AB25:AC26"/>
    <mergeCell ref="AD25:AF26"/>
    <mergeCell ref="AG21:AI22"/>
    <mergeCell ref="J21:L22"/>
    <mergeCell ref="P21:Q22"/>
    <mergeCell ref="R21:S22"/>
    <mergeCell ref="T21:V22"/>
    <mergeCell ref="Z21:AA22"/>
    <mergeCell ref="AB21:AC22"/>
    <mergeCell ref="AD21:AF22"/>
    <mergeCell ref="M23:O24"/>
    <mergeCell ref="W23:Y24"/>
    <mergeCell ref="AG23:AI24"/>
    <mergeCell ref="J23:L24"/>
    <mergeCell ref="P23:Q24"/>
    <mergeCell ref="R23:S24"/>
    <mergeCell ref="T23:V24"/>
    <mergeCell ref="Z23:AA24"/>
    <mergeCell ref="AB23:AC24"/>
    <mergeCell ref="AD23:AF24"/>
    <mergeCell ref="AK2:AL4"/>
    <mergeCell ref="A1:AI3"/>
    <mergeCell ref="L49:N49"/>
    <mergeCell ref="A23:C24"/>
    <mergeCell ref="D23:E24"/>
    <mergeCell ref="A49:C49"/>
    <mergeCell ref="W49:Y49"/>
    <mergeCell ref="A30:E31"/>
    <mergeCell ref="A35:E35"/>
    <mergeCell ref="F35:L35"/>
    <mergeCell ref="M35:Q35"/>
    <mergeCell ref="A34:E34"/>
    <mergeCell ref="AC38:AC39"/>
    <mergeCell ref="R40:V41"/>
    <mergeCell ref="W40:X41"/>
    <mergeCell ref="Y40:Y41"/>
    <mergeCell ref="Z40:Z41"/>
    <mergeCell ref="AA40:AB41"/>
    <mergeCell ref="M19:O20"/>
    <mergeCell ref="W19:Y20"/>
    <mergeCell ref="AG19:AI20"/>
    <mergeCell ref="J19:L20"/>
    <mergeCell ref="P19:Q20"/>
    <mergeCell ref="R19:S20"/>
    <mergeCell ref="A45:E45"/>
    <mergeCell ref="A27:C28"/>
    <mergeCell ref="D27:E28"/>
    <mergeCell ref="A19:C20"/>
    <mergeCell ref="D19:E20"/>
    <mergeCell ref="A36:E37"/>
    <mergeCell ref="A38:E39"/>
    <mergeCell ref="A40:E41"/>
    <mergeCell ref="F36:G37"/>
    <mergeCell ref="F38:G39"/>
    <mergeCell ref="F40:G41"/>
    <mergeCell ref="B32:AI32"/>
    <mergeCell ref="B33:AI33"/>
    <mergeCell ref="R35:V35"/>
    <mergeCell ref="W35:AC35"/>
    <mergeCell ref="AD35:AH35"/>
    <mergeCell ref="AH36:AH41"/>
    <mergeCell ref="R38:V39"/>
    <mergeCell ref="W38:X39"/>
    <mergeCell ref="Y38:Y39"/>
    <mergeCell ref="T19:V20"/>
    <mergeCell ref="Z19:AA20"/>
    <mergeCell ref="AB19:AC20"/>
    <mergeCell ref="AD19:AF20"/>
    <mergeCell ref="A6:C7"/>
    <mergeCell ref="A21:C22"/>
    <mergeCell ref="A17:C18"/>
    <mergeCell ref="A25:C26"/>
    <mergeCell ref="A11:E11"/>
    <mergeCell ref="D14:E16"/>
    <mergeCell ref="D6:K7"/>
    <mergeCell ref="A9:K9"/>
    <mergeCell ref="H38:H39"/>
    <mergeCell ref="I38:I39"/>
    <mergeCell ref="D17:E18"/>
    <mergeCell ref="H34:P34"/>
    <mergeCell ref="M17:O18"/>
    <mergeCell ref="M21:O22"/>
    <mergeCell ref="M25:O26"/>
    <mergeCell ref="M27:O28"/>
    <mergeCell ref="F15:G16"/>
    <mergeCell ref="H15:I16"/>
    <mergeCell ref="J15:L16"/>
    <mergeCell ref="P15:Q16"/>
    <mergeCell ref="F19:G20"/>
    <mergeCell ref="F21:G22"/>
    <mergeCell ref="F23:G24"/>
    <mergeCell ref="F25:G26"/>
    <mergeCell ref="L6:N7"/>
    <mergeCell ref="O6:T7"/>
    <mergeCell ref="U6:V7"/>
    <mergeCell ref="P14:Y14"/>
    <mergeCell ref="F14:O14"/>
    <mergeCell ref="M15:O16"/>
    <mergeCell ref="W15:Y16"/>
    <mergeCell ref="AC36:AC37"/>
    <mergeCell ref="AD36:AE41"/>
    <mergeCell ref="L36:L37"/>
    <mergeCell ref="L38:L39"/>
    <mergeCell ref="L40:L41"/>
    <mergeCell ref="Q36:Q41"/>
    <mergeCell ref="M36:N41"/>
    <mergeCell ref="O36:P41"/>
    <mergeCell ref="R36:V37"/>
    <mergeCell ref="W36:X37"/>
    <mergeCell ref="Y36:Y37"/>
    <mergeCell ref="Z38:Z39"/>
    <mergeCell ref="AA38:AB39"/>
    <mergeCell ref="I36:I37"/>
    <mergeCell ref="Z36:Z37"/>
    <mergeCell ref="AA36:AB37"/>
    <mergeCell ref="W6:AB7"/>
    <mergeCell ref="A13:B13"/>
    <mergeCell ref="L9:W9"/>
    <mergeCell ref="X9:AI9"/>
    <mergeCell ref="B12:AI12"/>
    <mergeCell ref="H40:H41"/>
    <mergeCell ref="I40:I41"/>
    <mergeCell ref="J40:K41"/>
    <mergeCell ref="H36:H37"/>
    <mergeCell ref="J36:K37"/>
    <mergeCell ref="J38:K39"/>
    <mergeCell ref="AF36:AG41"/>
    <mergeCell ref="D21:E22"/>
    <mergeCell ref="D25:E26"/>
    <mergeCell ref="A14:C16"/>
    <mergeCell ref="Z14:AI14"/>
    <mergeCell ref="AC40:AC41"/>
    <mergeCell ref="R34:V34"/>
    <mergeCell ref="Y34:AG34"/>
    <mergeCell ref="AG15:AI16"/>
    <mergeCell ref="W17:Y18"/>
    <mergeCell ref="AG17:AI18"/>
    <mergeCell ref="AD15:AF16"/>
    <mergeCell ref="AD17:AF18"/>
    <mergeCell ref="W21:Y22"/>
    <mergeCell ref="AK6:AL8"/>
    <mergeCell ref="A55:AI57"/>
    <mergeCell ref="H51:J51"/>
    <mergeCell ref="E51:G51"/>
    <mergeCell ref="A52:C52"/>
    <mergeCell ref="E52:J52"/>
    <mergeCell ref="E53:G53"/>
    <mergeCell ref="H53:J53"/>
    <mergeCell ref="P51:R51"/>
    <mergeCell ref="S51:U51"/>
    <mergeCell ref="L52:N52"/>
    <mergeCell ref="P52:U52"/>
    <mergeCell ref="P53:R53"/>
    <mergeCell ref="S53:U53"/>
    <mergeCell ref="AA51:AC51"/>
    <mergeCell ref="AD51:AF51"/>
    <mergeCell ref="AC6:AI6"/>
    <mergeCell ref="AC7:AD7"/>
    <mergeCell ref="X8:AI8"/>
    <mergeCell ref="A8:K8"/>
    <mergeCell ref="L8:W8"/>
    <mergeCell ref="C13:AI13"/>
    <mergeCell ref="W52:Y52"/>
    <mergeCell ref="AA52:AF52"/>
    <mergeCell ref="A47:AI47"/>
    <mergeCell ref="AA53:AC53"/>
    <mergeCell ref="AD53:AF53"/>
    <mergeCell ref="B46:AI46"/>
    <mergeCell ref="L50:N50"/>
    <mergeCell ref="P50:U50"/>
    <mergeCell ref="A48:AI48"/>
    <mergeCell ref="A50:C50"/>
    <mergeCell ref="E50:J50"/>
    <mergeCell ref="W50:Y50"/>
    <mergeCell ref="AA50:AF50"/>
  </mergeCells>
  <phoneticPr fontId="3"/>
  <hyperlinks>
    <hyperlink ref="AK2:AL4" location="目次!B18" display="目次へ" xr:uid="{00000000-0004-0000-0300-000000000000}"/>
    <hyperlink ref="AK6:AL8" location="①【2ヵ月前】利用申込書!A1" display="利用申込書へ" xr:uid="{00000000-0004-0000-0300-000001000000}"/>
  </hyperlinks>
  <pageMargins left="0.51181102362204722" right="0.51181102362204722" top="0.55118110236220474" bottom="0.55118110236220474" header="0.31496062992125984" footer="0.31496062992125984"/>
  <pageSetup paperSize="9" scale="90"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180975</xdr:colOff>
                    <xdr:row>0</xdr:row>
                    <xdr:rowOff>104775</xdr:rowOff>
                  </from>
                  <to>
                    <xdr:col>23</xdr:col>
                    <xdr:colOff>66675</xdr:colOff>
                    <xdr:row>1</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180975</xdr:colOff>
                    <xdr:row>1</xdr:row>
                    <xdr:rowOff>104775</xdr:rowOff>
                  </from>
                  <to>
                    <xdr:col>21</xdr:col>
                    <xdr:colOff>190500</xdr:colOff>
                    <xdr:row>2</xdr:row>
                    <xdr:rowOff>95250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33</xdr:row>
                    <xdr:rowOff>0</xdr:rowOff>
                  </from>
                  <to>
                    <xdr:col>9</xdr:col>
                    <xdr:colOff>19050</xdr:colOff>
                    <xdr:row>34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66675</xdr:colOff>
                    <xdr:row>33</xdr:row>
                    <xdr:rowOff>0</xdr:rowOff>
                  </from>
                  <to>
                    <xdr:col>13</xdr:col>
                    <xdr:colOff>28575</xdr:colOff>
                    <xdr:row>34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14</xdr:col>
                    <xdr:colOff>66675</xdr:colOff>
                    <xdr:row>33</xdr:row>
                    <xdr:rowOff>0</xdr:rowOff>
                  </from>
                  <to>
                    <xdr:col>16</xdr:col>
                    <xdr:colOff>152400</xdr:colOff>
                    <xdr:row>34</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24</xdr:col>
                    <xdr:colOff>9525</xdr:colOff>
                    <xdr:row>33</xdr:row>
                    <xdr:rowOff>0</xdr:rowOff>
                  </from>
                  <to>
                    <xdr:col>26</xdr:col>
                    <xdr:colOff>95250</xdr:colOff>
                    <xdr:row>34</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27</xdr:col>
                    <xdr:colOff>95250</xdr:colOff>
                    <xdr:row>33</xdr:row>
                    <xdr:rowOff>0</xdr:rowOff>
                  </from>
                  <to>
                    <xdr:col>29</xdr:col>
                    <xdr:colOff>104775</xdr:colOff>
                    <xdr:row>34</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30</xdr:col>
                    <xdr:colOff>142875</xdr:colOff>
                    <xdr:row>33</xdr:row>
                    <xdr:rowOff>0</xdr:rowOff>
                  </from>
                  <to>
                    <xdr:col>33</xdr:col>
                    <xdr:colOff>104775</xdr:colOff>
                    <xdr:row>34</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5</xdr:col>
                    <xdr:colOff>57150</xdr:colOff>
                    <xdr:row>48</xdr:row>
                    <xdr:rowOff>0</xdr:rowOff>
                  </from>
                  <to>
                    <xdr:col>7</xdr:col>
                    <xdr:colOff>66675</xdr:colOff>
                    <xdr:row>49</xdr:row>
                    <xdr:rowOff>9525</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7</xdr:col>
                    <xdr:colOff>190500</xdr:colOff>
                    <xdr:row>48</xdr:row>
                    <xdr:rowOff>0</xdr:rowOff>
                  </from>
                  <to>
                    <xdr:col>10</xdr:col>
                    <xdr:colOff>0</xdr:colOff>
                    <xdr:row>49</xdr:row>
                    <xdr:rowOff>9525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16</xdr:col>
                    <xdr:colOff>95250</xdr:colOff>
                    <xdr:row>48</xdr:row>
                    <xdr:rowOff>0</xdr:rowOff>
                  </from>
                  <to>
                    <xdr:col>18</xdr:col>
                    <xdr:colOff>104775</xdr:colOff>
                    <xdr:row>49</xdr:row>
                    <xdr:rowOff>9525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18</xdr:col>
                    <xdr:colOff>190500</xdr:colOff>
                    <xdr:row>48</xdr:row>
                    <xdr:rowOff>0</xdr:rowOff>
                  </from>
                  <to>
                    <xdr:col>21</xdr:col>
                    <xdr:colOff>76200</xdr:colOff>
                    <xdr:row>49</xdr:row>
                    <xdr:rowOff>9525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27</xdr:col>
                    <xdr:colOff>114300</xdr:colOff>
                    <xdr:row>48</xdr:row>
                    <xdr:rowOff>0</xdr:rowOff>
                  </from>
                  <to>
                    <xdr:col>29</xdr:col>
                    <xdr:colOff>123825</xdr:colOff>
                    <xdr:row>49</xdr:row>
                    <xdr:rowOff>9525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29</xdr:col>
                    <xdr:colOff>190500</xdr:colOff>
                    <xdr:row>48</xdr:row>
                    <xdr:rowOff>0</xdr:rowOff>
                  </from>
                  <to>
                    <xdr:col>32</xdr:col>
                    <xdr:colOff>152400</xdr:colOff>
                    <xdr:row>49</xdr:row>
                    <xdr:rowOff>9525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2</xdr:col>
                    <xdr:colOff>171450</xdr:colOff>
                    <xdr:row>7</xdr:row>
                    <xdr:rowOff>161925</xdr:rowOff>
                  </from>
                  <to>
                    <xdr:col>5</xdr:col>
                    <xdr:colOff>133350</xdr:colOff>
                    <xdr:row>9</xdr:row>
                    <xdr:rowOff>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6</xdr:col>
                    <xdr:colOff>9525</xdr:colOff>
                    <xdr:row>7</xdr:row>
                    <xdr:rowOff>161925</xdr:rowOff>
                  </from>
                  <to>
                    <xdr:col>8</xdr:col>
                    <xdr:colOff>19050</xdr:colOff>
                    <xdr:row>9</xdr:row>
                    <xdr:rowOff>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17</xdr:col>
                    <xdr:colOff>190500</xdr:colOff>
                    <xdr:row>7</xdr:row>
                    <xdr:rowOff>152400</xdr:rowOff>
                  </from>
                  <to>
                    <xdr:col>20</xdr:col>
                    <xdr:colOff>0</xdr:colOff>
                    <xdr:row>8</xdr:row>
                    <xdr:rowOff>161925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29</xdr:col>
                    <xdr:colOff>190500</xdr:colOff>
                    <xdr:row>7</xdr:row>
                    <xdr:rowOff>161925</xdr:rowOff>
                  </from>
                  <to>
                    <xdr:col>32</xdr:col>
                    <xdr:colOff>152400</xdr:colOff>
                    <xdr:row>9</xdr:row>
                    <xdr:rowOff>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14</xdr:col>
                    <xdr:colOff>152400</xdr:colOff>
                    <xdr:row>7</xdr:row>
                    <xdr:rowOff>161925</xdr:rowOff>
                  </from>
                  <to>
                    <xdr:col>16</xdr:col>
                    <xdr:colOff>238125</xdr:colOff>
                    <xdr:row>9</xdr:row>
                    <xdr:rowOff>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26</xdr:col>
                    <xdr:colOff>142875</xdr:colOff>
                    <xdr:row>7</xdr:row>
                    <xdr:rowOff>152400</xdr:rowOff>
                  </from>
                  <to>
                    <xdr:col>28</xdr:col>
                    <xdr:colOff>152400</xdr:colOff>
                    <xdr:row>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リスト!$F$4:$F$18</xm:f>
          </x14:formula1>
          <xm:sqref>A36:E41 R36:V41</xm:sqref>
        </x14:dataValidation>
        <x14:dataValidation type="list" allowBlank="1" showInputMessage="1" showErrorMessage="1" xr:uid="{00000000-0002-0000-0300-000001000000}">
          <x14:formula1>
            <xm:f>リスト!$H$4:$H$8</xm:f>
          </x14:formula1>
          <xm:sqref>E50 E52 P50 P52 AA50 AA52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S54"/>
  <sheetViews>
    <sheetView showGridLines="0" view="pageBreakPreview" zoomScale="106" zoomScaleNormal="100" zoomScaleSheetLayoutView="106" workbookViewId="0">
      <selection activeCell="A41" sqref="A41"/>
    </sheetView>
  </sheetViews>
  <sheetFormatPr defaultRowHeight="13.5"/>
  <cols>
    <col min="1" max="35" width="2.625" style="52" customWidth="1"/>
    <col min="36" max="36" width="4.125" customWidth="1"/>
    <col min="38" max="38" width="10.5" bestFit="1" customWidth="1"/>
    <col min="40" max="40" width="9" hidden="1" customWidth="1"/>
  </cols>
  <sheetData>
    <row r="1" spans="1:45" ht="13.5" customHeight="1" thickBot="1">
      <c r="A1" s="739" t="s">
        <v>83</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3"/>
      <c r="AK1" s="3"/>
      <c r="AL1" s="3"/>
      <c r="AM1" s="3"/>
    </row>
    <row r="2" spans="1:45" ht="13.5" customHeigh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3"/>
      <c r="AK2" s="776" t="s">
        <v>569</v>
      </c>
      <c r="AL2" s="778"/>
      <c r="AM2" s="3"/>
    </row>
    <row r="3" spans="1:45" ht="13.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3"/>
      <c r="AK3" s="779"/>
      <c r="AL3" s="781"/>
      <c r="AM3" s="3"/>
    </row>
    <row r="4" spans="1:45" ht="32.25" customHeight="1" thickBot="1">
      <c r="A4" s="975" t="s">
        <v>846</v>
      </c>
      <c r="B4" s="975"/>
      <c r="C4" s="975"/>
      <c r="D4" s="975"/>
      <c r="E4" s="975"/>
      <c r="F4" s="975"/>
      <c r="G4" s="975"/>
      <c r="H4" s="975"/>
      <c r="I4" s="975"/>
      <c r="J4" s="975"/>
      <c r="K4" s="975"/>
      <c r="L4" s="975"/>
      <c r="M4" s="975"/>
      <c r="N4" s="975"/>
      <c r="O4" s="975"/>
      <c r="P4" s="975"/>
      <c r="Q4" s="975"/>
      <c r="R4" s="975"/>
      <c r="S4" s="975"/>
      <c r="T4" s="975"/>
      <c r="U4" s="975"/>
      <c r="V4" s="975"/>
      <c r="W4" s="975"/>
      <c r="X4" s="975"/>
      <c r="Y4" s="975"/>
      <c r="Z4" s="975"/>
      <c r="AA4" s="975"/>
      <c r="AB4" s="975"/>
      <c r="AC4" s="975"/>
      <c r="AD4" s="975"/>
      <c r="AE4" s="975"/>
      <c r="AF4" s="975"/>
      <c r="AG4" s="975"/>
      <c r="AH4" s="975"/>
      <c r="AI4" s="975"/>
      <c r="AJ4" s="3"/>
      <c r="AK4" s="782"/>
      <c r="AL4" s="784"/>
      <c r="AM4" s="3"/>
    </row>
    <row r="5" spans="1:45" ht="12.95" customHeight="1" thickBot="1">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403"/>
      <c r="AF5" s="403"/>
      <c r="AG5" s="403"/>
      <c r="AH5" s="403"/>
      <c r="AI5" s="404" t="s">
        <v>896</v>
      </c>
      <c r="AK5" s="11"/>
      <c r="AL5" s="11"/>
    </row>
    <row r="6" spans="1:45">
      <c r="A6" s="913" t="s">
        <v>21</v>
      </c>
      <c r="B6" s="914"/>
      <c r="C6" s="914"/>
      <c r="D6" s="897" t="str">
        <f>IF(①【2ヵ月前】利用申込書!D6="","",①【2ヵ月前】利用申込書!D6)</f>
        <v/>
      </c>
      <c r="E6" s="897"/>
      <c r="F6" s="897"/>
      <c r="G6" s="897"/>
      <c r="H6" s="897"/>
      <c r="I6" s="897"/>
      <c r="J6" s="897"/>
      <c r="K6" s="898"/>
      <c r="L6" s="844" t="s">
        <v>51</v>
      </c>
      <c r="M6" s="845"/>
      <c r="N6" s="845"/>
      <c r="O6" s="897" t="str">
        <f>IF(①【2ヵ月前】利用申込書!D25="","",①【2ヵ月前】利用申込書!D25)</f>
        <v/>
      </c>
      <c r="P6" s="897"/>
      <c r="Q6" s="897"/>
      <c r="R6" s="897"/>
      <c r="S6" s="897"/>
      <c r="T6" s="898"/>
      <c r="U6" s="844" t="s">
        <v>52</v>
      </c>
      <c r="V6" s="845"/>
      <c r="W6" s="897" t="str">
        <f>IF(①【2ヵ月前】利用申込書!D31="","",①【2ヵ月前】利用申込書!D31)</f>
        <v/>
      </c>
      <c r="X6" s="897"/>
      <c r="Y6" s="897"/>
      <c r="Z6" s="897"/>
      <c r="AA6" s="897"/>
      <c r="AB6" s="898"/>
      <c r="AC6" s="839" t="s">
        <v>369</v>
      </c>
      <c r="AD6" s="840"/>
      <c r="AE6" s="840"/>
      <c r="AF6" s="840"/>
      <c r="AG6" s="840"/>
      <c r="AH6" s="840"/>
      <c r="AI6" s="841"/>
      <c r="AK6" s="592" t="s">
        <v>572</v>
      </c>
      <c r="AL6" s="593"/>
    </row>
    <row r="7" spans="1:45">
      <c r="A7" s="915"/>
      <c r="B7" s="916"/>
      <c r="C7" s="916"/>
      <c r="D7" s="850"/>
      <c r="E7" s="850"/>
      <c r="F7" s="850"/>
      <c r="G7" s="850"/>
      <c r="H7" s="850"/>
      <c r="I7" s="850"/>
      <c r="J7" s="850"/>
      <c r="K7" s="851"/>
      <c r="L7" s="895"/>
      <c r="M7" s="896"/>
      <c r="N7" s="896"/>
      <c r="O7" s="850"/>
      <c r="P7" s="850"/>
      <c r="Q7" s="850"/>
      <c r="R7" s="850"/>
      <c r="S7" s="850"/>
      <c r="T7" s="851"/>
      <c r="U7" s="895"/>
      <c r="V7" s="896"/>
      <c r="W7" s="850"/>
      <c r="X7" s="850"/>
      <c r="Y7" s="850"/>
      <c r="Z7" s="850"/>
      <c r="AA7" s="850"/>
      <c r="AB7" s="851"/>
      <c r="AC7" s="842"/>
      <c r="AD7" s="843"/>
      <c r="AE7" s="53" t="s">
        <v>9</v>
      </c>
      <c r="AF7" s="54"/>
      <c r="AG7" s="53" t="s">
        <v>10</v>
      </c>
      <c r="AH7" s="54"/>
      <c r="AI7" s="55" t="s">
        <v>11</v>
      </c>
      <c r="AK7" s="594"/>
      <c r="AL7" s="595"/>
    </row>
    <row r="8" spans="1:45" ht="15" customHeight="1" thickBo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K8" s="596"/>
      <c r="AL8" s="597"/>
    </row>
    <row r="9" spans="1:45" s="11" customFormat="1" ht="15.95" customHeight="1" thickBot="1">
      <c r="A9" s="1016" t="s">
        <v>84</v>
      </c>
      <c r="B9" s="1017"/>
      <c r="C9" s="1017"/>
      <c r="D9" s="1017"/>
      <c r="E9" s="1017"/>
      <c r="F9" s="1017"/>
      <c r="G9" s="1017"/>
      <c r="H9" s="1017"/>
      <c r="I9" s="1017"/>
      <c r="J9" s="1018"/>
      <c r="K9" s="1068" t="s">
        <v>85</v>
      </c>
      <c r="L9" s="1068"/>
      <c r="M9" s="1069"/>
      <c r="N9" s="1067" t="s">
        <v>81</v>
      </c>
      <c r="O9" s="1067"/>
      <c r="P9" s="1067"/>
      <c r="Q9" s="1067" t="s">
        <v>86</v>
      </c>
      <c r="R9" s="1067"/>
      <c r="S9" s="1067"/>
      <c r="T9" s="1067"/>
      <c r="U9" s="1067"/>
      <c r="V9" s="1067"/>
      <c r="W9" s="1067"/>
      <c r="X9" s="1067"/>
      <c r="Y9" s="1067"/>
      <c r="Z9" s="1067"/>
      <c r="AA9" s="1066" t="s">
        <v>205</v>
      </c>
      <c r="AB9" s="1067"/>
      <c r="AC9" s="1067"/>
      <c r="AD9" s="1067"/>
      <c r="AE9" s="1067"/>
      <c r="AF9" s="1067"/>
      <c r="AG9" s="1067"/>
      <c r="AH9" s="1067"/>
      <c r="AI9" s="1067"/>
    </row>
    <row r="10" spans="1:45" ht="20.100000000000001" customHeight="1" thickTop="1">
      <c r="A10" s="995" t="s">
        <v>103</v>
      </c>
      <c r="B10" s="996"/>
      <c r="C10" s="996"/>
      <c r="D10" s="996"/>
      <c r="E10" s="996"/>
      <c r="F10" s="996"/>
      <c r="G10" s="996"/>
      <c r="H10" s="996"/>
      <c r="I10" s="996"/>
      <c r="J10" s="996"/>
      <c r="K10" s="1027">
        <v>100</v>
      </c>
      <c r="L10" s="1028"/>
      <c r="M10" s="330" t="s">
        <v>90</v>
      </c>
      <c r="N10" s="1029"/>
      <c r="O10" s="1029"/>
      <c r="P10" s="1029"/>
      <c r="Q10" s="1006"/>
      <c r="R10" s="1006"/>
      <c r="S10" s="190" t="s">
        <v>91</v>
      </c>
      <c r="T10" s="1006"/>
      <c r="U10" s="1007"/>
      <c r="V10" s="1006"/>
      <c r="W10" s="1006"/>
      <c r="X10" s="190" t="s">
        <v>29</v>
      </c>
      <c r="Y10" s="1008"/>
      <c r="Z10" s="1008"/>
      <c r="AA10" s="1062"/>
      <c r="AB10" s="1063"/>
      <c r="AC10" s="1063"/>
      <c r="AD10" s="1063"/>
      <c r="AE10" s="1063"/>
      <c r="AF10" s="1063"/>
      <c r="AG10" s="1063"/>
      <c r="AH10" s="1063"/>
      <c r="AI10" s="1063"/>
      <c r="AK10" s="17" t="s">
        <v>311</v>
      </c>
      <c r="AN10">
        <f t="shared" ref="AN10:AN16" si="0">K10*N10</f>
        <v>0</v>
      </c>
    </row>
    <row r="11" spans="1:45" ht="20.100000000000001" customHeight="1">
      <c r="A11" s="1004" t="s">
        <v>87</v>
      </c>
      <c r="B11" s="1005"/>
      <c r="C11" s="1005"/>
      <c r="D11" s="1005"/>
      <c r="E11" s="1005"/>
      <c r="F11" s="1005"/>
      <c r="G11" s="1005"/>
      <c r="H11" s="1005"/>
      <c r="I11" s="1005"/>
      <c r="J11" s="1005"/>
      <c r="K11" s="1032">
        <v>350</v>
      </c>
      <c r="L11" s="1033"/>
      <c r="M11" s="331" t="s">
        <v>90</v>
      </c>
      <c r="N11" s="1054"/>
      <c r="O11" s="1055"/>
      <c r="P11" s="1056"/>
      <c r="Q11" s="1013"/>
      <c r="R11" s="1013"/>
      <c r="S11" s="191" t="s">
        <v>91</v>
      </c>
      <c r="T11" s="1013"/>
      <c r="U11" s="1014"/>
      <c r="V11" s="1013"/>
      <c r="W11" s="1013"/>
      <c r="X11" s="191" t="s">
        <v>29</v>
      </c>
      <c r="Y11" s="1015"/>
      <c r="Z11" s="1015"/>
      <c r="AA11" s="1043"/>
      <c r="AB11" s="1044"/>
      <c r="AC11" s="1044"/>
      <c r="AD11" s="1044"/>
      <c r="AE11" s="1044"/>
      <c r="AF11" s="1044"/>
      <c r="AG11" s="1044"/>
      <c r="AH11" s="1044"/>
      <c r="AI11" s="1044"/>
      <c r="AK11" s="29" t="s">
        <v>316</v>
      </c>
      <c r="AL11" s="30">
        <f>SUM(AN10:AN35)</f>
        <v>0</v>
      </c>
      <c r="AM11" s="41" t="s">
        <v>315</v>
      </c>
      <c r="AN11">
        <f t="shared" si="0"/>
        <v>0</v>
      </c>
    </row>
    <row r="12" spans="1:45" ht="20.100000000000001" customHeight="1">
      <c r="A12" s="1004" t="s">
        <v>104</v>
      </c>
      <c r="B12" s="1005"/>
      <c r="C12" s="1005"/>
      <c r="D12" s="1005"/>
      <c r="E12" s="1005"/>
      <c r="F12" s="1005"/>
      <c r="G12" s="1005"/>
      <c r="H12" s="1005"/>
      <c r="I12" s="1005"/>
      <c r="J12" s="1005"/>
      <c r="K12" s="1050">
        <v>1000</v>
      </c>
      <c r="L12" s="1051"/>
      <c r="M12" s="331" t="s">
        <v>90</v>
      </c>
      <c r="N12" s="1054"/>
      <c r="O12" s="1055"/>
      <c r="P12" s="1056"/>
      <c r="Q12" s="1013"/>
      <c r="R12" s="1013"/>
      <c r="S12" s="191" t="s">
        <v>91</v>
      </c>
      <c r="T12" s="1013"/>
      <c r="U12" s="1014"/>
      <c r="V12" s="1013"/>
      <c r="W12" s="1013"/>
      <c r="X12" s="191" t="s">
        <v>29</v>
      </c>
      <c r="Y12" s="1015"/>
      <c r="Z12" s="1015"/>
      <c r="AA12" s="1043"/>
      <c r="AB12" s="1044"/>
      <c r="AC12" s="1044"/>
      <c r="AD12" s="1044"/>
      <c r="AE12" s="1044"/>
      <c r="AF12" s="1044"/>
      <c r="AG12" s="1044"/>
      <c r="AH12" s="1044"/>
      <c r="AI12" s="1044"/>
      <c r="AJ12" s="6"/>
      <c r="AK12" s="7"/>
      <c r="AL12" s="7"/>
      <c r="AM12" s="7"/>
      <c r="AN12">
        <f t="shared" si="0"/>
        <v>0</v>
      </c>
      <c r="AO12" s="7"/>
      <c r="AP12" s="7"/>
      <c r="AQ12" s="9"/>
      <c r="AR12" s="9"/>
      <c r="AS12" s="9"/>
    </row>
    <row r="13" spans="1:45" ht="20.100000000000001" customHeight="1">
      <c r="A13" s="1004" t="s">
        <v>703</v>
      </c>
      <c r="B13" s="1005"/>
      <c r="C13" s="1005"/>
      <c r="D13" s="1005"/>
      <c r="E13" s="1005"/>
      <c r="F13" s="1005"/>
      <c r="G13" s="1005"/>
      <c r="H13" s="1005"/>
      <c r="I13" s="1005"/>
      <c r="J13" s="1005"/>
      <c r="K13" s="1050">
        <v>1000</v>
      </c>
      <c r="L13" s="1051"/>
      <c r="M13" s="331" t="s">
        <v>90</v>
      </c>
      <c r="N13" s="1054"/>
      <c r="O13" s="1055"/>
      <c r="P13" s="1056"/>
      <c r="Q13" s="1013"/>
      <c r="R13" s="1013"/>
      <c r="S13" s="191" t="s">
        <v>91</v>
      </c>
      <c r="T13" s="1013"/>
      <c r="U13" s="1014"/>
      <c r="V13" s="1013"/>
      <c r="W13" s="1013"/>
      <c r="X13" s="191" t="s">
        <v>29</v>
      </c>
      <c r="Y13" s="1015"/>
      <c r="Z13" s="1015"/>
      <c r="AA13" s="1043"/>
      <c r="AB13" s="1044"/>
      <c r="AC13" s="1044"/>
      <c r="AD13" s="1044"/>
      <c r="AE13" s="1044"/>
      <c r="AF13" s="1044"/>
      <c r="AG13" s="1044"/>
      <c r="AH13" s="1044"/>
      <c r="AI13" s="1044"/>
      <c r="AN13">
        <f t="shared" si="0"/>
        <v>0</v>
      </c>
    </row>
    <row r="14" spans="1:45" ht="20.100000000000001" customHeight="1">
      <c r="A14" s="1004" t="s">
        <v>105</v>
      </c>
      <c r="B14" s="1005"/>
      <c r="C14" s="1005"/>
      <c r="D14" s="1005"/>
      <c r="E14" s="1005"/>
      <c r="F14" s="1005"/>
      <c r="G14" s="1005"/>
      <c r="H14" s="1005"/>
      <c r="I14" s="1005"/>
      <c r="J14" s="1005"/>
      <c r="K14" s="1057">
        <v>1600</v>
      </c>
      <c r="L14" s="1058"/>
      <c r="M14" s="331" t="s">
        <v>90</v>
      </c>
      <c r="N14" s="1054"/>
      <c r="O14" s="1055"/>
      <c r="P14" s="1056"/>
      <c r="Q14" s="1013"/>
      <c r="R14" s="1013"/>
      <c r="S14" s="191" t="s">
        <v>91</v>
      </c>
      <c r="T14" s="1013"/>
      <c r="U14" s="1014"/>
      <c r="V14" s="1013"/>
      <c r="W14" s="1013"/>
      <c r="X14" s="191" t="s">
        <v>29</v>
      </c>
      <c r="Y14" s="1015"/>
      <c r="Z14" s="1015"/>
      <c r="AA14" s="1043"/>
      <c r="AB14" s="1044"/>
      <c r="AC14" s="1044"/>
      <c r="AD14" s="1044"/>
      <c r="AE14" s="1044"/>
      <c r="AF14" s="1044"/>
      <c r="AG14" s="1044"/>
      <c r="AH14" s="1044"/>
      <c r="AI14" s="1044"/>
      <c r="AN14">
        <f t="shared" si="0"/>
        <v>0</v>
      </c>
    </row>
    <row r="15" spans="1:45" ht="20.100000000000001" customHeight="1">
      <c r="A15" s="1019" t="s">
        <v>88</v>
      </c>
      <c r="B15" s="1020"/>
      <c r="C15" s="1020"/>
      <c r="D15" s="1020"/>
      <c r="E15" s="1020"/>
      <c r="F15" s="1020"/>
      <c r="G15" s="1020"/>
      <c r="H15" s="1020"/>
      <c r="I15" s="1020"/>
      <c r="J15" s="1020"/>
      <c r="K15" s="1032">
        <v>60</v>
      </c>
      <c r="L15" s="1033"/>
      <c r="M15" s="331" t="s">
        <v>90</v>
      </c>
      <c r="N15" s="1054"/>
      <c r="O15" s="1055"/>
      <c r="P15" s="1056"/>
      <c r="Q15" s="1013"/>
      <c r="R15" s="1013"/>
      <c r="S15" s="191" t="s">
        <v>91</v>
      </c>
      <c r="T15" s="1013"/>
      <c r="U15" s="1014"/>
      <c r="V15" s="1013"/>
      <c r="W15" s="1013"/>
      <c r="X15" s="191" t="s">
        <v>29</v>
      </c>
      <c r="Y15" s="1015"/>
      <c r="Z15" s="1015"/>
      <c r="AA15" s="1043"/>
      <c r="AB15" s="1044"/>
      <c r="AC15" s="1044"/>
      <c r="AD15" s="1044"/>
      <c r="AE15" s="1044"/>
      <c r="AF15" s="1044"/>
      <c r="AG15" s="1044"/>
      <c r="AH15" s="1044"/>
      <c r="AI15" s="1044"/>
      <c r="AM15" s="8"/>
      <c r="AN15">
        <f t="shared" si="0"/>
        <v>0</v>
      </c>
      <c r="AO15" s="8"/>
      <c r="AP15" s="8"/>
      <c r="AQ15" s="8"/>
      <c r="AR15" s="8"/>
    </row>
    <row r="16" spans="1:45" ht="20.100000000000001" customHeight="1" thickBot="1">
      <c r="A16" s="1021" t="s">
        <v>89</v>
      </c>
      <c r="B16" s="1022"/>
      <c r="C16" s="1022"/>
      <c r="D16" s="1022"/>
      <c r="E16" s="1022"/>
      <c r="F16" s="1022"/>
      <c r="G16" s="1022"/>
      <c r="H16" s="1022"/>
      <c r="I16" s="1022"/>
      <c r="J16" s="1022"/>
      <c r="K16" s="1046">
        <v>60</v>
      </c>
      <c r="L16" s="1047"/>
      <c r="M16" s="332" t="s">
        <v>90</v>
      </c>
      <c r="N16" s="1059"/>
      <c r="O16" s="1060"/>
      <c r="P16" s="1061"/>
      <c r="Q16" s="1040"/>
      <c r="R16" s="1040"/>
      <c r="S16" s="192" t="s">
        <v>91</v>
      </c>
      <c r="T16" s="1040"/>
      <c r="U16" s="1041"/>
      <c r="V16" s="1040"/>
      <c r="W16" s="1040"/>
      <c r="X16" s="192" t="s">
        <v>29</v>
      </c>
      <c r="Y16" s="1042"/>
      <c r="Z16" s="1042"/>
      <c r="AA16" s="1064"/>
      <c r="AB16" s="1065"/>
      <c r="AC16" s="1065"/>
      <c r="AD16" s="1065"/>
      <c r="AE16" s="1065"/>
      <c r="AF16" s="1065"/>
      <c r="AG16" s="1065"/>
      <c r="AH16" s="1065"/>
      <c r="AI16" s="1065"/>
      <c r="AN16">
        <f t="shared" si="0"/>
        <v>0</v>
      </c>
    </row>
    <row r="17" spans="1:40" ht="20.100000000000001" customHeight="1" thickTop="1" thickBot="1">
      <c r="A17" s="999" t="s">
        <v>92</v>
      </c>
      <c r="B17" s="1000"/>
      <c r="C17" s="1000"/>
      <c r="D17" s="1000"/>
      <c r="E17" s="1000"/>
      <c r="F17" s="1000"/>
      <c r="G17" s="1000"/>
      <c r="H17" s="1000"/>
      <c r="I17" s="1000"/>
      <c r="J17" s="1001"/>
      <c r="K17" s="1052" t="s">
        <v>85</v>
      </c>
      <c r="L17" s="1052"/>
      <c r="M17" s="1053"/>
      <c r="N17" s="1045" t="s">
        <v>81</v>
      </c>
      <c r="O17" s="1045"/>
      <c r="P17" s="1045"/>
      <c r="Q17" s="1045" t="s">
        <v>86</v>
      </c>
      <c r="R17" s="1045"/>
      <c r="S17" s="1045"/>
      <c r="T17" s="1045"/>
      <c r="U17" s="1045"/>
      <c r="V17" s="1045"/>
      <c r="W17" s="1045"/>
      <c r="X17" s="1045"/>
      <c r="Y17" s="1045"/>
      <c r="Z17" s="1045"/>
      <c r="AA17" s="1001" t="s">
        <v>205</v>
      </c>
      <c r="AB17" s="1045"/>
      <c r="AC17" s="1045"/>
      <c r="AD17" s="1045"/>
      <c r="AE17" s="1045"/>
      <c r="AF17" s="1045"/>
      <c r="AG17" s="1045"/>
      <c r="AH17" s="1045"/>
      <c r="AI17" s="1045"/>
      <c r="AK17" s="10"/>
    </row>
    <row r="18" spans="1:40" s="11" customFormat="1" ht="20.100000000000001" customHeight="1" thickTop="1">
      <c r="A18" s="1023" t="s">
        <v>93</v>
      </c>
      <c r="B18" s="1024"/>
      <c r="C18" s="1024"/>
      <c r="D18" s="1024"/>
      <c r="E18" s="1024"/>
      <c r="F18" s="1024"/>
      <c r="G18" s="1024"/>
      <c r="H18" s="1024"/>
      <c r="I18" s="1024"/>
      <c r="J18" s="1024"/>
      <c r="K18" s="1027">
        <v>80</v>
      </c>
      <c r="L18" s="1028"/>
      <c r="M18" s="330" t="s">
        <v>90</v>
      </c>
      <c r="N18" s="1029"/>
      <c r="O18" s="1029"/>
      <c r="P18" s="1029"/>
      <c r="Q18" s="1006"/>
      <c r="R18" s="1006"/>
      <c r="S18" s="190" t="s">
        <v>91</v>
      </c>
      <c r="T18" s="1006"/>
      <c r="U18" s="1007"/>
      <c r="V18" s="1006"/>
      <c r="W18" s="1006"/>
      <c r="X18" s="190" t="s">
        <v>29</v>
      </c>
      <c r="Y18" s="1008"/>
      <c r="Z18" s="1008"/>
      <c r="AA18" s="1062"/>
      <c r="AB18" s="1063"/>
      <c r="AC18" s="1063"/>
      <c r="AD18" s="1063"/>
      <c r="AE18" s="1063"/>
      <c r="AF18" s="1063"/>
      <c r="AG18" s="1063"/>
      <c r="AH18" s="1063"/>
      <c r="AI18" s="1063"/>
      <c r="AN18">
        <f>K18*N18</f>
        <v>0</v>
      </c>
    </row>
    <row r="19" spans="1:40" ht="20.100000000000001" customHeight="1">
      <c r="A19" s="1025" t="s">
        <v>94</v>
      </c>
      <c r="B19" s="1026"/>
      <c r="C19" s="1026"/>
      <c r="D19" s="1026"/>
      <c r="E19" s="1026"/>
      <c r="F19" s="1026"/>
      <c r="G19" s="1026"/>
      <c r="H19" s="1026"/>
      <c r="I19" s="1026"/>
      <c r="J19" s="1026"/>
      <c r="K19" s="1033">
        <v>80</v>
      </c>
      <c r="L19" s="1049"/>
      <c r="M19" s="331" t="s">
        <v>90</v>
      </c>
      <c r="N19" s="1034"/>
      <c r="O19" s="1034"/>
      <c r="P19" s="1034"/>
      <c r="Q19" s="1013"/>
      <c r="R19" s="1013"/>
      <c r="S19" s="191" t="s">
        <v>91</v>
      </c>
      <c r="T19" s="1013"/>
      <c r="U19" s="1014"/>
      <c r="V19" s="1013"/>
      <c r="W19" s="1013"/>
      <c r="X19" s="191" t="s">
        <v>29</v>
      </c>
      <c r="Y19" s="1015"/>
      <c r="Z19" s="1015"/>
      <c r="AA19" s="1043"/>
      <c r="AB19" s="1044"/>
      <c r="AC19" s="1044"/>
      <c r="AD19" s="1044"/>
      <c r="AE19" s="1044"/>
      <c r="AF19" s="1044"/>
      <c r="AG19" s="1044"/>
      <c r="AH19" s="1044"/>
      <c r="AI19" s="1044"/>
      <c r="AN19">
        <f>K19*N19</f>
        <v>0</v>
      </c>
    </row>
    <row r="20" spans="1:40" ht="20.100000000000001" customHeight="1" thickBot="1">
      <c r="A20" s="997" t="s">
        <v>95</v>
      </c>
      <c r="B20" s="998"/>
      <c r="C20" s="998"/>
      <c r="D20" s="998"/>
      <c r="E20" s="998"/>
      <c r="F20" s="998"/>
      <c r="G20" s="998"/>
      <c r="H20" s="998"/>
      <c r="I20" s="998"/>
      <c r="J20" s="998"/>
      <c r="K20" s="1046">
        <v>200</v>
      </c>
      <c r="L20" s="1047"/>
      <c r="M20" s="332" t="s">
        <v>90</v>
      </c>
      <c r="N20" s="1048"/>
      <c r="O20" s="1048"/>
      <c r="P20" s="1048"/>
      <c r="Q20" s="1040"/>
      <c r="R20" s="1040"/>
      <c r="S20" s="192" t="s">
        <v>91</v>
      </c>
      <c r="T20" s="1040"/>
      <c r="U20" s="1041"/>
      <c r="V20" s="1040"/>
      <c r="W20" s="1040"/>
      <c r="X20" s="192" t="s">
        <v>29</v>
      </c>
      <c r="Y20" s="1042"/>
      <c r="Z20" s="1042"/>
      <c r="AA20" s="1064"/>
      <c r="AB20" s="1065"/>
      <c r="AC20" s="1065"/>
      <c r="AD20" s="1065"/>
      <c r="AE20" s="1065"/>
      <c r="AF20" s="1065"/>
      <c r="AG20" s="1065"/>
      <c r="AH20" s="1065"/>
      <c r="AI20" s="1065"/>
      <c r="AN20">
        <f>K20*N20</f>
        <v>0</v>
      </c>
    </row>
    <row r="21" spans="1:40" ht="20.100000000000001" customHeight="1" thickTop="1" thickBot="1">
      <c r="A21" s="999" t="s">
        <v>96</v>
      </c>
      <c r="B21" s="1000"/>
      <c r="C21" s="1000"/>
      <c r="D21" s="1000"/>
      <c r="E21" s="1000"/>
      <c r="F21" s="1000"/>
      <c r="G21" s="1000"/>
      <c r="H21" s="1000"/>
      <c r="I21" s="1000"/>
      <c r="J21" s="1001"/>
      <c r="K21" s="1052" t="s">
        <v>85</v>
      </c>
      <c r="L21" s="1052"/>
      <c r="M21" s="1053"/>
      <c r="N21" s="1045" t="s">
        <v>81</v>
      </c>
      <c r="O21" s="1045"/>
      <c r="P21" s="1045"/>
      <c r="Q21" s="1045" t="s">
        <v>86</v>
      </c>
      <c r="R21" s="1045"/>
      <c r="S21" s="1045"/>
      <c r="T21" s="1045"/>
      <c r="U21" s="1045"/>
      <c r="V21" s="1045"/>
      <c r="W21" s="1045"/>
      <c r="X21" s="1045"/>
      <c r="Y21" s="1045"/>
      <c r="Z21" s="1045"/>
      <c r="AA21" s="1001" t="s">
        <v>205</v>
      </c>
      <c r="AB21" s="1045"/>
      <c r="AC21" s="1045"/>
      <c r="AD21" s="1045"/>
      <c r="AE21" s="1045"/>
      <c r="AF21" s="1045"/>
      <c r="AG21" s="1045"/>
      <c r="AH21" s="1045"/>
      <c r="AI21" s="1045"/>
    </row>
    <row r="22" spans="1:40" s="11" customFormat="1" ht="26.25" customHeight="1" thickTop="1">
      <c r="A22" s="1002" t="s">
        <v>707</v>
      </c>
      <c r="B22" s="1003"/>
      <c r="C22" s="1003"/>
      <c r="D22" s="1003"/>
      <c r="E22" s="1003"/>
      <c r="F22" s="1003"/>
      <c r="G22" s="1003"/>
      <c r="H22" s="1003"/>
      <c r="I22" s="1003"/>
      <c r="J22" s="1003"/>
      <c r="K22" s="1027">
        <v>210</v>
      </c>
      <c r="L22" s="1028"/>
      <c r="M22" s="330" t="s">
        <v>90</v>
      </c>
      <c r="N22" s="1029"/>
      <c r="O22" s="1029"/>
      <c r="P22" s="1029"/>
      <c r="Q22" s="1006"/>
      <c r="R22" s="1006"/>
      <c r="S22" s="190" t="s">
        <v>91</v>
      </c>
      <c r="T22" s="1006"/>
      <c r="U22" s="1007"/>
      <c r="V22" s="1006"/>
      <c r="W22" s="1006"/>
      <c r="X22" s="190" t="s">
        <v>29</v>
      </c>
      <c r="Y22" s="1008"/>
      <c r="Z22" s="1008"/>
      <c r="AA22" s="1062"/>
      <c r="AB22" s="1063"/>
      <c r="AC22" s="1063"/>
      <c r="AD22" s="1063"/>
      <c r="AE22" s="1063"/>
      <c r="AF22" s="1063"/>
      <c r="AG22" s="1063"/>
      <c r="AH22" s="1063"/>
      <c r="AI22" s="1063"/>
      <c r="AN22">
        <f t="shared" ref="AN22:AN28" si="1">K22*N22</f>
        <v>0</v>
      </c>
    </row>
    <row r="23" spans="1:40" ht="20.100000000000001" customHeight="1">
      <c r="A23" s="1004" t="s">
        <v>97</v>
      </c>
      <c r="B23" s="1005"/>
      <c r="C23" s="1005"/>
      <c r="D23" s="1005"/>
      <c r="E23" s="1005"/>
      <c r="F23" s="1005"/>
      <c r="G23" s="1005"/>
      <c r="H23" s="1005"/>
      <c r="I23" s="1005"/>
      <c r="J23" s="1005"/>
      <c r="K23" s="1032">
        <v>210</v>
      </c>
      <c r="L23" s="1033"/>
      <c r="M23" s="331" t="s">
        <v>90</v>
      </c>
      <c r="N23" s="1034"/>
      <c r="O23" s="1034"/>
      <c r="P23" s="1034"/>
      <c r="Q23" s="1013"/>
      <c r="R23" s="1013"/>
      <c r="S23" s="191" t="s">
        <v>91</v>
      </c>
      <c r="T23" s="1013"/>
      <c r="U23" s="1014"/>
      <c r="V23" s="1013"/>
      <c r="W23" s="1013"/>
      <c r="X23" s="191" t="s">
        <v>29</v>
      </c>
      <c r="Y23" s="1015"/>
      <c r="Z23" s="1015"/>
      <c r="AA23" s="1043"/>
      <c r="AB23" s="1044"/>
      <c r="AC23" s="1044"/>
      <c r="AD23" s="1044"/>
      <c r="AE23" s="1044"/>
      <c r="AF23" s="1044"/>
      <c r="AG23" s="1044"/>
      <c r="AH23" s="1044"/>
      <c r="AI23" s="1044"/>
      <c r="AN23">
        <f t="shared" si="1"/>
        <v>0</v>
      </c>
    </row>
    <row r="24" spans="1:40" ht="20.100000000000001" customHeight="1">
      <c r="A24" s="988" t="s">
        <v>708</v>
      </c>
      <c r="B24" s="989"/>
      <c r="C24" s="989"/>
      <c r="D24" s="989"/>
      <c r="E24" s="989"/>
      <c r="F24" s="989"/>
      <c r="G24" s="989"/>
      <c r="H24" s="989"/>
      <c r="I24" s="989"/>
      <c r="J24" s="989"/>
      <c r="K24" s="1032">
        <v>210</v>
      </c>
      <c r="L24" s="1033"/>
      <c r="M24" s="331" t="s">
        <v>90</v>
      </c>
      <c r="N24" s="1034"/>
      <c r="O24" s="1034"/>
      <c r="P24" s="1034"/>
      <c r="Q24" s="1013"/>
      <c r="R24" s="1013"/>
      <c r="S24" s="191" t="s">
        <v>91</v>
      </c>
      <c r="T24" s="1013"/>
      <c r="U24" s="1014"/>
      <c r="V24" s="1013"/>
      <c r="W24" s="1013"/>
      <c r="X24" s="191" t="s">
        <v>29</v>
      </c>
      <c r="Y24" s="1015"/>
      <c r="Z24" s="1015"/>
      <c r="AA24" s="1043"/>
      <c r="AB24" s="1044"/>
      <c r="AC24" s="1044"/>
      <c r="AD24" s="1044"/>
      <c r="AE24" s="1044"/>
      <c r="AF24" s="1044"/>
      <c r="AG24" s="1044"/>
      <c r="AH24" s="1044"/>
      <c r="AI24" s="1044"/>
      <c r="AN24">
        <f t="shared" si="1"/>
        <v>0</v>
      </c>
    </row>
    <row r="25" spans="1:40" ht="20.100000000000001" customHeight="1">
      <c r="A25" s="1004" t="s">
        <v>808</v>
      </c>
      <c r="B25" s="1005"/>
      <c r="C25" s="1005"/>
      <c r="D25" s="1005"/>
      <c r="E25" s="1005"/>
      <c r="F25" s="1005"/>
      <c r="G25" s="1005"/>
      <c r="H25" s="1005"/>
      <c r="I25" s="1005"/>
      <c r="J25" s="1005"/>
      <c r="K25" s="1032">
        <v>110</v>
      </c>
      <c r="L25" s="1033"/>
      <c r="M25" s="331" t="s">
        <v>90</v>
      </c>
      <c r="N25" s="1034"/>
      <c r="O25" s="1034"/>
      <c r="P25" s="1034"/>
      <c r="Q25" s="1013"/>
      <c r="R25" s="1013"/>
      <c r="S25" s="191" t="s">
        <v>91</v>
      </c>
      <c r="T25" s="1013"/>
      <c r="U25" s="1014"/>
      <c r="V25" s="1013"/>
      <c r="W25" s="1013"/>
      <c r="X25" s="191" t="s">
        <v>29</v>
      </c>
      <c r="Y25" s="1015"/>
      <c r="Z25" s="1015"/>
      <c r="AA25" s="1043"/>
      <c r="AB25" s="1044"/>
      <c r="AC25" s="1044"/>
      <c r="AD25" s="1044"/>
      <c r="AE25" s="1044"/>
      <c r="AF25" s="1044"/>
      <c r="AG25" s="1044"/>
      <c r="AH25" s="1044"/>
      <c r="AI25" s="1044"/>
      <c r="AN25">
        <f t="shared" si="1"/>
        <v>0</v>
      </c>
    </row>
    <row r="26" spans="1:40" ht="20.100000000000001" customHeight="1">
      <c r="A26" s="1004" t="s">
        <v>809</v>
      </c>
      <c r="B26" s="1005"/>
      <c r="C26" s="1005"/>
      <c r="D26" s="1005"/>
      <c r="E26" s="1005"/>
      <c r="F26" s="1005"/>
      <c r="G26" s="1005"/>
      <c r="H26" s="1005"/>
      <c r="I26" s="1005"/>
      <c r="J26" s="1005"/>
      <c r="K26" s="1032">
        <v>110</v>
      </c>
      <c r="L26" s="1033"/>
      <c r="M26" s="331" t="s">
        <v>90</v>
      </c>
      <c r="N26" s="1034"/>
      <c r="O26" s="1034"/>
      <c r="P26" s="1034"/>
      <c r="Q26" s="1013"/>
      <c r="R26" s="1013"/>
      <c r="S26" s="191" t="s">
        <v>91</v>
      </c>
      <c r="T26" s="1013"/>
      <c r="U26" s="1014"/>
      <c r="V26" s="1013"/>
      <c r="W26" s="1013"/>
      <c r="X26" s="191" t="s">
        <v>29</v>
      </c>
      <c r="Y26" s="1015"/>
      <c r="Z26" s="1015"/>
      <c r="AA26" s="1043"/>
      <c r="AB26" s="1044"/>
      <c r="AC26" s="1044"/>
      <c r="AD26" s="1044"/>
      <c r="AE26" s="1044"/>
      <c r="AF26" s="1044"/>
      <c r="AG26" s="1044"/>
      <c r="AH26" s="1044"/>
      <c r="AI26" s="1044"/>
      <c r="AN26">
        <f t="shared" si="1"/>
        <v>0</v>
      </c>
    </row>
    <row r="27" spans="1:40" ht="20.100000000000001" customHeight="1">
      <c r="A27" s="1004" t="s">
        <v>102</v>
      </c>
      <c r="B27" s="1005"/>
      <c r="C27" s="1005"/>
      <c r="D27" s="1005"/>
      <c r="E27" s="1005"/>
      <c r="F27" s="1005"/>
      <c r="G27" s="1005"/>
      <c r="H27" s="1005"/>
      <c r="I27" s="1005"/>
      <c r="J27" s="1005"/>
      <c r="K27" s="1032">
        <v>110</v>
      </c>
      <c r="L27" s="1033"/>
      <c r="M27" s="331" t="s">
        <v>90</v>
      </c>
      <c r="N27" s="1034"/>
      <c r="O27" s="1034"/>
      <c r="P27" s="1034"/>
      <c r="Q27" s="1013"/>
      <c r="R27" s="1013"/>
      <c r="S27" s="191" t="s">
        <v>91</v>
      </c>
      <c r="T27" s="1013"/>
      <c r="U27" s="1014"/>
      <c r="V27" s="1013"/>
      <c r="W27" s="1013"/>
      <c r="X27" s="191" t="s">
        <v>29</v>
      </c>
      <c r="Y27" s="1015"/>
      <c r="Z27" s="1015"/>
      <c r="AA27" s="1043"/>
      <c r="AB27" s="1044"/>
      <c r="AC27" s="1044"/>
      <c r="AD27" s="1044"/>
      <c r="AE27" s="1044"/>
      <c r="AF27" s="1044"/>
      <c r="AG27" s="1044"/>
      <c r="AH27" s="1044"/>
      <c r="AI27" s="1044"/>
      <c r="AN27">
        <f t="shared" si="1"/>
        <v>0</v>
      </c>
    </row>
    <row r="28" spans="1:40" ht="20.100000000000001" customHeight="1" thickBot="1">
      <c r="A28" s="990" t="s">
        <v>101</v>
      </c>
      <c r="B28" s="991"/>
      <c r="C28" s="991"/>
      <c r="D28" s="991"/>
      <c r="E28" s="991"/>
      <c r="F28" s="991"/>
      <c r="G28" s="991"/>
      <c r="H28" s="991"/>
      <c r="I28" s="991"/>
      <c r="J28" s="991"/>
      <c r="K28" s="1035">
        <v>110</v>
      </c>
      <c r="L28" s="1036"/>
      <c r="M28" s="333" t="s">
        <v>90</v>
      </c>
      <c r="N28" s="1037"/>
      <c r="O28" s="1037"/>
      <c r="P28" s="1037"/>
      <c r="Q28" s="1009"/>
      <c r="R28" s="1009"/>
      <c r="S28" s="193" t="s">
        <v>91</v>
      </c>
      <c r="T28" s="1009"/>
      <c r="U28" s="1010"/>
      <c r="V28" s="1009"/>
      <c r="W28" s="1009"/>
      <c r="X28" s="193" t="s">
        <v>29</v>
      </c>
      <c r="Y28" s="1011"/>
      <c r="Z28" s="1011"/>
      <c r="AA28" s="1038"/>
      <c r="AB28" s="1039"/>
      <c r="AC28" s="1039"/>
      <c r="AD28" s="1039"/>
      <c r="AE28" s="1039"/>
      <c r="AF28" s="1039"/>
      <c r="AG28" s="1039"/>
      <c r="AH28" s="1039"/>
      <c r="AI28" s="1039"/>
      <c r="AN28">
        <f t="shared" si="1"/>
        <v>0</v>
      </c>
    </row>
    <row r="29" spans="1:40" ht="20.100000000000001" customHeight="1" thickTop="1" thickBot="1">
      <c r="A29" s="992" t="s">
        <v>98</v>
      </c>
      <c r="B29" s="993"/>
      <c r="C29" s="993"/>
      <c r="D29" s="993"/>
      <c r="E29" s="993"/>
      <c r="F29" s="993"/>
      <c r="G29" s="993"/>
      <c r="H29" s="993"/>
      <c r="I29" s="993"/>
      <c r="J29" s="994"/>
      <c r="K29" s="1030" t="s">
        <v>85</v>
      </c>
      <c r="L29" s="1030"/>
      <c r="M29" s="1031"/>
      <c r="N29" s="1012" t="s">
        <v>81</v>
      </c>
      <c r="O29" s="1012"/>
      <c r="P29" s="1012"/>
      <c r="Q29" s="1012" t="s">
        <v>86</v>
      </c>
      <c r="R29" s="1012"/>
      <c r="S29" s="1012"/>
      <c r="T29" s="1012"/>
      <c r="U29" s="1012"/>
      <c r="V29" s="1012"/>
      <c r="W29" s="1012"/>
      <c r="X29" s="1012"/>
      <c r="Y29" s="1012"/>
      <c r="Z29" s="1012"/>
      <c r="AA29" s="994" t="s">
        <v>205</v>
      </c>
      <c r="AB29" s="1012"/>
      <c r="AC29" s="1012"/>
      <c r="AD29" s="1012"/>
      <c r="AE29" s="1012"/>
      <c r="AF29" s="1012"/>
      <c r="AG29" s="1012"/>
      <c r="AH29" s="1012"/>
      <c r="AI29" s="1012"/>
    </row>
    <row r="30" spans="1:40" ht="20.100000000000001" customHeight="1" thickTop="1">
      <c r="A30" s="988" t="s">
        <v>706</v>
      </c>
      <c r="B30" s="989"/>
      <c r="C30" s="989"/>
      <c r="D30" s="989"/>
      <c r="E30" s="989"/>
      <c r="F30" s="989"/>
      <c r="G30" s="989"/>
      <c r="H30" s="989"/>
      <c r="I30" s="989"/>
      <c r="J30" s="989"/>
      <c r="K30" s="1032">
        <v>160</v>
      </c>
      <c r="L30" s="1033"/>
      <c r="M30" s="331" t="s">
        <v>90</v>
      </c>
      <c r="N30" s="1034"/>
      <c r="O30" s="1034"/>
      <c r="P30" s="1034"/>
      <c r="Q30" s="1013"/>
      <c r="R30" s="1013"/>
      <c r="S30" s="191" t="s">
        <v>91</v>
      </c>
      <c r="T30" s="1013"/>
      <c r="U30" s="1014"/>
      <c r="V30" s="1013"/>
      <c r="W30" s="1013"/>
      <c r="X30" s="191" t="s">
        <v>29</v>
      </c>
      <c r="Y30" s="1015"/>
      <c r="Z30" s="1015"/>
      <c r="AA30" s="1043"/>
      <c r="AB30" s="1044"/>
      <c r="AC30" s="1044"/>
      <c r="AD30" s="1044"/>
      <c r="AE30" s="1044"/>
      <c r="AF30" s="1044"/>
      <c r="AG30" s="1044"/>
      <c r="AH30" s="1044"/>
      <c r="AI30" s="1044"/>
      <c r="AN30">
        <f>K30*N30</f>
        <v>0</v>
      </c>
    </row>
    <row r="31" spans="1:40" ht="20.100000000000001" customHeight="1">
      <c r="A31" s="1004" t="s">
        <v>584</v>
      </c>
      <c r="B31" s="1005"/>
      <c r="C31" s="1005"/>
      <c r="D31" s="1005"/>
      <c r="E31" s="1005"/>
      <c r="F31" s="1005"/>
      <c r="G31" s="1005"/>
      <c r="H31" s="1005"/>
      <c r="I31" s="1005"/>
      <c r="J31" s="1005"/>
      <c r="K31" s="1032">
        <v>160</v>
      </c>
      <c r="L31" s="1033"/>
      <c r="M31" s="331" t="s">
        <v>90</v>
      </c>
      <c r="N31" s="1034"/>
      <c r="O31" s="1034"/>
      <c r="P31" s="1034"/>
      <c r="Q31" s="1013"/>
      <c r="R31" s="1013"/>
      <c r="S31" s="191" t="s">
        <v>91</v>
      </c>
      <c r="T31" s="1013"/>
      <c r="U31" s="1014"/>
      <c r="V31" s="1013"/>
      <c r="W31" s="1013"/>
      <c r="X31" s="191" t="s">
        <v>29</v>
      </c>
      <c r="Y31" s="1015"/>
      <c r="Z31" s="1015"/>
      <c r="AA31" s="1043"/>
      <c r="AB31" s="1044"/>
      <c r="AC31" s="1044"/>
      <c r="AD31" s="1044"/>
      <c r="AE31" s="1044"/>
      <c r="AF31" s="1044"/>
      <c r="AG31" s="1044"/>
      <c r="AH31" s="1044"/>
      <c r="AI31" s="1044"/>
      <c r="AN31">
        <f>K31*N31</f>
        <v>0</v>
      </c>
    </row>
    <row r="32" spans="1:40" ht="20.100000000000001" customHeight="1" thickBot="1">
      <c r="A32" s="990" t="s">
        <v>100</v>
      </c>
      <c r="B32" s="991"/>
      <c r="C32" s="991"/>
      <c r="D32" s="991"/>
      <c r="E32" s="991"/>
      <c r="F32" s="991"/>
      <c r="G32" s="991"/>
      <c r="H32" s="991"/>
      <c r="I32" s="991"/>
      <c r="J32" s="991"/>
      <c r="K32" s="1035">
        <v>120</v>
      </c>
      <c r="L32" s="1036"/>
      <c r="M32" s="333" t="s">
        <v>90</v>
      </c>
      <c r="N32" s="1037"/>
      <c r="O32" s="1037"/>
      <c r="P32" s="1037"/>
      <c r="Q32" s="1009"/>
      <c r="R32" s="1009"/>
      <c r="S32" s="193" t="s">
        <v>91</v>
      </c>
      <c r="T32" s="1009"/>
      <c r="U32" s="1010"/>
      <c r="V32" s="1009"/>
      <c r="W32" s="1009"/>
      <c r="X32" s="193" t="s">
        <v>29</v>
      </c>
      <c r="Y32" s="1011"/>
      <c r="Z32" s="1011"/>
      <c r="AA32" s="1038"/>
      <c r="AB32" s="1039"/>
      <c r="AC32" s="1039"/>
      <c r="AD32" s="1039"/>
      <c r="AE32" s="1039"/>
      <c r="AF32" s="1039"/>
      <c r="AG32" s="1039"/>
      <c r="AH32" s="1039"/>
      <c r="AI32" s="1039"/>
      <c r="AN32">
        <f>K32*N32</f>
        <v>0</v>
      </c>
    </row>
    <row r="33" spans="1:40" ht="20.100000000000001" customHeight="1" thickTop="1" thickBot="1">
      <c r="A33" s="992" t="s">
        <v>99</v>
      </c>
      <c r="B33" s="993"/>
      <c r="C33" s="993"/>
      <c r="D33" s="993"/>
      <c r="E33" s="993"/>
      <c r="F33" s="993"/>
      <c r="G33" s="993"/>
      <c r="H33" s="993"/>
      <c r="I33" s="993"/>
      <c r="J33" s="994"/>
      <c r="K33" s="1030" t="s">
        <v>85</v>
      </c>
      <c r="L33" s="1030"/>
      <c r="M33" s="1031"/>
      <c r="N33" s="1012" t="s">
        <v>81</v>
      </c>
      <c r="O33" s="1012"/>
      <c r="P33" s="1012"/>
      <c r="Q33" s="1012" t="s">
        <v>86</v>
      </c>
      <c r="R33" s="1012"/>
      <c r="S33" s="1012"/>
      <c r="T33" s="1012"/>
      <c r="U33" s="1012"/>
      <c r="V33" s="1012"/>
      <c r="W33" s="1012"/>
      <c r="X33" s="1012"/>
      <c r="Y33" s="1012"/>
      <c r="Z33" s="1012"/>
      <c r="AA33" s="994" t="s">
        <v>205</v>
      </c>
      <c r="AB33" s="1012"/>
      <c r="AC33" s="1012"/>
      <c r="AD33" s="1012"/>
      <c r="AE33" s="1012"/>
      <c r="AF33" s="1012"/>
      <c r="AG33" s="1012"/>
      <c r="AH33" s="1012"/>
      <c r="AI33" s="1012"/>
    </row>
    <row r="34" spans="1:40" s="11" customFormat="1" ht="20.100000000000001" customHeight="1" thickTop="1">
      <c r="A34" s="995" t="s">
        <v>204</v>
      </c>
      <c r="B34" s="996"/>
      <c r="C34" s="996"/>
      <c r="D34" s="996"/>
      <c r="E34" s="996"/>
      <c r="F34" s="996"/>
      <c r="G34" s="996"/>
      <c r="H34" s="996"/>
      <c r="I34" s="996"/>
      <c r="J34" s="996"/>
      <c r="K34" s="1027">
        <v>300</v>
      </c>
      <c r="L34" s="1028"/>
      <c r="M34" s="330" t="s">
        <v>90</v>
      </c>
      <c r="N34" s="1029"/>
      <c r="O34" s="1029"/>
      <c r="P34" s="1029"/>
      <c r="Q34" s="1006"/>
      <c r="R34" s="1006"/>
      <c r="S34" s="190" t="s">
        <v>91</v>
      </c>
      <c r="T34" s="1006"/>
      <c r="U34" s="1007"/>
      <c r="V34" s="1006"/>
      <c r="W34" s="1006"/>
      <c r="X34" s="190" t="s">
        <v>29</v>
      </c>
      <c r="Y34" s="1008"/>
      <c r="Z34" s="1008"/>
      <c r="AA34" s="1062"/>
      <c r="AB34" s="1063"/>
      <c r="AC34" s="1063"/>
      <c r="AD34" s="1063"/>
      <c r="AE34" s="1063"/>
      <c r="AF34" s="1063"/>
      <c r="AG34" s="1063"/>
      <c r="AH34" s="1063"/>
      <c r="AI34" s="1063"/>
      <c r="AN34">
        <f>K34*N34</f>
        <v>0</v>
      </c>
    </row>
    <row r="35" spans="1:40" ht="15" customHeight="1" thickBot="1">
      <c r="A35" s="338"/>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row>
    <row r="36" spans="1:40" ht="13.5" customHeight="1">
      <c r="A36" s="822" t="s">
        <v>804</v>
      </c>
      <c r="B36" s="823"/>
      <c r="C36" s="823"/>
      <c r="D36" s="823"/>
      <c r="E36" s="823"/>
      <c r="F36" s="823"/>
      <c r="G36" s="823"/>
      <c r="H36" s="823"/>
      <c r="I36" s="823"/>
      <c r="J36" s="823"/>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4"/>
    </row>
    <row r="37" spans="1:40" ht="13.5" customHeight="1">
      <c r="A37" s="825"/>
      <c r="B37" s="826"/>
      <c r="C37" s="826"/>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7"/>
    </row>
    <row r="38" spans="1:40" ht="15" customHeight="1" thickBot="1">
      <c r="A38" s="828"/>
      <c r="B38" s="829"/>
      <c r="C38" s="829"/>
      <c r="D38" s="829"/>
      <c r="E38" s="829"/>
      <c r="F38" s="829"/>
      <c r="G38" s="829"/>
      <c r="H38" s="829"/>
      <c r="I38" s="829"/>
      <c r="J38" s="829"/>
      <c r="K38" s="829"/>
      <c r="L38" s="829"/>
      <c r="M38" s="829"/>
      <c r="N38" s="829"/>
      <c r="O38" s="829"/>
      <c r="P38" s="829"/>
      <c r="Q38" s="829"/>
      <c r="R38" s="829"/>
      <c r="S38" s="829"/>
      <c r="T38" s="829"/>
      <c r="U38" s="829"/>
      <c r="V38" s="829"/>
      <c r="W38" s="829"/>
      <c r="X38" s="829"/>
      <c r="Y38" s="829"/>
      <c r="Z38" s="829"/>
      <c r="AA38" s="829"/>
      <c r="AB38" s="829"/>
      <c r="AC38" s="829"/>
      <c r="AD38" s="829"/>
      <c r="AE38" s="829"/>
      <c r="AF38" s="829"/>
      <c r="AG38" s="829"/>
      <c r="AH38" s="829"/>
      <c r="AI38" s="830"/>
    </row>
    <row r="39" spans="1:40" ht="18" customHeight="1" thickBot="1">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40"/>
      <c r="AC39" s="340"/>
      <c r="AD39" s="340"/>
      <c r="AE39" s="340"/>
      <c r="AF39" s="340"/>
      <c r="AG39" s="340"/>
      <c r="AH39" s="340"/>
      <c r="AI39" s="340"/>
    </row>
    <row r="40" spans="1:40" ht="18" customHeight="1">
      <c r="A40"/>
      <c r="B40"/>
      <c r="C40"/>
      <c r="D40"/>
      <c r="E40"/>
      <c r="F40"/>
      <c r="G40"/>
      <c r="H40"/>
      <c r="I40"/>
      <c r="J40"/>
      <c r="K40"/>
      <c r="L40"/>
      <c r="M40"/>
      <c r="N40"/>
      <c r="O40"/>
      <c r="P40"/>
      <c r="Q40"/>
      <c r="R40"/>
      <c r="S40"/>
      <c r="T40"/>
      <c r="U40"/>
      <c r="V40"/>
      <c r="W40"/>
      <c r="X40"/>
      <c r="Y40"/>
      <c r="Z40"/>
      <c r="AA40"/>
      <c r="AB40" s="976" t="s">
        <v>390</v>
      </c>
      <c r="AC40" s="977"/>
      <c r="AD40" s="977"/>
      <c r="AE40" s="977"/>
      <c r="AF40" s="977"/>
      <c r="AG40" s="982" t="s">
        <v>389</v>
      </c>
      <c r="AH40" s="982"/>
      <c r="AI40" s="983"/>
    </row>
    <row r="41" spans="1:40" ht="18" customHeight="1">
      <c r="A41"/>
      <c r="B41"/>
      <c r="C41"/>
      <c r="D41"/>
      <c r="E41"/>
      <c r="F41"/>
      <c r="G41"/>
      <c r="H41"/>
      <c r="I41"/>
      <c r="J41"/>
      <c r="K41"/>
      <c r="L41"/>
      <c r="M41"/>
      <c r="N41"/>
      <c r="O41"/>
      <c r="P41"/>
      <c r="Q41"/>
      <c r="R41"/>
      <c r="S41"/>
      <c r="T41"/>
      <c r="U41"/>
      <c r="V41"/>
      <c r="W41"/>
      <c r="X41"/>
      <c r="Y41"/>
      <c r="Z41"/>
      <c r="AA41"/>
      <c r="AB41" s="978"/>
      <c r="AC41" s="979"/>
      <c r="AD41" s="979"/>
      <c r="AE41" s="979"/>
      <c r="AF41" s="979"/>
      <c r="AG41" s="984"/>
      <c r="AH41" s="984"/>
      <c r="AI41" s="985"/>
    </row>
    <row r="42" spans="1:40" ht="18" customHeight="1" thickBot="1">
      <c r="A42"/>
      <c r="B42"/>
      <c r="C42"/>
      <c r="D42"/>
      <c r="E42"/>
      <c r="F42"/>
      <c r="G42"/>
      <c r="H42"/>
      <c r="I42"/>
      <c r="J42"/>
      <c r="K42"/>
      <c r="L42"/>
      <c r="M42"/>
      <c r="N42"/>
      <c r="O42"/>
      <c r="P42"/>
      <c r="Q42"/>
      <c r="R42"/>
      <c r="S42"/>
      <c r="T42"/>
      <c r="U42"/>
      <c r="V42"/>
      <c r="W42"/>
      <c r="X42"/>
      <c r="Y42"/>
      <c r="Z42"/>
      <c r="AA42"/>
      <c r="AB42" s="980"/>
      <c r="AC42" s="981"/>
      <c r="AD42" s="981"/>
      <c r="AE42" s="981"/>
      <c r="AF42" s="981"/>
      <c r="AG42" s="986"/>
      <c r="AH42" s="986"/>
      <c r="AI42" s="987"/>
    </row>
    <row r="43" spans="1:40" ht="1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row>
    <row r="44" spans="1:40" ht="1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row>
    <row r="45" spans="1:40" ht="1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row>
    <row r="46" spans="1:40" ht="1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row>
    <row r="47" spans="1:40" ht="1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row>
    <row r="48" spans="1:40" ht="15" customHeight="1">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row>
    <row r="49" spans="8:35" ht="15" customHeight="1">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row>
    <row r="50" spans="8:35" ht="15" customHeight="1">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row>
    <row r="51" spans="8:35" ht="15" customHeight="1"/>
    <row r="52" spans="8:35" ht="15" customHeight="1"/>
    <row r="53" spans="8:35" ht="15" customHeight="1"/>
    <row r="54" spans="8:35" ht="15" customHeight="1"/>
  </sheetData>
  <sheetProtection pivotTables="0"/>
  <mergeCells count="208">
    <mergeCell ref="AK2:AL4"/>
    <mergeCell ref="AA17:AI17"/>
    <mergeCell ref="AA21:AI21"/>
    <mergeCell ref="AA18:AI18"/>
    <mergeCell ref="AA22:AI22"/>
    <mergeCell ref="AA19:AI19"/>
    <mergeCell ref="AA20:AI20"/>
    <mergeCell ref="AA9:AI9"/>
    <mergeCell ref="AA10:AI10"/>
    <mergeCell ref="AA13:AI13"/>
    <mergeCell ref="AA14:AI14"/>
    <mergeCell ref="AA15:AI15"/>
    <mergeCell ref="AA16:AI16"/>
    <mergeCell ref="A1:AI3"/>
    <mergeCell ref="A6:C7"/>
    <mergeCell ref="N17:P17"/>
    <mergeCell ref="Q17:Z17"/>
    <mergeCell ref="K9:M9"/>
    <mergeCell ref="N9:P9"/>
    <mergeCell ref="Q9:Z9"/>
    <mergeCell ref="K10:L10"/>
    <mergeCell ref="AA11:AI11"/>
    <mergeCell ref="AA12:AI12"/>
    <mergeCell ref="N10:P10"/>
    <mergeCell ref="A31:J31"/>
    <mergeCell ref="K31:L31"/>
    <mergeCell ref="N31:P31"/>
    <mergeCell ref="Q31:R31"/>
    <mergeCell ref="T31:U31"/>
    <mergeCell ref="V31:W31"/>
    <mergeCell ref="Y31:Z31"/>
    <mergeCell ref="AA31:AI31"/>
    <mergeCell ref="T23:U23"/>
    <mergeCell ref="V23:W23"/>
    <mergeCell ref="Y23:Z23"/>
    <mergeCell ref="T24:U24"/>
    <mergeCell ref="K24:L24"/>
    <mergeCell ref="N24:P24"/>
    <mergeCell ref="Q24:R24"/>
    <mergeCell ref="K26:L26"/>
    <mergeCell ref="Q26:R26"/>
    <mergeCell ref="A25:J25"/>
    <mergeCell ref="V28:W28"/>
    <mergeCell ref="Y28:Z28"/>
    <mergeCell ref="AA33:AI33"/>
    <mergeCell ref="AA34:AI34"/>
    <mergeCell ref="Y13:Z13"/>
    <mergeCell ref="Y12:Z12"/>
    <mergeCell ref="Y16:Z16"/>
    <mergeCell ref="Y14:Z14"/>
    <mergeCell ref="V18:W18"/>
    <mergeCell ref="Q10:R10"/>
    <mergeCell ref="T10:U10"/>
    <mergeCell ref="V10:W10"/>
    <mergeCell ref="Q12:R12"/>
    <mergeCell ref="T12:U12"/>
    <mergeCell ref="V12:W12"/>
    <mergeCell ref="Q13:R13"/>
    <mergeCell ref="Q18:R18"/>
    <mergeCell ref="T18:U18"/>
    <mergeCell ref="Q16:R16"/>
    <mergeCell ref="T16:U16"/>
    <mergeCell ref="V16:W16"/>
    <mergeCell ref="T14:U14"/>
    <mergeCell ref="V14:W14"/>
    <mergeCell ref="Q15:R15"/>
    <mergeCell ref="T15:U15"/>
    <mergeCell ref="AA30:AI30"/>
    <mergeCell ref="N11:P11"/>
    <mergeCell ref="N12:P12"/>
    <mergeCell ref="N13:P13"/>
    <mergeCell ref="K13:L13"/>
    <mergeCell ref="K14:L14"/>
    <mergeCell ref="K15:L15"/>
    <mergeCell ref="T13:U13"/>
    <mergeCell ref="V13:W13"/>
    <mergeCell ref="Q29:Z29"/>
    <mergeCell ref="N27:P27"/>
    <mergeCell ref="Q27:R27"/>
    <mergeCell ref="T27:U27"/>
    <mergeCell ref="V27:W27"/>
    <mergeCell ref="K11:L11"/>
    <mergeCell ref="Y15:Z15"/>
    <mergeCell ref="N15:P15"/>
    <mergeCell ref="N16:P16"/>
    <mergeCell ref="Q25:R25"/>
    <mergeCell ref="T25:U25"/>
    <mergeCell ref="V25:W25"/>
    <mergeCell ref="Y25:Z25"/>
    <mergeCell ref="Y27:Z27"/>
    <mergeCell ref="Q28:R28"/>
    <mergeCell ref="T28:U28"/>
    <mergeCell ref="Y10:Z10"/>
    <mergeCell ref="Q11:R11"/>
    <mergeCell ref="T11:U11"/>
    <mergeCell ref="V11:W11"/>
    <mergeCell ref="Y11:Z11"/>
    <mergeCell ref="Q14:R14"/>
    <mergeCell ref="Y18:Z18"/>
    <mergeCell ref="Q21:Z21"/>
    <mergeCell ref="K22:L22"/>
    <mergeCell ref="N22:P22"/>
    <mergeCell ref="Q22:R22"/>
    <mergeCell ref="T22:U22"/>
    <mergeCell ref="V15:W15"/>
    <mergeCell ref="K20:L20"/>
    <mergeCell ref="N19:P19"/>
    <mergeCell ref="N20:P20"/>
    <mergeCell ref="K19:L19"/>
    <mergeCell ref="K16:L16"/>
    <mergeCell ref="K12:L12"/>
    <mergeCell ref="K17:M17"/>
    <mergeCell ref="N14:P14"/>
    <mergeCell ref="K21:M21"/>
    <mergeCell ref="N21:P21"/>
    <mergeCell ref="N18:P18"/>
    <mergeCell ref="AA32:AI32"/>
    <mergeCell ref="V22:W22"/>
    <mergeCell ref="Y22:Z22"/>
    <mergeCell ref="V19:W19"/>
    <mergeCell ref="Y19:Z19"/>
    <mergeCell ref="Q20:R20"/>
    <mergeCell ref="T20:U20"/>
    <mergeCell ref="V20:W20"/>
    <mergeCell ref="Y20:Z20"/>
    <mergeCell ref="Q19:R19"/>
    <mergeCell ref="T19:U19"/>
    <mergeCell ref="V24:W24"/>
    <mergeCell ref="Y24:Z24"/>
    <mergeCell ref="Q23:R23"/>
    <mergeCell ref="T26:U26"/>
    <mergeCell ref="V26:W26"/>
    <mergeCell ref="Y26:Z26"/>
    <mergeCell ref="AA23:AI23"/>
    <mergeCell ref="AA24:AI24"/>
    <mergeCell ref="AA25:AI25"/>
    <mergeCell ref="AA26:AI26"/>
    <mergeCell ref="AA27:AI27"/>
    <mergeCell ref="AA28:AI28"/>
    <mergeCell ref="AA29:AI29"/>
    <mergeCell ref="A18:J18"/>
    <mergeCell ref="A19:J19"/>
    <mergeCell ref="K18:L18"/>
    <mergeCell ref="K34:L34"/>
    <mergeCell ref="N34:P34"/>
    <mergeCell ref="K33:M33"/>
    <mergeCell ref="N33:P33"/>
    <mergeCell ref="K30:L30"/>
    <mergeCell ref="N30:P30"/>
    <mergeCell ref="K27:L27"/>
    <mergeCell ref="K25:L25"/>
    <mergeCell ref="N25:P25"/>
    <mergeCell ref="K23:L23"/>
    <mergeCell ref="N23:P23"/>
    <mergeCell ref="N26:P26"/>
    <mergeCell ref="K32:L32"/>
    <mergeCell ref="N32:P32"/>
    <mergeCell ref="K28:L28"/>
    <mergeCell ref="N28:P28"/>
    <mergeCell ref="K29:M29"/>
    <mergeCell ref="N29:P29"/>
    <mergeCell ref="A28:J28"/>
    <mergeCell ref="A27:J27"/>
    <mergeCell ref="A26:J26"/>
    <mergeCell ref="A9:J9"/>
    <mergeCell ref="A10:J10"/>
    <mergeCell ref="A11:J11"/>
    <mergeCell ref="A12:J12"/>
    <mergeCell ref="A13:J13"/>
    <mergeCell ref="A14:J14"/>
    <mergeCell ref="A15:J15"/>
    <mergeCell ref="A16:J16"/>
    <mergeCell ref="A17:J17"/>
    <mergeCell ref="V34:W34"/>
    <mergeCell ref="Y34:Z34"/>
    <mergeCell ref="Q32:R32"/>
    <mergeCell ref="T32:U32"/>
    <mergeCell ref="V32:W32"/>
    <mergeCell ref="Y32:Z32"/>
    <mergeCell ref="Q33:Z33"/>
    <mergeCell ref="Q30:R30"/>
    <mergeCell ref="T30:U30"/>
    <mergeCell ref="V30:W30"/>
    <mergeCell ref="Y30:Z30"/>
    <mergeCell ref="A4:AI4"/>
    <mergeCell ref="AK6:AL8"/>
    <mergeCell ref="O6:T7"/>
    <mergeCell ref="U6:V7"/>
    <mergeCell ref="W6:AB7"/>
    <mergeCell ref="AC6:AI6"/>
    <mergeCell ref="AC7:AD7"/>
    <mergeCell ref="A36:AI38"/>
    <mergeCell ref="AB40:AF42"/>
    <mergeCell ref="AG40:AI42"/>
    <mergeCell ref="A30:J30"/>
    <mergeCell ref="A32:J32"/>
    <mergeCell ref="A29:J29"/>
    <mergeCell ref="A33:J33"/>
    <mergeCell ref="A34:J34"/>
    <mergeCell ref="A20:J20"/>
    <mergeCell ref="A21:J21"/>
    <mergeCell ref="A22:J22"/>
    <mergeCell ref="A23:J23"/>
    <mergeCell ref="D6:K7"/>
    <mergeCell ref="L6:N7"/>
    <mergeCell ref="A24:J24"/>
    <mergeCell ref="Q34:R34"/>
    <mergeCell ref="T34:U34"/>
  </mergeCells>
  <phoneticPr fontId="3"/>
  <hyperlinks>
    <hyperlink ref="AK2:AL4" location="目次!B18" display="目次へ" xr:uid="{00000000-0004-0000-0400-000000000000}"/>
    <hyperlink ref="AK6:AL8" location="①【2ヵ月前】利用申込書!A1" display="利用申込書へ" xr:uid="{00000000-0004-0000-0400-000001000000}"/>
  </hyperlinks>
  <pageMargins left="0.51181102362204722" right="0.51181102362204722" top="0.55118110236220474" bottom="0.55118110236220474" header="0.31496062992125984" footer="0.31496062992125984"/>
  <pageSetup paperSize="9" scale="9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22</xdr:col>
                    <xdr:colOff>76200</xdr:colOff>
                    <xdr:row>0</xdr:row>
                    <xdr:rowOff>104775</xdr:rowOff>
                  </from>
                  <to>
                    <xdr:col>27</xdr:col>
                    <xdr:colOff>38100</xdr:colOff>
                    <xdr:row>1</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22</xdr:col>
                    <xdr:colOff>76200</xdr:colOff>
                    <xdr:row>1</xdr:row>
                    <xdr:rowOff>104775</xdr:rowOff>
                  </from>
                  <to>
                    <xdr:col>25</xdr:col>
                    <xdr:colOff>161925</xdr:colOff>
                    <xdr:row>2</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Q49"/>
  <sheetViews>
    <sheetView showGridLines="0" view="pageBreakPreview" zoomScale="106" zoomScaleNormal="100" zoomScaleSheetLayoutView="106" workbookViewId="0">
      <selection activeCell="A35" sqref="A35:XFD35"/>
    </sheetView>
  </sheetViews>
  <sheetFormatPr defaultRowHeight="13.5"/>
  <cols>
    <col min="1" max="35" width="2.625" style="86" customWidth="1"/>
    <col min="36" max="36" width="2.625" style="12" customWidth="1"/>
    <col min="37" max="37" width="2.125" style="12" customWidth="1"/>
    <col min="38" max="38" width="11" style="12" bestFit="1" customWidth="1"/>
    <col min="39" max="39" width="9" style="12"/>
    <col min="40" max="40" width="3.375" style="12" bestFit="1" customWidth="1"/>
    <col min="41" max="41" width="9" style="12" customWidth="1"/>
    <col min="42" max="43" width="9" style="12" hidden="1" customWidth="1"/>
    <col min="44" max="247" width="9" style="12"/>
    <col min="248" max="248" width="12" style="12" customWidth="1"/>
    <col min="249" max="249" width="32.625" style="12" customWidth="1"/>
    <col min="250" max="250" width="36" style="12" customWidth="1"/>
    <col min="251" max="251" width="9.875" style="12" customWidth="1"/>
    <col min="252" max="252" width="7.5" style="12" customWidth="1"/>
    <col min="253" max="253" width="7.875" style="12" customWidth="1"/>
    <col min="254" max="254" width="16.875" style="12" customWidth="1"/>
    <col min="255" max="255" width="12" style="12" customWidth="1"/>
    <col min="256" max="256" width="23.625" style="12" customWidth="1"/>
    <col min="257" max="257" width="12.875" style="12" customWidth="1"/>
    <col min="258" max="258" width="9" style="12"/>
    <col min="259" max="260" width="6.75" style="12" customWidth="1"/>
    <col min="261" max="503" width="9" style="12"/>
    <col min="504" max="504" width="12" style="12" customWidth="1"/>
    <col min="505" max="505" width="32.625" style="12" customWidth="1"/>
    <col min="506" max="506" width="36" style="12" customWidth="1"/>
    <col min="507" max="507" width="9.875" style="12" customWidth="1"/>
    <col min="508" max="508" width="7.5" style="12" customWidth="1"/>
    <col min="509" max="509" width="7.875" style="12" customWidth="1"/>
    <col min="510" max="510" width="16.875" style="12" customWidth="1"/>
    <col min="511" max="511" width="12" style="12" customWidth="1"/>
    <col min="512" max="512" width="23.625" style="12" customWidth="1"/>
    <col min="513" max="513" width="12.875" style="12" customWidth="1"/>
    <col min="514" max="514" width="9" style="12"/>
    <col min="515" max="516" width="6.75" style="12" customWidth="1"/>
    <col min="517" max="759" width="9" style="12"/>
    <col min="760" max="760" width="12" style="12" customWidth="1"/>
    <col min="761" max="761" width="32.625" style="12" customWidth="1"/>
    <col min="762" max="762" width="36" style="12" customWidth="1"/>
    <col min="763" max="763" width="9.875" style="12" customWidth="1"/>
    <col min="764" max="764" width="7.5" style="12" customWidth="1"/>
    <col min="765" max="765" width="7.875" style="12" customWidth="1"/>
    <col min="766" max="766" width="16.875" style="12" customWidth="1"/>
    <col min="767" max="767" width="12" style="12" customWidth="1"/>
    <col min="768" max="768" width="23.625" style="12" customWidth="1"/>
    <col min="769" max="769" width="12.875" style="12" customWidth="1"/>
    <col min="770" max="770" width="9" style="12"/>
    <col min="771" max="772" width="6.75" style="12" customWidth="1"/>
    <col min="773" max="1015" width="9" style="12"/>
    <col min="1016" max="1016" width="12" style="12" customWidth="1"/>
    <col min="1017" max="1017" width="32.625" style="12" customWidth="1"/>
    <col min="1018" max="1018" width="36" style="12" customWidth="1"/>
    <col min="1019" max="1019" width="9.875" style="12" customWidth="1"/>
    <col min="1020" max="1020" width="7.5" style="12" customWidth="1"/>
    <col min="1021" max="1021" width="7.875" style="12" customWidth="1"/>
    <col min="1022" max="1022" width="16.875" style="12" customWidth="1"/>
    <col min="1023" max="1023" width="12" style="12" customWidth="1"/>
    <col min="1024" max="1024" width="23.625" style="12" customWidth="1"/>
    <col min="1025" max="1025" width="12.875" style="12" customWidth="1"/>
    <col min="1026" max="1026" width="9" style="12"/>
    <col min="1027" max="1028" width="6.75" style="12" customWidth="1"/>
    <col min="1029" max="1271" width="9" style="12"/>
    <col min="1272" max="1272" width="12" style="12" customWidth="1"/>
    <col min="1273" max="1273" width="32.625" style="12" customWidth="1"/>
    <col min="1274" max="1274" width="36" style="12" customWidth="1"/>
    <col min="1275" max="1275" width="9.875" style="12" customWidth="1"/>
    <col min="1276" max="1276" width="7.5" style="12" customWidth="1"/>
    <col min="1277" max="1277" width="7.875" style="12" customWidth="1"/>
    <col min="1278" max="1278" width="16.875" style="12" customWidth="1"/>
    <col min="1279" max="1279" width="12" style="12" customWidth="1"/>
    <col min="1280" max="1280" width="23.625" style="12" customWidth="1"/>
    <col min="1281" max="1281" width="12.875" style="12" customWidth="1"/>
    <col min="1282" max="1282" width="9" style="12"/>
    <col min="1283" max="1284" width="6.75" style="12" customWidth="1"/>
    <col min="1285" max="1527" width="9" style="12"/>
    <col min="1528" max="1528" width="12" style="12" customWidth="1"/>
    <col min="1529" max="1529" width="32.625" style="12" customWidth="1"/>
    <col min="1530" max="1530" width="36" style="12" customWidth="1"/>
    <col min="1531" max="1531" width="9.875" style="12" customWidth="1"/>
    <col min="1532" max="1532" width="7.5" style="12" customWidth="1"/>
    <col min="1533" max="1533" width="7.875" style="12" customWidth="1"/>
    <col min="1534" max="1534" width="16.875" style="12" customWidth="1"/>
    <col min="1535" max="1535" width="12" style="12" customWidth="1"/>
    <col min="1536" max="1536" width="23.625" style="12" customWidth="1"/>
    <col min="1537" max="1537" width="12.875" style="12" customWidth="1"/>
    <col min="1538" max="1538" width="9" style="12"/>
    <col min="1539" max="1540" width="6.75" style="12" customWidth="1"/>
    <col min="1541" max="1783" width="9" style="12"/>
    <col min="1784" max="1784" width="12" style="12" customWidth="1"/>
    <col min="1785" max="1785" width="32.625" style="12" customWidth="1"/>
    <col min="1786" max="1786" width="36" style="12" customWidth="1"/>
    <col min="1787" max="1787" width="9.875" style="12" customWidth="1"/>
    <col min="1788" max="1788" width="7.5" style="12" customWidth="1"/>
    <col min="1789" max="1789" width="7.875" style="12" customWidth="1"/>
    <col min="1790" max="1790" width="16.875" style="12" customWidth="1"/>
    <col min="1791" max="1791" width="12" style="12" customWidth="1"/>
    <col min="1792" max="1792" width="23.625" style="12" customWidth="1"/>
    <col min="1793" max="1793" width="12.875" style="12" customWidth="1"/>
    <col min="1794" max="1794" width="9" style="12"/>
    <col min="1795" max="1796" width="6.75" style="12" customWidth="1"/>
    <col min="1797" max="2039" width="9" style="12"/>
    <col min="2040" max="2040" width="12" style="12" customWidth="1"/>
    <col min="2041" max="2041" width="32.625" style="12" customWidth="1"/>
    <col min="2042" max="2042" width="36" style="12" customWidth="1"/>
    <col min="2043" max="2043" width="9.875" style="12" customWidth="1"/>
    <col min="2044" max="2044" width="7.5" style="12" customWidth="1"/>
    <col min="2045" max="2045" width="7.875" style="12" customWidth="1"/>
    <col min="2046" max="2046" width="16.875" style="12" customWidth="1"/>
    <col min="2047" max="2047" width="12" style="12" customWidth="1"/>
    <col min="2048" max="2048" width="23.625" style="12" customWidth="1"/>
    <col min="2049" max="2049" width="12.875" style="12" customWidth="1"/>
    <col min="2050" max="2050" width="9" style="12"/>
    <col min="2051" max="2052" width="6.75" style="12" customWidth="1"/>
    <col min="2053" max="2295" width="9" style="12"/>
    <col min="2296" max="2296" width="12" style="12" customWidth="1"/>
    <col min="2297" max="2297" width="32.625" style="12" customWidth="1"/>
    <col min="2298" max="2298" width="36" style="12" customWidth="1"/>
    <col min="2299" max="2299" width="9.875" style="12" customWidth="1"/>
    <col min="2300" max="2300" width="7.5" style="12" customWidth="1"/>
    <col min="2301" max="2301" width="7.875" style="12" customWidth="1"/>
    <col min="2302" max="2302" width="16.875" style="12" customWidth="1"/>
    <col min="2303" max="2303" width="12" style="12" customWidth="1"/>
    <col min="2304" max="2304" width="23.625" style="12" customWidth="1"/>
    <col min="2305" max="2305" width="12.875" style="12" customWidth="1"/>
    <col min="2306" max="2306" width="9" style="12"/>
    <col min="2307" max="2308" width="6.75" style="12" customWidth="1"/>
    <col min="2309" max="2551" width="9" style="12"/>
    <col min="2552" max="2552" width="12" style="12" customWidth="1"/>
    <col min="2553" max="2553" width="32.625" style="12" customWidth="1"/>
    <col min="2554" max="2554" width="36" style="12" customWidth="1"/>
    <col min="2555" max="2555" width="9.875" style="12" customWidth="1"/>
    <col min="2556" max="2556" width="7.5" style="12" customWidth="1"/>
    <col min="2557" max="2557" width="7.875" style="12" customWidth="1"/>
    <col min="2558" max="2558" width="16.875" style="12" customWidth="1"/>
    <col min="2559" max="2559" width="12" style="12" customWidth="1"/>
    <col min="2560" max="2560" width="23.625" style="12" customWidth="1"/>
    <col min="2561" max="2561" width="12.875" style="12" customWidth="1"/>
    <col min="2562" max="2562" width="9" style="12"/>
    <col min="2563" max="2564" width="6.75" style="12" customWidth="1"/>
    <col min="2565" max="2807" width="9" style="12"/>
    <col min="2808" max="2808" width="12" style="12" customWidth="1"/>
    <col min="2809" max="2809" width="32.625" style="12" customWidth="1"/>
    <col min="2810" max="2810" width="36" style="12" customWidth="1"/>
    <col min="2811" max="2811" width="9.875" style="12" customWidth="1"/>
    <col min="2812" max="2812" width="7.5" style="12" customWidth="1"/>
    <col min="2813" max="2813" width="7.875" style="12" customWidth="1"/>
    <col min="2814" max="2814" width="16.875" style="12" customWidth="1"/>
    <col min="2815" max="2815" width="12" style="12" customWidth="1"/>
    <col min="2816" max="2816" width="23.625" style="12" customWidth="1"/>
    <col min="2817" max="2817" width="12.875" style="12" customWidth="1"/>
    <col min="2818" max="2818" width="9" style="12"/>
    <col min="2819" max="2820" width="6.75" style="12" customWidth="1"/>
    <col min="2821" max="3063" width="9" style="12"/>
    <col min="3064" max="3064" width="12" style="12" customWidth="1"/>
    <col min="3065" max="3065" width="32.625" style="12" customWidth="1"/>
    <col min="3066" max="3066" width="36" style="12" customWidth="1"/>
    <col min="3067" max="3067" width="9.875" style="12" customWidth="1"/>
    <col min="3068" max="3068" width="7.5" style="12" customWidth="1"/>
    <col min="3069" max="3069" width="7.875" style="12" customWidth="1"/>
    <col min="3070" max="3070" width="16.875" style="12" customWidth="1"/>
    <col min="3071" max="3071" width="12" style="12" customWidth="1"/>
    <col min="3072" max="3072" width="23.625" style="12" customWidth="1"/>
    <col min="3073" max="3073" width="12.875" style="12" customWidth="1"/>
    <col min="3074" max="3074" width="9" style="12"/>
    <col min="3075" max="3076" width="6.75" style="12" customWidth="1"/>
    <col min="3077" max="3319" width="9" style="12"/>
    <col min="3320" max="3320" width="12" style="12" customWidth="1"/>
    <col min="3321" max="3321" width="32.625" style="12" customWidth="1"/>
    <col min="3322" max="3322" width="36" style="12" customWidth="1"/>
    <col min="3323" max="3323" width="9.875" style="12" customWidth="1"/>
    <col min="3324" max="3324" width="7.5" style="12" customWidth="1"/>
    <col min="3325" max="3325" width="7.875" style="12" customWidth="1"/>
    <col min="3326" max="3326" width="16.875" style="12" customWidth="1"/>
    <col min="3327" max="3327" width="12" style="12" customWidth="1"/>
    <col min="3328" max="3328" width="23.625" style="12" customWidth="1"/>
    <col min="3329" max="3329" width="12.875" style="12" customWidth="1"/>
    <col min="3330" max="3330" width="9" style="12"/>
    <col min="3331" max="3332" width="6.75" style="12" customWidth="1"/>
    <col min="3333" max="3575" width="9" style="12"/>
    <col min="3576" max="3576" width="12" style="12" customWidth="1"/>
    <col min="3577" max="3577" width="32.625" style="12" customWidth="1"/>
    <col min="3578" max="3578" width="36" style="12" customWidth="1"/>
    <col min="3579" max="3579" width="9.875" style="12" customWidth="1"/>
    <col min="3580" max="3580" width="7.5" style="12" customWidth="1"/>
    <col min="3581" max="3581" width="7.875" style="12" customWidth="1"/>
    <col min="3582" max="3582" width="16.875" style="12" customWidth="1"/>
    <col min="3583" max="3583" width="12" style="12" customWidth="1"/>
    <col min="3584" max="3584" width="23.625" style="12" customWidth="1"/>
    <col min="3585" max="3585" width="12.875" style="12" customWidth="1"/>
    <col min="3586" max="3586" width="9" style="12"/>
    <col min="3587" max="3588" width="6.75" style="12" customWidth="1"/>
    <col min="3589" max="3831" width="9" style="12"/>
    <col min="3832" max="3832" width="12" style="12" customWidth="1"/>
    <col min="3833" max="3833" width="32.625" style="12" customWidth="1"/>
    <col min="3834" max="3834" width="36" style="12" customWidth="1"/>
    <col min="3835" max="3835" width="9.875" style="12" customWidth="1"/>
    <col min="3836" max="3836" width="7.5" style="12" customWidth="1"/>
    <col min="3837" max="3837" width="7.875" style="12" customWidth="1"/>
    <col min="3838" max="3838" width="16.875" style="12" customWidth="1"/>
    <col min="3839" max="3839" width="12" style="12" customWidth="1"/>
    <col min="3840" max="3840" width="23.625" style="12" customWidth="1"/>
    <col min="3841" max="3841" width="12.875" style="12" customWidth="1"/>
    <col min="3842" max="3842" width="9" style="12"/>
    <col min="3843" max="3844" width="6.75" style="12" customWidth="1"/>
    <col min="3845" max="4087" width="9" style="12"/>
    <col min="4088" max="4088" width="12" style="12" customWidth="1"/>
    <col min="4089" max="4089" width="32.625" style="12" customWidth="1"/>
    <col min="4090" max="4090" width="36" style="12" customWidth="1"/>
    <col min="4091" max="4091" width="9.875" style="12" customWidth="1"/>
    <col min="4092" max="4092" width="7.5" style="12" customWidth="1"/>
    <col min="4093" max="4093" width="7.875" style="12" customWidth="1"/>
    <col min="4094" max="4094" width="16.875" style="12" customWidth="1"/>
    <col min="4095" max="4095" width="12" style="12" customWidth="1"/>
    <col min="4096" max="4096" width="23.625" style="12" customWidth="1"/>
    <col min="4097" max="4097" width="12.875" style="12" customWidth="1"/>
    <col min="4098" max="4098" width="9" style="12"/>
    <col min="4099" max="4100" width="6.75" style="12" customWidth="1"/>
    <col min="4101" max="4343" width="9" style="12"/>
    <col min="4344" max="4344" width="12" style="12" customWidth="1"/>
    <col min="4345" max="4345" width="32.625" style="12" customWidth="1"/>
    <col min="4346" max="4346" width="36" style="12" customWidth="1"/>
    <col min="4347" max="4347" width="9.875" style="12" customWidth="1"/>
    <col min="4348" max="4348" width="7.5" style="12" customWidth="1"/>
    <col min="4349" max="4349" width="7.875" style="12" customWidth="1"/>
    <col min="4350" max="4350" width="16.875" style="12" customWidth="1"/>
    <col min="4351" max="4351" width="12" style="12" customWidth="1"/>
    <col min="4352" max="4352" width="23.625" style="12" customWidth="1"/>
    <col min="4353" max="4353" width="12.875" style="12" customWidth="1"/>
    <col min="4354" max="4354" width="9" style="12"/>
    <col min="4355" max="4356" width="6.75" style="12" customWidth="1"/>
    <col min="4357" max="4599" width="9" style="12"/>
    <col min="4600" max="4600" width="12" style="12" customWidth="1"/>
    <col min="4601" max="4601" width="32.625" style="12" customWidth="1"/>
    <col min="4602" max="4602" width="36" style="12" customWidth="1"/>
    <col min="4603" max="4603" width="9.875" style="12" customWidth="1"/>
    <col min="4604" max="4604" width="7.5" style="12" customWidth="1"/>
    <col min="4605" max="4605" width="7.875" style="12" customWidth="1"/>
    <col min="4606" max="4606" width="16.875" style="12" customWidth="1"/>
    <col min="4607" max="4607" width="12" style="12" customWidth="1"/>
    <col min="4608" max="4608" width="23.625" style="12" customWidth="1"/>
    <col min="4609" max="4609" width="12.875" style="12" customWidth="1"/>
    <col min="4610" max="4610" width="9" style="12"/>
    <col min="4611" max="4612" width="6.75" style="12" customWidth="1"/>
    <col min="4613" max="4855" width="9" style="12"/>
    <col min="4856" max="4856" width="12" style="12" customWidth="1"/>
    <col min="4857" max="4857" width="32.625" style="12" customWidth="1"/>
    <col min="4858" max="4858" width="36" style="12" customWidth="1"/>
    <col min="4859" max="4859" width="9.875" style="12" customWidth="1"/>
    <col min="4860" max="4860" width="7.5" style="12" customWidth="1"/>
    <col min="4861" max="4861" width="7.875" style="12" customWidth="1"/>
    <col min="4862" max="4862" width="16.875" style="12" customWidth="1"/>
    <col min="4863" max="4863" width="12" style="12" customWidth="1"/>
    <col min="4864" max="4864" width="23.625" style="12" customWidth="1"/>
    <col min="4865" max="4865" width="12.875" style="12" customWidth="1"/>
    <col min="4866" max="4866" width="9" style="12"/>
    <col min="4867" max="4868" width="6.75" style="12" customWidth="1"/>
    <col min="4869" max="5111" width="9" style="12"/>
    <col min="5112" max="5112" width="12" style="12" customWidth="1"/>
    <col min="5113" max="5113" width="32.625" style="12" customWidth="1"/>
    <col min="5114" max="5114" width="36" style="12" customWidth="1"/>
    <col min="5115" max="5115" width="9.875" style="12" customWidth="1"/>
    <col min="5116" max="5116" width="7.5" style="12" customWidth="1"/>
    <col min="5117" max="5117" width="7.875" style="12" customWidth="1"/>
    <col min="5118" max="5118" width="16.875" style="12" customWidth="1"/>
    <col min="5119" max="5119" width="12" style="12" customWidth="1"/>
    <col min="5120" max="5120" width="23.625" style="12" customWidth="1"/>
    <col min="5121" max="5121" width="12.875" style="12" customWidth="1"/>
    <col min="5122" max="5122" width="9" style="12"/>
    <col min="5123" max="5124" width="6.75" style="12" customWidth="1"/>
    <col min="5125" max="5367" width="9" style="12"/>
    <col min="5368" max="5368" width="12" style="12" customWidth="1"/>
    <col min="5369" max="5369" width="32.625" style="12" customWidth="1"/>
    <col min="5370" max="5370" width="36" style="12" customWidth="1"/>
    <col min="5371" max="5371" width="9.875" style="12" customWidth="1"/>
    <col min="5372" max="5372" width="7.5" style="12" customWidth="1"/>
    <col min="5373" max="5373" width="7.875" style="12" customWidth="1"/>
    <col min="5374" max="5374" width="16.875" style="12" customWidth="1"/>
    <col min="5375" max="5375" width="12" style="12" customWidth="1"/>
    <col min="5376" max="5376" width="23.625" style="12" customWidth="1"/>
    <col min="5377" max="5377" width="12.875" style="12" customWidth="1"/>
    <col min="5378" max="5378" width="9" style="12"/>
    <col min="5379" max="5380" width="6.75" style="12" customWidth="1"/>
    <col min="5381" max="5623" width="9" style="12"/>
    <col min="5624" max="5624" width="12" style="12" customWidth="1"/>
    <col min="5625" max="5625" width="32.625" style="12" customWidth="1"/>
    <col min="5626" max="5626" width="36" style="12" customWidth="1"/>
    <col min="5627" max="5627" width="9.875" style="12" customWidth="1"/>
    <col min="5628" max="5628" width="7.5" style="12" customWidth="1"/>
    <col min="5629" max="5629" width="7.875" style="12" customWidth="1"/>
    <col min="5630" max="5630" width="16.875" style="12" customWidth="1"/>
    <col min="5631" max="5631" width="12" style="12" customWidth="1"/>
    <col min="5632" max="5632" width="23.625" style="12" customWidth="1"/>
    <col min="5633" max="5633" width="12.875" style="12" customWidth="1"/>
    <col min="5634" max="5634" width="9" style="12"/>
    <col min="5635" max="5636" width="6.75" style="12" customWidth="1"/>
    <col min="5637" max="5879" width="9" style="12"/>
    <col min="5880" max="5880" width="12" style="12" customWidth="1"/>
    <col min="5881" max="5881" width="32.625" style="12" customWidth="1"/>
    <col min="5882" max="5882" width="36" style="12" customWidth="1"/>
    <col min="5883" max="5883" width="9.875" style="12" customWidth="1"/>
    <col min="5884" max="5884" width="7.5" style="12" customWidth="1"/>
    <col min="5885" max="5885" width="7.875" style="12" customWidth="1"/>
    <col min="5886" max="5886" width="16.875" style="12" customWidth="1"/>
    <col min="5887" max="5887" width="12" style="12" customWidth="1"/>
    <col min="5888" max="5888" width="23.625" style="12" customWidth="1"/>
    <col min="5889" max="5889" width="12.875" style="12" customWidth="1"/>
    <col min="5890" max="5890" width="9" style="12"/>
    <col min="5891" max="5892" width="6.75" style="12" customWidth="1"/>
    <col min="5893" max="6135" width="9" style="12"/>
    <col min="6136" max="6136" width="12" style="12" customWidth="1"/>
    <col min="6137" max="6137" width="32.625" style="12" customWidth="1"/>
    <col min="6138" max="6138" width="36" style="12" customWidth="1"/>
    <col min="6139" max="6139" width="9.875" style="12" customWidth="1"/>
    <col min="6140" max="6140" width="7.5" style="12" customWidth="1"/>
    <col min="6141" max="6141" width="7.875" style="12" customWidth="1"/>
    <col min="6142" max="6142" width="16.875" style="12" customWidth="1"/>
    <col min="6143" max="6143" width="12" style="12" customWidth="1"/>
    <col min="6144" max="6144" width="23.625" style="12" customWidth="1"/>
    <col min="6145" max="6145" width="12.875" style="12" customWidth="1"/>
    <col min="6146" max="6146" width="9" style="12"/>
    <col min="6147" max="6148" width="6.75" style="12" customWidth="1"/>
    <col min="6149" max="6391" width="9" style="12"/>
    <col min="6392" max="6392" width="12" style="12" customWidth="1"/>
    <col min="6393" max="6393" width="32.625" style="12" customWidth="1"/>
    <col min="6394" max="6394" width="36" style="12" customWidth="1"/>
    <col min="6395" max="6395" width="9.875" style="12" customWidth="1"/>
    <col min="6396" max="6396" width="7.5" style="12" customWidth="1"/>
    <col min="6397" max="6397" width="7.875" style="12" customWidth="1"/>
    <col min="6398" max="6398" width="16.875" style="12" customWidth="1"/>
    <col min="6399" max="6399" width="12" style="12" customWidth="1"/>
    <col min="6400" max="6400" width="23.625" style="12" customWidth="1"/>
    <col min="6401" max="6401" width="12.875" style="12" customWidth="1"/>
    <col min="6402" max="6402" width="9" style="12"/>
    <col min="6403" max="6404" width="6.75" style="12" customWidth="1"/>
    <col min="6405" max="6647" width="9" style="12"/>
    <col min="6648" max="6648" width="12" style="12" customWidth="1"/>
    <col min="6649" max="6649" width="32.625" style="12" customWidth="1"/>
    <col min="6650" max="6650" width="36" style="12" customWidth="1"/>
    <col min="6651" max="6651" width="9.875" style="12" customWidth="1"/>
    <col min="6652" max="6652" width="7.5" style="12" customWidth="1"/>
    <col min="6653" max="6653" width="7.875" style="12" customWidth="1"/>
    <col min="6654" max="6654" width="16.875" style="12" customWidth="1"/>
    <col min="6655" max="6655" width="12" style="12" customWidth="1"/>
    <col min="6656" max="6656" width="23.625" style="12" customWidth="1"/>
    <col min="6657" max="6657" width="12.875" style="12" customWidth="1"/>
    <col min="6658" max="6658" width="9" style="12"/>
    <col min="6659" max="6660" width="6.75" style="12" customWidth="1"/>
    <col min="6661" max="6903" width="9" style="12"/>
    <col min="6904" max="6904" width="12" style="12" customWidth="1"/>
    <col min="6905" max="6905" width="32.625" style="12" customWidth="1"/>
    <col min="6906" max="6906" width="36" style="12" customWidth="1"/>
    <col min="6907" max="6907" width="9.875" style="12" customWidth="1"/>
    <col min="6908" max="6908" width="7.5" style="12" customWidth="1"/>
    <col min="6909" max="6909" width="7.875" style="12" customWidth="1"/>
    <col min="6910" max="6910" width="16.875" style="12" customWidth="1"/>
    <col min="6911" max="6911" width="12" style="12" customWidth="1"/>
    <col min="6912" max="6912" width="23.625" style="12" customWidth="1"/>
    <col min="6913" max="6913" width="12.875" style="12" customWidth="1"/>
    <col min="6914" max="6914" width="9" style="12"/>
    <col min="6915" max="6916" width="6.75" style="12" customWidth="1"/>
    <col min="6917" max="7159" width="9" style="12"/>
    <col min="7160" max="7160" width="12" style="12" customWidth="1"/>
    <col min="7161" max="7161" width="32.625" style="12" customWidth="1"/>
    <col min="7162" max="7162" width="36" style="12" customWidth="1"/>
    <col min="7163" max="7163" width="9.875" style="12" customWidth="1"/>
    <col min="7164" max="7164" width="7.5" style="12" customWidth="1"/>
    <col min="7165" max="7165" width="7.875" style="12" customWidth="1"/>
    <col min="7166" max="7166" width="16.875" style="12" customWidth="1"/>
    <col min="7167" max="7167" width="12" style="12" customWidth="1"/>
    <col min="7168" max="7168" width="23.625" style="12" customWidth="1"/>
    <col min="7169" max="7169" width="12.875" style="12" customWidth="1"/>
    <col min="7170" max="7170" width="9" style="12"/>
    <col min="7171" max="7172" width="6.75" style="12" customWidth="1"/>
    <col min="7173" max="7415" width="9" style="12"/>
    <col min="7416" max="7416" width="12" style="12" customWidth="1"/>
    <col min="7417" max="7417" width="32.625" style="12" customWidth="1"/>
    <col min="7418" max="7418" width="36" style="12" customWidth="1"/>
    <col min="7419" max="7419" width="9.875" style="12" customWidth="1"/>
    <col min="7420" max="7420" width="7.5" style="12" customWidth="1"/>
    <col min="7421" max="7421" width="7.875" style="12" customWidth="1"/>
    <col min="7422" max="7422" width="16.875" style="12" customWidth="1"/>
    <col min="7423" max="7423" width="12" style="12" customWidth="1"/>
    <col min="7424" max="7424" width="23.625" style="12" customWidth="1"/>
    <col min="7425" max="7425" width="12.875" style="12" customWidth="1"/>
    <col min="7426" max="7426" width="9" style="12"/>
    <col min="7427" max="7428" width="6.75" style="12" customWidth="1"/>
    <col min="7429" max="7671" width="9" style="12"/>
    <col min="7672" max="7672" width="12" style="12" customWidth="1"/>
    <col min="7673" max="7673" width="32.625" style="12" customWidth="1"/>
    <col min="7674" max="7674" width="36" style="12" customWidth="1"/>
    <col min="7675" max="7675" width="9.875" style="12" customWidth="1"/>
    <col min="7676" max="7676" width="7.5" style="12" customWidth="1"/>
    <col min="7677" max="7677" width="7.875" style="12" customWidth="1"/>
    <col min="7678" max="7678" width="16.875" style="12" customWidth="1"/>
    <col min="7679" max="7679" width="12" style="12" customWidth="1"/>
    <col min="7680" max="7680" width="23.625" style="12" customWidth="1"/>
    <col min="7681" max="7681" width="12.875" style="12" customWidth="1"/>
    <col min="7682" max="7682" width="9" style="12"/>
    <col min="7683" max="7684" width="6.75" style="12" customWidth="1"/>
    <col min="7685" max="7927" width="9" style="12"/>
    <col min="7928" max="7928" width="12" style="12" customWidth="1"/>
    <col min="7929" max="7929" width="32.625" style="12" customWidth="1"/>
    <col min="7930" max="7930" width="36" style="12" customWidth="1"/>
    <col min="7931" max="7931" width="9.875" style="12" customWidth="1"/>
    <col min="7932" max="7932" width="7.5" style="12" customWidth="1"/>
    <col min="7933" max="7933" width="7.875" style="12" customWidth="1"/>
    <col min="7934" max="7934" width="16.875" style="12" customWidth="1"/>
    <col min="7935" max="7935" width="12" style="12" customWidth="1"/>
    <col min="7936" max="7936" width="23.625" style="12" customWidth="1"/>
    <col min="7937" max="7937" width="12.875" style="12" customWidth="1"/>
    <col min="7938" max="7938" width="9" style="12"/>
    <col min="7939" max="7940" width="6.75" style="12" customWidth="1"/>
    <col min="7941" max="8183" width="9" style="12"/>
    <col min="8184" max="8184" width="12" style="12" customWidth="1"/>
    <col min="8185" max="8185" width="32.625" style="12" customWidth="1"/>
    <col min="8186" max="8186" width="36" style="12" customWidth="1"/>
    <col min="8187" max="8187" width="9.875" style="12" customWidth="1"/>
    <col min="8188" max="8188" width="7.5" style="12" customWidth="1"/>
    <col min="8189" max="8189" width="7.875" style="12" customWidth="1"/>
    <col min="8190" max="8190" width="16.875" style="12" customWidth="1"/>
    <col min="8191" max="8191" width="12" style="12" customWidth="1"/>
    <col min="8192" max="8192" width="23.625" style="12" customWidth="1"/>
    <col min="8193" max="8193" width="12.875" style="12" customWidth="1"/>
    <col min="8194" max="8194" width="9" style="12"/>
    <col min="8195" max="8196" width="6.75" style="12" customWidth="1"/>
    <col min="8197" max="8439" width="9" style="12"/>
    <col min="8440" max="8440" width="12" style="12" customWidth="1"/>
    <col min="8441" max="8441" width="32.625" style="12" customWidth="1"/>
    <col min="8442" max="8442" width="36" style="12" customWidth="1"/>
    <col min="8443" max="8443" width="9.875" style="12" customWidth="1"/>
    <col min="8444" max="8444" width="7.5" style="12" customWidth="1"/>
    <col min="8445" max="8445" width="7.875" style="12" customWidth="1"/>
    <col min="8446" max="8446" width="16.875" style="12" customWidth="1"/>
    <col min="8447" max="8447" width="12" style="12" customWidth="1"/>
    <col min="8448" max="8448" width="23.625" style="12" customWidth="1"/>
    <col min="8449" max="8449" width="12.875" style="12" customWidth="1"/>
    <col min="8450" max="8450" width="9" style="12"/>
    <col min="8451" max="8452" width="6.75" style="12" customWidth="1"/>
    <col min="8453" max="8695" width="9" style="12"/>
    <col min="8696" max="8696" width="12" style="12" customWidth="1"/>
    <col min="8697" max="8697" width="32.625" style="12" customWidth="1"/>
    <col min="8698" max="8698" width="36" style="12" customWidth="1"/>
    <col min="8699" max="8699" width="9.875" style="12" customWidth="1"/>
    <col min="8700" max="8700" width="7.5" style="12" customWidth="1"/>
    <col min="8701" max="8701" width="7.875" style="12" customWidth="1"/>
    <col min="8702" max="8702" width="16.875" style="12" customWidth="1"/>
    <col min="8703" max="8703" width="12" style="12" customWidth="1"/>
    <col min="8704" max="8704" width="23.625" style="12" customWidth="1"/>
    <col min="8705" max="8705" width="12.875" style="12" customWidth="1"/>
    <col min="8706" max="8706" width="9" style="12"/>
    <col min="8707" max="8708" width="6.75" style="12" customWidth="1"/>
    <col min="8709" max="8951" width="9" style="12"/>
    <col min="8952" max="8952" width="12" style="12" customWidth="1"/>
    <col min="8953" max="8953" width="32.625" style="12" customWidth="1"/>
    <col min="8954" max="8954" width="36" style="12" customWidth="1"/>
    <col min="8955" max="8955" width="9.875" style="12" customWidth="1"/>
    <col min="8956" max="8956" width="7.5" style="12" customWidth="1"/>
    <col min="8957" max="8957" width="7.875" style="12" customWidth="1"/>
    <col min="8958" max="8958" width="16.875" style="12" customWidth="1"/>
    <col min="8959" max="8959" width="12" style="12" customWidth="1"/>
    <col min="8960" max="8960" width="23.625" style="12" customWidth="1"/>
    <col min="8961" max="8961" width="12.875" style="12" customWidth="1"/>
    <col min="8962" max="8962" width="9" style="12"/>
    <col min="8963" max="8964" width="6.75" style="12" customWidth="1"/>
    <col min="8965" max="9207" width="9" style="12"/>
    <col min="9208" max="9208" width="12" style="12" customWidth="1"/>
    <col min="9209" max="9209" width="32.625" style="12" customWidth="1"/>
    <col min="9210" max="9210" width="36" style="12" customWidth="1"/>
    <col min="9211" max="9211" width="9.875" style="12" customWidth="1"/>
    <col min="9212" max="9212" width="7.5" style="12" customWidth="1"/>
    <col min="9213" max="9213" width="7.875" style="12" customWidth="1"/>
    <col min="9214" max="9214" width="16.875" style="12" customWidth="1"/>
    <col min="9215" max="9215" width="12" style="12" customWidth="1"/>
    <col min="9216" max="9216" width="23.625" style="12" customWidth="1"/>
    <col min="9217" max="9217" width="12.875" style="12" customWidth="1"/>
    <col min="9218" max="9218" width="9" style="12"/>
    <col min="9219" max="9220" width="6.75" style="12" customWidth="1"/>
    <col min="9221" max="9463" width="9" style="12"/>
    <col min="9464" max="9464" width="12" style="12" customWidth="1"/>
    <col min="9465" max="9465" width="32.625" style="12" customWidth="1"/>
    <col min="9466" max="9466" width="36" style="12" customWidth="1"/>
    <col min="9467" max="9467" width="9.875" style="12" customWidth="1"/>
    <col min="9468" max="9468" width="7.5" style="12" customWidth="1"/>
    <col min="9469" max="9469" width="7.875" style="12" customWidth="1"/>
    <col min="9470" max="9470" width="16.875" style="12" customWidth="1"/>
    <col min="9471" max="9471" width="12" style="12" customWidth="1"/>
    <col min="9472" max="9472" width="23.625" style="12" customWidth="1"/>
    <col min="9473" max="9473" width="12.875" style="12" customWidth="1"/>
    <col min="9474" max="9474" width="9" style="12"/>
    <col min="9475" max="9476" width="6.75" style="12" customWidth="1"/>
    <col min="9477" max="9719" width="9" style="12"/>
    <col min="9720" max="9720" width="12" style="12" customWidth="1"/>
    <col min="9721" max="9721" width="32.625" style="12" customWidth="1"/>
    <col min="9722" max="9722" width="36" style="12" customWidth="1"/>
    <col min="9723" max="9723" width="9.875" style="12" customWidth="1"/>
    <col min="9724" max="9724" width="7.5" style="12" customWidth="1"/>
    <col min="9725" max="9725" width="7.875" style="12" customWidth="1"/>
    <col min="9726" max="9726" width="16.875" style="12" customWidth="1"/>
    <col min="9727" max="9727" width="12" style="12" customWidth="1"/>
    <col min="9728" max="9728" width="23.625" style="12" customWidth="1"/>
    <col min="9729" max="9729" width="12.875" style="12" customWidth="1"/>
    <col min="9730" max="9730" width="9" style="12"/>
    <col min="9731" max="9732" width="6.75" style="12" customWidth="1"/>
    <col min="9733" max="9975" width="9" style="12"/>
    <col min="9976" max="9976" width="12" style="12" customWidth="1"/>
    <col min="9977" max="9977" width="32.625" style="12" customWidth="1"/>
    <col min="9978" max="9978" width="36" style="12" customWidth="1"/>
    <col min="9979" max="9979" width="9.875" style="12" customWidth="1"/>
    <col min="9980" max="9980" width="7.5" style="12" customWidth="1"/>
    <col min="9981" max="9981" width="7.875" style="12" customWidth="1"/>
    <col min="9982" max="9982" width="16.875" style="12" customWidth="1"/>
    <col min="9983" max="9983" width="12" style="12" customWidth="1"/>
    <col min="9984" max="9984" width="23.625" style="12" customWidth="1"/>
    <col min="9985" max="9985" width="12.875" style="12" customWidth="1"/>
    <col min="9986" max="9986" width="9" style="12"/>
    <col min="9987" max="9988" width="6.75" style="12" customWidth="1"/>
    <col min="9989" max="10231" width="9" style="12"/>
    <col min="10232" max="10232" width="12" style="12" customWidth="1"/>
    <col min="10233" max="10233" width="32.625" style="12" customWidth="1"/>
    <col min="10234" max="10234" width="36" style="12" customWidth="1"/>
    <col min="10235" max="10235" width="9.875" style="12" customWidth="1"/>
    <col min="10236" max="10236" width="7.5" style="12" customWidth="1"/>
    <col min="10237" max="10237" width="7.875" style="12" customWidth="1"/>
    <col min="10238" max="10238" width="16.875" style="12" customWidth="1"/>
    <col min="10239" max="10239" width="12" style="12" customWidth="1"/>
    <col min="10240" max="10240" width="23.625" style="12" customWidth="1"/>
    <col min="10241" max="10241" width="12.875" style="12" customWidth="1"/>
    <col min="10242" max="10242" width="9" style="12"/>
    <col min="10243" max="10244" width="6.75" style="12" customWidth="1"/>
    <col min="10245" max="10487" width="9" style="12"/>
    <col min="10488" max="10488" width="12" style="12" customWidth="1"/>
    <col min="10489" max="10489" width="32.625" style="12" customWidth="1"/>
    <col min="10490" max="10490" width="36" style="12" customWidth="1"/>
    <col min="10491" max="10491" width="9.875" style="12" customWidth="1"/>
    <col min="10492" max="10492" width="7.5" style="12" customWidth="1"/>
    <col min="10493" max="10493" width="7.875" style="12" customWidth="1"/>
    <col min="10494" max="10494" width="16.875" style="12" customWidth="1"/>
    <col min="10495" max="10495" width="12" style="12" customWidth="1"/>
    <col min="10496" max="10496" width="23.625" style="12" customWidth="1"/>
    <col min="10497" max="10497" width="12.875" style="12" customWidth="1"/>
    <col min="10498" max="10498" width="9" style="12"/>
    <col min="10499" max="10500" width="6.75" style="12" customWidth="1"/>
    <col min="10501" max="10743" width="9" style="12"/>
    <col min="10744" max="10744" width="12" style="12" customWidth="1"/>
    <col min="10745" max="10745" width="32.625" style="12" customWidth="1"/>
    <col min="10746" max="10746" width="36" style="12" customWidth="1"/>
    <col min="10747" max="10747" width="9.875" style="12" customWidth="1"/>
    <col min="10748" max="10748" width="7.5" style="12" customWidth="1"/>
    <col min="10749" max="10749" width="7.875" style="12" customWidth="1"/>
    <col min="10750" max="10750" width="16.875" style="12" customWidth="1"/>
    <col min="10751" max="10751" width="12" style="12" customWidth="1"/>
    <col min="10752" max="10752" width="23.625" style="12" customWidth="1"/>
    <col min="10753" max="10753" width="12.875" style="12" customWidth="1"/>
    <col min="10754" max="10754" width="9" style="12"/>
    <col min="10755" max="10756" width="6.75" style="12" customWidth="1"/>
    <col min="10757" max="10999" width="9" style="12"/>
    <col min="11000" max="11000" width="12" style="12" customWidth="1"/>
    <col min="11001" max="11001" width="32.625" style="12" customWidth="1"/>
    <col min="11002" max="11002" width="36" style="12" customWidth="1"/>
    <col min="11003" max="11003" width="9.875" style="12" customWidth="1"/>
    <col min="11004" max="11004" width="7.5" style="12" customWidth="1"/>
    <col min="11005" max="11005" width="7.875" style="12" customWidth="1"/>
    <col min="11006" max="11006" width="16.875" style="12" customWidth="1"/>
    <col min="11007" max="11007" width="12" style="12" customWidth="1"/>
    <col min="11008" max="11008" width="23.625" style="12" customWidth="1"/>
    <col min="11009" max="11009" width="12.875" style="12" customWidth="1"/>
    <col min="11010" max="11010" width="9" style="12"/>
    <col min="11011" max="11012" width="6.75" style="12" customWidth="1"/>
    <col min="11013" max="11255" width="9" style="12"/>
    <col min="11256" max="11256" width="12" style="12" customWidth="1"/>
    <col min="11257" max="11257" width="32.625" style="12" customWidth="1"/>
    <col min="11258" max="11258" width="36" style="12" customWidth="1"/>
    <col min="11259" max="11259" width="9.875" style="12" customWidth="1"/>
    <col min="11260" max="11260" width="7.5" style="12" customWidth="1"/>
    <col min="11261" max="11261" width="7.875" style="12" customWidth="1"/>
    <col min="11262" max="11262" width="16.875" style="12" customWidth="1"/>
    <col min="11263" max="11263" width="12" style="12" customWidth="1"/>
    <col min="11264" max="11264" width="23.625" style="12" customWidth="1"/>
    <col min="11265" max="11265" width="12.875" style="12" customWidth="1"/>
    <col min="11266" max="11266" width="9" style="12"/>
    <col min="11267" max="11268" width="6.75" style="12" customWidth="1"/>
    <col min="11269" max="11511" width="9" style="12"/>
    <col min="11512" max="11512" width="12" style="12" customWidth="1"/>
    <col min="11513" max="11513" width="32.625" style="12" customWidth="1"/>
    <col min="11514" max="11514" width="36" style="12" customWidth="1"/>
    <col min="11515" max="11515" width="9.875" style="12" customWidth="1"/>
    <col min="11516" max="11516" width="7.5" style="12" customWidth="1"/>
    <col min="11517" max="11517" width="7.875" style="12" customWidth="1"/>
    <col min="11518" max="11518" width="16.875" style="12" customWidth="1"/>
    <col min="11519" max="11519" width="12" style="12" customWidth="1"/>
    <col min="11520" max="11520" width="23.625" style="12" customWidth="1"/>
    <col min="11521" max="11521" width="12.875" style="12" customWidth="1"/>
    <col min="11522" max="11522" width="9" style="12"/>
    <col min="11523" max="11524" width="6.75" style="12" customWidth="1"/>
    <col min="11525" max="11767" width="9" style="12"/>
    <col min="11768" max="11768" width="12" style="12" customWidth="1"/>
    <col min="11769" max="11769" width="32.625" style="12" customWidth="1"/>
    <col min="11770" max="11770" width="36" style="12" customWidth="1"/>
    <col min="11771" max="11771" width="9.875" style="12" customWidth="1"/>
    <col min="11772" max="11772" width="7.5" style="12" customWidth="1"/>
    <col min="11773" max="11773" width="7.875" style="12" customWidth="1"/>
    <col min="11774" max="11774" width="16.875" style="12" customWidth="1"/>
    <col min="11775" max="11775" width="12" style="12" customWidth="1"/>
    <col min="11776" max="11776" width="23.625" style="12" customWidth="1"/>
    <col min="11777" max="11777" width="12.875" style="12" customWidth="1"/>
    <col min="11778" max="11778" width="9" style="12"/>
    <col min="11779" max="11780" width="6.75" style="12" customWidth="1"/>
    <col min="11781" max="12023" width="9" style="12"/>
    <col min="12024" max="12024" width="12" style="12" customWidth="1"/>
    <col min="12025" max="12025" width="32.625" style="12" customWidth="1"/>
    <col min="12026" max="12026" width="36" style="12" customWidth="1"/>
    <col min="12027" max="12027" width="9.875" style="12" customWidth="1"/>
    <col min="12028" max="12028" width="7.5" style="12" customWidth="1"/>
    <col min="12029" max="12029" width="7.875" style="12" customWidth="1"/>
    <col min="12030" max="12030" width="16.875" style="12" customWidth="1"/>
    <col min="12031" max="12031" width="12" style="12" customWidth="1"/>
    <col min="12032" max="12032" width="23.625" style="12" customWidth="1"/>
    <col min="12033" max="12033" width="12.875" style="12" customWidth="1"/>
    <col min="12034" max="12034" width="9" style="12"/>
    <col min="12035" max="12036" width="6.75" style="12" customWidth="1"/>
    <col min="12037" max="12279" width="9" style="12"/>
    <col min="12280" max="12280" width="12" style="12" customWidth="1"/>
    <col min="12281" max="12281" width="32.625" style="12" customWidth="1"/>
    <col min="12282" max="12282" width="36" style="12" customWidth="1"/>
    <col min="12283" max="12283" width="9.875" style="12" customWidth="1"/>
    <col min="12284" max="12284" width="7.5" style="12" customWidth="1"/>
    <col min="12285" max="12285" width="7.875" style="12" customWidth="1"/>
    <col min="12286" max="12286" width="16.875" style="12" customWidth="1"/>
    <col min="12287" max="12287" width="12" style="12" customWidth="1"/>
    <col min="12288" max="12288" width="23.625" style="12" customWidth="1"/>
    <col min="12289" max="12289" width="12.875" style="12" customWidth="1"/>
    <col min="12290" max="12290" width="9" style="12"/>
    <col min="12291" max="12292" width="6.75" style="12" customWidth="1"/>
    <col min="12293" max="12535" width="9" style="12"/>
    <col min="12536" max="12536" width="12" style="12" customWidth="1"/>
    <col min="12537" max="12537" width="32.625" style="12" customWidth="1"/>
    <col min="12538" max="12538" width="36" style="12" customWidth="1"/>
    <col min="12539" max="12539" width="9.875" style="12" customWidth="1"/>
    <col min="12540" max="12540" width="7.5" style="12" customWidth="1"/>
    <col min="12541" max="12541" width="7.875" style="12" customWidth="1"/>
    <col min="12542" max="12542" width="16.875" style="12" customWidth="1"/>
    <col min="12543" max="12543" width="12" style="12" customWidth="1"/>
    <col min="12544" max="12544" width="23.625" style="12" customWidth="1"/>
    <col min="12545" max="12545" width="12.875" style="12" customWidth="1"/>
    <col min="12546" max="12546" width="9" style="12"/>
    <col min="12547" max="12548" width="6.75" style="12" customWidth="1"/>
    <col min="12549" max="12791" width="9" style="12"/>
    <col min="12792" max="12792" width="12" style="12" customWidth="1"/>
    <col min="12793" max="12793" width="32.625" style="12" customWidth="1"/>
    <col min="12794" max="12794" width="36" style="12" customWidth="1"/>
    <col min="12795" max="12795" width="9.875" style="12" customWidth="1"/>
    <col min="12796" max="12796" width="7.5" style="12" customWidth="1"/>
    <col min="12797" max="12797" width="7.875" style="12" customWidth="1"/>
    <col min="12798" max="12798" width="16.875" style="12" customWidth="1"/>
    <col min="12799" max="12799" width="12" style="12" customWidth="1"/>
    <col min="12800" max="12800" width="23.625" style="12" customWidth="1"/>
    <col min="12801" max="12801" width="12.875" style="12" customWidth="1"/>
    <col min="12802" max="12802" width="9" style="12"/>
    <col min="12803" max="12804" width="6.75" style="12" customWidth="1"/>
    <col min="12805" max="13047" width="9" style="12"/>
    <col min="13048" max="13048" width="12" style="12" customWidth="1"/>
    <col min="13049" max="13049" width="32.625" style="12" customWidth="1"/>
    <col min="13050" max="13050" width="36" style="12" customWidth="1"/>
    <col min="13051" max="13051" width="9.875" style="12" customWidth="1"/>
    <col min="13052" max="13052" width="7.5" style="12" customWidth="1"/>
    <col min="13053" max="13053" width="7.875" style="12" customWidth="1"/>
    <col min="13054" max="13054" width="16.875" style="12" customWidth="1"/>
    <col min="13055" max="13055" width="12" style="12" customWidth="1"/>
    <col min="13056" max="13056" width="23.625" style="12" customWidth="1"/>
    <col min="13057" max="13057" width="12.875" style="12" customWidth="1"/>
    <col min="13058" max="13058" width="9" style="12"/>
    <col min="13059" max="13060" width="6.75" style="12" customWidth="1"/>
    <col min="13061" max="13303" width="9" style="12"/>
    <col min="13304" max="13304" width="12" style="12" customWidth="1"/>
    <col min="13305" max="13305" width="32.625" style="12" customWidth="1"/>
    <col min="13306" max="13306" width="36" style="12" customWidth="1"/>
    <col min="13307" max="13307" width="9.875" style="12" customWidth="1"/>
    <col min="13308" max="13308" width="7.5" style="12" customWidth="1"/>
    <col min="13309" max="13309" width="7.875" style="12" customWidth="1"/>
    <col min="13310" max="13310" width="16.875" style="12" customWidth="1"/>
    <col min="13311" max="13311" width="12" style="12" customWidth="1"/>
    <col min="13312" max="13312" width="23.625" style="12" customWidth="1"/>
    <col min="13313" max="13313" width="12.875" style="12" customWidth="1"/>
    <col min="13314" max="13314" width="9" style="12"/>
    <col min="13315" max="13316" width="6.75" style="12" customWidth="1"/>
    <col min="13317" max="13559" width="9" style="12"/>
    <col min="13560" max="13560" width="12" style="12" customWidth="1"/>
    <col min="13561" max="13561" width="32.625" style="12" customWidth="1"/>
    <col min="13562" max="13562" width="36" style="12" customWidth="1"/>
    <col min="13563" max="13563" width="9.875" style="12" customWidth="1"/>
    <col min="13564" max="13564" width="7.5" style="12" customWidth="1"/>
    <col min="13565" max="13565" width="7.875" style="12" customWidth="1"/>
    <col min="13566" max="13566" width="16.875" style="12" customWidth="1"/>
    <col min="13567" max="13567" width="12" style="12" customWidth="1"/>
    <col min="13568" max="13568" width="23.625" style="12" customWidth="1"/>
    <col min="13569" max="13569" width="12.875" style="12" customWidth="1"/>
    <col min="13570" max="13570" width="9" style="12"/>
    <col min="13571" max="13572" width="6.75" style="12" customWidth="1"/>
    <col min="13573" max="13815" width="9" style="12"/>
    <col min="13816" max="13816" width="12" style="12" customWidth="1"/>
    <col min="13817" max="13817" width="32.625" style="12" customWidth="1"/>
    <col min="13818" max="13818" width="36" style="12" customWidth="1"/>
    <col min="13819" max="13819" width="9.875" style="12" customWidth="1"/>
    <col min="13820" max="13820" width="7.5" style="12" customWidth="1"/>
    <col min="13821" max="13821" width="7.875" style="12" customWidth="1"/>
    <col min="13822" max="13822" width="16.875" style="12" customWidth="1"/>
    <col min="13823" max="13823" width="12" style="12" customWidth="1"/>
    <col min="13824" max="13824" width="23.625" style="12" customWidth="1"/>
    <col min="13825" max="13825" width="12.875" style="12" customWidth="1"/>
    <col min="13826" max="13826" width="9" style="12"/>
    <col min="13827" max="13828" width="6.75" style="12" customWidth="1"/>
    <col min="13829" max="14071" width="9" style="12"/>
    <col min="14072" max="14072" width="12" style="12" customWidth="1"/>
    <col min="14073" max="14073" width="32.625" style="12" customWidth="1"/>
    <col min="14074" max="14074" width="36" style="12" customWidth="1"/>
    <col min="14075" max="14075" width="9.875" style="12" customWidth="1"/>
    <col min="14076" max="14076" width="7.5" style="12" customWidth="1"/>
    <col min="14077" max="14077" width="7.875" style="12" customWidth="1"/>
    <col min="14078" max="14078" width="16.875" style="12" customWidth="1"/>
    <col min="14079" max="14079" width="12" style="12" customWidth="1"/>
    <col min="14080" max="14080" width="23.625" style="12" customWidth="1"/>
    <col min="14081" max="14081" width="12.875" style="12" customWidth="1"/>
    <col min="14082" max="14082" width="9" style="12"/>
    <col min="14083" max="14084" width="6.75" style="12" customWidth="1"/>
    <col min="14085" max="14327" width="9" style="12"/>
    <col min="14328" max="14328" width="12" style="12" customWidth="1"/>
    <col min="14329" max="14329" width="32.625" style="12" customWidth="1"/>
    <col min="14330" max="14330" width="36" style="12" customWidth="1"/>
    <col min="14331" max="14331" width="9.875" style="12" customWidth="1"/>
    <col min="14332" max="14332" width="7.5" style="12" customWidth="1"/>
    <col min="14333" max="14333" width="7.875" style="12" customWidth="1"/>
    <col min="14334" max="14334" width="16.875" style="12" customWidth="1"/>
    <col min="14335" max="14335" width="12" style="12" customWidth="1"/>
    <col min="14336" max="14336" width="23.625" style="12" customWidth="1"/>
    <col min="14337" max="14337" width="12.875" style="12" customWidth="1"/>
    <col min="14338" max="14338" width="9" style="12"/>
    <col min="14339" max="14340" width="6.75" style="12" customWidth="1"/>
    <col min="14341" max="14583" width="9" style="12"/>
    <col min="14584" max="14584" width="12" style="12" customWidth="1"/>
    <col min="14585" max="14585" width="32.625" style="12" customWidth="1"/>
    <col min="14586" max="14586" width="36" style="12" customWidth="1"/>
    <col min="14587" max="14587" width="9.875" style="12" customWidth="1"/>
    <col min="14588" max="14588" width="7.5" style="12" customWidth="1"/>
    <col min="14589" max="14589" width="7.875" style="12" customWidth="1"/>
    <col min="14590" max="14590" width="16.875" style="12" customWidth="1"/>
    <col min="14591" max="14591" width="12" style="12" customWidth="1"/>
    <col min="14592" max="14592" width="23.625" style="12" customWidth="1"/>
    <col min="14593" max="14593" width="12.875" style="12" customWidth="1"/>
    <col min="14594" max="14594" width="9" style="12"/>
    <col min="14595" max="14596" width="6.75" style="12" customWidth="1"/>
    <col min="14597" max="14839" width="9" style="12"/>
    <col min="14840" max="14840" width="12" style="12" customWidth="1"/>
    <col min="14841" max="14841" width="32.625" style="12" customWidth="1"/>
    <col min="14842" max="14842" width="36" style="12" customWidth="1"/>
    <col min="14843" max="14843" width="9.875" style="12" customWidth="1"/>
    <col min="14844" max="14844" width="7.5" style="12" customWidth="1"/>
    <col min="14845" max="14845" width="7.875" style="12" customWidth="1"/>
    <col min="14846" max="14846" width="16.875" style="12" customWidth="1"/>
    <col min="14847" max="14847" width="12" style="12" customWidth="1"/>
    <col min="14848" max="14848" width="23.625" style="12" customWidth="1"/>
    <col min="14849" max="14849" width="12.875" style="12" customWidth="1"/>
    <col min="14850" max="14850" width="9" style="12"/>
    <col min="14851" max="14852" width="6.75" style="12" customWidth="1"/>
    <col min="14853" max="15095" width="9" style="12"/>
    <col min="15096" max="15096" width="12" style="12" customWidth="1"/>
    <col min="15097" max="15097" width="32.625" style="12" customWidth="1"/>
    <col min="15098" max="15098" width="36" style="12" customWidth="1"/>
    <col min="15099" max="15099" width="9.875" style="12" customWidth="1"/>
    <col min="15100" max="15100" width="7.5" style="12" customWidth="1"/>
    <col min="15101" max="15101" width="7.875" style="12" customWidth="1"/>
    <col min="15102" max="15102" width="16.875" style="12" customWidth="1"/>
    <col min="15103" max="15103" width="12" style="12" customWidth="1"/>
    <col min="15104" max="15104" width="23.625" style="12" customWidth="1"/>
    <col min="15105" max="15105" width="12.875" style="12" customWidth="1"/>
    <col min="15106" max="15106" width="9" style="12"/>
    <col min="15107" max="15108" width="6.75" style="12" customWidth="1"/>
    <col min="15109" max="15351" width="9" style="12"/>
    <col min="15352" max="15352" width="12" style="12" customWidth="1"/>
    <col min="15353" max="15353" width="32.625" style="12" customWidth="1"/>
    <col min="15354" max="15354" width="36" style="12" customWidth="1"/>
    <col min="15355" max="15355" width="9.875" style="12" customWidth="1"/>
    <col min="15356" max="15356" width="7.5" style="12" customWidth="1"/>
    <col min="15357" max="15357" width="7.875" style="12" customWidth="1"/>
    <col min="15358" max="15358" width="16.875" style="12" customWidth="1"/>
    <col min="15359" max="15359" width="12" style="12" customWidth="1"/>
    <col min="15360" max="15360" width="23.625" style="12" customWidth="1"/>
    <col min="15361" max="15361" width="12.875" style="12" customWidth="1"/>
    <col min="15362" max="15362" width="9" style="12"/>
    <col min="15363" max="15364" width="6.75" style="12" customWidth="1"/>
    <col min="15365" max="15607" width="9" style="12"/>
    <col min="15608" max="15608" width="12" style="12" customWidth="1"/>
    <col min="15609" max="15609" width="32.625" style="12" customWidth="1"/>
    <col min="15610" max="15610" width="36" style="12" customWidth="1"/>
    <col min="15611" max="15611" width="9.875" style="12" customWidth="1"/>
    <col min="15612" max="15612" width="7.5" style="12" customWidth="1"/>
    <col min="15613" max="15613" width="7.875" style="12" customWidth="1"/>
    <col min="15614" max="15614" width="16.875" style="12" customWidth="1"/>
    <col min="15615" max="15615" width="12" style="12" customWidth="1"/>
    <col min="15616" max="15616" width="23.625" style="12" customWidth="1"/>
    <col min="15617" max="15617" width="12.875" style="12" customWidth="1"/>
    <col min="15618" max="15618" width="9" style="12"/>
    <col min="15619" max="15620" width="6.75" style="12" customWidth="1"/>
    <col min="15621" max="15863" width="9" style="12"/>
    <col min="15864" max="15864" width="12" style="12" customWidth="1"/>
    <col min="15865" max="15865" width="32.625" style="12" customWidth="1"/>
    <col min="15866" max="15866" width="36" style="12" customWidth="1"/>
    <col min="15867" max="15867" width="9.875" style="12" customWidth="1"/>
    <col min="15868" max="15868" width="7.5" style="12" customWidth="1"/>
    <col min="15869" max="15869" width="7.875" style="12" customWidth="1"/>
    <col min="15870" max="15870" width="16.875" style="12" customWidth="1"/>
    <col min="15871" max="15871" width="12" style="12" customWidth="1"/>
    <col min="15872" max="15872" width="23.625" style="12" customWidth="1"/>
    <col min="15873" max="15873" width="12.875" style="12" customWidth="1"/>
    <col min="15874" max="15874" width="9" style="12"/>
    <col min="15875" max="15876" width="6.75" style="12" customWidth="1"/>
    <col min="15877" max="16119" width="9" style="12"/>
    <col min="16120" max="16120" width="12" style="12" customWidth="1"/>
    <col min="16121" max="16121" width="32.625" style="12" customWidth="1"/>
    <col min="16122" max="16122" width="36" style="12" customWidth="1"/>
    <col min="16123" max="16123" width="9.875" style="12" customWidth="1"/>
    <col min="16124" max="16124" width="7.5" style="12" customWidth="1"/>
    <col min="16125" max="16125" width="7.875" style="12" customWidth="1"/>
    <col min="16126" max="16126" width="16.875" style="12" customWidth="1"/>
    <col min="16127" max="16127" width="12" style="12" customWidth="1"/>
    <col min="16128" max="16128" width="23.625" style="12" customWidth="1"/>
    <col min="16129" max="16129" width="12.875" style="12" customWidth="1"/>
    <col min="16130" max="16130" width="9" style="12"/>
    <col min="16131" max="16132" width="6.75" style="12" customWidth="1"/>
    <col min="16133" max="16384" width="9" style="12"/>
  </cols>
  <sheetData>
    <row r="1" spans="1:43" customFormat="1" ht="13.5" customHeight="1" thickBot="1">
      <c r="A1" s="739" t="s">
        <v>106</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3"/>
      <c r="AK1" s="3"/>
    </row>
    <row r="2" spans="1:43" customFormat="1" ht="13.5" customHeigh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3"/>
      <c r="AK2" s="3"/>
      <c r="AL2" s="776" t="s">
        <v>569</v>
      </c>
      <c r="AM2" s="778"/>
    </row>
    <row r="3" spans="1:43" customFormat="1" ht="13.5" customHeight="1" thickBo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3"/>
      <c r="AK3" s="3"/>
      <c r="AL3" s="779"/>
      <c r="AM3" s="781"/>
    </row>
    <row r="4" spans="1:43" s="7" customFormat="1" ht="12" customHeight="1" thickBot="1">
      <c r="A4" s="1128" t="s">
        <v>485</v>
      </c>
      <c r="B4" s="1129"/>
      <c r="C4" s="1129"/>
      <c r="D4" s="1129"/>
      <c r="E4" s="1129"/>
      <c r="F4" s="1129"/>
      <c r="G4" s="1129"/>
      <c r="H4" s="1129"/>
      <c r="I4" s="1129"/>
      <c r="J4" s="1129"/>
      <c r="K4" s="1129"/>
      <c r="L4" s="1129"/>
      <c r="M4" s="1129"/>
      <c r="N4" s="1129"/>
      <c r="O4" s="1129"/>
      <c r="P4" s="1129"/>
      <c r="Q4" s="1129"/>
      <c r="R4" s="1129"/>
      <c r="S4" s="1129"/>
      <c r="T4" s="1129"/>
      <c r="U4" s="1129"/>
      <c r="V4" s="1130"/>
      <c r="W4" s="1127" t="s">
        <v>486</v>
      </c>
      <c r="X4" s="1127"/>
      <c r="Y4" s="1127"/>
      <c r="Z4" s="1127"/>
      <c r="AA4" s="1127"/>
      <c r="AB4" s="1127"/>
      <c r="AC4" s="1127"/>
      <c r="AD4" s="1127"/>
      <c r="AE4" s="1127"/>
      <c r="AF4" s="1127"/>
      <c r="AG4" s="1127"/>
      <c r="AH4" s="1127"/>
      <c r="AI4" s="1127"/>
      <c r="AJ4" s="37"/>
      <c r="AK4" s="37"/>
      <c r="AL4" s="782"/>
      <c r="AM4" s="784"/>
    </row>
    <row r="5" spans="1:43" customFormat="1" ht="13.15" customHeight="1" thickBot="1">
      <c r="A5" s="1131" t="str">
        <f>IF(①【2ヵ月前】利用申込書!D6="","",①【2ヵ月前】利用申込書!D6)</f>
        <v/>
      </c>
      <c r="B5" s="1132"/>
      <c r="C5" s="1132"/>
      <c r="D5" s="1132"/>
      <c r="E5" s="1132"/>
      <c r="F5" s="1132"/>
      <c r="G5" s="1132"/>
      <c r="H5" s="1132"/>
      <c r="I5" s="1132"/>
      <c r="J5" s="1132"/>
      <c r="K5" s="1132"/>
      <c r="L5" s="1132"/>
      <c r="M5" s="1132"/>
      <c r="N5" s="1132"/>
      <c r="O5" s="1132"/>
      <c r="P5" s="1132"/>
      <c r="Q5" s="1132"/>
      <c r="R5" s="1132"/>
      <c r="S5" s="1132"/>
      <c r="T5" s="1132"/>
      <c r="U5" s="1132"/>
      <c r="V5" s="1133"/>
      <c r="W5" s="1126" t="s">
        <v>487</v>
      </c>
      <c r="X5" s="1137" t="str">
        <f>IFERROR(DATE(①【2ヵ月前】利用申込書!G12,①【2ヵ月前】利用申込書!K12,①【2ヵ月前】利用申込書!N12)," ")</f>
        <v xml:space="preserve"> </v>
      </c>
      <c r="Y5" s="1137"/>
      <c r="Z5" s="1137"/>
      <c r="AA5" s="1137"/>
      <c r="AB5" s="1137"/>
      <c r="AC5" s="573" t="s">
        <v>489</v>
      </c>
      <c r="AD5" s="1138" t="str">
        <f>IFERROR(DATE(①【2ヵ月前】利用申込書!G13,①【2ヵ月前】利用申込書!K13,①【2ヵ月前】利用申込書!N13)," ")</f>
        <v xml:space="preserve"> </v>
      </c>
      <c r="AE5" s="1138"/>
      <c r="AF5" s="1138"/>
      <c r="AG5" s="1138"/>
      <c r="AH5" s="1138"/>
      <c r="AI5" s="1126" t="s">
        <v>488</v>
      </c>
      <c r="AL5" s="11"/>
      <c r="AM5" s="11"/>
    </row>
    <row r="6" spans="1:43" customFormat="1" ht="13.15" customHeight="1" thickBot="1">
      <c r="A6" s="1134"/>
      <c r="B6" s="1135"/>
      <c r="C6" s="1135"/>
      <c r="D6" s="1135"/>
      <c r="E6" s="1135"/>
      <c r="F6" s="1135"/>
      <c r="G6" s="1135"/>
      <c r="H6" s="1135"/>
      <c r="I6" s="1135"/>
      <c r="J6" s="1135"/>
      <c r="K6" s="1135"/>
      <c r="L6" s="1135"/>
      <c r="M6" s="1135"/>
      <c r="N6" s="1135"/>
      <c r="O6" s="1135"/>
      <c r="P6" s="1135"/>
      <c r="Q6" s="1135"/>
      <c r="R6" s="1135"/>
      <c r="S6" s="1135"/>
      <c r="T6" s="1135"/>
      <c r="U6" s="1135"/>
      <c r="V6" s="1136"/>
      <c r="W6" s="1126"/>
      <c r="X6" s="1137"/>
      <c r="Y6" s="1137"/>
      <c r="Z6" s="1137"/>
      <c r="AA6" s="1137"/>
      <c r="AB6" s="1137"/>
      <c r="AC6" s="573"/>
      <c r="AD6" s="1138"/>
      <c r="AE6" s="1138"/>
      <c r="AF6" s="1138"/>
      <c r="AG6" s="1138"/>
      <c r="AH6" s="1138"/>
      <c r="AI6" s="1126"/>
      <c r="AL6" s="592" t="s">
        <v>572</v>
      </c>
      <c r="AM6" s="593"/>
    </row>
    <row r="7" spans="1:43" customFormat="1" ht="12" customHeight="1">
      <c r="A7" s="352"/>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L7" s="594"/>
      <c r="AM7" s="595"/>
    </row>
    <row r="8" spans="1:43" customFormat="1" ht="12" customHeight="1" thickBot="1">
      <c r="A8" s="1076" t="s">
        <v>899</v>
      </c>
      <c r="B8" s="1076"/>
      <c r="C8" s="1076"/>
      <c r="D8" s="1076"/>
      <c r="E8" s="1076"/>
      <c r="F8" s="1076"/>
      <c r="G8" s="1076"/>
      <c r="H8" s="1076"/>
      <c r="I8" s="1076"/>
      <c r="J8" s="1076"/>
      <c r="K8" s="1076"/>
      <c r="L8" s="1076"/>
      <c r="M8" s="1076"/>
      <c r="N8" s="1076"/>
      <c r="O8" s="1076"/>
      <c r="P8" s="1076"/>
      <c r="Q8" s="1076"/>
      <c r="R8" s="1076"/>
      <c r="S8" s="1076"/>
      <c r="T8" s="1076"/>
      <c r="U8" s="1076"/>
      <c r="V8" s="1076"/>
      <c r="W8" s="1076"/>
      <c r="X8" s="1076"/>
      <c r="Y8" s="1076"/>
      <c r="Z8" s="1076"/>
      <c r="AA8" s="1076"/>
      <c r="AB8" s="1076"/>
      <c r="AC8" s="405"/>
      <c r="AD8" s="405"/>
      <c r="AE8" s="405"/>
      <c r="AF8" s="405"/>
      <c r="AG8" s="405"/>
      <c r="AH8" s="405"/>
      <c r="AI8" s="405"/>
      <c r="AL8" s="596"/>
      <c r="AM8" s="597"/>
    </row>
    <row r="9" spans="1:43" ht="12" customHeight="1" thickBot="1">
      <c r="A9" s="1077" t="s">
        <v>900</v>
      </c>
      <c r="B9" s="1077"/>
      <c r="C9" s="1077"/>
      <c r="D9" s="1077"/>
      <c r="E9" s="1077"/>
      <c r="F9" s="1077"/>
      <c r="G9" s="1077"/>
      <c r="H9" s="1077"/>
      <c r="I9" s="1077"/>
      <c r="J9" s="1077"/>
      <c r="K9" s="1077"/>
      <c r="L9" s="1077"/>
      <c r="M9" s="1077"/>
      <c r="N9" s="1077"/>
      <c r="O9" s="1077"/>
      <c r="P9" s="1077"/>
      <c r="Q9" s="1077"/>
      <c r="R9" s="1077"/>
      <c r="S9" s="1077"/>
      <c r="T9" s="1077"/>
      <c r="U9" s="1077"/>
      <c r="V9" s="1077"/>
      <c r="W9" s="1077"/>
      <c r="X9" s="1077"/>
      <c r="Y9" s="1077"/>
      <c r="Z9" s="1077"/>
      <c r="AA9" s="1077"/>
      <c r="AB9" s="1077"/>
      <c r="AC9" s="405"/>
      <c r="AD9" s="405"/>
      <c r="AE9" s="403"/>
      <c r="AF9" s="403"/>
      <c r="AG9" s="403"/>
      <c r="AH9" s="403"/>
      <c r="AI9" s="404" t="s">
        <v>896</v>
      </c>
    </row>
    <row r="10" spans="1:43" ht="13.5" customHeight="1">
      <c r="A10" s="1070" t="s">
        <v>479</v>
      </c>
      <c r="B10" s="1071"/>
      <c r="C10" s="1071"/>
      <c r="D10" s="1071"/>
      <c r="E10" s="1071"/>
      <c r="F10" s="1071"/>
      <c r="G10" s="1071"/>
      <c r="H10" s="1071"/>
      <c r="I10" s="1071"/>
      <c r="J10" s="1071"/>
      <c r="K10" s="1071"/>
      <c r="L10" s="1071"/>
      <c r="M10" s="1071"/>
      <c r="N10" s="1072"/>
      <c r="O10" s="1070" t="s">
        <v>480</v>
      </c>
      <c r="P10" s="1071"/>
      <c r="Q10" s="1071"/>
      <c r="R10" s="1071"/>
      <c r="S10" s="1071"/>
      <c r="T10" s="1071"/>
      <c r="U10" s="1071"/>
      <c r="V10" s="1071"/>
      <c r="W10" s="1071"/>
      <c r="X10" s="1071"/>
      <c r="Y10" s="1072"/>
      <c r="Z10" s="1116" t="s">
        <v>481</v>
      </c>
      <c r="AA10" s="1117"/>
      <c r="AB10" s="1118"/>
      <c r="AC10" s="1108" t="s">
        <v>482</v>
      </c>
      <c r="AD10" s="1084"/>
      <c r="AE10" s="1083" t="s">
        <v>483</v>
      </c>
      <c r="AF10" s="1084"/>
      <c r="AG10" s="1083" t="s">
        <v>484</v>
      </c>
      <c r="AH10" s="1087"/>
      <c r="AI10" s="1088"/>
    </row>
    <row r="11" spans="1:43" s="13" customFormat="1" ht="13.5" customHeight="1" thickBot="1">
      <c r="A11" s="1073"/>
      <c r="B11" s="1074"/>
      <c r="C11" s="1074"/>
      <c r="D11" s="1074"/>
      <c r="E11" s="1074"/>
      <c r="F11" s="1074"/>
      <c r="G11" s="1074"/>
      <c r="H11" s="1074"/>
      <c r="I11" s="1074"/>
      <c r="J11" s="1074"/>
      <c r="K11" s="1074"/>
      <c r="L11" s="1074"/>
      <c r="M11" s="1074"/>
      <c r="N11" s="1075"/>
      <c r="O11" s="1073"/>
      <c r="P11" s="1074"/>
      <c r="Q11" s="1074"/>
      <c r="R11" s="1074"/>
      <c r="S11" s="1074"/>
      <c r="T11" s="1074"/>
      <c r="U11" s="1074"/>
      <c r="V11" s="1074"/>
      <c r="W11" s="1074"/>
      <c r="X11" s="1074"/>
      <c r="Y11" s="1075"/>
      <c r="Z11" s="1119"/>
      <c r="AA11" s="1120"/>
      <c r="AB11" s="1121"/>
      <c r="AC11" s="1109"/>
      <c r="AD11" s="1086"/>
      <c r="AE11" s="1085"/>
      <c r="AF11" s="1086"/>
      <c r="AG11" s="1089"/>
      <c r="AH11" s="1090"/>
      <c r="AI11" s="1091"/>
    </row>
    <row r="12" spans="1:43" s="13" customFormat="1" ht="23.1" customHeight="1" thickTop="1">
      <c r="A12" s="1142" t="s">
        <v>459</v>
      </c>
      <c r="B12" s="1143"/>
      <c r="C12" s="1143"/>
      <c r="D12" s="1143"/>
      <c r="E12" s="1143"/>
      <c r="F12" s="1143"/>
      <c r="G12" s="1143"/>
      <c r="H12" s="1143"/>
      <c r="I12" s="1143"/>
      <c r="J12" s="1143"/>
      <c r="K12" s="1143"/>
      <c r="L12" s="1143"/>
      <c r="M12" s="1143"/>
      <c r="N12" s="1143"/>
      <c r="O12" s="1113" t="s">
        <v>471</v>
      </c>
      <c r="P12" s="1114"/>
      <c r="Q12" s="1114"/>
      <c r="R12" s="1114"/>
      <c r="S12" s="1114"/>
      <c r="T12" s="1114"/>
      <c r="U12" s="1114"/>
      <c r="V12" s="1114"/>
      <c r="W12" s="1114"/>
      <c r="X12" s="1114"/>
      <c r="Y12" s="1115"/>
      <c r="Z12" s="1098">
        <v>6600</v>
      </c>
      <c r="AA12" s="1098"/>
      <c r="AB12" s="334" t="s">
        <v>90</v>
      </c>
      <c r="AC12" s="1092"/>
      <c r="AD12" s="1093"/>
      <c r="AE12" s="1079"/>
      <c r="AF12" s="1079"/>
      <c r="AG12" s="248"/>
      <c r="AH12" s="194" t="s">
        <v>117</v>
      </c>
      <c r="AI12" s="196"/>
      <c r="AL12" s="31" t="s">
        <v>311</v>
      </c>
      <c r="AP12" s="230">
        <f>Z12*AC12</f>
        <v>0</v>
      </c>
      <c r="AQ12" s="231" t="s">
        <v>625</v>
      </c>
    </row>
    <row r="13" spans="1:43" s="13" customFormat="1" ht="23.1" customHeight="1">
      <c r="A13" s="1096" t="s">
        <v>460</v>
      </c>
      <c r="B13" s="1097"/>
      <c r="C13" s="1097"/>
      <c r="D13" s="1097"/>
      <c r="E13" s="1097"/>
      <c r="F13" s="1097"/>
      <c r="G13" s="1097"/>
      <c r="H13" s="1097"/>
      <c r="I13" s="1097"/>
      <c r="J13" s="1097"/>
      <c r="K13" s="1097"/>
      <c r="L13" s="1097"/>
      <c r="M13" s="1097"/>
      <c r="N13" s="1097"/>
      <c r="O13" s="1105" t="s">
        <v>472</v>
      </c>
      <c r="P13" s="1104"/>
      <c r="Q13" s="1104"/>
      <c r="R13" s="1104"/>
      <c r="S13" s="1104"/>
      <c r="T13" s="1104"/>
      <c r="U13" s="1104"/>
      <c r="V13" s="1104"/>
      <c r="W13" s="1104"/>
      <c r="X13" s="1104"/>
      <c r="Y13" s="1106"/>
      <c r="Z13" s="1112">
        <v>100</v>
      </c>
      <c r="AA13" s="1112"/>
      <c r="AB13" s="335" t="s">
        <v>90</v>
      </c>
      <c r="AC13" s="1081"/>
      <c r="AD13" s="1078"/>
      <c r="AE13" s="1080"/>
      <c r="AF13" s="1080"/>
      <c r="AG13" s="249"/>
      <c r="AH13" s="233" t="s">
        <v>117</v>
      </c>
      <c r="AI13" s="197"/>
      <c r="AJ13" s="15"/>
      <c r="AL13" s="13" t="s">
        <v>318</v>
      </c>
      <c r="AM13" s="33">
        <f>SUM(AP12:AP33)</f>
        <v>0</v>
      </c>
      <c r="AN13" s="13" t="s">
        <v>315</v>
      </c>
      <c r="AP13" s="230">
        <f t="shared" ref="AP13:AP14" si="0">Z13*AC13</f>
        <v>0</v>
      </c>
      <c r="AQ13" s="231" t="s">
        <v>625</v>
      </c>
    </row>
    <row r="14" spans="1:43" s="13" customFormat="1" ht="23.1" customHeight="1">
      <c r="A14" s="1096" t="s">
        <v>461</v>
      </c>
      <c r="B14" s="1097"/>
      <c r="C14" s="1097"/>
      <c r="D14" s="1097"/>
      <c r="E14" s="1097"/>
      <c r="F14" s="1097"/>
      <c r="G14" s="1097"/>
      <c r="H14" s="1097"/>
      <c r="I14" s="1097"/>
      <c r="J14" s="1097"/>
      <c r="K14" s="1097"/>
      <c r="L14" s="1097"/>
      <c r="M14" s="1097"/>
      <c r="N14" s="1097"/>
      <c r="O14" s="1105" t="s">
        <v>473</v>
      </c>
      <c r="P14" s="1104"/>
      <c r="Q14" s="1104"/>
      <c r="R14" s="1104"/>
      <c r="S14" s="1104"/>
      <c r="T14" s="1104"/>
      <c r="U14" s="1104"/>
      <c r="V14" s="1104"/>
      <c r="W14" s="1104"/>
      <c r="X14" s="1104"/>
      <c r="Y14" s="1106"/>
      <c r="Z14" s="1112">
        <v>120</v>
      </c>
      <c r="AA14" s="1112"/>
      <c r="AB14" s="335" t="s">
        <v>90</v>
      </c>
      <c r="AC14" s="1081"/>
      <c r="AD14" s="1078"/>
      <c r="AE14" s="1080"/>
      <c r="AF14" s="1080"/>
      <c r="AG14" s="249"/>
      <c r="AH14" s="233" t="s">
        <v>117</v>
      </c>
      <c r="AI14" s="197"/>
      <c r="AJ14" s="15"/>
      <c r="AL14" s="13" t="s">
        <v>317</v>
      </c>
      <c r="AM14" s="32">
        <f>SUM(AQ15:AQ33)</f>
        <v>0</v>
      </c>
      <c r="AN14" s="13" t="s">
        <v>315</v>
      </c>
      <c r="AP14" s="230">
        <f t="shared" si="0"/>
        <v>0</v>
      </c>
      <c r="AQ14" s="231" t="s">
        <v>625</v>
      </c>
    </row>
    <row r="15" spans="1:43" s="13" customFormat="1" ht="23.1" customHeight="1">
      <c r="A15" s="1096" t="s">
        <v>829</v>
      </c>
      <c r="B15" s="1097"/>
      <c r="C15" s="1097"/>
      <c r="D15" s="1097"/>
      <c r="E15" s="1097"/>
      <c r="F15" s="1097"/>
      <c r="G15" s="1097"/>
      <c r="H15" s="1097"/>
      <c r="I15" s="1097"/>
      <c r="J15" s="1097"/>
      <c r="K15" s="1097"/>
      <c r="L15" s="1097"/>
      <c r="M15" s="1097"/>
      <c r="N15" s="1097"/>
      <c r="O15" s="1105" t="s">
        <v>812</v>
      </c>
      <c r="P15" s="1104"/>
      <c r="Q15" s="1104"/>
      <c r="R15" s="1104"/>
      <c r="S15" s="1104"/>
      <c r="T15" s="1104"/>
      <c r="U15" s="1104"/>
      <c r="V15" s="1104"/>
      <c r="W15" s="1104"/>
      <c r="X15" s="1104"/>
      <c r="Y15" s="1106"/>
      <c r="Z15" s="1112">
        <v>300</v>
      </c>
      <c r="AA15" s="1112"/>
      <c r="AB15" s="335" t="s">
        <v>90</v>
      </c>
      <c r="AC15" s="1081"/>
      <c r="AD15" s="1078"/>
      <c r="AE15" s="1078"/>
      <c r="AF15" s="1078"/>
      <c r="AG15" s="249"/>
      <c r="AH15" s="233" t="s">
        <v>117</v>
      </c>
      <c r="AI15" s="197"/>
      <c r="AJ15" s="15"/>
      <c r="AP15" s="230">
        <f>Z15*AC15</f>
        <v>0</v>
      </c>
      <c r="AQ15" s="230">
        <f>IFERROR(Z15*AE15,"")</f>
        <v>0</v>
      </c>
    </row>
    <row r="16" spans="1:43" s="13" customFormat="1" ht="23.1" customHeight="1" thickBot="1">
      <c r="A16" s="1139"/>
      <c r="B16" s="1140"/>
      <c r="C16" s="1140"/>
      <c r="D16" s="1140"/>
      <c r="E16" s="1140"/>
      <c r="F16" s="1140"/>
      <c r="G16" s="1140"/>
      <c r="H16" s="1140"/>
      <c r="I16" s="1140"/>
      <c r="J16" s="1140"/>
      <c r="K16" s="1140"/>
      <c r="L16" s="1140"/>
      <c r="M16" s="1140"/>
      <c r="N16" s="1140"/>
      <c r="O16" s="1155" t="s">
        <v>698</v>
      </c>
      <c r="P16" s="1156"/>
      <c r="Q16" s="1156"/>
      <c r="R16" s="1156"/>
      <c r="S16" s="1156"/>
      <c r="T16" s="1156"/>
      <c r="U16" s="1156"/>
      <c r="V16" s="1156"/>
      <c r="W16" s="1156"/>
      <c r="X16" s="1156"/>
      <c r="Y16" s="1157"/>
      <c r="Z16" s="1160">
        <v>10</v>
      </c>
      <c r="AA16" s="1160"/>
      <c r="AB16" s="336" t="s">
        <v>90</v>
      </c>
      <c r="AC16" s="1110"/>
      <c r="AD16" s="1082"/>
      <c r="AE16" s="1082"/>
      <c r="AF16" s="1082"/>
      <c r="AG16" s="250"/>
      <c r="AH16" s="195" t="s">
        <v>117</v>
      </c>
      <c r="AI16" s="198"/>
      <c r="AJ16" s="15"/>
      <c r="AP16" s="230">
        <f t="shared" ref="AP16:AP27" si="1">Z16*AC16</f>
        <v>0</v>
      </c>
      <c r="AQ16" s="230">
        <f>IFERROR(Z16*AE16,"")</f>
        <v>0</v>
      </c>
    </row>
    <row r="17" spans="1:43" s="13" customFormat="1" ht="23.1" customHeight="1" thickTop="1">
      <c r="A17" s="1099" t="s">
        <v>470</v>
      </c>
      <c r="B17" s="1100"/>
      <c r="C17" s="1100"/>
      <c r="D17" s="1100"/>
      <c r="E17" s="1100"/>
      <c r="F17" s="1100"/>
      <c r="G17" s="1100"/>
      <c r="H17" s="1100"/>
      <c r="I17" s="1100"/>
      <c r="J17" s="1100"/>
      <c r="K17" s="1100"/>
      <c r="L17" s="1100"/>
      <c r="M17" s="1100"/>
      <c r="N17" s="1100"/>
      <c r="O17" s="1158" t="s">
        <v>474</v>
      </c>
      <c r="P17" s="1143"/>
      <c r="Q17" s="1143"/>
      <c r="R17" s="1143"/>
      <c r="S17" s="1143"/>
      <c r="T17" s="1143"/>
      <c r="U17" s="1143"/>
      <c r="V17" s="1143"/>
      <c r="W17" s="1143"/>
      <c r="X17" s="1143"/>
      <c r="Y17" s="1159"/>
      <c r="Z17" s="1161">
        <v>400</v>
      </c>
      <c r="AA17" s="1161"/>
      <c r="AB17" s="334" t="s">
        <v>90</v>
      </c>
      <c r="AC17" s="1092"/>
      <c r="AD17" s="1093"/>
      <c r="AE17" s="1093"/>
      <c r="AF17" s="1093"/>
      <c r="AG17" s="245"/>
      <c r="AH17" s="242" t="s">
        <v>117</v>
      </c>
      <c r="AI17" s="246"/>
      <c r="AJ17" s="15"/>
      <c r="AP17" s="230">
        <f t="shared" si="1"/>
        <v>0</v>
      </c>
      <c r="AQ17" s="230">
        <f t="shared" ref="AQ17:AQ33" si="2">Z17*AE17</f>
        <v>0</v>
      </c>
    </row>
    <row r="18" spans="1:43" s="13" customFormat="1" ht="23.1" customHeight="1">
      <c r="A18" s="1123" t="s">
        <v>462</v>
      </c>
      <c r="B18" s="1124"/>
      <c r="C18" s="1124"/>
      <c r="D18" s="1124"/>
      <c r="E18" s="1104" t="s">
        <v>464</v>
      </c>
      <c r="F18" s="1104"/>
      <c r="G18" s="1104"/>
      <c r="H18" s="1104"/>
      <c r="I18" s="1104"/>
      <c r="J18" s="1104"/>
      <c r="K18" s="1104"/>
      <c r="L18" s="1104"/>
      <c r="M18" s="1104"/>
      <c r="N18" s="1104"/>
      <c r="O18" s="1105" t="s">
        <v>114</v>
      </c>
      <c r="P18" s="1104"/>
      <c r="Q18" s="1104"/>
      <c r="R18" s="1104"/>
      <c r="S18" s="1104"/>
      <c r="T18" s="1104"/>
      <c r="U18" s="1104"/>
      <c r="V18" s="1104"/>
      <c r="W18" s="1104"/>
      <c r="X18" s="1104"/>
      <c r="Y18" s="1106"/>
      <c r="Z18" s="1112">
        <v>150</v>
      </c>
      <c r="AA18" s="1112"/>
      <c r="AB18" s="335" t="s">
        <v>90</v>
      </c>
      <c r="AC18" s="1081"/>
      <c r="AD18" s="1078"/>
      <c r="AE18" s="1078"/>
      <c r="AF18" s="1078"/>
      <c r="AG18" s="243"/>
      <c r="AH18" s="244" t="s">
        <v>117</v>
      </c>
      <c r="AI18" s="247"/>
      <c r="AJ18" s="15"/>
      <c r="AP18" s="230">
        <f t="shared" si="1"/>
        <v>0</v>
      </c>
      <c r="AQ18" s="230">
        <f t="shared" si="2"/>
        <v>0</v>
      </c>
    </row>
    <row r="19" spans="1:43" s="13" customFormat="1" ht="23.1" customHeight="1">
      <c r="A19" s="1123"/>
      <c r="B19" s="1124"/>
      <c r="C19" s="1124"/>
      <c r="D19" s="1124"/>
      <c r="E19" s="1104" t="s">
        <v>465</v>
      </c>
      <c r="F19" s="1104"/>
      <c r="G19" s="1104"/>
      <c r="H19" s="1104"/>
      <c r="I19" s="1104"/>
      <c r="J19" s="1104"/>
      <c r="K19" s="1104"/>
      <c r="L19" s="1104"/>
      <c r="M19" s="1104"/>
      <c r="N19" s="1104"/>
      <c r="O19" s="1105" t="s">
        <v>114</v>
      </c>
      <c r="P19" s="1104"/>
      <c r="Q19" s="1104"/>
      <c r="R19" s="1104"/>
      <c r="S19" s="1104"/>
      <c r="T19" s="1104"/>
      <c r="U19" s="1104"/>
      <c r="V19" s="1104"/>
      <c r="W19" s="1104"/>
      <c r="X19" s="1104"/>
      <c r="Y19" s="1106"/>
      <c r="Z19" s="1112">
        <v>200</v>
      </c>
      <c r="AA19" s="1112"/>
      <c r="AB19" s="335" t="s">
        <v>90</v>
      </c>
      <c r="AC19" s="1081"/>
      <c r="AD19" s="1078"/>
      <c r="AE19" s="1078"/>
      <c r="AF19" s="1078"/>
      <c r="AG19" s="243"/>
      <c r="AH19" s="244" t="s">
        <v>117</v>
      </c>
      <c r="AI19" s="247"/>
      <c r="AJ19" s="15"/>
      <c r="AP19" s="230">
        <f t="shared" si="1"/>
        <v>0</v>
      </c>
      <c r="AQ19" s="230">
        <f t="shared" si="2"/>
        <v>0</v>
      </c>
    </row>
    <row r="20" spans="1:43" s="13" customFormat="1" ht="23.1" customHeight="1">
      <c r="A20" s="1096" t="s">
        <v>107</v>
      </c>
      <c r="B20" s="1097"/>
      <c r="C20" s="1097"/>
      <c r="D20" s="1097"/>
      <c r="E20" s="1097"/>
      <c r="F20" s="1097"/>
      <c r="G20" s="1097"/>
      <c r="H20" s="1097"/>
      <c r="I20" s="1097"/>
      <c r="J20" s="1097"/>
      <c r="K20" s="1097"/>
      <c r="L20" s="1097"/>
      <c r="M20" s="1097"/>
      <c r="N20" s="1097"/>
      <c r="O20" s="1105" t="s">
        <v>114</v>
      </c>
      <c r="P20" s="1104"/>
      <c r="Q20" s="1104"/>
      <c r="R20" s="1104"/>
      <c r="S20" s="1104"/>
      <c r="T20" s="1104"/>
      <c r="U20" s="1104"/>
      <c r="V20" s="1104"/>
      <c r="W20" s="1104"/>
      <c r="X20" s="1104"/>
      <c r="Y20" s="1106"/>
      <c r="Z20" s="1107">
        <v>120</v>
      </c>
      <c r="AA20" s="1107"/>
      <c r="AB20" s="335" t="s">
        <v>90</v>
      </c>
      <c r="AC20" s="1081"/>
      <c r="AD20" s="1078"/>
      <c r="AE20" s="1078"/>
      <c r="AF20" s="1078"/>
      <c r="AG20" s="243"/>
      <c r="AH20" s="244" t="s">
        <v>117</v>
      </c>
      <c r="AI20" s="247"/>
      <c r="AJ20" s="15"/>
      <c r="AP20" s="230">
        <f t="shared" si="1"/>
        <v>0</v>
      </c>
      <c r="AQ20" s="230">
        <f t="shared" si="2"/>
        <v>0</v>
      </c>
    </row>
    <row r="21" spans="1:43" s="13" customFormat="1" ht="23.1" customHeight="1">
      <c r="A21" s="1123" t="s">
        <v>466</v>
      </c>
      <c r="B21" s="1097"/>
      <c r="C21" s="1097"/>
      <c r="D21" s="1097"/>
      <c r="E21" s="1097"/>
      <c r="F21" s="1097"/>
      <c r="G21" s="1097"/>
      <c r="H21" s="1097"/>
      <c r="I21" s="1097"/>
      <c r="J21" s="1097"/>
      <c r="K21" s="1097"/>
      <c r="L21" s="1097"/>
      <c r="M21" s="1097"/>
      <c r="N21" s="1097"/>
      <c r="O21" s="1105" t="s">
        <v>475</v>
      </c>
      <c r="P21" s="1104"/>
      <c r="Q21" s="1104"/>
      <c r="R21" s="1104"/>
      <c r="S21" s="1104"/>
      <c r="T21" s="1104"/>
      <c r="U21" s="1104"/>
      <c r="V21" s="1104"/>
      <c r="W21" s="1104"/>
      <c r="X21" s="1104"/>
      <c r="Y21" s="1106"/>
      <c r="Z21" s="1107">
        <v>500</v>
      </c>
      <c r="AA21" s="1107"/>
      <c r="AB21" s="1125" t="s">
        <v>90</v>
      </c>
      <c r="AC21" s="1081"/>
      <c r="AD21" s="1078"/>
      <c r="AE21" s="1078"/>
      <c r="AF21" s="1078"/>
      <c r="AG21" s="1141"/>
      <c r="AH21" s="1094" t="s">
        <v>117</v>
      </c>
      <c r="AI21" s="1095"/>
      <c r="AJ21" s="15"/>
      <c r="AP21" s="1153">
        <f>Z21*AC21</f>
        <v>0</v>
      </c>
      <c r="AQ21" s="1153">
        <f>Z21*AE21</f>
        <v>0</v>
      </c>
    </row>
    <row r="22" spans="1:43" s="13" customFormat="1" ht="23.1" customHeight="1">
      <c r="A22" s="1096"/>
      <c r="B22" s="1097"/>
      <c r="C22" s="1097"/>
      <c r="D22" s="1097"/>
      <c r="E22" s="1097"/>
      <c r="F22" s="1097"/>
      <c r="G22" s="1097"/>
      <c r="H22" s="1097"/>
      <c r="I22" s="1097"/>
      <c r="J22" s="1097"/>
      <c r="K22" s="1097"/>
      <c r="L22" s="1097"/>
      <c r="M22" s="1097"/>
      <c r="N22" s="1097"/>
      <c r="O22" s="1105"/>
      <c r="P22" s="1104"/>
      <c r="Q22" s="1104"/>
      <c r="R22" s="1104"/>
      <c r="S22" s="1104"/>
      <c r="T22" s="1104"/>
      <c r="U22" s="1104"/>
      <c r="V22" s="1104"/>
      <c r="W22" s="1104"/>
      <c r="X22" s="1104"/>
      <c r="Y22" s="1106"/>
      <c r="Z22" s="1107"/>
      <c r="AA22" s="1107"/>
      <c r="AB22" s="1125"/>
      <c r="AC22" s="1081"/>
      <c r="AD22" s="1078"/>
      <c r="AE22" s="1078"/>
      <c r="AF22" s="1078"/>
      <c r="AG22" s="1141"/>
      <c r="AH22" s="1094"/>
      <c r="AI22" s="1095"/>
      <c r="AJ22" s="15"/>
      <c r="AP22" s="1154"/>
      <c r="AQ22" s="1154"/>
    </row>
    <row r="23" spans="1:43" s="13" customFormat="1" ht="23.1" hidden="1" customHeight="1">
      <c r="A23" s="1101" t="s">
        <v>463</v>
      </c>
      <c r="B23" s="1102"/>
      <c r="C23" s="1102"/>
      <c r="D23" s="1102"/>
      <c r="E23" s="1097" t="s">
        <v>467</v>
      </c>
      <c r="F23" s="1097"/>
      <c r="G23" s="1097"/>
      <c r="H23" s="1097"/>
      <c r="I23" s="1097"/>
      <c r="J23" s="1097"/>
      <c r="K23" s="1097"/>
      <c r="L23" s="1097"/>
      <c r="M23" s="1097"/>
      <c r="N23" s="1097"/>
      <c r="O23" s="1105" t="s">
        <v>477</v>
      </c>
      <c r="P23" s="1104"/>
      <c r="Q23" s="1104"/>
      <c r="R23" s="1104"/>
      <c r="S23" s="1104"/>
      <c r="T23" s="1104"/>
      <c r="U23" s="1104"/>
      <c r="V23" s="1104"/>
      <c r="W23" s="1104"/>
      <c r="X23" s="1104"/>
      <c r="Y23" s="1106"/>
      <c r="Z23" s="1107">
        <v>550</v>
      </c>
      <c r="AA23" s="1107"/>
      <c r="AB23" s="1111" t="s">
        <v>90</v>
      </c>
      <c r="AC23" s="1081"/>
      <c r="AD23" s="1078"/>
      <c r="AE23" s="1078"/>
      <c r="AF23" s="1078"/>
      <c r="AG23" s="1141"/>
      <c r="AH23" s="1094" t="s">
        <v>117</v>
      </c>
      <c r="AI23" s="1095"/>
      <c r="AJ23" s="15"/>
      <c r="AP23" s="230">
        <f t="shared" si="1"/>
        <v>0</v>
      </c>
      <c r="AQ23" s="230">
        <f t="shared" si="2"/>
        <v>0</v>
      </c>
    </row>
    <row r="24" spans="1:43" s="13" customFormat="1" ht="23.1" hidden="1" customHeight="1">
      <c r="A24" s="1103"/>
      <c r="B24" s="1102"/>
      <c r="C24" s="1102"/>
      <c r="D24" s="1102"/>
      <c r="E24" s="1104" t="s">
        <v>468</v>
      </c>
      <c r="F24" s="1104"/>
      <c r="G24" s="1104"/>
      <c r="H24" s="1104"/>
      <c r="I24" s="1104"/>
      <c r="J24" s="1104"/>
      <c r="K24" s="1104"/>
      <c r="L24" s="1104"/>
      <c r="M24" s="1104"/>
      <c r="N24" s="1104"/>
      <c r="O24" s="1105" t="s">
        <v>476</v>
      </c>
      <c r="P24" s="1104"/>
      <c r="Q24" s="1104"/>
      <c r="R24" s="1104"/>
      <c r="S24" s="1104"/>
      <c r="T24" s="1104"/>
      <c r="U24" s="1104"/>
      <c r="V24" s="1104"/>
      <c r="W24" s="1104"/>
      <c r="X24" s="1104"/>
      <c r="Y24" s="1106"/>
      <c r="Z24" s="1107"/>
      <c r="AA24" s="1107"/>
      <c r="AB24" s="1111"/>
      <c r="AC24" s="1081"/>
      <c r="AD24" s="1078"/>
      <c r="AE24" s="1078"/>
      <c r="AF24" s="1078"/>
      <c r="AG24" s="1141"/>
      <c r="AH24" s="1094"/>
      <c r="AI24" s="1095"/>
      <c r="AJ24" s="15"/>
      <c r="AP24" s="230">
        <f t="shared" si="1"/>
        <v>0</v>
      </c>
      <c r="AQ24" s="230">
        <f t="shared" si="2"/>
        <v>0</v>
      </c>
    </row>
    <row r="25" spans="1:43" s="13" customFormat="1" ht="22.9" customHeight="1">
      <c r="A25" s="1096" t="s">
        <v>108</v>
      </c>
      <c r="B25" s="1097"/>
      <c r="C25" s="1097"/>
      <c r="D25" s="1097"/>
      <c r="E25" s="1097"/>
      <c r="F25" s="1097"/>
      <c r="G25" s="1097"/>
      <c r="H25" s="1097"/>
      <c r="I25" s="1097"/>
      <c r="J25" s="1097"/>
      <c r="K25" s="1097"/>
      <c r="L25" s="1097"/>
      <c r="M25" s="1097"/>
      <c r="N25" s="1097"/>
      <c r="O25" s="1105" t="s">
        <v>115</v>
      </c>
      <c r="P25" s="1104"/>
      <c r="Q25" s="1104"/>
      <c r="R25" s="1104"/>
      <c r="S25" s="1104"/>
      <c r="T25" s="1104"/>
      <c r="U25" s="1104"/>
      <c r="V25" s="1104"/>
      <c r="W25" s="1104"/>
      <c r="X25" s="1104"/>
      <c r="Y25" s="1106"/>
      <c r="Z25" s="1107">
        <v>15</v>
      </c>
      <c r="AA25" s="1107"/>
      <c r="AB25" s="335" t="s">
        <v>90</v>
      </c>
      <c r="AC25" s="1081"/>
      <c r="AD25" s="1078"/>
      <c r="AE25" s="1078"/>
      <c r="AF25" s="1078"/>
      <c r="AG25" s="243"/>
      <c r="AH25" s="244" t="s">
        <v>117</v>
      </c>
      <c r="AI25" s="247"/>
      <c r="AJ25" s="15"/>
      <c r="AP25" s="230">
        <f>Z25*AC25</f>
        <v>0</v>
      </c>
      <c r="AQ25" s="230">
        <f>Z25*AE25</f>
        <v>0</v>
      </c>
    </row>
    <row r="26" spans="1:43" s="13" customFormat="1" ht="23.1" hidden="1" customHeight="1">
      <c r="A26" s="1096" t="s">
        <v>109</v>
      </c>
      <c r="B26" s="1097"/>
      <c r="C26" s="1097"/>
      <c r="D26" s="1097"/>
      <c r="E26" s="1097" t="s">
        <v>112</v>
      </c>
      <c r="F26" s="1097"/>
      <c r="G26" s="1097"/>
      <c r="H26" s="1097"/>
      <c r="I26" s="1097"/>
      <c r="J26" s="1097"/>
      <c r="K26" s="1097"/>
      <c r="L26" s="1097"/>
      <c r="M26" s="1097"/>
      <c r="N26" s="1097"/>
      <c r="O26" s="1105" t="s">
        <v>114</v>
      </c>
      <c r="P26" s="1104"/>
      <c r="Q26" s="1104"/>
      <c r="R26" s="1104"/>
      <c r="S26" s="1104"/>
      <c r="T26" s="1104"/>
      <c r="U26" s="1104"/>
      <c r="V26" s="1104"/>
      <c r="W26" s="1104"/>
      <c r="X26" s="1104"/>
      <c r="Y26" s="1106"/>
      <c r="Z26" s="1107">
        <v>200</v>
      </c>
      <c r="AA26" s="1107"/>
      <c r="AB26" s="335" t="s">
        <v>90</v>
      </c>
      <c r="AC26" s="1081"/>
      <c r="AD26" s="1078"/>
      <c r="AE26" s="1078"/>
      <c r="AF26" s="1078"/>
      <c r="AG26" s="243"/>
      <c r="AH26" s="244" t="s">
        <v>117</v>
      </c>
      <c r="AI26" s="247"/>
      <c r="AJ26" s="15"/>
      <c r="AP26" s="230">
        <f t="shared" si="1"/>
        <v>0</v>
      </c>
      <c r="AQ26" s="230">
        <f t="shared" si="2"/>
        <v>0</v>
      </c>
    </row>
    <row r="27" spans="1:43" s="14" customFormat="1" ht="23.1" hidden="1" customHeight="1">
      <c r="A27" s="1096"/>
      <c r="B27" s="1097"/>
      <c r="C27" s="1097"/>
      <c r="D27" s="1097"/>
      <c r="E27" s="1097" t="s">
        <v>113</v>
      </c>
      <c r="F27" s="1097"/>
      <c r="G27" s="1097"/>
      <c r="H27" s="1097"/>
      <c r="I27" s="1097"/>
      <c r="J27" s="1097"/>
      <c r="K27" s="1097"/>
      <c r="L27" s="1097"/>
      <c r="M27" s="1097"/>
      <c r="N27" s="1097"/>
      <c r="O27" s="1105" t="s">
        <v>114</v>
      </c>
      <c r="P27" s="1104"/>
      <c r="Q27" s="1104"/>
      <c r="R27" s="1104"/>
      <c r="S27" s="1104"/>
      <c r="T27" s="1104"/>
      <c r="U27" s="1104"/>
      <c r="V27" s="1104"/>
      <c r="W27" s="1104"/>
      <c r="X27" s="1104"/>
      <c r="Y27" s="1106"/>
      <c r="Z27" s="1107">
        <v>150</v>
      </c>
      <c r="AA27" s="1107"/>
      <c r="AB27" s="335" t="s">
        <v>90</v>
      </c>
      <c r="AC27" s="1081"/>
      <c r="AD27" s="1078"/>
      <c r="AE27" s="1078"/>
      <c r="AF27" s="1078"/>
      <c r="AG27" s="243"/>
      <c r="AH27" s="244" t="s">
        <v>117</v>
      </c>
      <c r="AI27" s="247"/>
      <c r="AJ27" s="15"/>
      <c r="AO27" s="13"/>
      <c r="AP27" s="230">
        <f t="shared" si="1"/>
        <v>0</v>
      </c>
      <c r="AQ27" s="230">
        <f t="shared" si="2"/>
        <v>0</v>
      </c>
    </row>
    <row r="28" spans="1:43" s="13" customFormat="1" ht="23.1" hidden="1" customHeight="1">
      <c r="A28" s="1096" t="s">
        <v>469</v>
      </c>
      <c r="B28" s="1097"/>
      <c r="C28" s="1097"/>
      <c r="D28" s="1097"/>
      <c r="E28" s="1097"/>
      <c r="F28" s="1097"/>
      <c r="G28" s="1097"/>
      <c r="H28" s="1097"/>
      <c r="I28" s="1097"/>
      <c r="J28" s="1097"/>
      <c r="K28" s="1097"/>
      <c r="L28" s="1097"/>
      <c r="M28" s="1097"/>
      <c r="N28" s="1097"/>
      <c r="O28" s="1105" t="s">
        <v>114</v>
      </c>
      <c r="P28" s="1104"/>
      <c r="Q28" s="1104"/>
      <c r="R28" s="1104"/>
      <c r="S28" s="1104"/>
      <c r="T28" s="1104"/>
      <c r="U28" s="1104"/>
      <c r="V28" s="1104"/>
      <c r="W28" s="1104"/>
      <c r="X28" s="1104"/>
      <c r="Y28" s="1106"/>
      <c r="Z28" s="1107">
        <v>80</v>
      </c>
      <c r="AA28" s="1107"/>
      <c r="AB28" s="335" t="s">
        <v>90</v>
      </c>
      <c r="AC28" s="1081"/>
      <c r="AD28" s="1078"/>
      <c r="AE28" s="1078"/>
      <c r="AF28" s="1078"/>
      <c r="AG28" s="243"/>
      <c r="AH28" s="244" t="s">
        <v>117</v>
      </c>
      <c r="AI28" s="247"/>
      <c r="AJ28" s="15"/>
      <c r="AP28" s="230">
        <f>Z28*AC28</f>
        <v>0</v>
      </c>
      <c r="AQ28" s="230">
        <f t="shared" si="2"/>
        <v>0</v>
      </c>
    </row>
    <row r="29" spans="1:43" s="13" customFormat="1" ht="23.1" customHeight="1">
      <c r="A29" s="1096" t="s">
        <v>110</v>
      </c>
      <c r="B29" s="1097"/>
      <c r="C29" s="1097"/>
      <c r="D29" s="1097"/>
      <c r="E29" s="1097"/>
      <c r="F29" s="1097"/>
      <c r="G29" s="1097"/>
      <c r="H29" s="1097"/>
      <c r="I29" s="1097"/>
      <c r="J29" s="1097"/>
      <c r="K29" s="1097"/>
      <c r="L29" s="1097"/>
      <c r="M29" s="1097"/>
      <c r="N29" s="1097"/>
      <c r="O29" s="1105" t="s">
        <v>478</v>
      </c>
      <c r="P29" s="1104"/>
      <c r="Q29" s="1104"/>
      <c r="R29" s="1104"/>
      <c r="S29" s="1104"/>
      <c r="T29" s="1104"/>
      <c r="U29" s="1104"/>
      <c r="V29" s="1104"/>
      <c r="W29" s="1104"/>
      <c r="X29" s="1104"/>
      <c r="Y29" s="1106"/>
      <c r="Z29" s="1107">
        <v>50</v>
      </c>
      <c r="AA29" s="1107"/>
      <c r="AB29" s="335" t="s">
        <v>90</v>
      </c>
      <c r="AC29" s="1081"/>
      <c r="AD29" s="1078"/>
      <c r="AE29" s="1078"/>
      <c r="AF29" s="1078"/>
      <c r="AG29" s="243"/>
      <c r="AH29" s="244" t="s">
        <v>117</v>
      </c>
      <c r="AI29" s="247"/>
      <c r="AJ29" s="15"/>
      <c r="AP29" s="230">
        <f>Z29*AC29</f>
        <v>0</v>
      </c>
      <c r="AQ29" s="230">
        <f t="shared" si="2"/>
        <v>0</v>
      </c>
    </row>
    <row r="30" spans="1:43" s="13" customFormat="1" ht="23.1" customHeight="1">
      <c r="A30" s="1096" t="s">
        <v>111</v>
      </c>
      <c r="B30" s="1097"/>
      <c r="C30" s="1097"/>
      <c r="D30" s="1097"/>
      <c r="E30" s="1097"/>
      <c r="F30" s="1097"/>
      <c r="G30" s="1097"/>
      <c r="H30" s="1097"/>
      <c r="I30" s="1097"/>
      <c r="J30" s="1097"/>
      <c r="K30" s="1097"/>
      <c r="L30" s="1097"/>
      <c r="M30" s="1097"/>
      <c r="N30" s="1097"/>
      <c r="O30" s="1105" t="s">
        <v>114</v>
      </c>
      <c r="P30" s="1104"/>
      <c r="Q30" s="1104"/>
      <c r="R30" s="1104"/>
      <c r="S30" s="1104"/>
      <c r="T30" s="1104"/>
      <c r="U30" s="1104"/>
      <c r="V30" s="1104"/>
      <c r="W30" s="1104"/>
      <c r="X30" s="1104"/>
      <c r="Y30" s="1106"/>
      <c r="Z30" s="1107">
        <v>150</v>
      </c>
      <c r="AA30" s="1107"/>
      <c r="AB30" s="335" t="s">
        <v>90</v>
      </c>
      <c r="AC30" s="1081"/>
      <c r="AD30" s="1078"/>
      <c r="AE30" s="1078"/>
      <c r="AF30" s="1078"/>
      <c r="AG30" s="243"/>
      <c r="AH30" s="244" t="s">
        <v>117</v>
      </c>
      <c r="AI30" s="247"/>
      <c r="AJ30" s="15"/>
      <c r="AP30" s="230">
        <f>Z30*AC30</f>
        <v>0</v>
      </c>
      <c r="AQ30" s="230">
        <f t="shared" si="2"/>
        <v>0</v>
      </c>
    </row>
    <row r="31" spans="1:43" s="13" customFormat="1" ht="41.1" customHeight="1">
      <c r="A31" s="1122" t="s">
        <v>649</v>
      </c>
      <c r="B31" s="1097"/>
      <c r="C31" s="1097"/>
      <c r="D31" s="1097"/>
      <c r="E31" s="1097"/>
      <c r="F31" s="1097"/>
      <c r="G31" s="1097"/>
      <c r="H31" s="1097"/>
      <c r="I31" s="1097"/>
      <c r="J31" s="1097"/>
      <c r="K31" s="1097"/>
      <c r="L31" s="1097"/>
      <c r="M31" s="1097"/>
      <c r="N31" s="1097"/>
      <c r="O31" s="1105" t="s">
        <v>116</v>
      </c>
      <c r="P31" s="1104"/>
      <c r="Q31" s="1104"/>
      <c r="R31" s="1104"/>
      <c r="S31" s="1104"/>
      <c r="T31" s="1104"/>
      <c r="U31" s="1104"/>
      <c r="V31" s="1104"/>
      <c r="W31" s="1104"/>
      <c r="X31" s="1104"/>
      <c r="Y31" s="1106"/>
      <c r="Z31" s="1107">
        <v>700</v>
      </c>
      <c r="AA31" s="1107"/>
      <c r="AB31" s="337" t="s">
        <v>90</v>
      </c>
      <c r="AC31" s="1081"/>
      <c r="AD31" s="1078"/>
      <c r="AE31" s="1078"/>
      <c r="AF31" s="1078"/>
      <c r="AG31" s="243"/>
      <c r="AH31" s="244" t="s">
        <v>91</v>
      </c>
      <c r="AI31" s="247"/>
      <c r="AJ31" s="15"/>
      <c r="AP31" s="230">
        <f t="shared" ref="AP31:AP32" si="3">Z31*AC31</f>
        <v>0</v>
      </c>
      <c r="AQ31" s="230">
        <f t="shared" ref="AQ31:AQ32" si="4">Z31*AE31</f>
        <v>0</v>
      </c>
    </row>
    <row r="32" spans="1:43" s="13" customFormat="1" ht="23.1" customHeight="1">
      <c r="A32" s="1096" t="s">
        <v>650</v>
      </c>
      <c r="B32" s="1097"/>
      <c r="C32" s="1097"/>
      <c r="D32" s="1097"/>
      <c r="E32" s="1097"/>
      <c r="F32" s="1097"/>
      <c r="G32" s="1097"/>
      <c r="H32" s="1097"/>
      <c r="I32" s="1097"/>
      <c r="J32" s="1097"/>
      <c r="K32" s="1097"/>
      <c r="L32" s="1097"/>
      <c r="M32" s="1097"/>
      <c r="N32" s="1097"/>
      <c r="O32" s="1105" t="s">
        <v>114</v>
      </c>
      <c r="P32" s="1104"/>
      <c r="Q32" s="1104"/>
      <c r="R32" s="1104"/>
      <c r="S32" s="1104"/>
      <c r="T32" s="1104"/>
      <c r="U32" s="1104"/>
      <c r="V32" s="1104"/>
      <c r="W32" s="1104"/>
      <c r="X32" s="1104"/>
      <c r="Y32" s="1106"/>
      <c r="Z32" s="1107">
        <v>300</v>
      </c>
      <c r="AA32" s="1107"/>
      <c r="AB32" s="335" t="s">
        <v>90</v>
      </c>
      <c r="AC32" s="1081"/>
      <c r="AD32" s="1078"/>
      <c r="AE32" s="1078"/>
      <c r="AF32" s="1078"/>
      <c r="AG32" s="243"/>
      <c r="AH32" s="244" t="s">
        <v>91</v>
      </c>
      <c r="AI32" s="247"/>
      <c r="AJ32" s="15"/>
      <c r="AP32" s="230">
        <f t="shared" si="3"/>
        <v>0</v>
      </c>
      <c r="AQ32" s="230">
        <f t="shared" si="4"/>
        <v>0</v>
      </c>
    </row>
    <row r="33" spans="1:43" s="13" customFormat="1" ht="23.1" customHeight="1">
      <c r="A33" s="1122" t="s">
        <v>651</v>
      </c>
      <c r="B33" s="1097"/>
      <c r="C33" s="1097"/>
      <c r="D33" s="1097"/>
      <c r="E33" s="1097"/>
      <c r="F33" s="1097"/>
      <c r="G33" s="1097"/>
      <c r="H33" s="1097"/>
      <c r="I33" s="1097"/>
      <c r="J33" s="1097"/>
      <c r="K33" s="1097"/>
      <c r="L33" s="1097"/>
      <c r="M33" s="1097"/>
      <c r="N33" s="1097"/>
      <c r="O33" s="1105" t="s">
        <v>115</v>
      </c>
      <c r="P33" s="1104"/>
      <c r="Q33" s="1104"/>
      <c r="R33" s="1104"/>
      <c r="S33" s="1104"/>
      <c r="T33" s="1104"/>
      <c r="U33" s="1104"/>
      <c r="V33" s="1104"/>
      <c r="W33" s="1104"/>
      <c r="X33" s="1104"/>
      <c r="Y33" s="1106"/>
      <c r="Z33" s="1107">
        <v>300</v>
      </c>
      <c r="AA33" s="1107"/>
      <c r="AB33" s="337" t="s">
        <v>90</v>
      </c>
      <c r="AC33" s="1081"/>
      <c r="AD33" s="1078"/>
      <c r="AE33" s="1078"/>
      <c r="AF33" s="1078"/>
      <c r="AG33" s="243"/>
      <c r="AH33" s="244" t="s">
        <v>117</v>
      </c>
      <c r="AI33" s="247"/>
      <c r="AJ33" s="15"/>
      <c r="AP33" s="230">
        <f>Z33*AC33</f>
        <v>0</v>
      </c>
      <c r="AQ33" s="230">
        <f t="shared" si="2"/>
        <v>0</v>
      </c>
    </row>
    <row r="34" spans="1:43" s="13" customFormat="1" ht="1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15"/>
    </row>
    <row r="35" spans="1:43" s="13" customFormat="1" ht="15" customHeight="1" thickBo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15"/>
    </row>
    <row r="36" spans="1:43" s="13" customFormat="1" ht="15" customHeight="1">
      <c r="A36" s="1144" t="s">
        <v>804</v>
      </c>
      <c r="B36" s="1145"/>
      <c r="C36" s="1145"/>
      <c r="D36" s="1145"/>
      <c r="E36" s="1145"/>
      <c r="F36" s="1145"/>
      <c r="G36" s="1145"/>
      <c r="H36" s="1145"/>
      <c r="I36" s="1145"/>
      <c r="J36" s="1145"/>
      <c r="K36" s="1145"/>
      <c r="L36" s="1145"/>
      <c r="M36" s="1145"/>
      <c r="N36" s="1145"/>
      <c r="O36" s="1145"/>
      <c r="P36" s="1145"/>
      <c r="Q36" s="1145"/>
      <c r="R36" s="1145"/>
      <c r="S36" s="1145"/>
      <c r="T36" s="1145"/>
      <c r="U36" s="1145"/>
      <c r="V36" s="1145"/>
      <c r="W36" s="1145"/>
      <c r="X36" s="1145"/>
      <c r="Y36" s="1145"/>
      <c r="Z36" s="1145"/>
      <c r="AA36" s="1145"/>
      <c r="AB36" s="1145"/>
      <c r="AC36" s="1145"/>
      <c r="AD36" s="1145"/>
      <c r="AE36" s="1145"/>
      <c r="AF36" s="1145"/>
      <c r="AG36" s="1145"/>
      <c r="AH36" s="1145"/>
      <c r="AI36" s="1146"/>
      <c r="AJ36" s="15"/>
    </row>
    <row r="37" spans="1:43" s="13" customFormat="1" ht="15" customHeight="1">
      <c r="A37" s="1147"/>
      <c r="B37" s="1148"/>
      <c r="C37" s="1148"/>
      <c r="D37" s="1148"/>
      <c r="E37" s="1148"/>
      <c r="F37" s="1148"/>
      <c r="G37" s="1148"/>
      <c r="H37" s="1148"/>
      <c r="I37" s="1148"/>
      <c r="J37" s="1148"/>
      <c r="K37" s="1148"/>
      <c r="L37" s="1148"/>
      <c r="M37" s="1148"/>
      <c r="N37" s="1148"/>
      <c r="O37" s="1148"/>
      <c r="P37" s="1148"/>
      <c r="Q37" s="1148"/>
      <c r="R37" s="1148"/>
      <c r="S37" s="1148"/>
      <c r="T37" s="1148"/>
      <c r="U37" s="1148"/>
      <c r="V37" s="1148"/>
      <c r="W37" s="1148"/>
      <c r="X37" s="1148"/>
      <c r="Y37" s="1148"/>
      <c r="Z37" s="1148"/>
      <c r="AA37" s="1148"/>
      <c r="AB37" s="1148"/>
      <c r="AC37" s="1148"/>
      <c r="AD37" s="1148"/>
      <c r="AE37" s="1148"/>
      <c r="AF37" s="1148"/>
      <c r="AG37" s="1148"/>
      <c r="AH37" s="1148"/>
      <c r="AI37" s="1149"/>
      <c r="AJ37" s="15"/>
    </row>
    <row r="38" spans="1:43" s="13" customFormat="1" ht="15" customHeight="1" thickBot="1">
      <c r="A38" s="1150"/>
      <c r="B38" s="1151"/>
      <c r="C38" s="1151"/>
      <c r="D38" s="1151"/>
      <c r="E38" s="1151"/>
      <c r="F38" s="1151"/>
      <c r="G38" s="1151"/>
      <c r="H38" s="1151"/>
      <c r="I38" s="1151"/>
      <c r="J38" s="1151"/>
      <c r="K38" s="1151"/>
      <c r="L38" s="1151"/>
      <c r="M38" s="1151"/>
      <c r="N38" s="1151"/>
      <c r="O38" s="1151"/>
      <c r="P38" s="1151"/>
      <c r="Q38" s="1151"/>
      <c r="R38" s="1151"/>
      <c r="S38" s="1151"/>
      <c r="T38" s="1151"/>
      <c r="U38" s="1151"/>
      <c r="V38" s="1151"/>
      <c r="W38" s="1151"/>
      <c r="X38" s="1151"/>
      <c r="Y38" s="1151"/>
      <c r="Z38" s="1151"/>
      <c r="AA38" s="1151"/>
      <c r="AB38" s="1151"/>
      <c r="AC38" s="1151"/>
      <c r="AD38" s="1151"/>
      <c r="AE38" s="1151"/>
      <c r="AF38" s="1151"/>
      <c r="AG38" s="1151"/>
      <c r="AH38" s="1151"/>
      <c r="AI38" s="1152"/>
      <c r="AJ38" s="15"/>
    </row>
    <row r="39" spans="1:43" s="13" customFormat="1" ht="1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15"/>
    </row>
    <row r="40" spans="1:43" s="13" customFormat="1" ht="1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15"/>
    </row>
    <row r="41" spans="1:43" s="13" customFormat="1" ht="15"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15"/>
    </row>
    <row r="42" spans="1:43" s="13" customForma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15"/>
    </row>
    <row r="43" spans="1:43" s="13" customForma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15"/>
    </row>
    <row r="44" spans="1:43" s="13" customForma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15"/>
    </row>
    <row r="45" spans="1:43" s="13" customForma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15"/>
    </row>
    <row r="46" spans="1:43" s="13" customForma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43" s="13" customForma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9" spans="3:8" ht="14.25" customHeight="1">
      <c r="C49" s="87"/>
      <c r="D49" s="87"/>
      <c r="E49" s="87"/>
      <c r="F49" s="87"/>
      <c r="G49" s="87"/>
      <c r="H49" s="87"/>
    </row>
  </sheetData>
  <mergeCells count="129">
    <mergeCell ref="A36:AI38"/>
    <mergeCell ref="AP21:AP22"/>
    <mergeCell ref="AQ21:AQ22"/>
    <mergeCell ref="O16:Y16"/>
    <mergeCell ref="O14:Y14"/>
    <mergeCell ref="O25:Y25"/>
    <mergeCell ref="Z20:AA20"/>
    <mergeCell ref="Z23:AA24"/>
    <mergeCell ref="O17:Y17"/>
    <mergeCell ref="O18:Y18"/>
    <mergeCell ref="O19:Y19"/>
    <mergeCell ref="Z16:AA16"/>
    <mergeCell ref="Z17:AA17"/>
    <mergeCell ref="Z18:AA18"/>
    <mergeCell ref="Z19:AA19"/>
    <mergeCell ref="Z14:AA14"/>
    <mergeCell ref="AE17:AF17"/>
    <mergeCell ref="AE18:AF18"/>
    <mergeCell ref="AE19:AF19"/>
    <mergeCell ref="AE20:AF20"/>
    <mergeCell ref="AC25:AD25"/>
    <mergeCell ref="AG23:AG24"/>
    <mergeCell ref="AH23:AH24"/>
    <mergeCell ref="AI23:AI24"/>
    <mergeCell ref="AL2:AM4"/>
    <mergeCell ref="A18:D19"/>
    <mergeCell ref="A21:N22"/>
    <mergeCell ref="O21:Y22"/>
    <mergeCell ref="Z21:AA22"/>
    <mergeCell ref="AB21:AB22"/>
    <mergeCell ref="AC21:AD22"/>
    <mergeCell ref="AE21:AF22"/>
    <mergeCell ref="O20:Y20"/>
    <mergeCell ref="W5:W6"/>
    <mergeCell ref="A1:AI3"/>
    <mergeCell ref="AI5:AI6"/>
    <mergeCell ref="W4:AI4"/>
    <mergeCell ref="A4:V4"/>
    <mergeCell ref="A5:V6"/>
    <mergeCell ref="AC5:AC6"/>
    <mergeCell ref="X5:AB6"/>
    <mergeCell ref="AD5:AH6"/>
    <mergeCell ref="E19:N19"/>
    <mergeCell ref="O15:Y15"/>
    <mergeCell ref="O10:Y11"/>
    <mergeCell ref="A15:N16"/>
    <mergeCell ref="AG21:AG22"/>
    <mergeCell ref="A12:N12"/>
    <mergeCell ref="O33:Y33"/>
    <mergeCell ref="Z29:AA29"/>
    <mergeCell ref="O30:Y30"/>
    <mergeCell ref="Z33:AA33"/>
    <mergeCell ref="AC13:AD13"/>
    <mergeCell ref="AC14:AD14"/>
    <mergeCell ref="A30:N30"/>
    <mergeCell ref="A31:N31"/>
    <mergeCell ref="O31:Y31"/>
    <mergeCell ref="Z31:AA31"/>
    <mergeCell ref="AC31:AD31"/>
    <mergeCell ref="O13:Y13"/>
    <mergeCell ref="E18:N18"/>
    <mergeCell ref="Z30:AA30"/>
    <mergeCell ref="Z25:AA25"/>
    <mergeCell ref="Z26:AA26"/>
    <mergeCell ref="Z27:AA27"/>
    <mergeCell ref="Z28:AA28"/>
    <mergeCell ref="O24:Y24"/>
    <mergeCell ref="A33:N33"/>
    <mergeCell ref="A25:N25"/>
    <mergeCell ref="A28:N28"/>
    <mergeCell ref="A29:N29"/>
    <mergeCell ref="A32:N32"/>
    <mergeCell ref="O32:Y32"/>
    <mergeCell ref="Z32:AA32"/>
    <mergeCell ref="AC32:AD32"/>
    <mergeCell ref="AE32:AF32"/>
    <mergeCell ref="AC10:AD11"/>
    <mergeCell ref="AC15:AD15"/>
    <mergeCell ref="AC16:AD16"/>
    <mergeCell ref="AC17:AD17"/>
    <mergeCell ref="AC18:AD18"/>
    <mergeCell ref="AC19:AD19"/>
    <mergeCell ref="AC29:AD29"/>
    <mergeCell ref="AB23:AB24"/>
    <mergeCell ref="Z15:AA15"/>
    <mergeCell ref="O23:Y23"/>
    <mergeCell ref="Z13:AA13"/>
    <mergeCell ref="O12:Y12"/>
    <mergeCell ref="O26:Y26"/>
    <mergeCell ref="O27:Y27"/>
    <mergeCell ref="O28:Y28"/>
    <mergeCell ref="Z10:AB11"/>
    <mergeCell ref="O29:Y29"/>
    <mergeCell ref="AE31:AF31"/>
    <mergeCell ref="A26:D27"/>
    <mergeCell ref="E26:N26"/>
    <mergeCell ref="E27:N27"/>
    <mergeCell ref="Z12:AA12"/>
    <mergeCell ref="A17:N17"/>
    <mergeCell ref="A20:N20"/>
    <mergeCell ref="A13:N13"/>
    <mergeCell ref="A14:N14"/>
    <mergeCell ref="A23:D24"/>
    <mergeCell ref="E23:N23"/>
    <mergeCell ref="E24:N24"/>
    <mergeCell ref="A10:N11"/>
    <mergeCell ref="A8:AB8"/>
    <mergeCell ref="A9:AB9"/>
    <mergeCell ref="AL6:AM8"/>
    <mergeCell ref="AE30:AF30"/>
    <mergeCell ref="AE33:AF33"/>
    <mergeCell ref="AE12:AF14"/>
    <mergeCell ref="AC23:AF24"/>
    <mergeCell ref="AC26:AF26"/>
    <mergeCell ref="AC27:AF27"/>
    <mergeCell ref="AE25:AF25"/>
    <mergeCell ref="AE28:AF28"/>
    <mergeCell ref="AE29:AF29"/>
    <mergeCell ref="AC30:AD30"/>
    <mergeCell ref="AC33:AD33"/>
    <mergeCell ref="AE15:AF15"/>
    <mergeCell ref="AE16:AF16"/>
    <mergeCell ref="AC28:AD28"/>
    <mergeCell ref="AE10:AF11"/>
    <mergeCell ref="AG10:AI11"/>
    <mergeCell ref="AC12:AD12"/>
    <mergeCell ref="AH21:AH22"/>
    <mergeCell ref="AI21:AI22"/>
    <mergeCell ref="AC20:AD20"/>
  </mergeCells>
  <phoneticPr fontId="3"/>
  <hyperlinks>
    <hyperlink ref="AL2:AM4" location="目次!B18" display="目次へ" xr:uid="{00000000-0004-0000-0500-000000000000}"/>
    <hyperlink ref="AL6:AM7" location="①【2ヵ月前】利用申込書!A1" display="利用申込書へ" xr:uid="{00000000-0004-0000-0500-000001000000}"/>
  </hyperlinks>
  <printOptions horizontalCentered="1"/>
  <pageMargins left="0.51181102362204722" right="0.51181102362204722" top="0.55118110236220474" bottom="0.55118110236220474" header="0.31496062992125984" footer="0.31496062992125984"/>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20</xdr:col>
                    <xdr:colOff>38100</xdr:colOff>
                    <xdr:row>0</xdr:row>
                    <xdr:rowOff>104775</xdr:rowOff>
                  </from>
                  <to>
                    <xdr:col>25</xdr:col>
                    <xdr:colOff>0</xdr:colOff>
                    <xdr:row>1</xdr:row>
                    <xdr:rowOff>76200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20</xdr:col>
                    <xdr:colOff>38100</xdr:colOff>
                    <xdr:row>1</xdr:row>
                    <xdr:rowOff>104775</xdr:rowOff>
                  </from>
                  <to>
                    <xdr:col>23</xdr:col>
                    <xdr:colOff>123825</xdr:colOff>
                    <xdr:row>2</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P114"/>
  <sheetViews>
    <sheetView showGridLines="0" showZeros="0" view="pageBreakPreview" topLeftCell="A91" zoomScale="106" zoomScaleNormal="100" zoomScaleSheetLayoutView="106" workbookViewId="0">
      <selection activeCell="AC125" sqref="AC125"/>
    </sheetView>
  </sheetViews>
  <sheetFormatPr defaultRowHeight="13.5"/>
  <cols>
    <col min="1" max="35" width="2.625" style="52" customWidth="1"/>
    <col min="36" max="44" width="2.625" customWidth="1"/>
  </cols>
  <sheetData>
    <row r="1" spans="1:42" ht="13.5" customHeight="1">
      <c r="A1" s="739" t="s">
        <v>154</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row>
    <row r="2" spans="1:42" ht="13.5" customHeight="1" thickBo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row>
    <row r="3" spans="1:42" ht="13.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K3" s="776" t="s">
        <v>569</v>
      </c>
      <c r="AL3" s="777"/>
      <c r="AM3" s="777"/>
      <c r="AN3" s="777"/>
      <c r="AO3" s="777"/>
      <c r="AP3" s="778"/>
    </row>
    <row r="4" spans="1:42"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K4" s="779"/>
      <c r="AL4" s="780"/>
      <c r="AM4" s="780"/>
      <c r="AN4" s="780"/>
      <c r="AO4" s="780"/>
      <c r="AP4" s="781"/>
    </row>
    <row r="5" spans="1:42" ht="12" customHeight="1" thickBot="1">
      <c r="A5" s="50"/>
      <c r="B5" s="1227" t="s">
        <v>579</v>
      </c>
      <c r="C5" s="1164"/>
      <c r="D5" s="1164"/>
      <c r="E5" s="1164"/>
      <c r="F5" s="1164"/>
      <c r="G5" s="1164"/>
      <c r="H5" s="1164"/>
      <c r="I5" s="1164"/>
      <c r="J5" s="1164"/>
      <c r="K5" s="1164"/>
      <c r="L5" s="1164"/>
      <c r="M5" s="1164"/>
      <c r="N5" s="1164"/>
      <c r="O5" s="1164"/>
      <c r="P5" s="1164"/>
      <c r="Q5" s="1164"/>
      <c r="R5" s="1164"/>
      <c r="S5" s="1164"/>
      <c r="T5" s="1164"/>
      <c r="U5" s="1164"/>
      <c r="V5" s="1164"/>
      <c r="W5" s="1164"/>
      <c r="X5" s="1164"/>
      <c r="Y5" s="1164"/>
      <c r="Z5" s="1164"/>
      <c r="AA5" s="1164"/>
      <c r="AB5" s="1164"/>
      <c r="AC5" s="1164"/>
      <c r="AD5" s="1164"/>
      <c r="AE5" s="1164"/>
      <c r="AF5" s="1164"/>
      <c r="AG5" s="1164"/>
      <c r="AH5" s="1228"/>
      <c r="AI5" s="51"/>
      <c r="AK5" s="782"/>
      <c r="AL5" s="783"/>
      <c r="AM5" s="783"/>
      <c r="AN5" s="783"/>
      <c r="AO5" s="783"/>
      <c r="AP5" s="784"/>
    </row>
    <row r="6" spans="1:42" ht="12" customHeight="1">
      <c r="A6" s="50"/>
      <c r="B6" s="1229"/>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1230"/>
      <c r="AF6" s="1230"/>
      <c r="AG6" s="1230"/>
      <c r="AH6" s="1231"/>
      <c r="AI6" s="51"/>
      <c r="AK6" s="11"/>
      <c r="AL6" s="11"/>
      <c r="AM6" s="11"/>
      <c r="AN6" s="11"/>
      <c r="AO6" s="11"/>
      <c r="AP6" s="11"/>
    </row>
    <row r="7" spans="1:42" ht="12" customHeight="1">
      <c r="A7" s="50"/>
      <c r="B7" s="1163" t="s">
        <v>847</v>
      </c>
      <c r="C7" s="1164"/>
      <c r="D7" s="1164"/>
      <c r="E7" s="1164"/>
      <c r="F7" s="1164"/>
      <c r="G7" s="1164"/>
      <c r="H7" s="1164"/>
      <c r="I7" s="1164"/>
      <c r="J7" s="1164"/>
      <c r="K7" s="1164"/>
      <c r="L7" s="1164"/>
      <c r="M7" s="1164"/>
      <c r="N7" s="1164"/>
      <c r="O7" s="1164"/>
      <c r="P7" s="1164"/>
      <c r="Q7" s="1164"/>
      <c r="R7" s="1164"/>
      <c r="S7" s="1164"/>
      <c r="T7" s="1164"/>
      <c r="U7" s="1164"/>
      <c r="V7" s="1164"/>
      <c r="W7" s="1164"/>
      <c r="X7" s="1164"/>
      <c r="Y7" s="1164"/>
      <c r="Z7" s="1164"/>
      <c r="AA7" s="1164"/>
      <c r="AB7" s="1164"/>
      <c r="AC7" s="1164"/>
      <c r="AD7" s="1164"/>
      <c r="AE7" s="1164"/>
      <c r="AF7" s="1164"/>
      <c r="AG7" s="1164"/>
      <c r="AH7" s="1164"/>
      <c r="AI7" s="51"/>
      <c r="AK7" s="11"/>
      <c r="AL7" s="11"/>
      <c r="AM7" s="11"/>
      <c r="AN7" s="11"/>
      <c r="AO7" s="11"/>
      <c r="AP7" s="11"/>
    </row>
    <row r="8" spans="1:42" ht="12" customHeight="1" thickBot="1">
      <c r="A8" s="50"/>
      <c r="B8" s="1165"/>
      <c r="C8" s="1165"/>
      <c r="D8" s="1165"/>
      <c r="E8" s="1165"/>
      <c r="F8" s="1165"/>
      <c r="G8" s="1165"/>
      <c r="H8" s="1165"/>
      <c r="I8" s="1165"/>
      <c r="J8" s="1165"/>
      <c r="K8" s="1165"/>
      <c r="L8" s="1165"/>
      <c r="M8" s="1165"/>
      <c r="N8" s="1165"/>
      <c r="O8" s="1165"/>
      <c r="P8" s="1165"/>
      <c r="Q8" s="1165"/>
      <c r="R8" s="1165"/>
      <c r="S8" s="1165"/>
      <c r="T8" s="1165"/>
      <c r="U8" s="1165"/>
      <c r="V8" s="1165"/>
      <c r="W8" s="1165"/>
      <c r="X8" s="1165"/>
      <c r="Y8" s="1165"/>
      <c r="Z8" s="1165"/>
      <c r="AA8" s="1165"/>
      <c r="AB8" s="1165"/>
      <c r="AC8" s="1165"/>
      <c r="AD8" s="1165"/>
      <c r="AE8" s="1165"/>
      <c r="AF8" s="1165"/>
      <c r="AG8" s="1165"/>
      <c r="AH8" s="1165"/>
      <c r="AI8" s="51"/>
      <c r="AK8" s="11"/>
      <c r="AL8" s="11"/>
      <c r="AM8" s="11"/>
      <c r="AN8" s="11"/>
      <c r="AO8" s="11"/>
      <c r="AP8" s="11"/>
    </row>
    <row r="9" spans="1:42" ht="12" customHeight="1">
      <c r="A9" s="50"/>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51"/>
      <c r="AK9" s="592" t="s">
        <v>572</v>
      </c>
      <c r="AL9" s="703"/>
      <c r="AM9" s="703"/>
      <c r="AN9" s="703"/>
      <c r="AO9" s="703"/>
      <c r="AP9" s="593"/>
    </row>
    <row r="10" spans="1:42" ht="14.25" thickBot="1">
      <c r="A10" s="572" t="s">
        <v>328</v>
      </c>
      <c r="B10" s="572"/>
      <c r="C10" s="572"/>
      <c r="D10" s="572"/>
      <c r="E10" s="573"/>
      <c r="F10" s="573"/>
      <c r="G10" s="573"/>
      <c r="H10" s="50" t="s">
        <v>9</v>
      </c>
      <c r="I10" s="573"/>
      <c r="J10" s="573"/>
      <c r="K10" s="50" t="s">
        <v>10</v>
      </c>
      <c r="L10" s="573"/>
      <c r="M10" s="573"/>
      <c r="N10" s="50" t="s">
        <v>11</v>
      </c>
      <c r="AE10" s="403"/>
      <c r="AF10" s="403"/>
      <c r="AG10" s="403"/>
      <c r="AH10" s="403"/>
      <c r="AI10" s="404" t="s">
        <v>896</v>
      </c>
      <c r="AK10" s="594"/>
      <c r="AL10" s="704"/>
      <c r="AM10" s="704"/>
      <c r="AN10" s="704"/>
      <c r="AO10" s="704"/>
      <c r="AP10" s="595"/>
    </row>
    <row r="11" spans="1:42" ht="15.95" customHeight="1" thickBot="1">
      <c r="A11" s="1223" t="s">
        <v>21</v>
      </c>
      <c r="B11" s="1224"/>
      <c r="C11" s="1224"/>
      <c r="D11" s="1247">
        <f>①【2ヵ月前】利用申込書!D6</f>
        <v>0</v>
      </c>
      <c r="E11" s="1247"/>
      <c r="F11" s="1247"/>
      <c r="G11" s="1247"/>
      <c r="H11" s="1247"/>
      <c r="I11" s="1247"/>
      <c r="J11" s="1247"/>
      <c r="K11" s="1247"/>
      <c r="L11" s="1247"/>
      <c r="M11" s="1247"/>
      <c r="N11" s="1247"/>
      <c r="O11" s="1247"/>
      <c r="P11" s="1247"/>
      <c r="Q11" s="1247"/>
      <c r="R11" s="1247"/>
      <c r="S11" s="1247"/>
      <c r="T11" s="1247"/>
      <c r="U11" s="1247"/>
      <c r="V11" s="1247"/>
      <c r="W11" s="1247"/>
      <c r="X11" s="1247"/>
      <c r="Y11" s="1247"/>
      <c r="Z11" s="1247"/>
      <c r="AA11" s="1247"/>
      <c r="AB11" s="1247"/>
      <c r="AC11" s="1247"/>
      <c r="AD11" s="1247"/>
      <c r="AE11" s="1247"/>
      <c r="AF11" s="1247"/>
      <c r="AG11" s="1247"/>
      <c r="AH11" s="1247"/>
      <c r="AI11" s="1248"/>
      <c r="AK11" s="596"/>
      <c r="AL11" s="705"/>
      <c r="AM11" s="705"/>
      <c r="AN11" s="705"/>
      <c r="AO11" s="705"/>
      <c r="AP11" s="597"/>
    </row>
    <row r="12" spans="1:42" ht="15.95" customHeight="1">
      <c r="A12" s="1225"/>
      <c r="B12" s="1226"/>
      <c r="C12" s="1226"/>
      <c r="D12" s="1249"/>
      <c r="E12" s="1249"/>
      <c r="F12" s="1249"/>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1249"/>
      <c r="AD12" s="1249"/>
      <c r="AE12" s="1249"/>
      <c r="AF12" s="1249"/>
      <c r="AG12" s="1249"/>
      <c r="AH12" s="1249"/>
      <c r="AI12" s="1250"/>
    </row>
    <row r="13" spans="1:42" ht="15.95" customHeight="1">
      <c r="A13" s="1225" t="s">
        <v>155</v>
      </c>
      <c r="B13" s="1226"/>
      <c r="C13" s="1226"/>
      <c r="D13" s="1232">
        <f>①【2ヵ月前】利用申込書!$D$29</f>
        <v>0</v>
      </c>
      <c r="E13" s="1232"/>
      <c r="F13" s="1232"/>
      <c r="G13" s="1232"/>
      <c r="H13" s="1232"/>
      <c r="I13" s="1232"/>
      <c r="J13" s="1232"/>
      <c r="K13" s="1232"/>
      <c r="L13" s="1232"/>
      <c r="M13" s="1232"/>
      <c r="N13" s="1232"/>
      <c r="O13" s="1232"/>
      <c r="P13" s="1232"/>
      <c r="Q13" s="1232"/>
      <c r="R13" s="1232"/>
      <c r="S13" s="1232"/>
      <c r="T13" s="1232"/>
      <c r="U13" s="1232"/>
      <c r="V13" s="1232"/>
      <c r="W13" s="1232"/>
      <c r="X13" s="1232"/>
      <c r="Y13" s="1232"/>
      <c r="Z13" s="1232"/>
      <c r="AA13" s="1232"/>
      <c r="AB13" s="1232"/>
      <c r="AC13" s="1232"/>
      <c r="AD13" s="1232"/>
      <c r="AE13" s="1232"/>
      <c r="AF13" s="1232"/>
      <c r="AG13" s="1232"/>
      <c r="AH13" s="1232"/>
      <c r="AI13" s="1233"/>
    </row>
    <row r="14" spans="1:42" ht="15.95" customHeight="1">
      <c r="A14" s="1225"/>
      <c r="B14" s="1226"/>
      <c r="C14" s="1226"/>
      <c r="D14" s="1232"/>
      <c r="E14" s="1232"/>
      <c r="F14" s="1232"/>
      <c r="G14" s="1232"/>
      <c r="H14" s="1232"/>
      <c r="I14" s="1232"/>
      <c r="J14" s="1232"/>
      <c r="K14" s="1232"/>
      <c r="L14" s="1232"/>
      <c r="M14" s="1232"/>
      <c r="N14" s="1232"/>
      <c r="O14" s="1232"/>
      <c r="P14" s="1232"/>
      <c r="Q14" s="1232"/>
      <c r="R14" s="1232"/>
      <c r="S14" s="1232"/>
      <c r="T14" s="1232"/>
      <c r="U14" s="1232"/>
      <c r="V14" s="1232"/>
      <c r="W14" s="1232"/>
      <c r="X14" s="1232"/>
      <c r="Y14" s="1232"/>
      <c r="Z14" s="1232"/>
      <c r="AA14" s="1232"/>
      <c r="AB14" s="1232"/>
      <c r="AC14" s="1232"/>
      <c r="AD14" s="1232"/>
      <c r="AE14" s="1232"/>
      <c r="AF14" s="1232"/>
      <c r="AG14" s="1232"/>
      <c r="AH14" s="1232"/>
      <c r="AI14" s="1233"/>
    </row>
    <row r="15" spans="1:42" ht="15" customHeight="1">
      <c r="A15" s="1190" t="s">
        <v>418</v>
      </c>
      <c r="B15" s="845"/>
      <c r="C15" s="846"/>
      <c r="D15" s="955">
        <f>①【2ヵ月前】利用申込書!D24</f>
        <v>0</v>
      </c>
      <c r="E15" s="955"/>
      <c r="F15" s="955"/>
      <c r="G15" s="955"/>
      <c r="H15" s="955"/>
      <c r="I15" s="955"/>
      <c r="J15" s="955"/>
      <c r="K15" s="955"/>
      <c r="L15" s="955"/>
      <c r="M15" s="955"/>
      <c r="N15" s="955"/>
      <c r="O15" s="955"/>
      <c r="P15" s="1236" t="s">
        <v>419</v>
      </c>
      <c r="Q15" s="1236"/>
      <c r="R15" s="1236"/>
      <c r="S15" s="1236"/>
      <c r="T15" s="1236" t="s">
        <v>396</v>
      </c>
      <c r="U15" s="1236"/>
      <c r="V15" s="1236"/>
      <c r="W15" s="1237">
        <f>①【2ヵ月前】利用申込書!D31</f>
        <v>0</v>
      </c>
      <c r="X15" s="1238"/>
      <c r="Y15" s="1238"/>
      <c r="Z15" s="1238"/>
      <c r="AA15" s="1238"/>
      <c r="AB15" s="1238"/>
      <c r="AC15" s="1238"/>
      <c r="AD15" s="1238"/>
      <c r="AE15" s="1238"/>
      <c r="AF15" s="1238"/>
      <c r="AG15" s="1238"/>
      <c r="AH15" s="1238"/>
      <c r="AI15" s="1239"/>
    </row>
    <row r="16" spans="1:42" ht="15" customHeight="1">
      <c r="A16" s="1191" t="s">
        <v>292</v>
      </c>
      <c r="B16" s="1192"/>
      <c r="C16" s="1193"/>
      <c r="D16" s="1235">
        <f>①【2ヵ月前】利用申込書!D25</f>
        <v>0</v>
      </c>
      <c r="E16" s="1235"/>
      <c r="F16" s="1235"/>
      <c r="G16" s="1235"/>
      <c r="H16" s="1235"/>
      <c r="I16" s="1235"/>
      <c r="J16" s="1235"/>
      <c r="K16" s="1235"/>
      <c r="L16" s="1235"/>
      <c r="M16" s="1235"/>
      <c r="N16" s="1235"/>
      <c r="O16" s="1235"/>
      <c r="P16" s="1236"/>
      <c r="Q16" s="1236"/>
      <c r="R16" s="1236"/>
      <c r="S16" s="1236"/>
      <c r="T16" s="1236"/>
      <c r="U16" s="1236"/>
      <c r="V16" s="1236"/>
      <c r="W16" s="1240"/>
      <c r="X16" s="1241"/>
      <c r="Y16" s="1241"/>
      <c r="Z16" s="1241"/>
      <c r="AA16" s="1241"/>
      <c r="AB16" s="1241"/>
      <c r="AC16" s="1241"/>
      <c r="AD16" s="1241"/>
      <c r="AE16" s="1241"/>
      <c r="AF16" s="1241"/>
      <c r="AG16" s="1241"/>
      <c r="AH16" s="1241"/>
      <c r="AI16" s="1242"/>
    </row>
    <row r="17" spans="1:35" ht="15" customHeight="1">
      <c r="A17" s="1191"/>
      <c r="B17" s="1192"/>
      <c r="C17" s="1193"/>
      <c r="D17" s="1235"/>
      <c r="E17" s="1235"/>
      <c r="F17" s="1235"/>
      <c r="G17" s="1235"/>
      <c r="H17" s="1235"/>
      <c r="I17" s="1235"/>
      <c r="J17" s="1235"/>
      <c r="K17" s="1235"/>
      <c r="L17" s="1235"/>
      <c r="M17" s="1235"/>
      <c r="N17" s="1235"/>
      <c r="O17" s="1235"/>
      <c r="P17" s="1236"/>
      <c r="Q17" s="1236"/>
      <c r="R17" s="1236"/>
      <c r="S17" s="1236"/>
      <c r="T17" s="1236" t="s">
        <v>397</v>
      </c>
      <c r="U17" s="1236"/>
      <c r="V17" s="1236"/>
      <c r="W17" s="1243">
        <f>①【2ヵ月前】利用申込書!D33</f>
        <v>0</v>
      </c>
      <c r="X17" s="1241"/>
      <c r="Y17" s="1241"/>
      <c r="Z17" s="1241"/>
      <c r="AA17" s="1241"/>
      <c r="AB17" s="1241"/>
      <c r="AC17" s="1241"/>
      <c r="AD17" s="1241"/>
      <c r="AE17" s="1241"/>
      <c r="AF17" s="1241"/>
      <c r="AG17" s="1241"/>
      <c r="AH17" s="1241"/>
      <c r="AI17" s="1242"/>
    </row>
    <row r="18" spans="1:35" ht="15" customHeight="1">
      <c r="A18" s="1191"/>
      <c r="B18" s="1192"/>
      <c r="C18" s="1193"/>
      <c r="D18" s="1235"/>
      <c r="E18" s="1235"/>
      <c r="F18" s="1235"/>
      <c r="G18" s="1235"/>
      <c r="H18" s="1235"/>
      <c r="I18" s="1235"/>
      <c r="J18" s="1235"/>
      <c r="K18" s="1235"/>
      <c r="L18" s="1235"/>
      <c r="M18" s="1235"/>
      <c r="N18" s="1235"/>
      <c r="O18" s="1235"/>
      <c r="P18" s="1236"/>
      <c r="Q18" s="1236"/>
      <c r="R18" s="1236"/>
      <c r="S18" s="1236"/>
      <c r="T18" s="1236"/>
      <c r="U18" s="1236"/>
      <c r="V18" s="1236"/>
      <c r="W18" s="1240"/>
      <c r="X18" s="1241"/>
      <c r="Y18" s="1241"/>
      <c r="Z18" s="1241"/>
      <c r="AA18" s="1241"/>
      <c r="AB18" s="1241"/>
      <c r="AC18" s="1241"/>
      <c r="AD18" s="1241"/>
      <c r="AE18" s="1241"/>
      <c r="AF18" s="1241"/>
      <c r="AG18" s="1241"/>
      <c r="AH18" s="1241"/>
      <c r="AI18" s="1242"/>
    </row>
    <row r="19" spans="1:35" ht="15" customHeight="1">
      <c r="A19" s="1191"/>
      <c r="B19" s="1192"/>
      <c r="C19" s="1193"/>
      <c r="D19" s="1235"/>
      <c r="E19" s="1235"/>
      <c r="F19" s="1235"/>
      <c r="G19" s="1235"/>
      <c r="H19" s="1235"/>
      <c r="I19" s="1235"/>
      <c r="J19" s="1235"/>
      <c r="K19" s="1235"/>
      <c r="L19" s="1235"/>
      <c r="M19" s="1235"/>
      <c r="N19" s="1235"/>
      <c r="O19" s="1235"/>
      <c r="P19" s="1236"/>
      <c r="Q19" s="1236"/>
      <c r="R19" s="1236"/>
      <c r="S19" s="1236"/>
      <c r="T19" s="1236" t="s">
        <v>420</v>
      </c>
      <c r="U19" s="1236"/>
      <c r="V19" s="1236"/>
      <c r="W19" s="1243">
        <f>①【2ヵ月前】利用申込書!D35</f>
        <v>0</v>
      </c>
      <c r="X19" s="1241"/>
      <c r="Y19" s="1241"/>
      <c r="Z19" s="1241"/>
      <c r="AA19" s="1241"/>
      <c r="AB19" s="1241"/>
      <c r="AC19" s="1241"/>
      <c r="AD19" s="1241"/>
      <c r="AE19" s="1241"/>
      <c r="AF19" s="1241"/>
      <c r="AG19" s="1241"/>
      <c r="AH19" s="1241"/>
      <c r="AI19" s="1242"/>
    </row>
    <row r="20" spans="1:35" ht="15" customHeight="1">
      <c r="A20" s="1194"/>
      <c r="B20" s="896"/>
      <c r="C20" s="1234"/>
      <c r="D20" s="850"/>
      <c r="E20" s="850"/>
      <c r="F20" s="850"/>
      <c r="G20" s="850"/>
      <c r="H20" s="850"/>
      <c r="I20" s="850"/>
      <c r="J20" s="850"/>
      <c r="K20" s="850"/>
      <c r="L20" s="850"/>
      <c r="M20" s="850"/>
      <c r="N20" s="850"/>
      <c r="O20" s="850"/>
      <c r="P20" s="1236"/>
      <c r="Q20" s="1236"/>
      <c r="R20" s="1236"/>
      <c r="S20" s="1236"/>
      <c r="T20" s="1236"/>
      <c r="U20" s="1236"/>
      <c r="V20" s="1236"/>
      <c r="W20" s="1244"/>
      <c r="X20" s="1245"/>
      <c r="Y20" s="1245"/>
      <c r="Z20" s="1245"/>
      <c r="AA20" s="1245"/>
      <c r="AB20" s="1245"/>
      <c r="AC20" s="1245"/>
      <c r="AD20" s="1245"/>
      <c r="AE20" s="1245"/>
      <c r="AF20" s="1245"/>
      <c r="AG20" s="1245"/>
      <c r="AH20" s="1245"/>
      <c r="AI20" s="1246"/>
    </row>
    <row r="21" spans="1:35" ht="15.95" customHeight="1">
      <c r="A21" s="1225" t="s">
        <v>156</v>
      </c>
      <c r="B21" s="1226"/>
      <c r="C21" s="1226"/>
      <c r="D21" s="1207"/>
      <c r="E21" s="1207"/>
      <c r="F21" s="1207"/>
      <c r="G21" s="1207"/>
      <c r="H21" s="1207"/>
      <c r="I21" s="1207"/>
      <c r="J21" s="1207"/>
      <c r="K21" s="1207"/>
      <c r="L21" s="1207"/>
      <c r="M21" s="1207"/>
      <c r="N21" s="1207"/>
      <c r="O21" s="1207"/>
      <c r="P21" s="1207"/>
      <c r="Q21" s="1207"/>
      <c r="R21" s="1207"/>
      <c r="S21" s="1207"/>
      <c r="T21" s="1207"/>
      <c r="U21" s="1207"/>
      <c r="V21" s="1207"/>
      <c r="W21" s="1207"/>
      <c r="X21" s="1207"/>
      <c r="Y21" s="1207"/>
      <c r="Z21" s="1207"/>
      <c r="AA21" s="1207"/>
      <c r="AB21" s="1207"/>
      <c r="AC21" s="1207"/>
      <c r="AD21" s="1207"/>
      <c r="AE21" s="1207"/>
      <c r="AF21" s="1207"/>
      <c r="AG21" s="1207"/>
      <c r="AH21" s="1207"/>
      <c r="AI21" s="1219"/>
    </row>
    <row r="22" spans="1:35" ht="15.95" customHeight="1">
      <c r="A22" s="1225"/>
      <c r="B22" s="1226"/>
      <c r="C22" s="1226"/>
      <c r="D22" s="955"/>
      <c r="E22" s="955"/>
      <c r="F22" s="955"/>
      <c r="G22" s="955"/>
      <c r="H22" s="955"/>
      <c r="I22" s="955"/>
      <c r="J22" s="955"/>
      <c r="K22" s="955"/>
      <c r="L22" s="955"/>
      <c r="M22" s="955"/>
      <c r="N22" s="955"/>
      <c r="O22" s="955"/>
      <c r="P22" s="955"/>
      <c r="Q22" s="955"/>
      <c r="R22" s="955"/>
      <c r="S22" s="955"/>
      <c r="T22" s="955"/>
      <c r="U22" s="955"/>
      <c r="V22" s="955"/>
      <c r="W22" s="955"/>
      <c r="X22" s="955"/>
      <c r="Y22" s="955"/>
      <c r="Z22" s="955"/>
      <c r="AA22" s="955"/>
      <c r="AB22" s="955"/>
      <c r="AC22" s="955"/>
      <c r="AD22" s="955"/>
      <c r="AE22" s="955"/>
      <c r="AF22" s="955"/>
      <c r="AG22" s="955"/>
      <c r="AH22" s="955"/>
      <c r="AI22" s="956"/>
    </row>
    <row r="23" spans="1:35" ht="15.95" customHeight="1">
      <c r="A23" s="1190" t="s">
        <v>166</v>
      </c>
      <c r="B23" s="845"/>
      <c r="C23" s="845"/>
      <c r="D23" s="1220" t="s">
        <v>421</v>
      </c>
      <c r="E23" s="1207"/>
      <c r="F23" s="1207"/>
      <c r="G23" s="236" t="s">
        <v>414</v>
      </c>
      <c r="H23" s="1206"/>
      <c r="I23" s="1206"/>
      <c r="J23" s="1206"/>
      <c r="K23" s="236" t="s">
        <v>415</v>
      </c>
      <c r="L23" s="236" t="s">
        <v>422</v>
      </c>
      <c r="M23" s="236" t="s">
        <v>423</v>
      </c>
      <c r="N23" s="1207" t="s">
        <v>424</v>
      </c>
      <c r="O23" s="1207"/>
      <c r="P23" s="1207"/>
      <c r="Q23" s="236" t="s">
        <v>414</v>
      </c>
      <c r="R23" s="1206"/>
      <c r="S23" s="1206"/>
      <c r="T23" s="1206"/>
      <c r="U23" s="236" t="s">
        <v>415</v>
      </c>
      <c r="V23" s="237" t="s">
        <v>422</v>
      </c>
      <c r="W23" s="237" t="s">
        <v>425</v>
      </c>
      <c r="X23" s="237"/>
      <c r="Y23" s="1282" t="s">
        <v>426</v>
      </c>
      <c r="Z23" s="1282"/>
      <c r="AA23" s="239" t="s">
        <v>414</v>
      </c>
      <c r="AB23" s="1251">
        <f>H23+R23</f>
        <v>0</v>
      </c>
      <c r="AC23" s="1251"/>
      <c r="AD23" s="1251"/>
      <c r="AE23" s="239" t="s">
        <v>415</v>
      </c>
      <c r="AF23" s="1221" t="s">
        <v>422</v>
      </c>
      <c r="AG23" s="1221"/>
      <c r="AH23" s="1221"/>
      <c r="AI23" s="1222"/>
    </row>
    <row r="24" spans="1:35" ht="15.95" customHeight="1">
      <c r="A24" s="1194"/>
      <c r="B24" s="896"/>
      <c r="C24" s="896"/>
      <c r="D24" s="103"/>
      <c r="E24" s="297" t="s">
        <v>839</v>
      </c>
      <c r="F24" s="90"/>
      <c r="G24" s="90"/>
      <c r="H24" s="90"/>
      <c r="I24" s="90"/>
      <c r="J24" s="90"/>
      <c r="K24" s="90"/>
      <c r="O24" s="90" t="s">
        <v>414</v>
      </c>
      <c r="P24" s="1187"/>
      <c r="Q24" s="1187"/>
      <c r="R24" s="234" t="s">
        <v>415</v>
      </c>
      <c r="S24" s="1181" t="s">
        <v>427</v>
      </c>
      <c r="T24" s="1181"/>
      <c r="U24" s="1181"/>
      <c r="V24" s="238" t="s">
        <v>428</v>
      </c>
      <c r="W24" s="90"/>
      <c r="X24" s="90"/>
      <c r="Y24" s="90"/>
      <c r="Z24" s="90"/>
      <c r="AA24" s="90"/>
      <c r="AB24" s="90"/>
      <c r="AC24" s="90"/>
      <c r="AD24" s="90"/>
      <c r="AE24" s="90"/>
      <c r="AF24" s="90"/>
      <c r="AG24" s="90"/>
      <c r="AH24" s="90"/>
      <c r="AI24" s="258"/>
    </row>
    <row r="25" spans="1:35" ht="15.95" customHeight="1">
      <c r="A25" s="1190" t="s">
        <v>429</v>
      </c>
      <c r="B25" s="845"/>
      <c r="C25" s="846"/>
      <c r="D25" s="1195" t="s">
        <v>430</v>
      </c>
      <c r="E25" s="1196"/>
      <c r="F25" s="1197"/>
      <c r="G25" s="1204" t="s">
        <v>491</v>
      </c>
      <c r="H25" s="1205"/>
      <c r="I25" s="1205"/>
      <c r="J25" s="1206">
        <f>①【2ヵ月前】利用申込書!G12</f>
        <v>0</v>
      </c>
      <c r="K25" s="1206"/>
      <c r="L25" s="1206"/>
      <c r="M25" s="1207" t="s">
        <v>432</v>
      </c>
      <c r="N25" s="1207"/>
      <c r="O25" s="1206">
        <f>①【2ヵ月前】利用申込書!K12</f>
        <v>0</v>
      </c>
      <c r="P25" s="1206"/>
      <c r="Q25" s="1206"/>
      <c r="R25" s="1207" t="s">
        <v>433</v>
      </c>
      <c r="S25" s="1207"/>
      <c r="T25" s="1206">
        <f>①【2ヵ月前】利用申込書!N12</f>
        <v>0</v>
      </c>
      <c r="U25" s="1206"/>
      <c r="V25" s="1206"/>
      <c r="W25" s="897" t="s">
        <v>434</v>
      </c>
      <c r="X25" s="897"/>
      <c r="Y25" s="239" t="s">
        <v>414</v>
      </c>
      <c r="Z25" s="1281" t="str">
        <f>①【2ヵ月前】利用申込書!R12</f>
        <v/>
      </c>
      <c r="AA25" s="1281"/>
      <c r="AB25" s="239" t="s">
        <v>415</v>
      </c>
      <c r="AC25" s="239"/>
      <c r="AD25" s="237"/>
      <c r="AE25" s="239"/>
      <c r="AF25" s="239"/>
      <c r="AG25" s="239"/>
      <c r="AH25" s="239"/>
      <c r="AI25" s="91"/>
    </row>
    <row r="26" spans="1:35" ht="15.95" customHeight="1">
      <c r="A26" s="1191"/>
      <c r="B26" s="1192"/>
      <c r="C26" s="1193"/>
      <c r="D26" s="1198"/>
      <c r="E26" s="1199"/>
      <c r="F26" s="1200"/>
      <c r="G26" s="251"/>
      <c r="H26" s="1252" t="s">
        <v>439</v>
      </c>
      <c r="I26" s="1252"/>
      <c r="J26" s="1252"/>
      <c r="K26" s="1188" t="s">
        <v>440</v>
      </c>
      <c r="L26" s="1188"/>
      <c r="M26" s="1188"/>
      <c r="N26" s="1188"/>
      <c r="O26" s="1188"/>
      <c r="P26" s="93" t="s">
        <v>60</v>
      </c>
      <c r="Q26" s="1235"/>
      <c r="R26" s="1235"/>
      <c r="S26" s="94" t="s">
        <v>29</v>
      </c>
      <c r="T26" s="1253"/>
      <c r="U26" s="1253"/>
      <c r="V26" s="93" t="s">
        <v>61</v>
      </c>
      <c r="W26" s="252" t="s">
        <v>167</v>
      </c>
      <c r="X26" s="1188" t="s">
        <v>659</v>
      </c>
      <c r="Y26" s="1188"/>
      <c r="Z26" s="1188"/>
      <c r="AA26" s="1188"/>
      <c r="AB26" s="1188"/>
      <c r="AC26" s="93" t="s">
        <v>60</v>
      </c>
      <c r="AD26" s="1235"/>
      <c r="AE26" s="1235"/>
      <c r="AF26" s="94" t="s">
        <v>29</v>
      </c>
      <c r="AG26" s="1253"/>
      <c r="AH26" s="1253"/>
      <c r="AI26" s="95" t="s">
        <v>61</v>
      </c>
    </row>
    <row r="27" spans="1:35" ht="15.95" customHeight="1">
      <c r="A27" s="1191"/>
      <c r="B27" s="1192"/>
      <c r="C27" s="1193"/>
      <c r="D27" s="1198"/>
      <c r="E27" s="1199"/>
      <c r="F27" s="1200"/>
      <c r="G27" s="253" t="s">
        <v>435</v>
      </c>
      <c r="H27" s="1182" t="s">
        <v>660</v>
      </c>
      <c r="I27" s="1182"/>
      <c r="J27" s="1182"/>
      <c r="K27" s="1182"/>
      <c r="L27" s="64" t="s">
        <v>414</v>
      </c>
      <c r="M27" s="1184"/>
      <c r="N27" s="1184"/>
      <c r="O27" s="1184"/>
      <c r="P27" s="235" t="s">
        <v>438</v>
      </c>
      <c r="Q27" s="1185"/>
      <c r="R27" s="1185"/>
      <c r="S27" s="1185"/>
      <c r="T27" s="62" t="s">
        <v>415</v>
      </c>
      <c r="U27" s="1252"/>
      <c r="V27" s="1252"/>
      <c r="W27" s="1252"/>
      <c r="X27" s="1188"/>
      <c r="Y27" s="1188"/>
      <c r="Z27" s="1188"/>
      <c r="AA27" s="1188"/>
      <c r="AB27" s="1188"/>
      <c r="AC27" s="93"/>
      <c r="AD27" s="1235"/>
      <c r="AE27" s="1235"/>
      <c r="AF27" s="94"/>
      <c r="AG27" s="1253"/>
      <c r="AH27" s="1253"/>
      <c r="AI27" s="95"/>
    </row>
    <row r="28" spans="1:35" ht="15.95" customHeight="1">
      <c r="A28" s="1191"/>
      <c r="B28" s="1192"/>
      <c r="C28" s="1193"/>
      <c r="D28" s="1201"/>
      <c r="E28" s="1202"/>
      <c r="F28" s="1203"/>
      <c r="G28" s="254" t="s">
        <v>436</v>
      </c>
      <c r="H28" s="1183" t="s">
        <v>437</v>
      </c>
      <c r="I28" s="1183"/>
      <c r="J28" s="1183"/>
      <c r="K28" s="1183"/>
      <c r="L28" s="63" t="s">
        <v>414</v>
      </c>
      <c r="M28" s="1187">
        <f>①【2ヵ月前】利用申込書!U12</f>
        <v>0</v>
      </c>
      <c r="N28" s="1187"/>
      <c r="O28" s="1187"/>
      <c r="P28" s="234" t="s">
        <v>438</v>
      </c>
      <c r="Q28" s="1186">
        <f>①【2ヵ月前】利用申込書!X12</f>
        <v>0</v>
      </c>
      <c r="R28" s="1187"/>
      <c r="S28" s="1187"/>
      <c r="T28" s="240" t="s">
        <v>415</v>
      </c>
      <c r="U28" s="1258"/>
      <c r="V28" s="1258"/>
      <c r="W28" s="1258"/>
      <c r="X28" s="1258"/>
      <c r="Y28" s="1258"/>
      <c r="Z28" s="1258"/>
      <c r="AA28" s="1258"/>
      <c r="AB28" s="1258"/>
      <c r="AC28" s="1258"/>
      <c r="AD28" s="1258"/>
      <c r="AE28" s="1258"/>
      <c r="AF28" s="1258"/>
      <c r="AG28" s="1258"/>
      <c r="AH28" s="1258"/>
      <c r="AI28" s="1259"/>
    </row>
    <row r="29" spans="1:35" ht="15.95" customHeight="1">
      <c r="A29" s="1191"/>
      <c r="B29" s="1192"/>
      <c r="C29" s="1193"/>
      <c r="D29" s="1195" t="s">
        <v>431</v>
      </c>
      <c r="E29" s="1196"/>
      <c r="F29" s="1197"/>
      <c r="G29" s="1204" t="s">
        <v>491</v>
      </c>
      <c r="H29" s="1205"/>
      <c r="I29" s="1205"/>
      <c r="J29" s="1206">
        <f>①【2ヵ月前】利用申込書!G13</f>
        <v>0</v>
      </c>
      <c r="K29" s="1206"/>
      <c r="L29" s="1206"/>
      <c r="M29" s="1207" t="s">
        <v>432</v>
      </c>
      <c r="N29" s="1207"/>
      <c r="O29" s="1206">
        <f>①【2ヵ月前】利用申込書!K13</f>
        <v>0</v>
      </c>
      <c r="P29" s="1206"/>
      <c r="Q29" s="1206"/>
      <c r="R29" s="1207" t="s">
        <v>433</v>
      </c>
      <c r="S29" s="1207"/>
      <c r="T29" s="1206">
        <f>①【2ヵ月前】利用申込書!N13</f>
        <v>0</v>
      </c>
      <c r="U29" s="1206"/>
      <c r="V29" s="1206"/>
      <c r="W29" s="897" t="s">
        <v>434</v>
      </c>
      <c r="X29" s="897"/>
      <c r="Y29" s="239" t="s">
        <v>414</v>
      </c>
      <c r="Z29" s="1281" t="str">
        <f>①【2ヵ月前】利用申込書!R13</f>
        <v/>
      </c>
      <c r="AA29" s="1281"/>
      <c r="AB29" s="239" t="s">
        <v>415</v>
      </c>
      <c r="AC29" s="239"/>
      <c r="AD29" s="237"/>
      <c r="AE29" s="239"/>
      <c r="AF29" s="239"/>
      <c r="AG29" s="239"/>
      <c r="AH29" s="239"/>
      <c r="AI29" s="91"/>
    </row>
    <row r="30" spans="1:35" ht="15.95" customHeight="1">
      <c r="A30" s="1191"/>
      <c r="B30" s="1192"/>
      <c r="C30" s="1193"/>
      <c r="D30" s="1198"/>
      <c r="E30" s="1199"/>
      <c r="F30" s="1200"/>
      <c r="G30" s="253" t="s">
        <v>189</v>
      </c>
      <c r="H30" s="1182" t="s">
        <v>441</v>
      </c>
      <c r="I30" s="1182"/>
      <c r="J30" s="1182"/>
      <c r="K30" s="1182"/>
      <c r="L30" s="64" t="s">
        <v>60</v>
      </c>
      <c r="M30" s="1184">
        <f>①【2ヵ月前】利用申込書!U12</f>
        <v>0</v>
      </c>
      <c r="N30" s="1184"/>
      <c r="O30" s="1184"/>
      <c r="P30" s="235" t="s">
        <v>29</v>
      </c>
      <c r="Q30" s="1185">
        <f>①【2ヵ月前】利用申込書!X12</f>
        <v>0</v>
      </c>
      <c r="R30" s="1184"/>
      <c r="S30" s="1184"/>
      <c r="T30" s="62" t="s">
        <v>61</v>
      </c>
      <c r="U30" s="955"/>
      <c r="V30" s="955"/>
      <c r="W30" s="955"/>
      <c r="X30" s="955"/>
      <c r="Y30" s="955"/>
      <c r="Z30" s="955"/>
      <c r="AA30" s="955"/>
      <c r="AB30" s="955"/>
      <c r="AC30" s="955"/>
      <c r="AD30" s="955"/>
      <c r="AE30" s="955"/>
      <c r="AF30" s="955"/>
      <c r="AG30" s="955"/>
      <c r="AH30" s="955"/>
      <c r="AI30" s="956"/>
    </row>
    <row r="31" spans="1:35" ht="15.95" customHeight="1">
      <c r="A31" s="1191"/>
      <c r="B31" s="1192"/>
      <c r="C31" s="1193"/>
      <c r="D31" s="1198"/>
      <c r="E31" s="1199"/>
      <c r="F31" s="1200"/>
      <c r="G31" s="253" t="s">
        <v>190</v>
      </c>
      <c r="H31" s="1217" t="s">
        <v>661</v>
      </c>
      <c r="I31" s="1217"/>
      <c r="J31" s="1217"/>
      <c r="K31" s="1217"/>
      <c r="L31" s="64" t="s">
        <v>60</v>
      </c>
      <c r="M31" s="1184"/>
      <c r="N31" s="1184"/>
      <c r="O31" s="1184"/>
      <c r="P31" s="235" t="s">
        <v>29</v>
      </c>
      <c r="Q31" s="1185"/>
      <c r="R31" s="1185"/>
      <c r="S31" s="1185"/>
      <c r="T31" s="62" t="s">
        <v>61</v>
      </c>
      <c r="U31" s="955"/>
      <c r="V31" s="955"/>
      <c r="W31" s="955"/>
      <c r="X31" s="955"/>
      <c r="Y31" s="955"/>
      <c r="Z31" s="955"/>
      <c r="AA31" s="955"/>
      <c r="AB31" s="955"/>
      <c r="AC31" s="955"/>
      <c r="AD31" s="955"/>
      <c r="AE31" s="955"/>
      <c r="AF31" s="955"/>
      <c r="AG31" s="955"/>
      <c r="AH31" s="955"/>
      <c r="AI31" s="956"/>
    </row>
    <row r="32" spans="1:35" ht="15.95" customHeight="1">
      <c r="A32" s="1191"/>
      <c r="B32" s="1192"/>
      <c r="C32" s="1193"/>
      <c r="D32" s="1198"/>
      <c r="E32" s="1199"/>
      <c r="F32" s="1200"/>
      <c r="G32" s="92"/>
      <c r="H32" s="100"/>
      <c r="I32" s="1180" t="s">
        <v>443</v>
      </c>
      <c r="J32" s="1180"/>
      <c r="K32" s="850" t="s">
        <v>442</v>
      </c>
      <c r="L32" s="850"/>
      <c r="M32" s="850"/>
      <c r="N32" s="850"/>
      <c r="O32" s="850"/>
      <c r="P32" s="93" t="s">
        <v>60</v>
      </c>
      <c r="Q32" s="97"/>
      <c r="R32" s="97"/>
      <c r="S32" s="93" t="s">
        <v>29</v>
      </c>
      <c r="T32" s="106"/>
      <c r="U32" s="106"/>
      <c r="V32" s="93"/>
      <c r="W32" s="259"/>
      <c r="X32" s="1218"/>
      <c r="Y32" s="1218"/>
      <c r="Z32" s="1218"/>
      <c r="AA32" s="1218"/>
      <c r="AB32" s="1218"/>
      <c r="AC32" s="93"/>
      <c r="AD32" s="1235"/>
      <c r="AE32" s="1235"/>
      <c r="AF32" s="93"/>
      <c r="AG32" s="1253"/>
      <c r="AH32" s="1253"/>
      <c r="AI32" s="95"/>
    </row>
    <row r="33" spans="1:35" ht="15.95" customHeight="1">
      <c r="A33" s="1191"/>
      <c r="B33" s="1192"/>
      <c r="C33" s="1192"/>
      <c r="D33" s="117" t="s">
        <v>439</v>
      </c>
      <c r="E33" s="102"/>
      <c r="F33" s="295" t="s">
        <v>699</v>
      </c>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255"/>
    </row>
    <row r="34" spans="1:35" ht="15.95" customHeight="1">
      <c r="A34" s="1191"/>
      <c r="B34" s="1192"/>
      <c r="C34" s="1192"/>
      <c r="D34" s="118" t="s">
        <v>443</v>
      </c>
      <c r="F34" s="56" t="s">
        <v>662</v>
      </c>
      <c r="AI34" s="256"/>
    </row>
    <row r="35" spans="1:35" ht="15.95" customHeight="1">
      <c r="A35" s="1191"/>
      <c r="B35" s="1192"/>
      <c r="C35" s="1192"/>
      <c r="D35" s="118" t="s">
        <v>493</v>
      </c>
      <c r="F35" s="52" t="s">
        <v>445</v>
      </c>
      <c r="AI35" s="256"/>
    </row>
    <row r="36" spans="1:35" ht="15.95" customHeight="1">
      <c r="A36" s="1194"/>
      <c r="B36" s="896"/>
      <c r="C36" s="896"/>
      <c r="D36" s="118" t="s">
        <v>663</v>
      </c>
      <c r="E36" s="257" t="s">
        <v>664</v>
      </c>
      <c r="F36" s="257"/>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258"/>
    </row>
    <row r="37" spans="1:35" ht="15.95" customHeight="1">
      <c r="A37" s="1276" t="s">
        <v>665</v>
      </c>
      <c r="B37" s="845"/>
      <c r="C37" s="846"/>
      <c r="D37" s="1195" t="s">
        <v>430</v>
      </c>
      <c r="E37" s="1196"/>
      <c r="F37" s="1197"/>
      <c r="G37" s="1220"/>
      <c r="H37" s="1207"/>
      <c r="I37" s="1207"/>
      <c r="J37" s="1207"/>
      <c r="K37" s="1207"/>
      <c r="L37" s="1207"/>
      <c r="M37" s="1207"/>
      <c r="N37" s="1207"/>
      <c r="O37" s="1207"/>
      <c r="P37" s="1207"/>
      <c r="Q37" s="1207"/>
      <c r="R37" s="1207"/>
      <c r="S37" s="1207"/>
      <c r="T37" s="1207"/>
      <c r="U37" s="1207"/>
      <c r="V37" s="1207"/>
      <c r="W37" s="1207"/>
      <c r="X37" s="1207"/>
      <c r="Y37" s="1207"/>
      <c r="Z37" s="1207"/>
      <c r="AA37" s="1207"/>
      <c r="AB37" s="1207"/>
      <c r="AC37" s="1207"/>
      <c r="AD37" s="1207"/>
      <c r="AE37" s="1207"/>
      <c r="AF37" s="1207"/>
      <c r="AG37" s="1207"/>
      <c r="AH37" s="1207"/>
      <c r="AI37" s="1219"/>
    </row>
    <row r="38" spans="1:35" ht="15.95" customHeight="1">
      <c r="A38" s="1191"/>
      <c r="B38" s="1192"/>
      <c r="C38" s="1193"/>
      <c r="D38" s="1201"/>
      <c r="E38" s="1202"/>
      <c r="F38" s="1203"/>
      <c r="G38" s="927"/>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1256"/>
    </row>
    <row r="39" spans="1:35" ht="15.95" customHeight="1">
      <c r="A39" s="1191"/>
      <c r="B39" s="1192"/>
      <c r="C39" s="1193"/>
      <c r="D39" s="1195" t="s">
        <v>431</v>
      </c>
      <c r="E39" s="1196"/>
      <c r="F39" s="1197"/>
      <c r="G39" s="1254"/>
      <c r="H39" s="940"/>
      <c r="I39" s="940"/>
      <c r="J39" s="940"/>
      <c r="K39" s="940"/>
      <c r="L39" s="940"/>
      <c r="M39" s="940"/>
      <c r="N39" s="940"/>
      <c r="O39" s="940"/>
      <c r="P39" s="940"/>
      <c r="Q39" s="940"/>
      <c r="R39" s="940"/>
      <c r="S39" s="940"/>
      <c r="T39" s="940"/>
      <c r="U39" s="940"/>
      <c r="V39" s="940"/>
      <c r="W39" s="940"/>
      <c r="X39" s="940"/>
      <c r="Y39" s="940"/>
      <c r="Z39" s="940"/>
      <c r="AA39" s="940"/>
      <c r="AB39" s="940"/>
      <c r="AC39" s="940"/>
      <c r="AD39" s="940"/>
      <c r="AE39" s="940"/>
      <c r="AF39" s="940"/>
      <c r="AG39" s="940"/>
      <c r="AH39" s="940"/>
      <c r="AI39" s="1255"/>
    </row>
    <row r="40" spans="1:35" ht="13.9" customHeight="1">
      <c r="A40" s="1191"/>
      <c r="B40" s="1192"/>
      <c r="C40" s="1193"/>
      <c r="D40" s="1201"/>
      <c r="E40" s="1202"/>
      <c r="F40" s="1203"/>
      <c r="G40" s="927"/>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1256"/>
    </row>
    <row r="41" spans="1:35" ht="15.95" customHeight="1">
      <c r="A41" s="1191"/>
      <c r="B41" s="1192"/>
      <c r="C41" s="1193"/>
      <c r="D41" s="62" t="s">
        <v>444</v>
      </c>
      <c r="E41" s="1166" t="s">
        <v>848</v>
      </c>
      <c r="F41" s="1166"/>
      <c r="G41" s="1166"/>
      <c r="H41" s="1166"/>
      <c r="I41" s="1166"/>
      <c r="J41" s="1166"/>
      <c r="K41" s="1166"/>
      <c r="L41" s="1166"/>
      <c r="M41" s="1166"/>
      <c r="N41" s="1166"/>
      <c r="O41" s="1166"/>
      <c r="P41" s="1166"/>
      <c r="Q41" s="1166"/>
      <c r="R41" s="1166"/>
      <c r="S41" s="1166"/>
      <c r="T41" s="1166"/>
      <c r="U41" s="1166"/>
      <c r="V41" s="1166"/>
      <c r="W41" s="1166"/>
      <c r="X41" s="1166"/>
      <c r="Y41" s="1166"/>
      <c r="Z41" s="1166"/>
      <c r="AA41" s="1166"/>
      <c r="AB41" s="1166"/>
      <c r="AC41" s="1166"/>
      <c r="AD41" s="1166"/>
      <c r="AE41" s="1166"/>
      <c r="AF41" s="1166"/>
      <c r="AG41" s="1166"/>
      <c r="AH41" s="1166"/>
      <c r="AI41" s="1167"/>
    </row>
    <row r="42" spans="1:35" ht="15.95" customHeight="1">
      <c r="A42" s="1191"/>
      <c r="B42" s="1192"/>
      <c r="C42" s="1193"/>
      <c r="D42" s="62" t="s">
        <v>48</v>
      </c>
      <c r="E42" s="1166" t="s">
        <v>849</v>
      </c>
      <c r="F42" s="1166"/>
      <c r="G42" s="1166"/>
      <c r="H42" s="1166"/>
      <c r="I42" s="1166"/>
      <c r="J42" s="1166"/>
      <c r="K42" s="1166"/>
      <c r="L42" s="1166"/>
      <c r="M42" s="1166"/>
      <c r="N42" s="1166"/>
      <c r="O42" s="1166"/>
      <c r="P42" s="1166"/>
      <c r="Q42" s="1166"/>
      <c r="R42" s="1166"/>
      <c r="S42" s="1166"/>
      <c r="T42" s="1166"/>
      <c r="U42" s="1166"/>
      <c r="V42" s="1166"/>
      <c r="W42" s="1166"/>
      <c r="X42" s="1166"/>
      <c r="Y42" s="1166"/>
      <c r="Z42" s="1166"/>
      <c r="AA42" s="1166"/>
      <c r="AB42" s="1166"/>
      <c r="AC42" s="1166"/>
      <c r="AD42" s="1166"/>
      <c r="AE42" s="1166"/>
      <c r="AF42" s="1166"/>
      <c r="AG42" s="1166"/>
      <c r="AH42" s="1166"/>
      <c r="AI42" s="1167"/>
    </row>
    <row r="43" spans="1:35" ht="15.95" customHeight="1">
      <c r="A43" s="1191"/>
      <c r="B43" s="1192"/>
      <c r="C43" s="1193"/>
      <c r="D43" s="62" t="s">
        <v>446</v>
      </c>
      <c r="E43" s="1166" t="s">
        <v>850</v>
      </c>
      <c r="F43" s="1166"/>
      <c r="G43" s="1166"/>
      <c r="H43" s="1166"/>
      <c r="I43" s="1166"/>
      <c r="J43" s="1166"/>
      <c r="K43" s="1166"/>
      <c r="L43" s="1166"/>
      <c r="M43" s="1166"/>
      <c r="N43" s="1166"/>
      <c r="O43" s="1166"/>
      <c r="P43" s="1166"/>
      <c r="Q43" s="1166"/>
      <c r="R43" s="1166"/>
      <c r="S43" s="1166"/>
      <c r="T43" s="1166"/>
      <c r="U43" s="1166"/>
      <c r="V43" s="1166"/>
      <c r="W43" s="1166"/>
      <c r="X43" s="1166"/>
      <c r="Y43" s="1166"/>
      <c r="Z43" s="1166"/>
      <c r="AA43" s="1166"/>
      <c r="AB43" s="1166"/>
      <c r="AC43" s="1166"/>
      <c r="AD43" s="1166"/>
      <c r="AE43" s="1166"/>
      <c r="AF43" s="1166"/>
      <c r="AG43" s="1166"/>
      <c r="AH43" s="1166"/>
      <c r="AI43" s="1167"/>
    </row>
    <row r="44" spans="1:35" ht="15.95" customHeight="1" thickBot="1">
      <c r="A44" s="1277"/>
      <c r="B44" s="1278"/>
      <c r="C44" s="1279"/>
      <c r="D44" s="241" t="s">
        <v>447</v>
      </c>
      <c r="E44" s="241" t="s">
        <v>448</v>
      </c>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96"/>
    </row>
    <row r="45" spans="1:35">
      <c r="A45" s="97"/>
      <c r="B45" s="97"/>
      <c r="C45" s="98"/>
      <c r="D45" s="99"/>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1:35">
      <c r="A46" s="97"/>
      <c r="B46" s="97"/>
      <c r="C46" s="9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1:35">
      <c r="A47" s="1188" t="s">
        <v>449</v>
      </c>
      <c r="B47" s="1188"/>
      <c r="C47" s="1188"/>
      <c r="D47" s="1188"/>
      <c r="E47" s="1188"/>
      <c r="F47" s="1188"/>
      <c r="G47" s="1188"/>
      <c r="H47" s="1188"/>
      <c r="I47" s="1188"/>
      <c r="J47" s="1188"/>
      <c r="K47" s="1188"/>
      <c r="L47" s="1188"/>
      <c r="M47" s="1188"/>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row>
    <row r="48" spans="1:35" ht="18" customHeight="1">
      <c r="A48" s="1275" t="s">
        <v>450</v>
      </c>
      <c r="B48" s="1275"/>
      <c r="C48" s="1275"/>
      <c r="D48" s="1275"/>
      <c r="E48" s="1275"/>
      <c r="F48" s="1275" t="s">
        <v>430</v>
      </c>
      <c r="G48" s="1275"/>
      <c r="H48" s="1275"/>
      <c r="I48" s="1275"/>
      <c r="J48" s="1275"/>
      <c r="K48" s="1280"/>
      <c r="L48" s="1280"/>
      <c r="M48" s="1280"/>
      <c r="N48" s="1280"/>
      <c r="O48" s="1280"/>
      <c r="P48" s="1280"/>
      <c r="Q48" s="1280"/>
      <c r="R48" s="1280"/>
      <c r="S48" s="1275" t="s">
        <v>431</v>
      </c>
      <c r="T48" s="1275"/>
      <c r="U48" s="1275"/>
      <c r="V48" s="1275"/>
      <c r="W48" s="1275"/>
      <c r="X48" s="1280"/>
      <c r="Y48" s="1280"/>
      <c r="Z48" s="1280"/>
      <c r="AA48" s="1280"/>
      <c r="AB48" s="1280"/>
      <c r="AC48" s="1280"/>
      <c r="AD48" s="1280"/>
      <c r="AE48" s="1280"/>
      <c r="AF48" s="1280"/>
      <c r="AG48" s="1280"/>
      <c r="AH48" s="1280"/>
      <c r="AI48" s="1280"/>
    </row>
    <row r="49" spans="1:35" ht="18" customHeight="1">
      <c r="A49" s="1275" t="s">
        <v>451</v>
      </c>
      <c r="B49" s="1275"/>
      <c r="C49" s="1275"/>
      <c r="D49" s="1275"/>
      <c r="E49" s="1275"/>
      <c r="F49" s="1280"/>
      <c r="G49" s="1280"/>
      <c r="H49" s="1280"/>
      <c r="I49" s="1280"/>
      <c r="J49" s="1280"/>
      <c r="K49" s="1280"/>
      <c r="L49" s="1280"/>
      <c r="M49" s="1280"/>
      <c r="N49" s="1280"/>
      <c r="O49" s="1280"/>
      <c r="P49" s="1280"/>
      <c r="Q49" s="1280"/>
      <c r="R49" s="1280"/>
      <c r="S49" s="1280"/>
      <c r="T49" s="1280"/>
      <c r="U49" s="1280"/>
      <c r="V49" s="1280"/>
      <c r="W49" s="1280"/>
      <c r="X49" s="1280"/>
      <c r="Y49" s="1280"/>
      <c r="Z49" s="1280"/>
      <c r="AA49" s="1280"/>
      <c r="AB49" s="1280"/>
      <c r="AC49" s="1280"/>
      <c r="AD49" s="1280"/>
      <c r="AE49" s="1280"/>
      <c r="AF49" s="1280"/>
      <c r="AG49" s="1280"/>
      <c r="AH49" s="1280"/>
      <c r="AI49" s="1280"/>
    </row>
    <row r="50" spans="1:35" ht="17.100000000000001" customHeight="1">
      <c r="A50" s="1275" t="s">
        <v>452</v>
      </c>
      <c r="B50" s="1275"/>
      <c r="C50" s="1275"/>
      <c r="D50" s="1275"/>
      <c r="E50" s="1275"/>
      <c r="F50" s="1168" t="s">
        <v>453</v>
      </c>
      <c r="G50" s="1169"/>
      <c r="H50" s="1169"/>
      <c r="I50" s="1169"/>
      <c r="J50" s="1170"/>
      <c r="K50" s="1168" t="s">
        <v>454</v>
      </c>
      <c r="L50" s="1169"/>
      <c r="M50" s="1169"/>
      <c r="N50" s="1169"/>
      <c r="O50" s="1170"/>
      <c r="P50" s="1168" t="s">
        <v>455</v>
      </c>
      <c r="Q50" s="1169"/>
      <c r="R50" s="1169"/>
      <c r="S50" s="1169"/>
      <c r="T50" s="1170"/>
      <c r="U50" s="1168" t="s">
        <v>852</v>
      </c>
      <c r="V50" s="1169"/>
      <c r="W50" s="1169"/>
      <c r="X50" s="1169"/>
      <c r="Y50" s="1170"/>
      <c r="Z50" s="1168" t="s">
        <v>851</v>
      </c>
      <c r="AA50" s="1169"/>
      <c r="AB50" s="1169"/>
      <c r="AC50" s="1169"/>
      <c r="AD50" s="1170"/>
      <c r="AE50" s="1168" t="s">
        <v>456</v>
      </c>
      <c r="AF50" s="1169"/>
      <c r="AG50" s="1169"/>
      <c r="AH50" s="1169"/>
      <c r="AI50" s="1170"/>
    </row>
    <row r="51" spans="1:35">
      <c r="A51" s="1275"/>
      <c r="B51" s="1275"/>
      <c r="C51" s="1275"/>
      <c r="D51" s="1275"/>
      <c r="E51" s="1275"/>
      <c r="F51" s="1171"/>
      <c r="G51" s="1172"/>
      <c r="H51" s="1172"/>
      <c r="I51" s="1172"/>
      <c r="J51" s="1173"/>
      <c r="K51" s="1171"/>
      <c r="L51" s="1172"/>
      <c r="M51" s="1172"/>
      <c r="N51" s="1172"/>
      <c r="O51" s="1173"/>
      <c r="P51" s="1171"/>
      <c r="Q51" s="1172"/>
      <c r="R51" s="1172"/>
      <c r="S51" s="1172"/>
      <c r="T51" s="1173"/>
      <c r="U51" s="1171"/>
      <c r="V51" s="1172"/>
      <c r="W51" s="1172"/>
      <c r="X51" s="1172"/>
      <c r="Y51" s="1173"/>
      <c r="Z51" s="1171"/>
      <c r="AA51" s="1172"/>
      <c r="AB51" s="1172"/>
      <c r="AC51" s="1172"/>
      <c r="AD51" s="1173"/>
      <c r="AE51" s="1171"/>
      <c r="AF51" s="1172"/>
      <c r="AG51" s="1172"/>
      <c r="AH51" s="1172"/>
      <c r="AI51" s="1173"/>
    </row>
    <row r="52" spans="1:35">
      <c r="A52" s="1275"/>
      <c r="B52" s="1275"/>
      <c r="C52" s="1275"/>
      <c r="D52" s="1275"/>
      <c r="E52" s="1275"/>
      <c r="F52" s="1174"/>
      <c r="G52" s="1175"/>
      <c r="H52" s="1175"/>
      <c r="I52" s="1175"/>
      <c r="J52" s="1176"/>
      <c r="K52" s="1174"/>
      <c r="L52" s="1175"/>
      <c r="M52" s="1175"/>
      <c r="N52" s="1175"/>
      <c r="O52" s="1176"/>
      <c r="P52" s="1174"/>
      <c r="Q52" s="1175"/>
      <c r="R52" s="1175"/>
      <c r="S52" s="1175"/>
      <c r="T52" s="1176"/>
      <c r="U52" s="1174"/>
      <c r="V52" s="1175"/>
      <c r="W52" s="1175"/>
      <c r="X52" s="1175"/>
      <c r="Y52" s="1176"/>
      <c r="Z52" s="1174"/>
      <c r="AA52" s="1175"/>
      <c r="AB52" s="1175"/>
      <c r="AC52" s="1175"/>
      <c r="AD52" s="1176"/>
      <c r="AE52" s="1174"/>
      <c r="AF52" s="1175"/>
      <c r="AG52" s="1175"/>
      <c r="AH52" s="1175"/>
      <c r="AI52" s="1176"/>
    </row>
    <row r="53" spans="1:35">
      <c r="A53" s="1275"/>
      <c r="B53" s="1275"/>
      <c r="C53" s="1275"/>
      <c r="D53" s="1275"/>
      <c r="E53" s="1275"/>
      <c r="F53" s="1174"/>
      <c r="G53" s="1175"/>
      <c r="H53" s="1175"/>
      <c r="I53" s="1175"/>
      <c r="J53" s="1176"/>
      <c r="K53" s="1174"/>
      <c r="L53" s="1175"/>
      <c r="M53" s="1175"/>
      <c r="N53" s="1175"/>
      <c r="O53" s="1176"/>
      <c r="P53" s="1174"/>
      <c r="Q53" s="1175"/>
      <c r="R53" s="1175"/>
      <c r="S53" s="1175"/>
      <c r="T53" s="1176"/>
      <c r="U53" s="1174"/>
      <c r="V53" s="1175"/>
      <c r="W53" s="1175"/>
      <c r="X53" s="1175"/>
      <c r="Y53" s="1176"/>
      <c r="Z53" s="1174"/>
      <c r="AA53" s="1175"/>
      <c r="AB53" s="1175"/>
      <c r="AC53" s="1175"/>
      <c r="AD53" s="1176"/>
      <c r="AE53" s="1174"/>
      <c r="AF53" s="1175"/>
      <c r="AG53" s="1175"/>
      <c r="AH53" s="1175"/>
      <c r="AI53" s="1176"/>
    </row>
    <row r="54" spans="1:35">
      <c r="A54" s="1275"/>
      <c r="B54" s="1275"/>
      <c r="C54" s="1275"/>
      <c r="D54" s="1275"/>
      <c r="E54" s="1275"/>
      <c r="F54" s="1177"/>
      <c r="G54" s="1178"/>
      <c r="H54" s="1178"/>
      <c r="I54" s="1178"/>
      <c r="J54" s="1179"/>
      <c r="K54" s="1177"/>
      <c r="L54" s="1178"/>
      <c r="M54" s="1178"/>
      <c r="N54" s="1178"/>
      <c r="O54" s="1179"/>
      <c r="P54" s="1177"/>
      <c r="Q54" s="1178"/>
      <c r="R54" s="1178"/>
      <c r="S54" s="1178"/>
      <c r="T54" s="1179"/>
      <c r="U54" s="1177"/>
      <c r="V54" s="1178"/>
      <c r="W54" s="1178"/>
      <c r="X54" s="1178"/>
      <c r="Y54" s="1179"/>
      <c r="Z54" s="1177"/>
      <c r="AA54" s="1178"/>
      <c r="AB54" s="1178"/>
      <c r="AC54" s="1178"/>
      <c r="AD54" s="1179"/>
      <c r="AE54" s="1177"/>
      <c r="AF54" s="1178"/>
      <c r="AG54" s="1178"/>
      <c r="AH54" s="1178"/>
      <c r="AI54" s="1179"/>
    </row>
    <row r="56" spans="1:35">
      <c r="A56" s="955" t="s">
        <v>457</v>
      </c>
      <c r="B56" s="955"/>
      <c r="C56" s="955"/>
      <c r="D56" s="955"/>
      <c r="E56" s="955"/>
      <c r="F56" s="955"/>
      <c r="G56" s="955"/>
      <c r="H56" s="955"/>
      <c r="I56" s="955"/>
      <c r="J56" s="955"/>
      <c r="K56" s="955"/>
      <c r="L56" s="955"/>
      <c r="M56" s="955"/>
      <c r="N56" s="955"/>
      <c r="O56" s="955"/>
      <c r="P56" s="955"/>
      <c r="Q56" s="955"/>
      <c r="R56" s="955"/>
      <c r="S56" s="955"/>
      <c r="T56" s="955"/>
      <c r="U56" s="955"/>
      <c r="V56" s="955"/>
      <c r="W56" s="955"/>
      <c r="X56" s="955"/>
      <c r="Y56" s="955"/>
      <c r="Z56" s="955"/>
      <c r="AA56" s="955"/>
      <c r="AB56" s="955"/>
      <c r="AC56" s="955"/>
      <c r="AD56" s="955"/>
      <c r="AE56" s="955"/>
      <c r="AF56" s="955"/>
      <c r="AG56" s="955"/>
      <c r="AH56" s="955"/>
      <c r="AI56" s="955"/>
    </row>
    <row r="57" spans="1:35">
      <c r="A57" s="100"/>
      <c r="B57" s="100"/>
      <c r="C57" s="100"/>
      <c r="D57" s="64"/>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row>
    <row r="58" spans="1:35">
      <c r="A58" s="100"/>
      <c r="B58" s="100"/>
      <c r="C58" s="100"/>
      <c r="D58" s="64"/>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row>
    <row r="59" spans="1:35">
      <c r="A59" s="100"/>
      <c r="B59" s="100"/>
      <c r="C59" s="100"/>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row>
    <row r="60" spans="1:35">
      <c r="A60" s="1257" t="s">
        <v>170</v>
      </c>
      <c r="B60" s="1257"/>
      <c r="C60" s="1257"/>
      <c r="D60" s="1257"/>
      <c r="E60" s="1257"/>
      <c r="F60" s="1257"/>
      <c r="G60" s="1257"/>
      <c r="H60" s="1257"/>
      <c r="I60" s="1257"/>
      <c r="J60" s="1257"/>
      <c r="K60" s="1257"/>
      <c r="L60" s="1257"/>
      <c r="M60" s="1257"/>
      <c r="N60" s="1257"/>
      <c r="O60" s="1257"/>
      <c r="P60" s="1257"/>
      <c r="Q60" s="1257"/>
      <c r="R60" s="1257"/>
      <c r="S60" s="1257"/>
      <c r="T60" s="1257"/>
      <c r="U60" s="1257"/>
      <c r="V60" s="1257"/>
      <c r="W60" s="1257"/>
      <c r="X60" s="1257"/>
      <c r="Y60" s="1257"/>
      <c r="Z60" s="1257"/>
      <c r="AA60" s="1257"/>
      <c r="AB60" s="1257"/>
      <c r="AC60" s="1257"/>
      <c r="AD60" s="1257"/>
      <c r="AE60" s="1257"/>
      <c r="AF60" s="1257"/>
      <c r="AG60" s="1257"/>
      <c r="AH60" s="1257"/>
      <c r="AI60" s="1257"/>
    </row>
    <row r="61" spans="1:35">
      <c r="A61" s="1257"/>
      <c r="B61" s="1257"/>
      <c r="C61" s="1257"/>
      <c r="D61" s="1257"/>
      <c r="E61" s="1257"/>
      <c r="F61" s="1257"/>
      <c r="G61" s="1257"/>
      <c r="H61" s="1257"/>
      <c r="I61" s="1257"/>
      <c r="J61" s="1257"/>
      <c r="K61" s="1257"/>
      <c r="L61" s="1257"/>
      <c r="M61" s="1257"/>
      <c r="N61" s="1257"/>
      <c r="O61" s="1257"/>
      <c r="P61" s="1257"/>
      <c r="Q61" s="1257"/>
      <c r="R61" s="1257"/>
      <c r="S61" s="1257"/>
      <c r="T61" s="1257"/>
      <c r="U61" s="1257"/>
      <c r="V61" s="1257"/>
      <c r="W61" s="1257"/>
      <c r="X61" s="1257"/>
      <c r="Y61" s="1257"/>
      <c r="Z61" s="1257"/>
      <c r="AA61" s="1257"/>
      <c r="AB61" s="1257"/>
      <c r="AC61" s="1257"/>
      <c r="AD61" s="1257"/>
      <c r="AE61" s="1257"/>
      <c r="AF61" s="1257"/>
      <c r="AG61" s="1257"/>
      <c r="AH61" s="1257"/>
      <c r="AI61" s="1257"/>
    </row>
    <row r="62" spans="1:35">
      <c r="A62" s="844" t="s">
        <v>458</v>
      </c>
      <c r="B62" s="845"/>
      <c r="C62" s="845"/>
      <c r="D62" s="846"/>
      <c r="E62" s="1206">
        <f>①【2ヵ月前】利用申込書!D6</f>
        <v>0</v>
      </c>
      <c r="F62" s="1206"/>
      <c r="G62" s="1206"/>
      <c r="H62" s="1206"/>
      <c r="I62" s="1206"/>
      <c r="J62" s="1206"/>
      <c r="K62" s="1206"/>
      <c r="L62" s="1206"/>
      <c r="M62" s="1206"/>
      <c r="N62" s="1206"/>
      <c r="O62" s="1206"/>
      <c r="P62" s="1206"/>
      <c r="Q62" s="1206"/>
      <c r="R62" s="1206"/>
      <c r="S62" s="1206"/>
      <c r="T62" s="1206"/>
      <c r="U62" s="1206"/>
      <c r="V62" s="1206"/>
      <c r="W62" s="1206"/>
      <c r="X62" s="1206"/>
      <c r="Y62" s="1206"/>
      <c r="Z62" s="1206"/>
      <c r="AA62" s="1206"/>
      <c r="AB62" s="1206"/>
      <c r="AC62" s="1206"/>
      <c r="AD62" s="1206"/>
      <c r="AE62" s="1206"/>
      <c r="AF62" s="1206"/>
      <c r="AG62" s="1206"/>
      <c r="AH62" s="1206"/>
      <c r="AI62" s="1273"/>
    </row>
    <row r="63" spans="1:35">
      <c r="A63" s="895"/>
      <c r="B63" s="896"/>
      <c r="C63" s="896"/>
      <c r="D63" s="1234"/>
      <c r="E63" s="1184"/>
      <c r="F63" s="1184"/>
      <c r="G63" s="1184"/>
      <c r="H63" s="1184"/>
      <c r="I63" s="1184"/>
      <c r="J63" s="1184"/>
      <c r="K63" s="1184"/>
      <c r="L63" s="1184"/>
      <c r="M63" s="1184"/>
      <c r="N63" s="1184"/>
      <c r="O63" s="1184"/>
      <c r="P63" s="1184"/>
      <c r="Q63" s="1184"/>
      <c r="R63" s="1184"/>
      <c r="S63" s="1184"/>
      <c r="T63" s="1184"/>
      <c r="U63" s="1184"/>
      <c r="V63" s="1184"/>
      <c r="W63" s="1184"/>
      <c r="X63" s="1184"/>
      <c r="Y63" s="1184"/>
      <c r="Z63" s="1184"/>
      <c r="AA63" s="1184"/>
      <c r="AB63" s="1184"/>
      <c r="AC63" s="1184"/>
      <c r="AD63" s="1184"/>
      <c r="AE63" s="1184"/>
      <c r="AF63" s="1184"/>
      <c r="AG63" s="1184"/>
      <c r="AH63" s="1184"/>
      <c r="AI63" s="1274"/>
    </row>
    <row r="64" spans="1:35" ht="13.5" customHeight="1">
      <c r="A64" s="1208" t="s">
        <v>168</v>
      </c>
      <c r="B64" s="1209"/>
      <c r="C64" s="1209"/>
      <c r="D64" s="1210"/>
      <c r="E64" s="1264"/>
      <c r="F64" s="1265"/>
      <c r="G64" s="1265"/>
      <c r="H64" s="1265"/>
      <c r="I64" s="1265"/>
      <c r="J64" s="1265"/>
      <c r="K64" s="1265"/>
      <c r="L64" s="1265"/>
      <c r="M64" s="1265"/>
      <c r="N64" s="1265"/>
      <c r="O64" s="1265"/>
      <c r="P64" s="1265"/>
      <c r="Q64" s="1265"/>
      <c r="R64" s="1265"/>
      <c r="S64" s="1265"/>
      <c r="T64" s="1265"/>
      <c r="U64" s="1265"/>
      <c r="V64" s="1265"/>
      <c r="W64" s="1265"/>
      <c r="X64" s="1265"/>
      <c r="Y64" s="1265"/>
      <c r="Z64" s="1265"/>
      <c r="AA64" s="1265"/>
      <c r="AB64" s="1265"/>
      <c r="AC64" s="1265"/>
      <c r="AD64" s="1265"/>
      <c r="AE64" s="1265"/>
      <c r="AF64" s="1265"/>
      <c r="AG64" s="1265"/>
      <c r="AH64" s="1265"/>
      <c r="AI64" s="1266"/>
    </row>
    <row r="65" spans="1:35">
      <c r="A65" s="1211"/>
      <c r="B65" s="1212"/>
      <c r="C65" s="1212"/>
      <c r="D65" s="1213"/>
      <c r="E65" s="1267"/>
      <c r="F65" s="1268"/>
      <c r="G65" s="1268"/>
      <c r="H65" s="1268"/>
      <c r="I65" s="1268"/>
      <c r="J65" s="1268"/>
      <c r="K65" s="1268"/>
      <c r="L65" s="1268"/>
      <c r="M65" s="1268"/>
      <c r="N65" s="1268"/>
      <c r="O65" s="1268"/>
      <c r="P65" s="1268"/>
      <c r="Q65" s="1268"/>
      <c r="R65" s="1268"/>
      <c r="S65" s="1268"/>
      <c r="T65" s="1268"/>
      <c r="U65" s="1268"/>
      <c r="V65" s="1268"/>
      <c r="W65" s="1268"/>
      <c r="X65" s="1268"/>
      <c r="Y65" s="1268"/>
      <c r="Z65" s="1268"/>
      <c r="AA65" s="1268"/>
      <c r="AB65" s="1268"/>
      <c r="AC65" s="1268"/>
      <c r="AD65" s="1268"/>
      <c r="AE65" s="1268"/>
      <c r="AF65" s="1268"/>
      <c r="AG65" s="1268"/>
      <c r="AH65" s="1268"/>
      <c r="AI65" s="1269"/>
    </row>
    <row r="66" spans="1:35">
      <c r="A66" s="1214"/>
      <c r="B66" s="1215"/>
      <c r="C66" s="1215"/>
      <c r="D66" s="1216"/>
      <c r="E66" s="1270"/>
      <c r="F66" s="1271"/>
      <c r="G66" s="1271"/>
      <c r="H66" s="1271"/>
      <c r="I66" s="1271"/>
      <c r="J66" s="1271"/>
      <c r="K66" s="1271"/>
      <c r="L66" s="1271"/>
      <c r="M66" s="1271"/>
      <c r="N66" s="1271"/>
      <c r="O66" s="1271"/>
      <c r="P66" s="1271"/>
      <c r="Q66" s="1271"/>
      <c r="R66" s="1271"/>
      <c r="S66" s="1271"/>
      <c r="T66" s="1271"/>
      <c r="U66" s="1271"/>
      <c r="V66" s="1271"/>
      <c r="W66" s="1271"/>
      <c r="X66" s="1271"/>
      <c r="Y66" s="1271"/>
      <c r="Z66" s="1271"/>
      <c r="AA66" s="1271"/>
      <c r="AB66" s="1271"/>
      <c r="AC66" s="1271"/>
      <c r="AD66" s="1271"/>
      <c r="AE66" s="1271"/>
      <c r="AF66" s="1271"/>
      <c r="AG66" s="1271"/>
      <c r="AH66" s="1271"/>
      <c r="AI66" s="1272"/>
    </row>
    <row r="67" spans="1:35" s="11" customFormat="1" ht="15" customHeight="1">
      <c r="A67" s="1208" t="s">
        <v>169</v>
      </c>
      <c r="B67" s="1209"/>
      <c r="C67" s="1209"/>
      <c r="D67" s="1210"/>
      <c r="E67" s="628" t="s">
        <v>2</v>
      </c>
      <c r="F67" s="628"/>
      <c r="G67" s="573"/>
      <c r="H67" s="573"/>
      <c r="I67" s="573"/>
      <c r="J67" s="573"/>
      <c r="K67" s="573" t="s">
        <v>16</v>
      </c>
      <c r="L67" s="573"/>
      <c r="M67" s="1189"/>
      <c r="N67" s="1189"/>
      <c r="O67" s="1189"/>
      <c r="P67" s="1189"/>
      <c r="Q67" s="1189"/>
      <c r="R67" s="1189"/>
      <c r="S67" s="1262"/>
      <c r="T67" s="1262"/>
      <c r="U67" s="1262"/>
      <c r="V67" s="1262"/>
      <c r="W67" s="1262"/>
      <c r="X67" s="1262"/>
      <c r="Y67" s="1262"/>
      <c r="Z67" s="1262"/>
      <c r="AA67" s="1262"/>
      <c r="AB67" s="1262"/>
      <c r="AC67" s="1262"/>
      <c r="AD67" s="1262"/>
      <c r="AE67" s="1262"/>
      <c r="AF67" s="1262"/>
      <c r="AG67" s="1262"/>
      <c r="AH67" s="1262"/>
      <c r="AI67" s="1263"/>
    </row>
    <row r="68" spans="1:35">
      <c r="A68" s="1211"/>
      <c r="B68" s="1212"/>
      <c r="C68" s="1212"/>
      <c r="D68" s="1213"/>
      <c r="E68" s="1260"/>
      <c r="F68" s="1260"/>
      <c r="G68" s="1260"/>
      <c r="H68" s="1260"/>
      <c r="I68" s="1260"/>
      <c r="J68" s="1260"/>
      <c r="K68" s="1260"/>
      <c r="L68" s="1260"/>
      <c r="M68" s="1260"/>
      <c r="N68" s="1260"/>
      <c r="O68" s="1260"/>
      <c r="P68" s="1260"/>
      <c r="Q68" s="1260"/>
      <c r="R68" s="1260"/>
      <c r="S68" s="1260"/>
      <c r="T68" s="1260"/>
      <c r="U68" s="1260"/>
      <c r="V68" s="1260"/>
      <c r="W68" s="1260"/>
      <c r="X68" s="1260"/>
      <c r="Y68" s="1260"/>
      <c r="Z68" s="1260"/>
      <c r="AA68" s="1260"/>
      <c r="AB68" s="1260"/>
      <c r="AC68" s="1260"/>
      <c r="AD68" s="1260"/>
      <c r="AE68" s="1260"/>
      <c r="AF68" s="1260"/>
      <c r="AG68" s="1260"/>
      <c r="AH68" s="1260"/>
      <c r="AI68" s="1261"/>
    </row>
    <row r="69" spans="1:35" ht="14.25" thickBot="1">
      <c r="A69" s="1211"/>
      <c r="B69" s="1212"/>
      <c r="C69" s="1212"/>
      <c r="D69" s="1213"/>
      <c r="E69" s="1260"/>
      <c r="F69" s="1260"/>
      <c r="G69" s="1260"/>
      <c r="H69" s="1260"/>
      <c r="I69" s="1260"/>
      <c r="J69" s="1260"/>
      <c r="K69" s="1260"/>
      <c r="L69" s="1260"/>
      <c r="M69" s="1260"/>
      <c r="N69" s="1260"/>
      <c r="O69" s="1260"/>
      <c r="P69" s="1260"/>
      <c r="Q69" s="1260"/>
      <c r="R69" s="1260"/>
      <c r="S69" s="1260"/>
      <c r="T69" s="1260"/>
      <c r="U69" s="1260"/>
      <c r="V69" s="1260"/>
      <c r="W69" s="1260"/>
      <c r="X69" s="1260"/>
      <c r="Y69" s="1260"/>
      <c r="Z69" s="1260"/>
      <c r="AA69" s="1260"/>
      <c r="AB69" s="1260"/>
      <c r="AC69" s="1260"/>
      <c r="AD69" s="1260"/>
      <c r="AE69" s="1260"/>
      <c r="AF69" s="1260"/>
      <c r="AG69" s="1260"/>
      <c r="AH69" s="1260"/>
      <c r="AI69" s="1261"/>
    </row>
    <row r="70" spans="1:35" ht="14.25" thickTop="1">
      <c r="A70" s="382"/>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4"/>
    </row>
    <row r="71" spans="1:35">
      <c r="A71" s="387"/>
      <c r="AI71" s="388"/>
    </row>
    <row r="72" spans="1:35">
      <c r="A72" s="387"/>
      <c r="AI72" s="388"/>
    </row>
    <row r="73" spans="1:35">
      <c r="A73" s="387"/>
      <c r="AI73" s="388"/>
    </row>
    <row r="74" spans="1:35">
      <c r="A74" s="387"/>
      <c r="AI74" s="388"/>
    </row>
    <row r="75" spans="1:35">
      <c r="A75" s="387"/>
      <c r="AI75" s="388"/>
    </row>
    <row r="76" spans="1:35">
      <c r="A76" s="387"/>
      <c r="AI76" s="388"/>
    </row>
    <row r="77" spans="1:35">
      <c r="A77" s="387"/>
      <c r="AI77" s="388"/>
    </row>
    <row r="78" spans="1:35">
      <c r="A78" s="387"/>
      <c r="AI78" s="388"/>
    </row>
    <row r="79" spans="1:35">
      <c r="A79" s="387"/>
      <c r="AI79" s="388"/>
    </row>
    <row r="80" spans="1:35" ht="13.5" customHeight="1">
      <c r="A80" s="387"/>
      <c r="M80" s="346"/>
      <c r="N80" s="346"/>
      <c r="O80" s="346"/>
      <c r="P80" s="346"/>
      <c r="Q80" s="346"/>
      <c r="R80" s="346"/>
      <c r="S80" s="346"/>
      <c r="T80" s="346"/>
      <c r="U80" s="346"/>
      <c r="V80" s="346"/>
      <c r="W80" s="346"/>
      <c r="X80" s="346"/>
      <c r="Y80" s="346"/>
      <c r="Z80" s="346"/>
      <c r="AA80" s="346"/>
      <c r="AB80" s="346"/>
      <c r="AI80" s="388"/>
    </row>
    <row r="81" spans="1:35" ht="13.5" customHeight="1">
      <c r="A81" s="387"/>
      <c r="M81" s="346"/>
      <c r="N81" s="346"/>
      <c r="O81" s="346"/>
      <c r="P81" s="346"/>
      <c r="Q81" s="346"/>
      <c r="R81" s="346"/>
      <c r="S81" s="346"/>
      <c r="T81" s="346"/>
      <c r="U81" s="346"/>
      <c r="V81" s="346"/>
      <c r="W81" s="346"/>
      <c r="X81" s="346"/>
      <c r="Y81" s="346"/>
      <c r="Z81" s="346"/>
      <c r="AA81" s="346"/>
      <c r="AB81" s="346"/>
      <c r="AI81" s="388"/>
    </row>
    <row r="82" spans="1:35" ht="13.5" customHeight="1">
      <c r="A82" s="387"/>
      <c r="M82" s="346"/>
      <c r="N82" s="346"/>
      <c r="O82" s="346"/>
      <c r="P82" s="346"/>
      <c r="Q82" s="346"/>
      <c r="R82" s="346"/>
      <c r="S82" s="346"/>
      <c r="T82" s="346"/>
      <c r="U82" s="346"/>
      <c r="V82" s="346"/>
      <c r="W82" s="346"/>
      <c r="X82" s="346"/>
      <c r="Y82" s="346"/>
      <c r="Z82" s="346"/>
      <c r="AA82" s="346"/>
      <c r="AB82" s="346"/>
      <c r="AI82" s="388"/>
    </row>
    <row r="83" spans="1:35" ht="13.5" customHeight="1">
      <c r="A83" s="387"/>
      <c r="M83" s="346"/>
      <c r="N83" s="346"/>
      <c r="O83" s="346"/>
      <c r="P83" s="346"/>
      <c r="Q83" s="346"/>
      <c r="R83" s="346"/>
      <c r="S83" s="346"/>
      <c r="T83" s="346"/>
      <c r="U83" s="346"/>
      <c r="V83" s="346"/>
      <c r="W83" s="346"/>
      <c r="X83" s="346"/>
      <c r="Y83" s="346"/>
      <c r="Z83" s="346"/>
      <c r="AA83" s="346"/>
      <c r="AB83" s="346"/>
      <c r="AI83" s="388"/>
    </row>
    <row r="84" spans="1:35" ht="13.5" customHeight="1">
      <c r="A84" s="387"/>
      <c r="M84" s="346"/>
      <c r="N84" s="346"/>
      <c r="O84" s="346"/>
      <c r="P84" s="346"/>
      <c r="Q84" s="346"/>
      <c r="R84" s="346"/>
      <c r="S84" s="346"/>
      <c r="T84" s="346"/>
      <c r="U84" s="346"/>
      <c r="V84" s="346"/>
      <c r="W84" s="346"/>
      <c r="X84" s="346"/>
      <c r="Y84" s="346"/>
      <c r="Z84" s="346"/>
      <c r="AA84" s="346"/>
      <c r="AB84" s="346"/>
      <c r="AI84" s="388"/>
    </row>
    <row r="85" spans="1:35" ht="13.5" customHeight="1">
      <c r="A85" s="387"/>
      <c r="M85" s="346"/>
      <c r="N85" s="346"/>
      <c r="O85" s="346"/>
      <c r="P85" s="346"/>
      <c r="Q85" s="346"/>
      <c r="R85" s="346"/>
      <c r="S85" s="346"/>
      <c r="T85" s="346"/>
      <c r="U85" s="346"/>
      <c r="V85" s="346"/>
      <c r="W85" s="346"/>
      <c r="X85" s="346"/>
      <c r="Y85" s="346"/>
      <c r="Z85" s="346"/>
      <c r="AA85" s="346"/>
      <c r="AB85" s="346"/>
      <c r="AI85" s="388"/>
    </row>
    <row r="86" spans="1:35" ht="13.5" customHeight="1">
      <c r="A86" s="387"/>
      <c r="M86" s="346"/>
      <c r="N86" s="346"/>
      <c r="O86" s="346"/>
      <c r="P86" s="346"/>
      <c r="Q86" s="346"/>
      <c r="R86" s="346"/>
      <c r="S86" s="346"/>
      <c r="T86" s="346"/>
      <c r="U86" s="346"/>
      <c r="V86" s="346"/>
      <c r="W86" s="346"/>
      <c r="X86" s="346"/>
      <c r="Y86" s="346"/>
      <c r="Z86" s="346"/>
      <c r="AA86" s="346"/>
      <c r="AB86" s="346"/>
      <c r="AI86" s="388"/>
    </row>
    <row r="87" spans="1:35">
      <c r="A87" s="387"/>
      <c r="AI87" s="388"/>
    </row>
    <row r="88" spans="1:35">
      <c r="A88" s="387"/>
      <c r="AI88" s="388"/>
    </row>
    <row r="89" spans="1:35">
      <c r="A89" s="387"/>
      <c r="AI89" s="388"/>
    </row>
    <row r="90" spans="1:35">
      <c r="A90" s="387"/>
      <c r="AI90" s="388"/>
    </row>
    <row r="91" spans="1:35">
      <c r="A91" s="387"/>
      <c r="AI91" s="388"/>
    </row>
    <row r="92" spans="1:35">
      <c r="A92" s="387"/>
      <c r="AI92" s="388"/>
    </row>
    <row r="93" spans="1:35">
      <c r="A93" s="387"/>
      <c r="AB93" s="385"/>
      <c r="AI93" s="388"/>
    </row>
    <row r="94" spans="1:35">
      <c r="A94" s="387"/>
      <c r="AB94" s="386"/>
      <c r="AI94" s="389"/>
    </row>
    <row r="95" spans="1:35">
      <c r="A95" s="387"/>
      <c r="AI95" s="388"/>
    </row>
    <row r="96" spans="1:35">
      <c r="A96" s="387"/>
      <c r="B96" s="64"/>
      <c r="AI96" s="388"/>
    </row>
    <row r="97" spans="1:35">
      <c r="A97" s="387"/>
      <c r="B97" s="64"/>
      <c r="AI97" s="388"/>
    </row>
    <row r="98" spans="1:35">
      <c r="A98" s="387"/>
      <c r="B98" s="64"/>
      <c r="AI98" s="388"/>
    </row>
    <row r="99" spans="1:35">
      <c r="A99" s="387"/>
      <c r="AI99" s="388"/>
    </row>
    <row r="100" spans="1:35">
      <c r="A100" s="387"/>
      <c r="AI100" s="388"/>
    </row>
    <row r="101" spans="1:35">
      <c r="A101" s="387"/>
      <c r="AI101" s="388"/>
    </row>
    <row r="102" spans="1:35" ht="14.25" thickBot="1">
      <c r="A102" s="390"/>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2"/>
    </row>
    <row r="103" spans="1:35" ht="14.25" customHeight="1" thickTop="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row>
    <row r="104" spans="1:35" ht="14.25" customHeight="1">
      <c r="A104" s="80" t="s">
        <v>854</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row>
    <row r="105" spans="1:35" ht="14.25" customHeight="1">
      <c r="A105" s="80"/>
      <c r="B105" s="50" t="s">
        <v>855</v>
      </c>
      <c r="C105" s="1162" t="s">
        <v>856</v>
      </c>
      <c r="D105" s="1162"/>
      <c r="E105" s="1162"/>
      <c r="F105" s="1162"/>
      <c r="G105" s="1162"/>
      <c r="H105" s="1162"/>
      <c r="I105" s="1162"/>
      <c r="J105" s="1162"/>
      <c r="K105" s="1162"/>
      <c r="L105" s="1162"/>
      <c r="M105" s="1162"/>
      <c r="N105" s="1162"/>
      <c r="O105" s="1162"/>
      <c r="P105" s="1162"/>
      <c r="Q105" s="1162"/>
      <c r="R105" s="1162"/>
      <c r="S105" s="1162"/>
      <c r="T105" s="1162"/>
      <c r="U105" s="1162"/>
      <c r="V105" s="1162"/>
      <c r="W105" s="1162"/>
      <c r="X105" s="1162"/>
      <c r="Y105" s="1162"/>
      <c r="Z105" s="1162"/>
      <c r="AA105" s="1162"/>
      <c r="AB105" s="1162"/>
      <c r="AC105" s="1162"/>
      <c r="AD105" s="1162"/>
      <c r="AE105" s="1162"/>
      <c r="AF105" s="1162"/>
      <c r="AG105" s="1162"/>
      <c r="AH105" s="1162"/>
      <c r="AI105" s="1162"/>
    </row>
    <row r="106" spans="1:35" ht="14.25" customHeight="1">
      <c r="A106" s="80"/>
      <c r="B106" s="50"/>
      <c r="C106" s="1162" t="s">
        <v>857</v>
      </c>
      <c r="D106" s="1162"/>
      <c r="E106" s="1162"/>
      <c r="F106" s="1162"/>
      <c r="G106" s="1162"/>
      <c r="H106" s="1162"/>
      <c r="I106" s="1162"/>
      <c r="J106" s="1162"/>
      <c r="K106" s="1162"/>
      <c r="L106" s="1162"/>
      <c r="M106" s="1162"/>
      <c r="N106" s="1162"/>
      <c r="O106" s="1162"/>
      <c r="P106" s="1162"/>
      <c r="Q106" s="1162"/>
      <c r="R106" s="1162"/>
      <c r="S106" s="1162"/>
      <c r="T106" s="1162"/>
      <c r="U106" s="1162"/>
      <c r="V106" s="1162"/>
      <c r="W106" s="1162"/>
      <c r="X106" s="1162"/>
      <c r="Y106" s="1162"/>
      <c r="Z106" s="1162"/>
      <c r="AA106" s="1162"/>
      <c r="AB106" s="1162"/>
      <c r="AC106" s="1162"/>
      <c r="AD106" s="1162"/>
      <c r="AE106" s="1162"/>
      <c r="AF106" s="1162"/>
      <c r="AG106" s="1162"/>
      <c r="AH106" s="1162"/>
      <c r="AI106" s="1162"/>
    </row>
    <row r="107" spans="1:35" ht="14.25" customHeight="1">
      <c r="A107" s="50"/>
      <c r="B107" s="50" t="s">
        <v>858</v>
      </c>
      <c r="C107" s="1162" t="s">
        <v>859</v>
      </c>
      <c r="D107" s="1162"/>
      <c r="E107" s="1162"/>
      <c r="F107" s="1162"/>
      <c r="G107" s="1162"/>
      <c r="H107" s="1162"/>
      <c r="I107" s="1162"/>
      <c r="J107" s="1162"/>
      <c r="K107" s="1162"/>
      <c r="L107" s="1162"/>
      <c r="M107" s="1162"/>
      <c r="N107" s="1162"/>
      <c r="O107" s="1162"/>
      <c r="P107" s="1162"/>
      <c r="Q107" s="1162"/>
      <c r="R107" s="1162"/>
      <c r="S107" s="1162"/>
      <c r="T107" s="1162"/>
      <c r="U107" s="1162"/>
      <c r="V107" s="1162"/>
      <c r="W107" s="1162"/>
      <c r="X107" s="1162"/>
      <c r="Y107" s="1162"/>
      <c r="Z107" s="1162"/>
      <c r="AA107" s="1162"/>
      <c r="AB107" s="1162"/>
      <c r="AC107" s="1162"/>
      <c r="AD107" s="1162"/>
      <c r="AE107" s="1162"/>
      <c r="AF107" s="1162"/>
      <c r="AG107" s="1162"/>
      <c r="AH107" s="1162"/>
      <c r="AI107" s="1162"/>
    </row>
    <row r="108" spans="1:35" ht="14.25" customHeight="1">
      <c r="A108" s="50"/>
      <c r="B108" s="50"/>
      <c r="C108" s="1162" t="s">
        <v>860</v>
      </c>
      <c r="D108" s="1162"/>
      <c r="E108" s="1162"/>
      <c r="F108" s="1162"/>
      <c r="G108" s="1162"/>
      <c r="H108" s="1162"/>
      <c r="I108" s="1162"/>
      <c r="J108" s="1162"/>
      <c r="K108" s="1162"/>
      <c r="L108" s="1162"/>
      <c r="M108" s="1162"/>
      <c r="N108" s="1162"/>
      <c r="O108" s="1162"/>
      <c r="P108" s="1162"/>
      <c r="Q108" s="1162"/>
      <c r="R108" s="1162"/>
      <c r="S108" s="1162"/>
      <c r="T108" s="1162"/>
      <c r="U108" s="1162"/>
      <c r="V108" s="1162"/>
      <c r="W108" s="1162"/>
      <c r="X108" s="1162"/>
      <c r="Y108" s="1162"/>
      <c r="Z108" s="1162"/>
      <c r="AA108" s="1162"/>
      <c r="AB108" s="1162"/>
      <c r="AC108" s="1162"/>
      <c r="AD108" s="1162"/>
      <c r="AE108" s="1162"/>
      <c r="AF108" s="1162"/>
      <c r="AG108" s="1162"/>
      <c r="AH108" s="1162"/>
      <c r="AI108" s="1162"/>
    </row>
    <row r="109" spans="1:35" ht="14.25" customHeight="1">
      <c r="A109" s="50"/>
      <c r="B109" s="50" t="s">
        <v>861</v>
      </c>
      <c r="C109" s="1162" t="s">
        <v>862</v>
      </c>
      <c r="D109" s="1162"/>
      <c r="E109" s="1162"/>
      <c r="F109" s="1162"/>
      <c r="G109" s="1162"/>
      <c r="H109" s="1162"/>
      <c r="I109" s="1162"/>
      <c r="J109" s="1162"/>
      <c r="K109" s="1162"/>
      <c r="L109" s="1162"/>
      <c r="M109" s="1162"/>
      <c r="N109" s="1162"/>
      <c r="O109" s="1162"/>
      <c r="P109" s="1162"/>
      <c r="Q109" s="1162"/>
      <c r="R109" s="1162"/>
      <c r="S109" s="1162"/>
      <c r="T109" s="1162"/>
      <c r="U109" s="1162"/>
      <c r="V109" s="1162"/>
      <c r="W109" s="1162"/>
      <c r="X109" s="1162"/>
      <c r="Y109" s="1162"/>
      <c r="Z109" s="1162"/>
      <c r="AA109" s="1162"/>
      <c r="AB109" s="1162"/>
      <c r="AC109" s="1162"/>
      <c r="AD109" s="1162"/>
      <c r="AE109" s="1162"/>
      <c r="AF109" s="1162"/>
      <c r="AG109" s="1162"/>
      <c r="AH109" s="1162"/>
      <c r="AI109" s="1162"/>
    </row>
    <row r="110" spans="1:35" ht="14.25" customHeight="1">
      <c r="A110" s="50"/>
      <c r="B110" s="50"/>
      <c r="C110" s="1162" t="s">
        <v>863</v>
      </c>
      <c r="D110" s="1162"/>
      <c r="E110" s="1162"/>
      <c r="F110" s="1162"/>
      <c r="G110" s="1162"/>
      <c r="H110" s="1162"/>
      <c r="I110" s="1162"/>
      <c r="J110" s="1162"/>
      <c r="K110" s="1162"/>
      <c r="L110" s="1162"/>
      <c r="M110" s="1162"/>
      <c r="N110" s="1162"/>
      <c r="O110" s="1162"/>
      <c r="P110" s="1162"/>
      <c r="Q110" s="1162"/>
      <c r="R110" s="1162"/>
      <c r="S110" s="1162"/>
      <c r="T110" s="1162"/>
      <c r="U110" s="1162"/>
      <c r="V110" s="1162"/>
      <c r="W110" s="1162"/>
      <c r="X110" s="1162"/>
      <c r="Y110" s="1162"/>
      <c r="Z110" s="1162"/>
      <c r="AA110" s="1162"/>
      <c r="AB110" s="1162"/>
      <c r="AC110" s="1162"/>
      <c r="AD110" s="1162"/>
      <c r="AE110" s="1162"/>
      <c r="AF110" s="1162"/>
      <c r="AG110" s="1162"/>
      <c r="AH110" s="1162"/>
      <c r="AI110" s="1162"/>
    </row>
    <row r="111" spans="1:35" ht="14.25" customHeight="1">
      <c r="A111" s="50"/>
      <c r="B111" s="50" t="s">
        <v>864</v>
      </c>
      <c r="C111" s="1162" t="s">
        <v>865</v>
      </c>
      <c r="D111" s="1162"/>
      <c r="E111" s="1162"/>
      <c r="F111" s="1162"/>
      <c r="G111" s="1162"/>
      <c r="H111" s="1162"/>
      <c r="I111" s="1162"/>
      <c r="J111" s="1162"/>
      <c r="K111" s="1162"/>
      <c r="L111" s="1162"/>
      <c r="M111" s="1162"/>
      <c r="N111" s="1162"/>
      <c r="O111" s="1162"/>
      <c r="P111" s="1162"/>
      <c r="Q111" s="1162"/>
      <c r="R111" s="1162"/>
      <c r="S111" s="1162"/>
      <c r="T111" s="1162"/>
      <c r="U111" s="1162"/>
      <c r="V111" s="1162"/>
      <c r="W111" s="1162"/>
      <c r="X111" s="1162"/>
      <c r="Y111" s="1162"/>
      <c r="Z111" s="1162"/>
      <c r="AA111" s="1162"/>
      <c r="AB111" s="1162"/>
      <c r="AC111" s="1162"/>
      <c r="AD111" s="1162"/>
      <c r="AE111" s="1162"/>
      <c r="AF111" s="1162"/>
      <c r="AG111" s="1162"/>
      <c r="AH111" s="1162"/>
      <c r="AI111" s="1162"/>
    </row>
    <row r="112" spans="1:35" ht="14.25" customHeight="1">
      <c r="A112" s="50"/>
      <c r="B112" s="50"/>
      <c r="C112" s="1162" t="s">
        <v>866</v>
      </c>
      <c r="D112" s="1162"/>
      <c r="E112" s="1162"/>
      <c r="F112" s="1162"/>
      <c r="G112" s="1162"/>
      <c r="H112" s="1162"/>
      <c r="I112" s="1162"/>
      <c r="J112" s="1162"/>
      <c r="K112" s="1162"/>
      <c r="L112" s="1162"/>
      <c r="M112" s="1162"/>
      <c r="N112" s="1162"/>
      <c r="O112" s="1162"/>
      <c r="P112" s="1162"/>
      <c r="Q112" s="1162"/>
      <c r="R112" s="1162"/>
      <c r="S112" s="1162"/>
      <c r="T112" s="1162"/>
      <c r="U112" s="1162"/>
      <c r="V112" s="1162"/>
      <c r="W112" s="1162"/>
      <c r="X112" s="1162"/>
      <c r="Y112" s="1162"/>
      <c r="Z112" s="1162"/>
      <c r="AA112" s="1162"/>
      <c r="AB112" s="1162"/>
      <c r="AC112" s="1162"/>
      <c r="AD112" s="1162"/>
      <c r="AE112" s="1162"/>
      <c r="AF112" s="1162"/>
      <c r="AG112" s="1162"/>
      <c r="AH112" s="1162"/>
      <c r="AI112" s="1162"/>
    </row>
    <row r="113" spans="1:35" ht="14.25" customHeight="1">
      <c r="A113" s="50"/>
      <c r="B113" s="50" t="s">
        <v>867</v>
      </c>
      <c r="C113" s="1162" t="s">
        <v>868</v>
      </c>
      <c r="D113" s="1162"/>
      <c r="E113" s="1162"/>
      <c r="F113" s="1162"/>
      <c r="G113" s="1162"/>
      <c r="H113" s="1162"/>
      <c r="I113" s="1162"/>
      <c r="J113" s="1162"/>
      <c r="K113" s="1162"/>
      <c r="L113" s="1162"/>
      <c r="M113" s="1162"/>
      <c r="N113" s="1162"/>
      <c r="O113" s="1162"/>
      <c r="P113" s="1162"/>
      <c r="Q113" s="1162"/>
      <c r="R113" s="1162"/>
      <c r="S113" s="1162"/>
      <c r="T113" s="1162"/>
      <c r="U113" s="1162"/>
      <c r="V113" s="1162"/>
      <c r="W113" s="1162"/>
      <c r="X113" s="1162"/>
      <c r="Y113" s="1162"/>
      <c r="Z113" s="1162"/>
      <c r="AA113" s="1162"/>
      <c r="AB113" s="1162"/>
      <c r="AC113" s="1162"/>
      <c r="AD113" s="1162"/>
      <c r="AE113" s="1162"/>
      <c r="AF113" s="1162"/>
      <c r="AG113" s="1162"/>
      <c r="AH113" s="1162"/>
      <c r="AI113" s="1162"/>
    </row>
    <row r="114" spans="1:35" ht="14.25" customHeight="1">
      <c r="A114" s="50"/>
      <c r="B114" s="50" t="s">
        <v>869</v>
      </c>
      <c r="C114" s="1162" t="s">
        <v>870</v>
      </c>
      <c r="D114" s="1162"/>
      <c r="E114" s="1162"/>
      <c r="F114" s="1162"/>
      <c r="G114" s="1162"/>
      <c r="H114" s="1162"/>
      <c r="I114" s="1162"/>
      <c r="J114" s="1162"/>
      <c r="K114" s="1162"/>
      <c r="L114" s="1162"/>
      <c r="M114" s="1162"/>
      <c r="N114" s="1162"/>
      <c r="O114" s="1162"/>
      <c r="P114" s="1162"/>
      <c r="Q114" s="1162"/>
      <c r="R114" s="1162"/>
      <c r="S114" s="1162"/>
      <c r="T114" s="1162"/>
      <c r="U114" s="1162"/>
      <c r="V114" s="1162"/>
      <c r="W114" s="1162"/>
      <c r="X114" s="1162"/>
      <c r="Y114" s="1162"/>
      <c r="Z114" s="1162"/>
      <c r="AA114" s="1162"/>
      <c r="AB114" s="1162"/>
      <c r="AC114" s="1162"/>
      <c r="AD114" s="1162"/>
      <c r="AE114" s="1162"/>
      <c r="AF114" s="1162"/>
      <c r="AG114" s="1162"/>
      <c r="AH114" s="1162"/>
      <c r="AI114" s="1162"/>
    </row>
  </sheetData>
  <mergeCells count="138">
    <mergeCell ref="AK3:AP5"/>
    <mergeCell ref="AG32:AH32"/>
    <mergeCell ref="AG27:AH27"/>
    <mergeCell ref="AD27:AE27"/>
    <mergeCell ref="G29:I29"/>
    <mergeCell ref="J29:L29"/>
    <mergeCell ref="O29:Q29"/>
    <mergeCell ref="R29:S29"/>
    <mergeCell ref="T29:V29"/>
    <mergeCell ref="W29:X29"/>
    <mergeCell ref="Z29:AA29"/>
    <mergeCell ref="M29:N29"/>
    <mergeCell ref="AD32:AE32"/>
    <mergeCell ref="T25:V25"/>
    <mergeCell ref="W25:X25"/>
    <mergeCell ref="Z25:AA25"/>
    <mergeCell ref="Y23:Z23"/>
    <mergeCell ref="R23:T23"/>
    <mergeCell ref="AD26:AE26"/>
    <mergeCell ref="AG26:AH26"/>
    <mergeCell ref="P24:Q24"/>
    <mergeCell ref="H30:K30"/>
    <mergeCell ref="M30:O30"/>
    <mergeCell ref="Q30:S30"/>
    <mergeCell ref="A60:AI61"/>
    <mergeCell ref="U28:AI28"/>
    <mergeCell ref="U27:W27"/>
    <mergeCell ref="U31:AI31"/>
    <mergeCell ref="E68:AI69"/>
    <mergeCell ref="S67:AI67"/>
    <mergeCell ref="E64:AI66"/>
    <mergeCell ref="A62:D63"/>
    <mergeCell ref="E62:AI63"/>
    <mergeCell ref="A50:E54"/>
    <mergeCell ref="A56:AI56"/>
    <mergeCell ref="E41:AI41"/>
    <mergeCell ref="E43:AI43"/>
    <mergeCell ref="A37:C44"/>
    <mergeCell ref="A47:AI47"/>
    <mergeCell ref="A48:E48"/>
    <mergeCell ref="A49:E49"/>
    <mergeCell ref="F48:J48"/>
    <mergeCell ref="K48:R48"/>
    <mergeCell ref="S48:W48"/>
    <mergeCell ref="X48:AI48"/>
    <mergeCell ref="F49:AI49"/>
    <mergeCell ref="M28:O28"/>
    <mergeCell ref="H26:J26"/>
    <mergeCell ref="K26:O26"/>
    <mergeCell ref="Q26:R26"/>
    <mergeCell ref="T26:U26"/>
    <mergeCell ref="X26:AB26"/>
    <mergeCell ref="D37:F38"/>
    <mergeCell ref="D39:F40"/>
    <mergeCell ref="G39:AI40"/>
    <mergeCell ref="G37:AI38"/>
    <mergeCell ref="A1:AI3"/>
    <mergeCell ref="A11:C12"/>
    <mergeCell ref="B5:AH6"/>
    <mergeCell ref="A13:C14"/>
    <mergeCell ref="A21:C22"/>
    <mergeCell ref="A23:C24"/>
    <mergeCell ref="D13:AI14"/>
    <mergeCell ref="A15:C15"/>
    <mergeCell ref="A16:C20"/>
    <mergeCell ref="D15:O15"/>
    <mergeCell ref="D16:O20"/>
    <mergeCell ref="P15:S20"/>
    <mergeCell ref="T15:V16"/>
    <mergeCell ref="T17:V18"/>
    <mergeCell ref="T19:V20"/>
    <mergeCell ref="W15:AI16"/>
    <mergeCell ref="W17:AI18"/>
    <mergeCell ref="W19:AI20"/>
    <mergeCell ref="A10:D10"/>
    <mergeCell ref="E10:G10"/>
    <mergeCell ref="I10:J10"/>
    <mergeCell ref="L10:M10"/>
    <mergeCell ref="D11:AI12"/>
    <mergeCell ref="AB23:AD23"/>
    <mergeCell ref="AK9:AP11"/>
    <mergeCell ref="M67:R67"/>
    <mergeCell ref="A25:C36"/>
    <mergeCell ref="D25:F28"/>
    <mergeCell ref="D29:F32"/>
    <mergeCell ref="G25:I25"/>
    <mergeCell ref="J25:L25"/>
    <mergeCell ref="M25:N25"/>
    <mergeCell ref="O25:Q25"/>
    <mergeCell ref="R25:S25"/>
    <mergeCell ref="A64:D66"/>
    <mergeCell ref="A67:D69"/>
    <mergeCell ref="K67:L67"/>
    <mergeCell ref="E67:F67"/>
    <mergeCell ref="G67:J67"/>
    <mergeCell ref="H31:K31"/>
    <mergeCell ref="M31:O31"/>
    <mergeCell ref="Q31:S31"/>
    <mergeCell ref="X32:AB32"/>
    <mergeCell ref="D21:AI22"/>
    <mergeCell ref="D23:F23"/>
    <mergeCell ref="H23:J23"/>
    <mergeCell ref="N23:P23"/>
    <mergeCell ref="AF23:AI23"/>
    <mergeCell ref="B7:AH8"/>
    <mergeCell ref="E42:AI42"/>
    <mergeCell ref="F50:J50"/>
    <mergeCell ref="K50:O50"/>
    <mergeCell ref="P50:T50"/>
    <mergeCell ref="U50:Y50"/>
    <mergeCell ref="Z50:AD50"/>
    <mergeCell ref="AE50:AI50"/>
    <mergeCell ref="F51:J54"/>
    <mergeCell ref="K51:O54"/>
    <mergeCell ref="P51:T54"/>
    <mergeCell ref="U51:Y54"/>
    <mergeCell ref="Z51:AD54"/>
    <mergeCell ref="AE51:AI54"/>
    <mergeCell ref="U30:AI30"/>
    <mergeCell ref="K32:O32"/>
    <mergeCell ref="I32:J32"/>
    <mergeCell ref="S24:U24"/>
    <mergeCell ref="H27:K27"/>
    <mergeCell ref="H28:K28"/>
    <mergeCell ref="M27:O27"/>
    <mergeCell ref="Q27:S27"/>
    <mergeCell ref="Q28:S28"/>
    <mergeCell ref="X27:AB27"/>
    <mergeCell ref="C113:AI113"/>
    <mergeCell ref="C114:AI114"/>
    <mergeCell ref="C107:AI107"/>
    <mergeCell ref="C108:AI108"/>
    <mergeCell ref="C109:AI109"/>
    <mergeCell ref="C110:AI110"/>
    <mergeCell ref="C111:AI111"/>
    <mergeCell ref="C112:AI112"/>
    <mergeCell ref="C105:AI105"/>
    <mergeCell ref="C106:AI106"/>
  </mergeCells>
  <phoneticPr fontId="3"/>
  <conditionalFormatting sqref="F34:AH34">
    <cfRule type="expression" dxfId="38" priority="2">
      <formula>OR(($AD$32&amp;$AF$32&amp;$AG$32)&gt;"17:16")</formula>
    </cfRule>
  </conditionalFormatting>
  <conditionalFormatting sqref="F35:AI35">
    <cfRule type="expression" dxfId="37" priority="3">
      <formula>OR(($AD$32&amp;$AF$32&amp;$AG$32)&gt;"17:16")</formula>
    </cfRule>
  </conditionalFormatting>
  <conditionalFormatting sqref="K32">
    <cfRule type="expression" dxfId="36" priority="1">
      <formula>OR(($AD$32&amp;$AF$32&amp;$AG$32)&gt;"17:16")</formula>
    </cfRule>
  </conditionalFormatting>
  <conditionalFormatting sqref="P32 X32:AB32">
    <cfRule type="expression" dxfId="35" priority="6">
      <formula>OR(($AD$32&amp;$AF$32&amp;$AG$32)&gt;"17:16")</formula>
    </cfRule>
  </conditionalFormatting>
  <hyperlinks>
    <hyperlink ref="AK3:AP5" location="目次!B18" display="目次へ" xr:uid="{00000000-0004-0000-0600-000000000000}"/>
    <hyperlink ref="AK9:AP11" location="①【2ヵ月前】利用申込書!A1" display="利用申込書へ" xr:uid="{00000000-0004-0000-0600-000001000000}"/>
    <hyperlink ref="AK7:AP7" location="①【2ヵ月前】利用申込書!A1" display="利用申込書へ" xr:uid="{7061B7B8-D41D-4F5F-8838-72A05AEA1816}"/>
    <hyperlink ref="AK8:AP8" location="①【2ヵ月前】利用申込書!A1" display="利用申込書へ" xr:uid="{58F2D517-BBA5-493B-8AAE-7300C332397C}"/>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20</xdr:col>
                    <xdr:colOff>0</xdr:colOff>
                    <xdr:row>0</xdr:row>
                    <xdr:rowOff>104775</xdr:rowOff>
                  </from>
                  <to>
                    <xdr:col>24</xdr:col>
                    <xdr:colOff>161925</xdr:colOff>
                    <xdr:row>1</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20</xdr:col>
                    <xdr:colOff>0</xdr:colOff>
                    <xdr:row>1</xdr:row>
                    <xdr:rowOff>104775</xdr:rowOff>
                  </from>
                  <to>
                    <xdr:col>23</xdr:col>
                    <xdr:colOff>85725</xdr:colOff>
                    <xdr:row>2</xdr:row>
                    <xdr:rowOff>95250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114300</xdr:colOff>
                    <xdr:row>20</xdr:row>
                    <xdr:rowOff>57150</xdr:rowOff>
                  </from>
                  <to>
                    <xdr:col>8</xdr:col>
                    <xdr:colOff>142875</xdr:colOff>
                    <xdr:row>21</xdr:row>
                    <xdr:rowOff>95250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142875</xdr:colOff>
                    <xdr:row>20</xdr:row>
                    <xdr:rowOff>57150</xdr:rowOff>
                  </from>
                  <to>
                    <xdr:col>17</xdr:col>
                    <xdr:colOff>28575</xdr:colOff>
                    <xdr:row>21</xdr:row>
                    <xdr:rowOff>95250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18</xdr:col>
                    <xdr:colOff>180975</xdr:colOff>
                    <xdr:row>20</xdr:row>
                    <xdr:rowOff>57150</xdr:rowOff>
                  </from>
                  <to>
                    <xdr:col>25</xdr:col>
                    <xdr:colOff>66675</xdr:colOff>
                    <xdr:row>21</xdr:row>
                    <xdr:rowOff>95250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21</xdr:col>
                    <xdr:colOff>142875</xdr:colOff>
                    <xdr:row>23</xdr:row>
                    <xdr:rowOff>0</xdr:rowOff>
                  </from>
                  <to>
                    <xdr:col>26</xdr:col>
                    <xdr:colOff>0</xdr:colOff>
                    <xdr:row>23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M40"/>
  <sheetViews>
    <sheetView showGridLines="0" showZeros="0" view="pageBreakPreview" topLeftCell="A15" zoomScale="85" zoomScaleNormal="100" zoomScaleSheetLayoutView="85" workbookViewId="0">
      <selection activeCell="A37" sqref="A37:AI39"/>
    </sheetView>
  </sheetViews>
  <sheetFormatPr defaultRowHeight="13.5"/>
  <cols>
    <col min="1" max="35" width="2.625" style="52" customWidth="1"/>
    <col min="36" max="36" width="3.625" customWidth="1"/>
    <col min="38" max="38" width="10.5" bestFit="1" customWidth="1"/>
  </cols>
  <sheetData>
    <row r="1" spans="1:39" ht="13.5" customHeight="1">
      <c r="A1" s="739" t="s">
        <v>142</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3"/>
      <c r="AK1" s="3"/>
      <c r="AL1" s="3"/>
      <c r="AM1" s="3"/>
    </row>
    <row r="2" spans="1:39" ht="13.5" customHeight="1" thickBot="1">
      <c r="A2" s="739"/>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3"/>
      <c r="AK2" s="3"/>
      <c r="AL2" s="3"/>
      <c r="AM2" s="3"/>
    </row>
    <row r="3" spans="1:39" ht="13.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3"/>
      <c r="AK3" s="592" t="s">
        <v>570</v>
      </c>
      <c r="AL3" s="593"/>
      <c r="AM3" s="3"/>
    </row>
    <row r="4" spans="1:39" ht="13.5" customHeight="1">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3"/>
      <c r="AK4" s="594"/>
      <c r="AL4" s="595"/>
      <c r="AM4" s="3"/>
    </row>
    <row r="5" spans="1:39" ht="14.25" customHeight="1" thickBot="1">
      <c r="A5" s="740" t="s">
        <v>328</v>
      </c>
      <c r="B5" s="740"/>
      <c r="C5" s="740"/>
      <c r="D5" s="740"/>
      <c r="E5" s="1316"/>
      <c r="F5" s="1316"/>
      <c r="G5" s="1316"/>
      <c r="H5" s="50" t="s">
        <v>9</v>
      </c>
      <c r="I5" s="1316"/>
      <c r="J5" s="1316"/>
      <c r="K5" s="50" t="s">
        <v>10</v>
      </c>
      <c r="L5" s="573"/>
      <c r="M5" s="573"/>
      <c r="N5" s="50" t="s">
        <v>11</v>
      </c>
      <c r="AE5" s="403"/>
      <c r="AF5" s="403"/>
      <c r="AG5" s="403"/>
      <c r="AH5" s="403"/>
      <c r="AI5" s="404" t="s">
        <v>896</v>
      </c>
      <c r="AK5" s="596"/>
      <c r="AL5" s="597"/>
    </row>
    <row r="6" spans="1:39" ht="13.5" customHeight="1" thickBot="1">
      <c r="A6" s="1295" t="s">
        <v>21</v>
      </c>
      <c r="B6" s="1284"/>
      <c r="C6" s="1285"/>
      <c r="D6" s="1296">
        <f>①【2ヵ月前】利用申込書!D6</f>
        <v>0</v>
      </c>
      <c r="E6" s="1297"/>
      <c r="F6" s="1297"/>
      <c r="G6" s="1297"/>
      <c r="H6" s="1297"/>
      <c r="I6" s="1297"/>
      <c r="J6" s="1297"/>
      <c r="K6" s="1297"/>
      <c r="L6" s="1297"/>
      <c r="M6" s="1297"/>
      <c r="N6" s="1297"/>
      <c r="O6" s="1297"/>
      <c r="P6" s="1297"/>
      <c r="Q6" s="1298"/>
      <c r="R6" s="1283" t="s">
        <v>120</v>
      </c>
      <c r="S6" s="1284"/>
      <c r="T6" s="1285"/>
      <c r="U6" s="1286" t="str">
        <f>IFERROR(DATE(①【2ヵ月前】利用申込書!G12,①【2ヵ月前】利用申込書!K12,①【2ヵ月前】利用申込書!N12)," ")</f>
        <v xml:space="preserve"> </v>
      </c>
      <c r="V6" s="1287"/>
      <c r="W6" s="1287"/>
      <c r="X6" s="1287"/>
      <c r="Y6" s="1287"/>
      <c r="Z6" s="1287"/>
      <c r="AA6" s="1287"/>
      <c r="AB6" s="1287" t="s">
        <v>391</v>
      </c>
      <c r="AC6" s="1287" t="str">
        <f>IFERROR(DATE(①【2ヵ月前】利用申込書!G13,①【2ヵ月前】利用申込書!K13,①【2ヵ月前】利用申込書!N13)," ")</f>
        <v xml:space="preserve"> </v>
      </c>
      <c r="AD6" s="1287"/>
      <c r="AE6" s="1287"/>
      <c r="AF6" s="1287"/>
      <c r="AG6" s="1287"/>
      <c r="AH6" s="1287"/>
      <c r="AI6" s="1290"/>
      <c r="AK6" s="11"/>
      <c r="AL6" s="11"/>
    </row>
    <row r="7" spans="1:39">
      <c r="A7" s="1194"/>
      <c r="B7" s="896"/>
      <c r="C7" s="1234"/>
      <c r="D7" s="849"/>
      <c r="E7" s="850"/>
      <c r="F7" s="850"/>
      <c r="G7" s="850"/>
      <c r="H7" s="850"/>
      <c r="I7" s="850"/>
      <c r="J7" s="850"/>
      <c r="K7" s="850"/>
      <c r="L7" s="850"/>
      <c r="M7" s="850"/>
      <c r="N7" s="850"/>
      <c r="O7" s="850"/>
      <c r="P7" s="850"/>
      <c r="Q7" s="851"/>
      <c r="R7" s="895"/>
      <c r="S7" s="896"/>
      <c r="T7" s="1234"/>
      <c r="U7" s="1288"/>
      <c r="V7" s="1289"/>
      <c r="W7" s="1289"/>
      <c r="X7" s="1289"/>
      <c r="Y7" s="1289"/>
      <c r="Z7" s="1289"/>
      <c r="AA7" s="1289"/>
      <c r="AB7" s="1289"/>
      <c r="AC7" s="1289"/>
      <c r="AD7" s="1289"/>
      <c r="AE7" s="1289"/>
      <c r="AF7" s="1289"/>
      <c r="AG7" s="1289"/>
      <c r="AH7" s="1289"/>
      <c r="AI7" s="1291"/>
      <c r="AK7" s="592" t="s">
        <v>572</v>
      </c>
      <c r="AL7" s="593"/>
    </row>
    <row r="8" spans="1:39" ht="17.100000000000001" customHeight="1">
      <c r="A8" s="1190" t="s">
        <v>392</v>
      </c>
      <c r="B8" s="845"/>
      <c r="C8" s="846"/>
      <c r="D8" s="1199" t="s">
        <v>393</v>
      </c>
      <c r="E8" s="1199"/>
      <c r="F8" s="1299"/>
      <c r="G8" s="1300"/>
      <c r="H8" s="1300"/>
      <c r="I8" s="1300"/>
      <c r="J8" s="1300"/>
      <c r="K8" s="1300"/>
      <c r="L8" s="1300"/>
      <c r="M8" s="1300"/>
      <c r="N8" s="1300"/>
      <c r="O8" s="1300"/>
      <c r="P8" s="1300"/>
      <c r="Q8" s="1301"/>
      <c r="R8" s="844" t="s">
        <v>395</v>
      </c>
      <c r="S8" s="845"/>
      <c r="T8" s="846"/>
      <c r="U8" s="1304" t="s">
        <v>396</v>
      </c>
      <c r="V8" s="1305"/>
      <c r="W8" s="1306"/>
      <c r="X8" s="1307"/>
      <c r="Y8" s="1307"/>
      <c r="Z8" s="1307"/>
      <c r="AA8" s="1307"/>
      <c r="AB8" s="1307"/>
      <c r="AC8" s="1307"/>
      <c r="AD8" s="1307"/>
      <c r="AE8" s="1307"/>
      <c r="AF8" s="1307"/>
      <c r="AG8" s="1307"/>
      <c r="AH8" s="1307"/>
      <c r="AI8" s="1308"/>
      <c r="AK8" s="594"/>
      <c r="AL8" s="595"/>
    </row>
    <row r="9" spans="1:39" ht="17.100000000000001" customHeight="1" thickBot="1">
      <c r="A9" s="1277"/>
      <c r="B9" s="1278"/>
      <c r="C9" s="1279"/>
      <c r="D9" s="1314" t="s">
        <v>394</v>
      </c>
      <c r="E9" s="1314"/>
      <c r="F9" s="1302"/>
      <c r="G9" s="1303"/>
      <c r="H9" s="1303"/>
      <c r="I9" s="1303"/>
      <c r="J9" s="1303"/>
      <c r="K9" s="1303"/>
      <c r="L9" s="1303"/>
      <c r="M9" s="1303"/>
      <c r="N9" s="1303"/>
      <c r="O9" s="1303"/>
      <c r="P9" s="1303"/>
      <c r="Q9" s="928"/>
      <c r="R9" s="1315"/>
      <c r="S9" s="1278"/>
      <c r="T9" s="1279"/>
      <c r="U9" s="1278" t="s">
        <v>397</v>
      </c>
      <c r="V9" s="1278"/>
      <c r="W9" s="1309"/>
      <c r="X9" s="1310"/>
      <c r="Y9" s="1310"/>
      <c r="Z9" s="1310"/>
      <c r="AA9" s="1310"/>
      <c r="AB9" s="1310"/>
      <c r="AC9" s="1310"/>
      <c r="AD9" s="1310"/>
      <c r="AE9" s="1310"/>
      <c r="AF9" s="1310"/>
      <c r="AG9" s="1310"/>
      <c r="AH9" s="1310"/>
      <c r="AI9" s="1311"/>
      <c r="AK9" s="596"/>
      <c r="AL9" s="597"/>
    </row>
    <row r="10" spans="1:39">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106"/>
      <c r="AC10" s="106"/>
      <c r="AD10" s="106"/>
      <c r="AE10" s="106"/>
      <c r="AF10" s="106"/>
      <c r="AG10" s="106"/>
      <c r="AH10" s="106"/>
      <c r="AI10" s="106"/>
    </row>
    <row r="11" spans="1:39" ht="15" customHeight="1">
      <c r="A11" s="1252" t="s">
        <v>814</v>
      </c>
      <c r="B11" s="1252"/>
      <c r="C11" s="1252"/>
      <c r="D11" s="1252"/>
      <c r="E11" s="1252"/>
      <c r="F11" s="1252"/>
      <c r="G11" s="1252"/>
      <c r="H11" s="1252"/>
      <c r="I11" s="1252"/>
      <c r="J11" s="1252"/>
      <c r="K11" s="1252"/>
      <c r="L11" s="1252"/>
      <c r="M11" s="1252"/>
      <c r="N11" s="1252"/>
      <c r="O11" s="1252"/>
      <c r="P11" s="1252"/>
      <c r="Q11" s="1252"/>
      <c r="R11" s="1252"/>
      <c r="S11" s="1252"/>
      <c r="T11" s="1252"/>
      <c r="U11" s="1252"/>
      <c r="V11" s="1252"/>
      <c r="W11" s="1252"/>
      <c r="X11" s="1252"/>
      <c r="Y11" s="1252"/>
      <c r="Z11" s="1252"/>
      <c r="AA11" s="1252"/>
      <c r="AB11" s="1252"/>
      <c r="AC11" s="1252"/>
      <c r="AD11" s="1252"/>
      <c r="AE11" s="1252"/>
      <c r="AF11" s="1252"/>
      <c r="AG11" s="1252"/>
      <c r="AH11" s="1252"/>
      <c r="AI11" s="1252"/>
    </row>
    <row r="12" spans="1:39" ht="15" customHeight="1">
      <c r="A12" s="1313" t="s">
        <v>121</v>
      </c>
      <c r="B12" s="1312" t="s">
        <v>405</v>
      </c>
      <c r="C12" s="1312"/>
      <c r="D12" s="1312"/>
      <c r="E12" s="1312"/>
      <c r="F12" s="1312"/>
      <c r="G12" s="1312"/>
      <c r="H12" s="1312"/>
      <c r="I12" s="1312"/>
      <c r="J12" s="1312" t="s">
        <v>122</v>
      </c>
      <c r="K12" s="1312"/>
      <c r="L12" s="1312"/>
      <c r="M12" s="1312" t="s">
        <v>139</v>
      </c>
      <c r="N12" s="1312"/>
      <c r="O12" s="1312"/>
      <c r="P12" s="1312" t="s">
        <v>123</v>
      </c>
      <c r="Q12" s="1312"/>
      <c r="R12" s="1312"/>
      <c r="S12" s="1312"/>
      <c r="T12" s="1312"/>
      <c r="U12" s="1312"/>
      <c r="V12" s="1312"/>
      <c r="W12" s="1312"/>
      <c r="X12" s="1312"/>
      <c r="Y12" s="1312"/>
      <c r="Z12" s="1312"/>
      <c r="AA12" s="1312"/>
      <c r="AB12" s="1312"/>
      <c r="AC12" s="1312"/>
      <c r="AD12" s="1312"/>
      <c r="AE12" s="1312"/>
      <c r="AF12" s="1312"/>
      <c r="AG12" s="1312"/>
      <c r="AH12" s="1312"/>
      <c r="AI12" s="1312"/>
    </row>
    <row r="13" spans="1:39" ht="15" customHeight="1">
      <c r="A13" s="1313"/>
      <c r="B13" s="1312"/>
      <c r="C13" s="1312"/>
      <c r="D13" s="1312"/>
      <c r="E13" s="1312"/>
      <c r="F13" s="1312"/>
      <c r="G13" s="1312"/>
      <c r="H13" s="1312"/>
      <c r="I13" s="1312"/>
      <c r="J13" s="1312"/>
      <c r="K13" s="1312"/>
      <c r="L13" s="1312"/>
      <c r="M13" s="1312"/>
      <c r="N13" s="1312"/>
      <c r="O13" s="1312"/>
      <c r="P13" s="1312"/>
      <c r="Q13" s="1312"/>
      <c r="R13" s="1312"/>
      <c r="S13" s="1312"/>
      <c r="T13" s="1312"/>
      <c r="U13" s="1312"/>
      <c r="V13" s="1312"/>
      <c r="W13" s="1312"/>
      <c r="X13" s="1312"/>
      <c r="Y13" s="1312"/>
      <c r="Z13" s="1312"/>
      <c r="AA13" s="1312"/>
      <c r="AB13" s="1312"/>
      <c r="AC13" s="1312"/>
      <c r="AD13" s="1312"/>
      <c r="AE13" s="1312"/>
      <c r="AF13" s="1312"/>
      <c r="AG13" s="1312"/>
      <c r="AH13" s="1312"/>
      <c r="AI13" s="1312"/>
    </row>
    <row r="14" spans="1:39" ht="24.95" customHeight="1">
      <c r="A14" s="395">
        <v>1</v>
      </c>
      <c r="B14" s="1293"/>
      <c r="C14" s="1293"/>
      <c r="D14" s="1293"/>
      <c r="E14" s="1293"/>
      <c r="F14" s="1293"/>
      <c r="G14" s="1293"/>
      <c r="H14" s="1293"/>
      <c r="I14" s="1293"/>
      <c r="J14" s="1294" t="s">
        <v>130</v>
      </c>
      <c r="K14" s="1294"/>
      <c r="L14" s="1294"/>
      <c r="M14" s="1293"/>
      <c r="N14" s="1293"/>
      <c r="O14" s="1293"/>
      <c r="P14" s="1293"/>
      <c r="Q14" s="1293"/>
      <c r="R14" s="1293"/>
      <c r="S14" s="1293"/>
      <c r="T14" s="1293"/>
      <c r="U14" s="1293"/>
      <c r="V14" s="1293"/>
      <c r="W14" s="1293"/>
      <c r="X14" s="1293"/>
      <c r="Y14" s="1293"/>
      <c r="Z14" s="1293"/>
      <c r="AA14" s="1293"/>
      <c r="AB14" s="1293"/>
      <c r="AC14" s="1293"/>
      <c r="AD14" s="1293"/>
      <c r="AE14" s="1293"/>
      <c r="AF14" s="1293"/>
      <c r="AG14" s="1293"/>
      <c r="AH14" s="1293"/>
      <c r="AI14" s="1293"/>
    </row>
    <row r="15" spans="1:39" ht="24.95" customHeight="1">
      <c r="A15" s="395">
        <v>2</v>
      </c>
      <c r="B15" s="1293"/>
      <c r="C15" s="1293"/>
      <c r="D15" s="1293"/>
      <c r="E15" s="1293"/>
      <c r="F15" s="1293"/>
      <c r="G15" s="1293"/>
      <c r="H15" s="1293"/>
      <c r="I15" s="1293"/>
      <c r="J15" s="1294" t="s">
        <v>130</v>
      </c>
      <c r="K15" s="1294"/>
      <c r="L15" s="1294"/>
      <c r="M15" s="1293"/>
      <c r="N15" s="1293"/>
      <c r="O15" s="1293"/>
      <c r="P15" s="1293"/>
      <c r="Q15" s="1293"/>
      <c r="R15" s="1293"/>
      <c r="S15" s="1293"/>
      <c r="T15" s="1293"/>
      <c r="U15" s="1293"/>
      <c r="V15" s="1293"/>
      <c r="W15" s="1293"/>
      <c r="X15" s="1293"/>
      <c r="Y15" s="1293"/>
      <c r="Z15" s="1293"/>
      <c r="AA15" s="1293"/>
      <c r="AB15" s="1293"/>
      <c r="AC15" s="1293"/>
      <c r="AD15" s="1293"/>
      <c r="AE15" s="1293"/>
      <c r="AF15" s="1293"/>
      <c r="AG15" s="1293"/>
      <c r="AH15" s="1293"/>
      <c r="AI15" s="1293"/>
    </row>
    <row r="16" spans="1:39" ht="24.95" customHeight="1">
      <c r="A16" s="395">
        <v>3</v>
      </c>
      <c r="B16" s="1293"/>
      <c r="C16" s="1293"/>
      <c r="D16" s="1293"/>
      <c r="E16" s="1293"/>
      <c r="F16" s="1293"/>
      <c r="G16" s="1293"/>
      <c r="H16" s="1293"/>
      <c r="I16" s="1293"/>
      <c r="J16" s="1294" t="s">
        <v>130</v>
      </c>
      <c r="K16" s="1294"/>
      <c r="L16" s="1294"/>
      <c r="M16" s="1293"/>
      <c r="N16" s="1293"/>
      <c r="O16" s="1293"/>
      <c r="P16" s="1293"/>
      <c r="Q16" s="1293"/>
      <c r="R16" s="1293"/>
      <c r="S16" s="1293"/>
      <c r="T16" s="1293"/>
      <c r="U16" s="1293"/>
      <c r="V16" s="1293"/>
      <c r="W16" s="1293"/>
      <c r="X16" s="1293"/>
      <c r="Y16" s="1293"/>
      <c r="Z16" s="1293"/>
      <c r="AA16" s="1293"/>
      <c r="AB16" s="1293"/>
      <c r="AC16" s="1293"/>
      <c r="AD16" s="1293"/>
      <c r="AE16" s="1293"/>
      <c r="AF16" s="1293"/>
      <c r="AG16" s="1293"/>
      <c r="AH16" s="1293"/>
      <c r="AI16" s="1293"/>
    </row>
    <row r="17" spans="1:35" ht="24.95" customHeight="1">
      <c r="A17" s="395">
        <v>4</v>
      </c>
      <c r="B17" s="1293"/>
      <c r="C17" s="1293"/>
      <c r="D17" s="1293"/>
      <c r="E17" s="1293"/>
      <c r="F17" s="1293"/>
      <c r="G17" s="1293"/>
      <c r="H17" s="1293"/>
      <c r="I17" s="1293"/>
      <c r="J17" s="1294" t="s">
        <v>130</v>
      </c>
      <c r="K17" s="1294"/>
      <c r="L17" s="1294"/>
      <c r="M17" s="1293"/>
      <c r="N17" s="1293"/>
      <c r="O17" s="1293"/>
      <c r="P17" s="1293"/>
      <c r="Q17" s="1293"/>
      <c r="R17" s="1293"/>
      <c r="S17" s="1293"/>
      <c r="T17" s="1293"/>
      <c r="U17" s="1293"/>
      <c r="V17" s="1293"/>
      <c r="W17" s="1293"/>
      <c r="X17" s="1293"/>
      <c r="Y17" s="1293"/>
      <c r="Z17" s="1293"/>
      <c r="AA17" s="1293"/>
      <c r="AB17" s="1293"/>
      <c r="AC17" s="1293"/>
      <c r="AD17" s="1293"/>
      <c r="AE17" s="1293"/>
      <c r="AF17" s="1293"/>
      <c r="AG17" s="1293"/>
      <c r="AH17" s="1293"/>
      <c r="AI17" s="1293"/>
    </row>
    <row r="18" spans="1:35" ht="24.95" customHeight="1">
      <c r="A18" s="395">
        <v>5</v>
      </c>
      <c r="B18" s="1293"/>
      <c r="C18" s="1293"/>
      <c r="D18" s="1293"/>
      <c r="E18" s="1293"/>
      <c r="F18" s="1293"/>
      <c r="G18" s="1293"/>
      <c r="H18" s="1293"/>
      <c r="I18" s="1293"/>
      <c r="J18" s="1294" t="s">
        <v>130</v>
      </c>
      <c r="K18" s="1294"/>
      <c r="L18" s="1294"/>
      <c r="M18" s="1293"/>
      <c r="N18" s="1293"/>
      <c r="O18" s="1293"/>
      <c r="P18" s="1293"/>
      <c r="Q18" s="1293"/>
      <c r="R18" s="1293"/>
      <c r="S18" s="1293"/>
      <c r="T18" s="1293"/>
      <c r="U18" s="1293"/>
      <c r="V18" s="1293"/>
      <c r="W18" s="1293"/>
      <c r="X18" s="1293"/>
      <c r="Y18" s="1293"/>
      <c r="Z18" s="1293"/>
      <c r="AA18" s="1293"/>
      <c r="AB18" s="1293"/>
      <c r="AC18" s="1293"/>
      <c r="AD18" s="1293"/>
      <c r="AE18" s="1293"/>
      <c r="AF18" s="1293"/>
      <c r="AG18" s="1293"/>
      <c r="AH18" s="1293"/>
      <c r="AI18" s="1293"/>
    </row>
    <row r="19" spans="1:35" ht="24.95" customHeight="1">
      <c r="A19" s="395">
        <v>6</v>
      </c>
      <c r="B19" s="1293"/>
      <c r="C19" s="1293"/>
      <c r="D19" s="1293"/>
      <c r="E19" s="1293"/>
      <c r="F19" s="1293"/>
      <c r="G19" s="1293"/>
      <c r="H19" s="1293"/>
      <c r="I19" s="1293"/>
      <c r="J19" s="1294" t="s">
        <v>130</v>
      </c>
      <c r="K19" s="1294"/>
      <c r="L19" s="1294"/>
      <c r="M19" s="1293"/>
      <c r="N19" s="1293"/>
      <c r="O19" s="1293"/>
      <c r="P19" s="1293"/>
      <c r="Q19" s="1293"/>
      <c r="R19" s="1293"/>
      <c r="S19" s="1293"/>
      <c r="T19" s="1293"/>
      <c r="U19" s="1293"/>
      <c r="V19" s="1293"/>
      <c r="W19" s="1293"/>
      <c r="X19" s="1293"/>
      <c r="Y19" s="1293"/>
      <c r="Z19" s="1293"/>
      <c r="AA19" s="1293"/>
      <c r="AB19" s="1293"/>
      <c r="AC19" s="1293"/>
      <c r="AD19" s="1293"/>
      <c r="AE19" s="1293"/>
      <c r="AF19" s="1293"/>
      <c r="AG19" s="1293"/>
      <c r="AH19" s="1293"/>
      <c r="AI19" s="1293"/>
    </row>
    <row r="20" spans="1:35" ht="24.95" customHeight="1">
      <c r="A20" s="395">
        <v>7</v>
      </c>
      <c r="B20" s="1293"/>
      <c r="C20" s="1293"/>
      <c r="D20" s="1293"/>
      <c r="E20" s="1293"/>
      <c r="F20" s="1293"/>
      <c r="G20" s="1293"/>
      <c r="H20" s="1293"/>
      <c r="I20" s="1293"/>
      <c r="J20" s="1294" t="s">
        <v>130</v>
      </c>
      <c r="K20" s="1294"/>
      <c r="L20" s="1294"/>
      <c r="M20" s="1293"/>
      <c r="N20" s="1293"/>
      <c r="O20" s="1293"/>
      <c r="P20" s="1293"/>
      <c r="Q20" s="1293"/>
      <c r="R20" s="1293"/>
      <c r="S20" s="1293"/>
      <c r="T20" s="1293"/>
      <c r="U20" s="1293"/>
      <c r="V20" s="1293"/>
      <c r="W20" s="1293"/>
      <c r="X20" s="1293"/>
      <c r="Y20" s="1293"/>
      <c r="Z20" s="1293"/>
      <c r="AA20" s="1293"/>
      <c r="AB20" s="1293"/>
      <c r="AC20" s="1293"/>
      <c r="AD20" s="1293"/>
      <c r="AE20" s="1293"/>
      <c r="AF20" s="1293"/>
      <c r="AG20" s="1293"/>
      <c r="AH20" s="1293"/>
      <c r="AI20" s="1293"/>
    </row>
    <row r="21" spans="1:35" ht="24.95" customHeight="1">
      <c r="A21" s="395">
        <v>8</v>
      </c>
      <c r="B21" s="1293"/>
      <c r="C21" s="1293"/>
      <c r="D21" s="1293"/>
      <c r="E21" s="1293"/>
      <c r="F21" s="1293"/>
      <c r="G21" s="1293"/>
      <c r="H21" s="1293"/>
      <c r="I21" s="1293"/>
      <c r="J21" s="1294" t="s">
        <v>130</v>
      </c>
      <c r="K21" s="1294"/>
      <c r="L21" s="1294"/>
      <c r="M21" s="1293"/>
      <c r="N21" s="1293"/>
      <c r="O21" s="1293"/>
      <c r="P21" s="1293"/>
      <c r="Q21" s="1293"/>
      <c r="R21" s="1293"/>
      <c r="S21" s="1293"/>
      <c r="T21" s="1293"/>
      <c r="U21" s="1293"/>
      <c r="V21" s="1293"/>
      <c r="W21" s="1293"/>
      <c r="X21" s="1293"/>
      <c r="Y21" s="1293"/>
      <c r="Z21" s="1293"/>
      <c r="AA21" s="1293"/>
      <c r="AB21" s="1293"/>
      <c r="AC21" s="1293"/>
      <c r="AD21" s="1293"/>
      <c r="AE21" s="1293"/>
      <c r="AF21" s="1293"/>
      <c r="AG21" s="1293"/>
      <c r="AH21" s="1293"/>
      <c r="AI21" s="1293"/>
    </row>
    <row r="22" spans="1:35" ht="24.95" customHeight="1">
      <c r="A22" s="395">
        <v>9</v>
      </c>
      <c r="B22" s="1293"/>
      <c r="C22" s="1293"/>
      <c r="D22" s="1293"/>
      <c r="E22" s="1293"/>
      <c r="F22" s="1293"/>
      <c r="G22" s="1293"/>
      <c r="H22" s="1293"/>
      <c r="I22" s="1293"/>
      <c r="J22" s="1294" t="s">
        <v>130</v>
      </c>
      <c r="K22" s="1294"/>
      <c r="L22" s="1294"/>
      <c r="M22" s="1293"/>
      <c r="N22" s="1293"/>
      <c r="O22" s="1293"/>
      <c r="P22" s="1293"/>
      <c r="Q22" s="1293"/>
      <c r="R22" s="1293"/>
      <c r="S22" s="1293"/>
      <c r="T22" s="1293"/>
      <c r="U22" s="1293"/>
      <c r="V22" s="1293"/>
      <c r="W22" s="1293"/>
      <c r="X22" s="1293"/>
      <c r="Y22" s="1293"/>
      <c r="Z22" s="1293"/>
      <c r="AA22" s="1293"/>
      <c r="AB22" s="1293"/>
      <c r="AC22" s="1293"/>
      <c r="AD22" s="1293"/>
      <c r="AE22" s="1293"/>
      <c r="AF22" s="1293"/>
      <c r="AG22" s="1293"/>
      <c r="AH22" s="1293"/>
      <c r="AI22" s="1293"/>
    </row>
    <row r="23" spans="1:35" ht="24.95" customHeight="1">
      <c r="A23" s="395">
        <v>10</v>
      </c>
      <c r="B23" s="1293"/>
      <c r="C23" s="1293"/>
      <c r="D23" s="1293"/>
      <c r="E23" s="1293"/>
      <c r="F23" s="1293"/>
      <c r="G23" s="1293"/>
      <c r="H23" s="1293"/>
      <c r="I23" s="1293"/>
      <c r="J23" s="1294" t="s">
        <v>130</v>
      </c>
      <c r="K23" s="1294"/>
      <c r="L23" s="1294"/>
      <c r="M23" s="1293"/>
      <c r="N23" s="1293"/>
      <c r="O23" s="1293"/>
      <c r="P23" s="1293"/>
      <c r="Q23" s="1293"/>
      <c r="R23" s="1293"/>
      <c r="S23" s="1293"/>
      <c r="T23" s="1293"/>
      <c r="U23" s="1293"/>
      <c r="V23" s="1293"/>
      <c r="W23" s="1293"/>
      <c r="X23" s="1293"/>
      <c r="Y23" s="1293"/>
      <c r="Z23" s="1293"/>
      <c r="AA23" s="1293"/>
      <c r="AB23" s="1293"/>
      <c r="AC23" s="1293"/>
      <c r="AD23" s="1293"/>
      <c r="AE23" s="1293"/>
      <c r="AF23" s="1293"/>
      <c r="AG23" s="1293"/>
      <c r="AH23" s="1293"/>
      <c r="AI23" s="1293"/>
    </row>
    <row r="24" spans="1:35" ht="15" customHeight="1">
      <c r="A24" s="1292" t="s">
        <v>143</v>
      </c>
      <c r="B24" s="1292"/>
      <c r="C24" s="1292"/>
      <c r="D24" s="1292"/>
      <c r="E24" s="1292"/>
      <c r="F24" s="1292"/>
      <c r="G24" s="1292"/>
      <c r="H24" s="1292"/>
      <c r="I24" s="1292"/>
      <c r="J24" s="1292"/>
      <c r="K24" s="1292"/>
      <c r="L24" s="1292"/>
      <c r="M24" s="1292"/>
      <c r="N24" s="1292"/>
      <c r="O24" s="1292"/>
      <c r="P24" s="1292"/>
      <c r="Q24" s="1292"/>
      <c r="R24" s="1292"/>
      <c r="S24" s="1292"/>
      <c r="T24" s="1292"/>
      <c r="U24" s="1292"/>
      <c r="V24" s="1292"/>
      <c r="W24" s="1292"/>
      <c r="X24" s="1292"/>
      <c r="Y24" s="1292"/>
      <c r="Z24" s="1292"/>
      <c r="AA24" s="1292"/>
      <c r="AB24" s="1292"/>
      <c r="AC24" s="1292"/>
      <c r="AD24" s="1292"/>
      <c r="AE24" s="1292"/>
      <c r="AF24" s="1292"/>
      <c r="AG24" s="1292"/>
      <c r="AH24" s="1292"/>
      <c r="AI24" s="1292"/>
    </row>
    <row r="25" spans="1:35" ht="15" customHeight="1">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35" ht="15" customHeight="1">
      <c r="A26" s="108" t="s">
        <v>398</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row>
    <row r="27" spans="1:35" ht="15" customHeight="1">
      <c r="A27" s="107"/>
      <c r="B27" s="1323" t="s">
        <v>399</v>
      </c>
      <c r="C27" s="1323"/>
      <c r="D27" s="1323"/>
      <c r="E27" s="1323"/>
      <c r="F27" s="1323"/>
      <c r="G27" s="1323"/>
      <c r="H27" s="1323"/>
      <c r="I27" s="1323"/>
      <c r="J27" s="1323"/>
      <c r="K27" s="107"/>
      <c r="L27" s="1324" t="s">
        <v>710</v>
      </c>
      <c r="M27" s="1324"/>
      <c r="N27" s="1324"/>
      <c r="O27" s="1324"/>
      <c r="P27" s="1324"/>
      <c r="Q27" s="1324"/>
      <c r="R27" s="1324"/>
      <c r="S27" s="1324"/>
      <c r="T27" s="1324"/>
      <c r="U27" s="1324"/>
      <c r="V27" s="1324"/>
      <c r="W27" s="1324"/>
      <c r="X27" s="1324"/>
      <c r="Y27" s="1324"/>
      <c r="Z27" s="1324"/>
      <c r="AA27" s="1324"/>
      <c r="AB27" s="1324"/>
      <c r="AC27" s="1324"/>
      <c r="AD27" s="1324"/>
      <c r="AE27" s="1324"/>
      <c r="AF27" s="1324"/>
      <c r="AG27" s="1324"/>
      <c r="AH27" s="1324"/>
      <c r="AI27" s="1324"/>
    </row>
    <row r="28" spans="1:35" ht="15" customHeight="1">
      <c r="A28" s="107"/>
      <c r="B28" s="1182" t="s">
        <v>400</v>
      </c>
      <c r="C28" s="1182"/>
      <c r="D28" s="1182"/>
      <c r="E28" s="1182"/>
      <c r="F28" s="1182"/>
      <c r="G28" s="1182"/>
      <c r="H28" s="1182"/>
      <c r="I28" s="1182"/>
      <c r="J28" s="1182"/>
      <c r="K28" s="107"/>
      <c r="L28" s="1166" t="s">
        <v>401</v>
      </c>
      <c r="M28" s="1166"/>
      <c r="N28" s="1166"/>
      <c r="O28" s="1166"/>
      <c r="P28" s="1166"/>
      <c r="Q28" s="1166"/>
      <c r="R28" s="1166"/>
      <c r="S28" s="1166"/>
      <c r="T28" s="1166"/>
      <c r="U28" s="1166"/>
      <c r="V28" s="1166"/>
      <c r="W28" s="1166"/>
      <c r="X28" s="1166"/>
      <c r="Y28" s="1166"/>
      <c r="Z28" s="1166"/>
      <c r="AA28" s="1166"/>
      <c r="AB28" s="1166"/>
      <c r="AC28" s="1166"/>
      <c r="AD28" s="1166"/>
      <c r="AE28" s="1166"/>
      <c r="AF28" s="1166"/>
      <c r="AG28" s="1166"/>
      <c r="AH28" s="1166"/>
      <c r="AI28" s="1166"/>
    </row>
    <row r="29" spans="1:35" ht="20.100000000000001" customHeight="1">
      <c r="B29" s="1182"/>
      <c r="C29" s="1182"/>
      <c r="D29" s="1182"/>
      <c r="E29" s="1182"/>
      <c r="F29" s="1182"/>
      <c r="G29" s="1182"/>
      <c r="H29" s="1182"/>
      <c r="I29" s="1182"/>
      <c r="J29" s="1182"/>
      <c r="L29" s="398"/>
    </row>
    <row r="30" spans="1:35" ht="20.100000000000001" customHeight="1">
      <c r="A30" s="109" t="s">
        <v>815</v>
      </c>
    </row>
    <row r="31" spans="1:35" ht="19.5" customHeight="1">
      <c r="B31" s="64" t="s">
        <v>189</v>
      </c>
      <c r="C31" s="1325" t="s">
        <v>816</v>
      </c>
      <c r="D31" s="1325"/>
      <c r="E31" s="1325"/>
      <c r="F31" s="1325"/>
      <c r="G31" s="1325"/>
      <c r="H31" s="1325"/>
      <c r="I31" s="1325"/>
      <c r="J31" s="1325"/>
      <c r="K31" s="1325"/>
      <c r="L31" s="1325"/>
      <c r="M31" s="1325"/>
      <c r="N31" s="1325"/>
      <c r="O31" s="1325"/>
      <c r="P31" s="1325"/>
      <c r="Q31" s="1325"/>
      <c r="R31" s="1325"/>
      <c r="S31" s="1325"/>
      <c r="T31" s="1325"/>
      <c r="U31" s="1325"/>
      <c r="V31" s="1325"/>
      <c r="W31" s="1325"/>
      <c r="X31" s="1325"/>
      <c r="Y31" s="1325"/>
      <c r="Z31" s="1325"/>
      <c r="AA31" s="1325"/>
      <c r="AB31" s="1325"/>
      <c r="AC31" s="1325"/>
      <c r="AD31" s="1325"/>
      <c r="AE31" s="1325"/>
      <c r="AF31" s="1325"/>
      <c r="AG31" s="1325"/>
      <c r="AH31" s="1325"/>
      <c r="AI31" s="1325"/>
    </row>
    <row r="32" spans="1:35" ht="19.5" customHeight="1">
      <c r="B32" s="64" t="s">
        <v>190</v>
      </c>
      <c r="C32" s="1326" t="s">
        <v>911</v>
      </c>
      <c r="D32" s="1326"/>
      <c r="E32" s="1326"/>
      <c r="F32" s="1326"/>
      <c r="G32" s="1326"/>
      <c r="H32" s="1326"/>
      <c r="I32" s="1326"/>
      <c r="J32" s="1326"/>
      <c r="K32" s="1326"/>
      <c r="L32" s="1326"/>
      <c r="M32" s="1326"/>
      <c r="N32" s="1326"/>
      <c r="O32" s="1326"/>
      <c r="P32" s="1326"/>
      <c r="Q32" s="1326"/>
      <c r="R32" s="1326"/>
      <c r="S32" s="1326"/>
      <c r="T32" s="1326"/>
      <c r="U32" s="1326"/>
      <c r="V32" s="1326"/>
      <c r="W32" s="1326"/>
      <c r="X32" s="1326"/>
      <c r="Y32" s="1326"/>
      <c r="Z32" s="1326"/>
      <c r="AA32" s="1326"/>
      <c r="AB32" s="1326"/>
      <c r="AC32" s="1326"/>
      <c r="AD32" s="1326"/>
      <c r="AE32" s="1326"/>
      <c r="AF32" s="1326"/>
      <c r="AG32" s="1326"/>
      <c r="AH32" s="1326"/>
      <c r="AI32" s="1326"/>
    </row>
    <row r="33" spans="1:35" ht="27" customHeight="1">
      <c r="B33" s="64" t="s">
        <v>191</v>
      </c>
      <c r="C33" s="1321" t="s">
        <v>817</v>
      </c>
      <c r="D33" s="1322"/>
      <c r="E33" s="1322"/>
      <c r="F33" s="1322"/>
      <c r="G33" s="1322"/>
      <c r="H33" s="1322"/>
      <c r="I33" s="1322"/>
      <c r="J33" s="1322"/>
      <c r="K33" s="1322"/>
      <c r="L33" s="1322"/>
      <c r="M33" s="1322"/>
      <c r="N33" s="1322"/>
      <c r="O33" s="1322"/>
      <c r="P33" s="1322"/>
      <c r="Q33" s="1322"/>
      <c r="R33" s="1322"/>
      <c r="S33" s="1322"/>
      <c r="T33" s="1322"/>
      <c r="U33" s="1322"/>
      <c r="V33" s="1322"/>
      <c r="W33" s="1322"/>
      <c r="X33" s="1322"/>
      <c r="Y33" s="1322"/>
      <c r="Z33" s="1322"/>
      <c r="AA33" s="1322"/>
      <c r="AB33" s="1322"/>
      <c r="AC33" s="1322"/>
      <c r="AD33" s="1322"/>
      <c r="AE33" s="1322"/>
      <c r="AF33" s="1322"/>
      <c r="AG33" s="1322"/>
      <c r="AH33" s="1322"/>
      <c r="AI33" s="1322"/>
    </row>
    <row r="34" spans="1:35" ht="20.100000000000001" customHeight="1">
      <c r="B34" s="64" t="s">
        <v>192</v>
      </c>
      <c r="C34" s="406" t="s">
        <v>404</v>
      </c>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row>
    <row r="35" spans="1:35" ht="45" customHeight="1">
      <c r="B35" s="398" t="s">
        <v>193</v>
      </c>
      <c r="C35" s="1327" t="s">
        <v>931</v>
      </c>
      <c r="D35" s="1327"/>
      <c r="E35" s="1327"/>
      <c r="F35" s="1327"/>
      <c r="G35" s="1327"/>
      <c r="H35" s="1327"/>
      <c r="I35" s="1327"/>
      <c r="J35" s="1327"/>
      <c r="K35" s="1327"/>
      <c r="L35" s="1327"/>
      <c r="M35" s="1327"/>
      <c r="N35" s="1327"/>
      <c r="O35" s="1327"/>
      <c r="P35" s="1327"/>
      <c r="Q35" s="1327"/>
      <c r="R35" s="1327"/>
      <c r="S35" s="1327"/>
      <c r="T35" s="1327"/>
      <c r="U35" s="1327"/>
      <c r="V35" s="1327"/>
      <c r="W35" s="1327"/>
      <c r="X35" s="1327"/>
      <c r="Y35" s="1327"/>
      <c r="Z35" s="1327"/>
      <c r="AA35" s="1327"/>
      <c r="AB35" s="1327"/>
      <c r="AC35" s="1327"/>
      <c r="AD35" s="1327"/>
      <c r="AE35" s="1327"/>
      <c r="AF35" s="1327"/>
      <c r="AG35" s="1327"/>
      <c r="AH35" s="1327"/>
      <c r="AI35" s="1327"/>
    </row>
    <row r="36" spans="1:35" s="399" customFormat="1" ht="14.25" customHeight="1" thickBot="1">
      <c r="A36" s="52"/>
      <c r="B36" s="398"/>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row>
    <row r="37" spans="1:35" ht="13.5" customHeight="1">
      <c r="A37" s="1317" t="s">
        <v>805</v>
      </c>
      <c r="B37" s="968"/>
      <c r="C37" s="968"/>
      <c r="D37" s="968"/>
      <c r="E37" s="968"/>
      <c r="F37" s="968"/>
      <c r="G37" s="968"/>
      <c r="H37" s="968"/>
      <c r="I37" s="968"/>
      <c r="J37" s="968"/>
      <c r="K37" s="968"/>
      <c r="L37" s="968"/>
      <c r="M37" s="968"/>
      <c r="N37" s="968"/>
      <c r="O37" s="968"/>
      <c r="P37" s="968"/>
      <c r="Q37" s="968"/>
      <c r="R37" s="968"/>
      <c r="S37" s="968"/>
      <c r="T37" s="968"/>
      <c r="U37" s="968"/>
      <c r="V37" s="968"/>
      <c r="W37" s="968"/>
      <c r="X37" s="968"/>
      <c r="Y37" s="968"/>
      <c r="Z37" s="968"/>
      <c r="AA37" s="968"/>
      <c r="AB37" s="968"/>
      <c r="AC37" s="968"/>
      <c r="AD37" s="968"/>
      <c r="AE37" s="968"/>
      <c r="AF37" s="968"/>
      <c r="AG37" s="968"/>
      <c r="AH37" s="968"/>
      <c r="AI37" s="1318"/>
    </row>
    <row r="38" spans="1:35" ht="13.5" customHeight="1">
      <c r="A38" s="1319"/>
      <c r="B38" s="955"/>
      <c r="C38" s="955"/>
      <c r="D38" s="955"/>
      <c r="E38" s="955"/>
      <c r="F38" s="955"/>
      <c r="G38" s="955"/>
      <c r="H38" s="955"/>
      <c r="I38" s="955"/>
      <c r="J38" s="955"/>
      <c r="K38" s="955"/>
      <c r="L38" s="955"/>
      <c r="M38" s="955"/>
      <c r="N38" s="955"/>
      <c r="O38" s="955"/>
      <c r="P38" s="955"/>
      <c r="Q38" s="955"/>
      <c r="R38" s="955"/>
      <c r="S38" s="955"/>
      <c r="T38" s="955"/>
      <c r="U38" s="955"/>
      <c r="V38" s="955"/>
      <c r="W38" s="955"/>
      <c r="X38" s="955"/>
      <c r="Y38" s="955"/>
      <c r="Z38" s="955"/>
      <c r="AA38" s="955"/>
      <c r="AB38" s="955"/>
      <c r="AC38" s="955"/>
      <c r="AD38" s="955"/>
      <c r="AE38" s="955"/>
      <c r="AF38" s="955"/>
      <c r="AG38" s="955"/>
      <c r="AH38" s="955"/>
      <c r="AI38" s="956"/>
    </row>
    <row r="39" spans="1:35" ht="13.5" customHeight="1" thickBot="1">
      <c r="A39" s="970"/>
      <c r="B39" s="971"/>
      <c r="C39" s="971"/>
      <c r="D39" s="971"/>
      <c r="E39" s="971"/>
      <c r="F39" s="971"/>
      <c r="G39" s="971"/>
      <c r="H39" s="971"/>
      <c r="I39" s="971"/>
      <c r="J39" s="971"/>
      <c r="K39" s="971"/>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1320"/>
    </row>
    <row r="40" spans="1:35" ht="6" customHeight="1"/>
  </sheetData>
  <mergeCells count="80">
    <mergeCell ref="P16:AI16"/>
    <mergeCell ref="P17:AI17"/>
    <mergeCell ref="P18:AI18"/>
    <mergeCell ref="P19:AI19"/>
    <mergeCell ref="P20:AI20"/>
    <mergeCell ref="B20:I20"/>
    <mergeCell ref="B21:I21"/>
    <mergeCell ref="B22:I22"/>
    <mergeCell ref="J23:L23"/>
    <mergeCell ref="M20:O20"/>
    <mergeCell ref="J20:L20"/>
    <mergeCell ref="J21:L21"/>
    <mergeCell ref="M21:O21"/>
    <mergeCell ref="M23:O23"/>
    <mergeCell ref="M22:O22"/>
    <mergeCell ref="B23:I23"/>
    <mergeCell ref="P21:AI21"/>
    <mergeCell ref="P22:AI22"/>
    <mergeCell ref="P23:AI23"/>
    <mergeCell ref="A37:AI39"/>
    <mergeCell ref="C33:AI33"/>
    <mergeCell ref="B27:J27"/>
    <mergeCell ref="B28:J28"/>
    <mergeCell ref="L27:AI27"/>
    <mergeCell ref="L28:AI28"/>
    <mergeCell ref="B29:J29"/>
    <mergeCell ref="C31:AI31"/>
    <mergeCell ref="C32:AI32"/>
    <mergeCell ref="C35:AI35"/>
    <mergeCell ref="AK3:AL5"/>
    <mergeCell ref="AK7:AL9"/>
    <mergeCell ref="A12:A13"/>
    <mergeCell ref="A1:AI3"/>
    <mergeCell ref="M14:O14"/>
    <mergeCell ref="B12:I13"/>
    <mergeCell ref="B14:I14"/>
    <mergeCell ref="J14:L14"/>
    <mergeCell ref="D9:E9"/>
    <mergeCell ref="R8:T9"/>
    <mergeCell ref="A5:D5"/>
    <mergeCell ref="E5:G5"/>
    <mergeCell ref="I5:J5"/>
    <mergeCell ref="L5:M5"/>
    <mergeCell ref="J12:L13"/>
    <mergeCell ref="M12:O13"/>
    <mergeCell ref="B17:I17"/>
    <mergeCell ref="B18:I18"/>
    <mergeCell ref="M16:O16"/>
    <mergeCell ref="M17:O17"/>
    <mergeCell ref="M18:O18"/>
    <mergeCell ref="J16:L16"/>
    <mergeCell ref="J18:L18"/>
    <mergeCell ref="J17:L17"/>
    <mergeCell ref="B16:I16"/>
    <mergeCell ref="U9:V9"/>
    <mergeCell ref="W8:AI8"/>
    <mergeCell ref="W9:AI9"/>
    <mergeCell ref="A11:AI11"/>
    <mergeCell ref="B15:I15"/>
    <mergeCell ref="J15:L15"/>
    <mergeCell ref="M15:O15"/>
    <mergeCell ref="P12:AI13"/>
    <mergeCell ref="P14:AI14"/>
    <mergeCell ref="P15:AI15"/>
    <mergeCell ref="R6:T7"/>
    <mergeCell ref="U6:AA7"/>
    <mergeCell ref="AC6:AI7"/>
    <mergeCell ref="A24:AI24"/>
    <mergeCell ref="M19:O19"/>
    <mergeCell ref="J19:L19"/>
    <mergeCell ref="B19:I19"/>
    <mergeCell ref="J22:L22"/>
    <mergeCell ref="A6:C7"/>
    <mergeCell ref="D6:Q7"/>
    <mergeCell ref="A8:C9"/>
    <mergeCell ref="D8:E8"/>
    <mergeCell ref="F8:Q8"/>
    <mergeCell ref="F9:Q9"/>
    <mergeCell ref="AB6:AB7"/>
    <mergeCell ref="U8:V8"/>
  </mergeCells>
  <phoneticPr fontId="3"/>
  <hyperlinks>
    <hyperlink ref="AK3:AL5" location="目次!B18" display="目次へ" xr:uid="{00000000-0004-0000-0700-000000000000}"/>
    <hyperlink ref="AK7:AL9" location="①【2ヵ月前】利用申込書!A1" display="利用申込書へ" xr:uid="{00000000-0004-0000-0700-000001000000}"/>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22</xdr:col>
                    <xdr:colOff>9525</xdr:colOff>
                    <xdr:row>0</xdr:row>
                    <xdr:rowOff>104775</xdr:rowOff>
                  </from>
                  <to>
                    <xdr:col>26</xdr:col>
                    <xdr:colOff>171450</xdr:colOff>
                    <xdr:row>1</xdr:row>
                    <xdr:rowOff>76200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9525</xdr:colOff>
                    <xdr:row>1</xdr:row>
                    <xdr:rowOff>104775</xdr:rowOff>
                  </from>
                  <to>
                    <xdr:col>25</xdr:col>
                    <xdr:colOff>95250</xdr:colOff>
                    <xdr:row>2</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3000000}">
          <x14:formula1>
            <xm:f>リスト!$J$3:$J$5</xm:f>
          </x14:formula1>
          <xm:sqref>J14:J23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目次</vt:lpstr>
      <vt:lpstr>①【2ヵ月前】利用申込書</vt:lpstr>
      <vt:lpstr>②【2ヵ月前】行程計画書</vt:lpstr>
      <vt:lpstr>(記入例）②【2ヵ月前】行程計画書</vt:lpstr>
      <vt:lpstr>③【2ヵ月前】食事注文票</vt:lpstr>
      <vt:lpstr>④【2ヵ月前】追加食材・補助食注文票</vt:lpstr>
      <vt:lpstr>⑤【2ヵ月前】活動教材注文票</vt:lpstr>
      <vt:lpstr>⑥【2ヵ月前】バス運行申込書</vt:lpstr>
      <vt:lpstr>⑦【2ヵ月前】食物アレルギー調査票</vt:lpstr>
      <vt:lpstr>⑧【1ヵ月前】食物アレルギー個別確認票</vt:lpstr>
      <vt:lpstr>⑨【2週間前】TAP事前打合せシート</vt:lpstr>
      <vt:lpstr>⑩【2週間前】野外炊飯活動計画書</vt:lpstr>
      <vt:lpstr>（記入例）⑩野外炊飯活動計画書</vt:lpstr>
      <vt:lpstr>班別借用物品(⑩野外炊飯活動計画書の内容を反映します)</vt:lpstr>
      <vt:lpstr>⑫【2週間前】野外活動計画書_OL・WR・NW</vt:lpstr>
      <vt:lpstr>⑬【入所時】宿泊利用者等名簿</vt:lpstr>
      <vt:lpstr>⑭【入所時】健康調査票</vt:lpstr>
      <vt:lpstr>⑮【入所時】利用団体票</vt:lpstr>
      <vt:lpstr>※（参考）簡易計算シート</vt:lpstr>
      <vt:lpstr>リスト</vt:lpstr>
      <vt:lpstr>'(記入例）②【2ヵ月前】行程計画書'!Print_Area</vt:lpstr>
      <vt:lpstr>'※（参考）簡易計算シート'!Print_Area</vt:lpstr>
      <vt:lpstr>①【2ヵ月前】利用申込書!Print_Area</vt:lpstr>
      <vt:lpstr>②【2ヵ月前】行程計画書!Print_Area</vt:lpstr>
      <vt:lpstr>③【2ヵ月前】食事注文票!Print_Area</vt:lpstr>
      <vt:lpstr>④【2ヵ月前】追加食材・補助食注文票!Print_Area</vt:lpstr>
      <vt:lpstr>⑤【2ヵ月前】活動教材注文票!Print_Area</vt:lpstr>
      <vt:lpstr>⑥【2ヵ月前】バス運行申込書!Print_Area</vt:lpstr>
      <vt:lpstr>⑦【2ヵ月前】食物アレルギー調査票!Print_Area</vt:lpstr>
      <vt:lpstr>⑧【1ヵ月前】食物アレルギー個別確認票!Print_Area</vt:lpstr>
      <vt:lpstr>⑨【2週間前】TAP事前打合せシート!Print_Area</vt:lpstr>
      <vt:lpstr>⑫【2週間前】野外活動計画書_OL・WR・NW!Print_Area</vt:lpstr>
      <vt:lpstr>⑬【入所時】宿泊利用者等名簿!Print_Area</vt:lpstr>
      <vt:lpstr>⑭【入所時】健康調査票!Print_Area</vt:lpstr>
      <vt:lpstr>⑮【入所時】利用団体票!Print_Area</vt:lpstr>
      <vt:lpstr>目次!Print_Area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丸　宏樹</cp:lastModifiedBy>
  <cp:lastPrinted>2026-01-18T05:11:54Z</cp:lastPrinted>
  <dcterms:created xsi:type="dcterms:W3CDTF">2020-05-15T03:01:01Z</dcterms:created>
  <dcterms:modified xsi:type="dcterms:W3CDTF">2026-04-11T10:39:07Z</dcterms:modified>
</cp:coreProperties>
</file>